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0"/>
  <workbookPr date1904="1"/>
  <mc:AlternateContent xmlns:mc="http://schemas.openxmlformats.org/markup-compatibility/2006">
    <mc:Choice Requires="x15">
      <x15ac:absPath xmlns:x15ac="http://schemas.microsoft.com/office/spreadsheetml/2010/11/ac" url="/Users/jimmoyes/Documents/baseball folder/Ponte Vedra/2019/"/>
    </mc:Choice>
  </mc:AlternateContent>
  <xr:revisionPtr revIDLastSave="0" documentId="13_ncr:1_{C96CC8C0-C8B7-4648-8FD4-AD79F5905CE6}" xr6:coauthVersionLast="47" xr6:coauthVersionMax="47" xr10:uidLastSave="{00000000-0000-0000-0000-000000000000}"/>
  <bookViews>
    <workbookView xWindow="1620" yWindow="1300" windowWidth="20300" windowHeight="16340" firstSheet="6" activeTab="13" xr2:uid="{00000000-000D-0000-FFFF-FFFF00000000}"/>
  </bookViews>
  <sheets>
    <sheet name="Export Summary" sheetId="1" r:id="rId1"/>
    <sheet name="NelsonGriesemer" sheetId="2" r:id="rId2"/>
    <sheet name="HainesIsaacs" sheetId="3" r:id="rId3"/>
    <sheet name="Garnsey" sheetId="4" r:id="rId4"/>
    <sheet name="Bernstein" sheetId="5" r:id="rId5"/>
    <sheet name="Catchers" sheetId="6" r:id="rId6"/>
    <sheet name="Roca" sheetId="7" r:id="rId7"/>
    <sheet name="JordheimLockhart" sheetId="8" r:id="rId8"/>
    <sheet name="Leinan" sheetId="9" r:id="rId9"/>
    <sheet name="Page" sheetId="10" r:id="rId10"/>
    <sheet name="FerroHines" sheetId="11" r:id="rId11"/>
    <sheet name="Kaproski" sheetId="12" r:id="rId12"/>
    <sheet name="Maynard" sheetId="13" r:id="rId13"/>
    <sheet name="Team Totals" sheetId="14" r:id="rId14"/>
    <sheet name="PanarielloGoyal" sheetId="15" r:id="rId15"/>
    <sheet name="Ortiz" sheetId="16" r:id="rId16"/>
    <sheet name="Barnhorst" sheetId="17" r:id="rId17"/>
    <sheet name="Sheet1" sheetId="18" r:id="rId18"/>
  </sheets>
  <definedNames>
    <definedName name="_xlnm._FilterDatabase" localSheetId="13" hidden="1">'Team Totals'!$A$3:$Y$24</definedName>
    <definedName name="_xlnm.Print_Area" localSheetId="13">'Team Totals'!$A$43:$X$63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W41" i="14" l="1"/>
  <c r="V41" i="14"/>
  <c r="U41" i="14"/>
  <c r="T41" i="14"/>
  <c r="S41" i="14"/>
  <c r="N41" i="14"/>
  <c r="M41" i="14"/>
  <c r="L41" i="14"/>
  <c r="K41" i="14"/>
  <c r="J41" i="14"/>
  <c r="I41" i="14"/>
  <c r="H41" i="14"/>
  <c r="G41" i="14"/>
  <c r="F41" i="14"/>
  <c r="E41" i="14"/>
  <c r="D41" i="14"/>
  <c r="C41" i="14"/>
  <c r="B41" i="14"/>
  <c r="X28" i="14"/>
  <c r="P28" i="14"/>
  <c r="Q28" i="14"/>
  <c r="O28" i="14"/>
  <c r="B32" i="17"/>
  <c r="B7" i="14" s="1"/>
  <c r="D32" i="17"/>
  <c r="D7" i="14"/>
  <c r="G7" i="14"/>
  <c r="M7" i="14"/>
  <c r="N23" i="14"/>
  <c r="I23" i="14"/>
  <c r="H23" i="14"/>
  <c r="F23" i="14"/>
  <c r="D54" i="11"/>
  <c r="O54" i="11" s="1"/>
  <c r="D23" i="14"/>
  <c r="C54" i="11"/>
  <c r="C23" i="14"/>
  <c r="B54" i="11"/>
  <c r="Q54" i="11" s="1"/>
  <c r="B23" i="14"/>
  <c r="G54" i="11"/>
  <c r="I54" i="11"/>
  <c r="M54" i="11"/>
  <c r="M23" i="14" s="1"/>
  <c r="U54" i="11"/>
  <c r="V54" i="11"/>
  <c r="T54" i="11"/>
  <c r="W54" i="11"/>
  <c r="S54" i="11"/>
  <c r="R54" i="11"/>
  <c r="E54" i="11"/>
  <c r="E23" i="14" s="1"/>
  <c r="F54" i="11"/>
  <c r="J54" i="11"/>
  <c r="J23" i="14" s="1"/>
  <c r="K54" i="11"/>
  <c r="K23" i="14" s="1"/>
  <c r="N54" i="11"/>
  <c r="L54" i="11"/>
  <c r="L23" i="14" s="1"/>
  <c r="H54" i="11"/>
  <c r="G6" i="14"/>
  <c r="H7" i="14"/>
  <c r="B78" i="3"/>
  <c r="B6" i="14" s="1"/>
  <c r="D78" i="3"/>
  <c r="R32" i="17"/>
  <c r="S7" i="14"/>
  <c r="L60" i="14"/>
  <c r="K60" i="14"/>
  <c r="V21" i="5"/>
  <c r="V4" i="14"/>
  <c r="U21" i="5"/>
  <c r="U4" i="14"/>
  <c r="S21" i="5"/>
  <c r="S4" i="14" s="1"/>
  <c r="N21" i="5"/>
  <c r="N4" i="14"/>
  <c r="M21" i="5"/>
  <c r="M4" i="14"/>
  <c r="L21" i="5"/>
  <c r="L4" i="14"/>
  <c r="K21" i="5"/>
  <c r="K4" i="14" s="1"/>
  <c r="J21" i="5"/>
  <c r="J4" i="14"/>
  <c r="I21" i="5"/>
  <c r="I4" i="14"/>
  <c r="H21" i="5"/>
  <c r="H4" i="14"/>
  <c r="G21" i="5"/>
  <c r="G4" i="14" s="1"/>
  <c r="F21" i="5"/>
  <c r="F4" i="14"/>
  <c r="E21" i="5"/>
  <c r="E4" i="14"/>
  <c r="V44" i="15"/>
  <c r="V16" i="14"/>
  <c r="T16" i="14"/>
  <c r="H16" i="14"/>
  <c r="G16" i="14"/>
  <c r="D44" i="15"/>
  <c r="D16" i="14"/>
  <c r="U44" i="15"/>
  <c r="W44" i="15" s="1"/>
  <c r="W16" i="14" s="1"/>
  <c r="U16" i="14"/>
  <c r="T44" i="15"/>
  <c r="S44" i="15"/>
  <c r="S16" i="14" s="1"/>
  <c r="R44" i="15"/>
  <c r="N44" i="15"/>
  <c r="N16" i="14" s="1"/>
  <c r="M44" i="15"/>
  <c r="M16" i="14" s="1"/>
  <c r="L44" i="15"/>
  <c r="L16" i="14" s="1"/>
  <c r="K44" i="15"/>
  <c r="K16" i="14" s="1"/>
  <c r="J44" i="15"/>
  <c r="O44" i="15" s="1"/>
  <c r="O16" i="14" s="1"/>
  <c r="R16" i="14" s="1"/>
  <c r="I44" i="15"/>
  <c r="X44" i="15" s="1"/>
  <c r="X16" i="14" s="1"/>
  <c r="I16" i="14"/>
  <c r="H44" i="15"/>
  <c r="G44" i="15"/>
  <c r="F44" i="15"/>
  <c r="F16" i="14" s="1"/>
  <c r="B44" i="15"/>
  <c r="B16" i="14" s="1"/>
  <c r="C44" i="15"/>
  <c r="C16" i="14"/>
  <c r="E44" i="15"/>
  <c r="E16" i="14" s="1"/>
  <c r="W62" i="15"/>
  <c r="V62" i="15"/>
  <c r="U62" i="15"/>
  <c r="R62" i="15"/>
  <c r="Q62" i="15"/>
  <c r="Q60" i="14"/>
  <c r="P62" i="15"/>
  <c r="M62" i="15"/>
  <c r="M60" i="14"/>
  <c r="L62" i="15"/>
  <c r="K62" i="15"/>
  <c r="J62" i="15"/>
  <c r="O62" i="15" s="1"/>
  <c r="O60" i="14" s="1"/>
  <c r="J60" i="14"/>
  <c r="I62" i="15"/>
  <c r="I60" i="14" s="1"/>
  <c r="P60" i="14" s="1"/>
  <c r="H62" i="15"/>
  <c r="H60" i="14"/>
  <c r="G62" i="15"/>
  <c r="G60" i="14"/>
  <c r="F62" i="15"/>
  <c r="F60" i="14"/>
  <c r="E62" i="15"/>
  <c r="E60" i="14" s="1"/>
  <c r="D62" i="15"/>
  <c r="D60" i="14" s="1"/>
  <c r="C62" i="15"/>
  <c r="C60" i="14" s="1"/>
  <c r="B62" i="15"/>
  <c r="B60" i="14"/>
  <c r="Q44" i="15"/>
  <c r="Q16" i="14"/>
  <c r="P44" i="15"/>
  <c r="P16" i="14"/>
  <c r="N62" i="15"/>
  <c r="N60" i="14" s="1"/>
  <c r="F76" i="14"/>
  <c r="I34" i="5"/>
  <c r="M61" i="14"/>
  <c r="M34" i="5"/>
  <c r="K61" i="14"/>
  <c r="K34" i="5"/>
  <c r="J61" i="14" s="1"/>
  <c r="J34" i="5"/>
  <c r="I61" i="14"/>
  <c r="G34" i="5"/>
  <c r="H61" i="14"/>
  <c r="H34" i="5"/>
  <c r="G61" i="14"/>
  <c r="Q34" i="5"/>
  <c r="Q61" i="14" s="1"/>
  <c r="L34" i="5"/>
  <c r="L61" i="14"/>
  <c r="F34" i="5"/>
  <c r="F61" i="14"/>
  <c r="P61" i="14" s="1"/>
  <c r="E34" i="5"/>
  <c r="E61" i="14"/>
  <c r="D34" i="5"/>
  <c r="D61" i="14" s="1"/>
  <c r="C34" i="5"/>
  <c r="C61" i="14"/>
  <c r="Y24" i="14"/>
  <c r="B34" i="5"/>
  <c r="B61" i="14"/>
  <c r="D26" i="9"/>
  <c r="E7" i="9"/>
  <c r="E26" i="9"/>
  <c r="E20" i="14"/>
  <c r="T32" i="17"/>
  <c r="W32" i="17" s="1"/>
  <c r="U7" i="14"/>
  <c r="S32" i="17"/>
  <c r="T7" i="14" s="1"/>
  <c r="B21" i="5"/>
  <c r="B4" i="14"/>
  <c r="L44" i="2"/>
  <c r="L59" i="14"/>
  <c r="E44" i="2"/>
  <c r="E59" i="14"/>
  <c r="D44" i="2"/>
  <c r="D59" i="14" s="1"/>
  <c r="C44" i="2"/>
  <c r="C59" i="14"/>
  <c r="V32" i="17"/>
  <c r="U32" i="17"/>
  <c r="W7" i="14"/>
  <c r="N32" i="17"/>
  <c r="N7" i="14" s="1"/>
  <c r="M32" i="17"/>
  <c r="L32" i="17"/>
  <c r="K32" i="17"/>
  <c r="L7" i="14"/>
  <c r="J32" i="17"/>
  <c r="I7" i="14" s="1"/>
  <c r="I32" i="17"/>
  <c r="K7" i="14"/>
  <c r="H32" i="17"/>
  <c r="G32" i="17"/>
  <c r="F32" i="17"/>
  <c r="E32" i="17"/>
  <c r="E7" i="14" s="1"/>
  <c r="C32" i="17"/>
  <c r="C7" i="14" s="1"/>
  <c r="P32" i="17"/>
  <c r="P7" i="14" s="1"/>
  <c r="X29" i="14"/>
  <c r="P29" i="14"/>
  <c r="O29" i="14"/>
  <c r="Q29" i="14"/>
  <c r="O65" i="14"/>
  <c r="N65" i="14"/>
  <c r="A14" i="14"/>
  <c r="A54" i="14"/>
  <c r="A56" i="14"/>
  <c r="A20" i="14"/>
  <c r="M76" i="14"/>
  <c r="L76" i="14"/>
  <c r="K76" i="14"/>
  <c r="J76" i="14"/>
  <c r="I76" i="14"/>
  <c r="H76" i="14"/>
  <c r="G76" i="14"/>
  <c r="E76" i="14"/>
  <c r="D76" i="14"/>
  <c r="C76" i="14"/>
  <c r="V7" i="14"/>
  <c r="X7" i="14" s="1"/>
  <c r="F7" i="14"/>
  <c r="N76" i="14"/>
  <c r="F45" i="13"/>
  <c r="F52" i="14" s="1"/>
  <c r="I45" i="13"/>
  <c r="I52" i="14"/>
  <c r="F34" i="8"/>
  <c r="F51" i="14" s="1"/>
  <c r="I34" i="8"/>
  <c r="I51" i="14"/>
  <c r="Q45" i="13"/>
  <c r="Q52" i="14" s="1"/>
  <c r="H45" i="13"/>
  <c r="H52" i="14"/>
  <c r="J45" i="13"/>
  <c r="J52" i="14" s="1"/>
  <c r="K45" i="13"/>
  <c r="K52" i="14"/>
  <c r="M45" i="13"/>
  <c r="M52" i="14" s="1"/>
  <c r="G45" i="13"/>
  <c r="G52" i="14"/>
  <c r="E45" i="13"/>
  <c r="E52" i="14" s="1"/>
  <c r="B45" i="13"/>
  <c r="B52" i="14"/>
  <c r="L91" i="2"/>
  <c r="L54" i="14" s="1"/>
  <c r="Q91" i="2"/>
  <c r="Q54" i="14" s="1"/>
  <c r="H91" i="2"/>
  <c r="H54" i="14" s="1"/>
  <c r="J91" i="2"/>
  <c r="J54" i="14"/>
  <c r="K91" i="2"/>
  <c r="K54" i="14" s="1"/>
  <c r="F91" i="2"/>
  <c r="F54" i="14" s="1"/>
  <c r="M91" i="2"/>
  <c r="I91" i="2"/>
  <c r="I54" i="14"/>
  <c r="G91" i="2"/>
  <c r="G54" i="14" s="1"/>
  <c r="E91" i="2"/>
  <c r="E54" i="14"/>
  <c r="D91" i="2"/>
  <c r="D54" i="14"/>
  <c r="C91" i="2"/>
  <c r="C54" i="14"/>
  <c r="B91" i="2"/>
  <c r="B54" i="14" s="1"/>
  <c r="V77" i="2"/>
  <c r="W14" i="14"/>
  <c r="N77" i="2"/>
  <c r="N14" i="14"/>
  <c r="B77" i="2"/>
  <c r="B14" i="14"/>
  <c r="C77" i="2"/>
  <c r="C14" i="14" s="1"/>
  <c r="D77" i="2"/>
  <c r="D14" i="14"/>
  <c r="E77" i="2"/>
  <c r="E14" i="14"/>
  <c r="F77" i="2"/>
  <c r="F14" i="14"/>
  <c r="G77" i="2"/>
  <c r="G14" i="14" s="1"/>
  <c r="H77" i="2"/>
  <c r="H14" i="14"/>
  <c r="I77" i="2"/>
  <c r="I14" i="14"/>
  <c r="J77" i="2"/>
  <c r="J14" i="14"/>
  <c r="K77" i="2"/>
  <c r="K14" i="14" s="1"/>
  <c r="L77" i="2"/>
  <c r="L14" i="14"/>
  <c r="M77" i="2"/>
  <c r="M14" i="14"/>
  <c r="R77" i="2"/>
  <c r="S14" i="14"/>
  <c r="S77" i="2"/>
  <c r="T14" i="14" s="1"/>
  <c r="T77" i="2"/>
  <c r="U77" i="2"/>
  <c r="V14" i="14" s="1"/>
  <c r="U92" i="6"/>
  <c r="V17" i="14"/>
  <c r="V92" i="6"/>
  <c r="W17" i="14"/>
  <c r="B26" i="9"/>
  <c r="J26" i="9"/>
  <c r="J20" i="14"/>
  <c r="B28" i="13"/>
  <c r="B10" i="14"/>
  <c r="D28" i="13"/>
  <c r="D10" i="14" s="1"/>
  <c r="J28" i="13"/>
  <c r="J10" i="14"/>
  <c r="B83" i="8"/>
  <c r="B22" i="14"/>
  <c r="D83" i="8"/>
  <c r="D22" i="14" s="1"/>
  <c r="K83" i="8"/>
  <c r="K22" i="14" s="1"/>
  <c r="B46" i="16"/>
  <c r="B8" i="14"/>
  <c r="D46" i="16"/>
  <c r="D8" i="14"/>
  <c r="B61" i="6"/>
  <c r="D61" i="6"/>
  <c r="J61" i="6"/>
  <c r="B17" i="8"/>
  <c r="D17" i="8"/>
  <c r="D24" i="14"/>
  <c r="J17" i="8"/>
  <c r="J24" i="14"/>
  <c r="K17" i="8"/>
  <c r="K24" i="14" s="1"/>
  <c r="N17" i="8"/>
  <c r="N24" i="14" s="1"/>
  <c r="M17" i="8"/>
  <c r="M24" i="14"/>
  <c r="E17" i="8"/>
  <c r="E24" i="14"/>
  <c r="B31" i="6"/>
  <c r="B11" i="14" s="1"/>
  <c r="D31" i="6"/>
  <c r="D11" i="14" s="1"/>
  <c r="E31" i="6"/>
  <c r="B33" i="4"/>
  <c r="B18" i="14" s="1"/>
  <c r="D33" i="4"/>
  <c r="J33" i="4"/>
  <c r="J18" i="14" s="1"/>
  <c r="B33" i="7"/>
  <c r="B13" i="14" s="1"/>
  <c r="D33" i="7"/>
  <c r="D13" i="14"/>
  <c r="J33" i="7"/>
  <c r="J13" i="14"/>
  <c r="N33" i="7"/>
  <c r="K33" i="7"/>
  <c r="E33" i="7"/>
  <c r="P33" i="7" s="1"/>
  <c r="F33" i="7"/>
  <c r="G33" i="7"/>
  <c r="B31" i="10"/>
  <c r="B5" i="14" s="1"/>
  <c r="D31" i="10"/>
  <c r="D5" i="14"/>
  <c r="N31" i="10"/>
  <c r="J31" i="10"/>
  <c r="J5" i="14"/>
  <c r="K31" i="10"/>
  <c r="K5" i="14" s="1"/>
  <c r="E31" i="10"/>
  <c r="E5" i="14" s="1"/>
  <c r="B30" i="2"/>
  <c r="D30" i="2"/>
  <c r="D15" i="14" s="1"/>
  <c r="J30" i="2"/>
  <c r="J15" i="14" s="1"/>
  <c r="N30" i="2"/>
  <c r="N15" i="14"/>
  <c r="E30" i="2"/>
  <c r="E15" i="14"/>
  <c r="B51" i="12"/>
  <c r="D51" i="12"/>
  <c r="J51" i="12"/>
  <c r="K51" i="12"/>
  <c r="N51" i="12"/>
  <c r="M51" i="12"/>
  <c r="E51" i="12"/>
  <c r="F51" i="12"/>
  <c r="G51" i="12"/>
  <c r="B22" i="12"/>
  <c r="B19" i="14" s="1"/>
  <c r="D22" i="12"/>
  <c r="D19" i="14"/>
  <c r="J22" i="12"/>
  <c r="K22" i="12"/>
  <c r="N22" i="12"/>
  <c r="M22" i="12"/>
  <c r="E22" i="12"/>
  <c r="E19" i="14" s="1"/>
  <c r="F22" i="12"/>
  <c r="G22" i="12"/>
  <c r="D21" i="5"/>
  <c r="D4" i="14" s="1"/>
  <c r="B92" i="6"/>
  <c r="B17" i="14"/>
  <c r="D92" i="6"/>
  <c r="D17" i="14"/>
  <c r="J92" i="6"/>
  <c r="J17" i="14"/>
  <c r="S17" i="8"/>
  <c r="S24" i="14" s="1"/>
  <c r="I67" i="3"/>
  <c r="I53" i="14"/>
  <c r="F67" i="3"/>
  <c r="F53" i="14"/>
  <c r="Q47" i="3"/>
  <c r="Q57" i="14"/>
  <c r="F16" i="15"/>
  <c r="F56" i="14" s="1"/>
  <c r="F52" i="7"/>
  <c r="F50" i="14"/>
  <c r="F79" i="13"/>
  <c r="F47" i="3"/>
  <c r="F57" i="14" s="1"/>
  <c r="F44" i="9"/>
  <c r="F98" i="8"/>
  <c r="F58" i="14" s="1"/>
  <c r="F16" i="16"/>
  <c r="F55" i="14"/>
  <c r="I16" i="15"/>
  <c r="I56" i="14"/>
  <c r="P56" i="14" s="1"/>
  <c r="I52" i="7"/>
  <c r="I50" i="14"/>
  <c r="I79" i="13"/>
  <c r="I47" i="3"/>
  <c r="I57" i="14"/>
  <c r="I44" i="9"/>
  <c r="I16" i="16"/>
  <c r="I55" i="14"/>
  <c r="Q44" i="2"/>
  <c r="Q59" i="14"/>
  <c r="H44" i="2"/>
  <c r="H59" i="14" s="1"/>
  <c r="J44" i="2"/>
  <c r="J59" i="14"/>
  <c r="K44" i="2"/>
  <c r="K59" i="14"/>
  <c r="F44" i="2"/>
  <c r="F59" i="14"/>
  <c r="M44" i="2"/>
  <c r="M59" i="14" s="1"/>
  <c r="I44" i="2"/>
  <c r="I59" i="14"/>
  <c r="G44" i="2"/>
  <c r="G59" i="14"/>
  <c r="B44" i="2"/>
  <c r="B59" i="14"/>
  <c r="B31" i="3"/>
  <c r="D31" i="3"/>
  <c r="D12" i="14"/>
  <c r="E31" i="3"/>
  <c r="E12" i="14" s="1"/>
  <c r="F31" i="3"/>
  <c r="F12" i="14" s="1"/>
  <c r="G31" i="3"/>
  <c r="J31" i="3"/>
  <c r="K31" i="3"/>
  <c r="O31" i="3" s="1"/>
  <c r="N31" i="3"/>
  <c r="M31" i="3"/>
  <c r="B26" i="11"/>
  <c r="B9" i="14" s="1"/>
  <c r="D26" i="11"/>
  <c r="B56" i="8"/>
  <c r="D56" i="8"/>
  <c r="Q56" i="8" s="1"/>
  <c r="I56" i="8"/>
  <c r="I26" i="9"/>
  <c r="I20" i="14" s="1"/>
  <c r="V22" i="12"/>
  <c r="W19" i="14" s="1"/>
  <c r="U22" i="12"/>
  <c r="V19" i="14"/>
  <c r="T22" i="12"/>
  <c r="U19" i="14"/>
  <c r="S22" i="12"/>
  <c r="T19" i="14" s="1"/>
  <c r="V30" i="2"/>
  <c r="W15" i="14" s="1"/>
  <c r="X15" i="14" s="1"/>
  <c r="U30" i="2"/>
  <c r="V15" i="14"/>
  <c r="T30" i="2"/>
  <c r="U15" i="14"/>
  <c r="S30" i="2"/>
  <c r="T15" i="14" s="1"/>
  <c r="N28" i="13"/>
  <c r="N10" i="14" s="1"/>
  <c r="V26" i="9"/>
  <c r="V20" i="14" s="1"/>
  <c r="H26" i="9"/>
  <c r="H20" i="14" s="1"/>
  <c r="C26" i="9"/>
  <c r="C20" i="14" s="1"/>
  <c r="Q98" i="8"/>
  <c r="Q58" i="14"/>
  <c r="H98" i="8"/>
  <c r="H58" i="14"/>
  <c r="J98" i="8"/>
  <c r="K98" i="8"/>
  <c r="K58" i="14"/>
  <c r="M98" i="8"/>
  <c r="L98" i="8"/>
  <c r="L58" i="14"/>
  <c r="I98" i="8"/>
  <c r="I58" i="14"/>
  <c r="G98" i="8"/>
  <c r="G58" i="14"/>
  <c r="E98" i="8"/>
  <c r="E58" i="14" s="1"/>
  <c r="D98" i="8"/>
  <c r="D58" i="14"/>
  <c r="C98" i="8"/>
  <c r="C58" i="14"/>
  <c r="B98" i="8"/>
  <c r="B58" i="14"/>
  <c r="H47" i="3"/>
  <c r="H57" i="14" s="1"/>
  <c r="J47" i="3"/>
  <c r="J57" i="14" s="1"/>
  <c r="K47" i="3"/>
  <c r="K57" i="14" s="1"/>
  <c r="M47" i="3"/>
  <c r="M57" i="14" s="1"/>
  <c r="L47" i="3"/>
  <c r="L57" i="14"/>
  <c r="G47" i="3"/>
  <c r="G57" i="14"/>
  <c r="E47" i="3"/>
  <c r="E57" i="14"/>
  <c r="D47" i="3"/>
  <c r="D57" i="14"/>
  <c r="C47" i="3"/>
  <c r="C57" i="14" s="1"/>
  <c r="B47" i="3"/>
  <c r="B57" i="14"/>
  <c r="T92" i="6"/>
  <c r="R92" i="6"/>
  <c r="S17" i="14" s="1"/>
  <c r="I92" i="6"/>
  <c r="I17" i="14"/>
  <c r="H92" i="6"/>
  <c r="H17" i="14"/>
  <c r="C92" i="6"/>
  <c r="C17" i="14" s="1"/>
  <c r="A17" i="14"/>
  <c r="G92" i="6"/>
  <c r="G17" i="14"/>
  <c r="M92" i="6"/>
  <c r="M17" i="14" s="1"/>
  <c r="Y92" i="6"/>
  <c r="X92" i="6"/>
  <c r="S92" i="6"/>
  <c r="T17" i="14"/>
  <c r="E92" i="6"/>
  <c r="E17" i="14"/>
  <c r="F92" i="6"/>
  <c r="F17" i="14" s="1"/>
  <c r="K92" i="6"/>
  <c r="K17" i="14"/>
  <c r="N92" i="6"/>
  <c r="N17" i="14"/>
  <c r="L92" i="6"/>
  <c r="L17" i="14"/>
  <c r="E56" i="8"/>
  <c r="F56" i="8"/>
  <c r="G56" i="8"/>
  <c r="N56" i="8"/>
  <c r="K56" i="8"/>
  <c r="J56" i="8"/>
  <c r="V56" i="8"/>
  <c r="U56" i="8"/>
  <c r="T56" i="8"/>
  <c r="S56" i="8"/>
  <c r="R56" i="8"/>
  <c r="M56" i="8"/>
  <c r="L56" i="8"/>
  <c r="H56" i="8"/>
  <c r="C56" i="8"/>
  <c r="V78" i="3"/>
  <c r="W6" i="14"/>
  <c r="U78" i="3"/>
  <c r="V6" i="14"/>
  <c r="T78" i="3"/>
  <c r="U6" i="14" s="1"/>
  <c r="T6" i="14"/>
  <c r="R78" i="3"/>
  <c r="S6" i="14"/>
  <c r="N78" i="3"/>
  <c r="N6" i="14" s="1"/>
  <c r="M78" i="3"/>
  <c r="M6" i="14" s="1"/>
  <c r="L78" i="3"/>
  <c r="L6" i="14" s="1"/>
  <c r="K78" i="3"/>
  <c r="K6" i="14" s="1"/>
  <c r="J78" i="3"/>
  <c r="J6" i="14"/>
  <c r="I78" i="3"/>
  <c r="I6" i="14" s="1"/>
  <c r="H78" i="3"/>
  <c r="H6" i="14" s="1"/>
  <c r="G78" i="3"/>
  <c r="F78" i="3"/>
  <c r="F6" i="14" s="1"/>
  <c r="E78" i="3"/>
  <c r="E6" i="14"/>
  <c r="C78" i="3"/>
  <c r="C6" i="14"/>
  <c r="A53" i="14"/>
  <c r="A6" i="14"/>
  <c r="A9" i="14"/>
  <c r="G30" i="2"/>
  <c r="G15" i="14"/>
  <c r="I30" i="2"/>
  <c r="M30" i="2"/>
  <c r="M15" i="14" s="1"/>
  <c r="R30" i="2"/>
  <c r="S15" i="14"/>
  <c r="F30" i="2"/>
  <c r="F15" i="14"/>
  <c r="K30" i="2"/>
  <c r="K15" i="14" s="1"/>
  <c r="L30" i="2"/>
  <c r="L15" i="14"/>
  <c r="H30" i="2"/>
  <c r="H15" i="14"/>
  <c r="C30" i="2"/>
  <c r="C15" i="14"/>
  <c r="A15" i="14"/>
  <c r="O66" i="14"/>
  <c r="N66" i="14"/>
  <c r="X30" i="14"/>
  <c r="U46" i="16"/>
  <c r="V8" i="14"/>
  <c r="V46" i="16"/>
  <c r="T46" i="16"/>
  <c r="U8" i="14"/>
  <c r="S46" i="16"/>
  <c r="R46" i="16"/>
  <c r="S8" i="14"/>
  <c r="E46" i="16"/>
  <c r="F46" i="16"/>
  <c r="F8" i="14" s="1"/>
  <c r="G46" i="16"/>
  <c r="J46" i="16"/>
  <c r="J8" i="14"/>
  <c r="K46" i="16"/>
  <c r="N46" i="16"/>
  <c r="N8" i="14" s="1"/>
  <c r="M46" i="16"/>
  <c r="L46" i="16"/>
  <c r="I46" i="16"/>
  <c r="H46" i="16"/>
  <c r="H8" i="14"/>
  <c r="C46" i="16"/>
  <c r="C8" i="14" s="1"/>
  <c r="W16" i="16"/>
  <c r="V16" i="16"/>
  <c r="U16" i="16"/>
  <c r="R16" i="16"/>
  <c r="Q16" i="16"/>
  <c r="Q55" i="14"/>
  <c r="P16" i="16"/>
  <c r="H16" i="16"/>
  <c r="H55" i="14"/>
  <c r="J16" i="16"/>
  <c r="K16" i="16"/>
  <c r="K55" i="14" s="1"/>
  <c r="M16" i="16"/>
  <c r="L16" i="16"/>
  <c r="G16" i="16"/>
  <c r="G55" i="14"/>
  <c r="E16" i="16"/>
  <c r="E55" i="14" s="1"/>
  <c r="D16" i="16"/>
  <c r="D55" i="14" s="1"/>
  <c r="C16" i="16"/>
  <c r="C55" i="14"/>
  <c r="B16" i="16"/>
  <c r="B55" i="14" s="1"/>
  <c r="W16" i="15"/>
  <c r="V16" i="15"/>
  <c r="U16" i="15"/>
  <c r="R16" i="15"/>
  <c r="Q16" i="15"/>
  <c r="Q56" i="14"/>
  <c r="P16" i="15"/>
  <c r="H16" i="15"/>
  <c r="H56" i="14"/>
  <c r="J16" i="15"/>
  <c r="J56" i="14" s="1"/>
  <c r="K16" i="15"/>
  <c r="K56" i="14" s="1"/>
  <c r="M16" i="15"/>
  <c r="M56" i="14"/>
  <c r="L16" i="15"/>
  <c r="L56" i="14"/>
  <c r="G16" i="15"/>
  <c r="G56" i="14" s="1"/>
  <c r="E16" i="15"/>
  <c r="E56" i="14" s="1"/>
  <c r="D16" i="15"/>
  <c r="D56" i="14"/>
  <c r="C16" i="15"/>
  <c r="B16" i="15"/>
  <c r="B56" i="14"/>
  <c r="C96" i="14"/>
  <c r="M96" i="14"/>
  <c r="B96" i="14"/>
  <c r="L96" i="14"/>
  <c r="O67" i="14"/>
  <c r="N67" i="14"/>
  <c r="Q34" i="8"/>
  <c r="Q51" i="14"/>
  <c r="Q79" i="13"/>
  <c r="Q52" i="7"/>
  <c r="Q50" i="14"/>
  <c r="Q44" i="9"/>
  <c r="Q67" i="3"/>
  <c r="Q53" i="14"/>
  <c r="H34" i="8"/>
  <c r="H51" i="14"/>
  <c r="H79" i="13"/>
  <c r="H52" i="7"/>
  <c r="H50" i="14"/>
  <c r="H44" i="9"/>
  <c r="H67" i="3"/>
  <c r="H53" i="14"/>
  <c r="J34" i="8"/>
  <c r="J51" i="14"/>
  <c r="J79" i="13"/>
  <c r="J52" i="7"/>
  <c r="J50" i="14"/>
  <c r="J44" i="9"/>
  <c r="J67" i="3"/>
  <c r="J53" i="14"/>
  <c r="K34" i="8"/>
  <c r="K51" i="14"/>
  <c r="K79" i="13"/>
  <c r="K52" i="7"/>
  <c r="K50" i="14"/>
  <c r="K44" i="9"/>
  <c r="K67" i="3"/>
  <c r="K53" i="14"/>
  <c r="M34" i="8"/>
  <c r="M51" i="14"/>
  <c r="M79" i="13"/>
  <c r="M52" i="7"/>
  <c r="M50" i="14"/>
  <c r="M44" i="9"/>
  <c r="M67" i="3"/>
  <c r="M53" i="14"/>
  <c r="L34" i="8"/>
  <c r="L51" i="14"/>
  <c r="L79" i="13"/>
  <c r="L52" i="7"/>
  <c r="L50" i="14"/>
  <c r="L44" i="9"/>
  <c r="L67" i="3"/>
  <c r="L53" i="14"/>
  <c r="L45" i="13"/>
  <c r="L52" i="14"/>
  <c r="L55" i="14"/>
  <c r="G34" i="8"/>
  <c r="G51" i="14"/>
  <c r="G79" i="13"/>
  <c r="G52" i="7"/>
  <c r="G50" i="14"/>
  <c r="G44" i="9"/>
  <c r="G67" i="3"/>
  <c r="G53" i="14"/>
  <c r="E34" i="8"/>
  <c r="E51" i="14"/>
  <c r="E79" i="13"/>
  <c r="E52" i="7"/>
  <c r="E50" i="14"/>
  <c r="E44" i="9"/>
  <c r="E67" i="3"/>
  <c r="E53" i="14"/>
  <c r="D34" i="8"/>
  <c r="D51" i="14" s="1"/>
  <c r="D79" i="13"/>
  <c r="D52" i="7"/>
  <c r="D50" i="14" s="1"/>
  <c r="D44" i="9"/>
  <c r="D67" i="3"/>
  <c r="D53" i="14" s="1"/>
  <c r="D45" i="13"/>
  <c r="D52" i="14" s="1"/>
  <c r="C34" i="8"/>
  <c r="C51" i="14" s="1"/>
  <c r="C79" i="13"/>
  <c r="C52" i="7"/>
  <c r="C50" i="14" s="1"/>
  <c r="C44" i="9"/>
  <c r="C67" i="3"/>
  <c r="C53" i="14"/>
  <c r="C45" i="13"/>
  <c r="C52" i="14" s="1"/>
  <c r="C56" i="14"/>
  <c r="P67" i="3"/>
  <c r="B67" i="3"/>
  <c r="B53" i="14"/>
  <c r="N44" i="9"/>
  <c r="B44" i="9"/>
  <c r="B52" i="7"/>
  <c r="B50" i="14" s="1"/>
  <c r="A50" i="14"/>
  <c r="B79" i="13"/>
  <c r="B34" i="8"/>
  <c r="B51" i="14"/>
  <c r="A51" i="14"/>
  <c r="Q37" i="14"/>
  <c r="P37" i="14"/>
  <c r="O37" i="14"/>
  <c r="Q36" i="14"/>
  <c r="O36" i="14"/>
  <c r="Q35" i="14"/>
  <c r="P35" i="14"/>
  <c r="O35" i="14"/>
  <c r="Q34" i="14"/>
  <c r="O34" i="14"/>
  <c r="X33" i="14"/>
  <c r="Q33" i="14"/>
  <c r="O33" i="14"/>
  <c r="X32" i="14"/>
  <c r="X31" i="14"/>
  <c r="U33" i="4"/>
  <c r="V18" i="14"/>
  <c r="U31" i="6"/>
  <c r="V11" i="14" s="1"/>
  <c r="U31" i="3"/>
  <c r="V12" i="14" s="1"/>
  <c r="X12" i="14" s="1"/>
  <c r="U17" i="8"/>
  <c r="U33" i="7"/>
  <c r="V13" i="14" s="1"/>
  <c r="U31" i="10"/>
  <c r="V5" i="14"/>
  <c r="U61" i="6"/>
  <c r="V21" i="14"/>
  <c r="U51" i="12"/>
  <c r="U28" i="13"/>
  <c r="V10" i="14"/>
  <c r="U83" i="8"/>
  <c r="V22" i="14"/>
  <c r="U26" i="11"/>
  <c r="V9" i="14" s="1"/>
  <c r="U59" i="13"/>
  <c r="W59" i="13" s="1"/>
  <c r="V33" i="4"/>
  <c r="W18" i="14" s="1"/>
  <c r="V31" i="6"/>
  <c r="W11" i="14" s="1"/>
  <c r="V31" i="3"/>
  <c r="W12" i="14"/>
  <c r="V17" i="8"/>
  <c r="W24" i="14"/>
  <c r="V33" i="7"/>
  <c r="W13" i="14" s="1"/>
  <c r="V31" i="10"/>
  <c r="W5" i="14" s="1"/>
  <c r="V61" i="6"/>
  <c r="W21" i="14"/>
  <c r="V51" i="12"/>
  <c r="V28" i="13"/>
  <c r="W10" i="14" s="1"/>
  <c r="V83" i="8"/>
  <c r="W22" i="14"/>
  <c r="V26" i="11"/>
  <c r="W9" i="14"/>
  <c r="W8" i="14"/>
  <c r="V59" i="13"/>
  <c r="T21" i="5"/>
  <c r="T4" i="14" s="1"/>
  <c r="T25" i="14" s="1"/>
  <c r="T33" i="4"/>
  <c r="U18" i="14"/>
  <c r="T31" i="6"/>
  <c r="U11" i="14"/>
  <c r="T31" i="3"/>
  <c r="U12" i="14" s="1"/>
  <c r="T17" i="8"/>
  <c r="T33" i="7"/>
  <c r="U13" i="14" s="1"/>
  <c r="T31" i="10"/>
  <c r="U5" i="14" s="1"/>
  <c r="T61" i="6"/>
  <c r="U21" i="14"/>
  <c r="T51" i="12"/>
  <c r="T28" i="13"/>
  <c r="U10" i="14"/>
  <c r="T83" i="8"/>
  <c r="U22" i="14"/>
  <c r="T26" i="11"/>
  <c r="U9" i="14"/>
  <c r="T59" i="13"/>
  <c r="S33" i="4"/>
  <c r="T18" i="14"/>
  <c r="S31" i="6"/>
  <c r="T11" i="14" s="1"/>
  <c r="S31" i="3"/>
  <c r="T12" i="14" s="1"/>
  <c r="S33" i="7"/>
  <c r="T13" i="14"/>
  <c r="S31" i="10"/>
  <c r="T5" i="14"/>
  <c r="S51" i="12"/>
  <c r="S28" i="13"/>
  <c r="T10" i="14"/>
  <c r="S83" i="8"/>
  <c r="T22" i="14"/>
  <c r="S26" i="11"/>
  <c r="T9" i="14" s="1"/>
  <c r="T8" i="14"/>
  <c r="S59" i="13"/>
  <c r="R22" i="12"/>
  <c r="S19" i="14"/>
  <c r="R21" i="5"/>
  <c r="R33" i="4"/>
  <c r="S18" i="14"/>
  <c r="R31" i="6"/>
  <c r="S11" i="14"/>
  <c r="R31" i="3"/>
  <c r="S12" i="14" s="1"/>
  <c r="R17" i="8"/>
  <c r="R24" i="14" s="1"/>
  <c r="R33" i="7"/>
  <c r="S13" i="14"/>
  <c r="R31" i="10"/>
  <c r="S5" i="14"/>
  <c r="R61" i="6"/>
  <c r="S21" i="14" s="1"/>
  <c r="R51" i="12"/>
  <c r="R28" i="13"/>
  <c r="S10" i="14"/>
  <c r="R83" i="8"/>
  <c r="S22" i="14" s="1"/>
  <c r="R26" i="11"/>
  <c r="S9" i="14" s="1"/>
  <c r="S25" i="14" s="1"/>
  <c r="R59" i="13"/>
  <c r="D18" i="14"/>
  <c r="D21" i="14"/>
  <c r="D59" i="13"/>
  <c r="B12" i="14"/>
  <c r="B21" i="14"/>
  <c r="B59" i="13"/>
  <c r="E33" i="4"/>
  <c r="E18" i="14" s="1"/>
  <c r="E11" i="14"/>
  <c r="E13" i="14"/>
  <c r="E61" i="6"/>
  <c r="E28" i="13"/>
  <c r="E83" i="8"/>
  <c r="E22" i="14" s="1"/>
  <c r="E26" i="11"/>
  <c r="E9" i="14" s="1"/>
  <c r="E8" i="14"/>
  <c r="E59" i="13"/>
  <c r="F19" i="14"/>
  <c r="F33" i="4"/>
  <c r="F18" i="14"/>
  <c r="F31" i="6"/>
  <c r="F11" i="14"/>
  <c r="F17" i="8"/>
  <c r="F24" i="14"/>
  <c r="F13" i="14"/>
  <c r="F31" i="10"/>
  <c r="F5" i="14" s="1"/>
  <c r="F25" i="14" s="1"/>
  <c r="F61" i="6"/>
  <c r="F21" i="14"/>
  <c r="F28" i="13"/>
  <c r="F10" i="14"/>
  <c r="F83" i="8"/>
  <c r="F22" i="14" s="1"/>
  <c r="F26" i="11"/>
  <c r="F9" i="14"/>
  <c r="F59" i="13"/>
  <c r="G19" i="14"/>
  <c r="G33" i="4"/>
  <c r="G18" i="14"/>
  <c r="G31" i="6"/>
  <c r="G11" i="14"/>
  <c r="G12" i="14"/>
  <c r="G17" i="8"/>
  <c r="G24" i="14"/>
  <c r="G13" i="14"/>
  <c r="G31" i="10"/>
  <c r="G5" i="14"/>
  <c r="Y5" i="14" s="1"/>
  <c r="G61" i="6"/>
  <c r="G21" i="14"/>
  <c r="G28" i="13"/>
  <c r="G10" i="14" s="1"/>
  <c r="G83" i="8"/>
  <c r="G22" i="14" s="1"/>
  <c r="G26" i="11"/>
  <c r="G9" i="14"/>
  <c r="G8" i="14"/>
  <c r="G59" i="13"/>
  <c r="J19" i="14"/>
  <c r="J31" i="6"/>
  <c r="J11" i="14"/>
  <c r="J12" i="14"/>
  <c r="J21" i="14"/>
  <c r="J83" i="8"/>
  <c r="J22" i="14" s="1"/>
  <c r="J26" i="11"/>
  <c r="J9" i="14"/>
  <c r="J59" i="13"/>
  <c r="K19" i="14"/>
  <c r="K33" i="4"/>
  <c r="K18" i="14"/>
  <c r="K31" i="6"/>
  <c r="K11" i="14" s="1"/>
  <c r="K12" i="14"/>
  <c r="K13" i="14"/>
  <c r="K61" i="6"/>
  <c r="K21" i="14"/>
  <c r="K28" i="13"/>
  <c r="K26" i="11"/>
  <c r="K9" i="14"/>
  <c r="K25" i="14" s="1"/>
  <c r="K8" i="14"/>
  <c r="K59" i="13"/>
  <c r="O59" i="13" s="1"/>
  <c r="M19" i="14"/>
  <c r="M33" i="4"/>
  <c r="M18" i="14"/>
  <c r="M31" i="6"/>
  <c r="M11" i="14"/>
  <c r="M12" i="14"/>
  <c r="M33" i="7"/>
  <c r="M13" i="14"/>
  <c r="M31" i="10"/>
  <c r="M5" i="14" s="1"/>
  <c r="M25" i="14" s="1"/>
  <c r="M61" i="6"/>
  <c r="M21" i="14" s="1"/>
  <c r="M28" i="13"/>
  <c r="M10" i="14"/>
  <c r="M83" i="8"/>
  <c r="M22" i="14"/>
  <c r="M26" i="11"/>
  <c r="M9" i="14" s="1"/>
  <c r="M8" i="14"/>
  <c r="M59" i="13"/>
  <c r="N19" i="14"/>
  <c r="N33" i="4"/>
  <c r="N18" i="14" s="1"/>
  <c r="N31" i="6"/>
  <c r="N11" i="14" s="1"/>
  <c r="N12" i="14"/>
  <c r="N13" i="14"/>
  <c r="N5" i="14"/>
  <c r="N61" i="6"/>
  <c r="O61" i="6" s="1"/>
  <c r="O21" i="14" s="1"/>
  <c r="R21" i="14" s="1"/>
  <c r="N21" i="14"/>
  <c r="N83" i="8"/>
  <c r="N22" i="14"/>
  <c r="N26" i="11"/>
  <c r="N9" i="14"/>
  <c r="N59" i="13"/>
  <c r="L22" i="12"/>
  <c r="L19" i="14" s="1"/>
  <c r="L33" i="4"/>
  <c r="L18" i="14"/>
  <c r="L31" i="6"/>
  <c r="L11" i="14"/>
  <c r="L31" i="3"/>
  <c r="L12" i="14"/>
  <c r="L17" i="8"/>
  <c r="L24" i="14" s="1"/>
  <c r="L33" i="7"/>
  <c r="L13" i="14" s="1"/>
  <c r="L31" i="10"/>
  <c r="L5" i="14"/>
  <c r="L61" i="6"/>
  <c r="L21" i="14"/>
  <c r="L51" i="12"/>
  <c r="L28" i="13"/>
  <c r="L10" i="14"/>
  <c r="L83" i="8"/>
  <c r="L22" i="14" s="1"/>
  <c r="L26" i="11"/>
  <c r="L9" i="14" s="1"/>
  <c r="L8" i="14"/>
  <c r="L59" i="13"/>
  <c r="I22" i="12"/>
  <c r="I19" i="14"/>
  <c r="I33" i="4"/>
  <c r="I18" i="14" s="1"/>
  <c r="I31" i="6"/>
  <c r="I11" i="14" s="1"/>
  <c r="I31" i="3"/>
  <c r="I12" i="14" s="1"/>
  <c r="Y12" i="14" s="1"/>
  <c r="I17" i="8"/>
  <c r="I24" i="14"/>
  <c r="I33" i="7"/>
  <c r="I13" i="14" s="1"/>
  <c r="I31" i="10"/>
  <c r="I5" i="14" s="1"/>
  <c r="I61" i="6"/>
  <c r="I21" i="14"/>
  <c r="Y21" i="14" s="1"/>
  <c r="I51" i="12"/>
  <c r="I28" i="13"/>
  <c r="I10" i="14" s="1"/>
  <c r="Y10" i="14" s="1"/>
  <c r="I83" i="8"/>
  <c r="I22" i="14"/>
  <c r="I26" i="11"/>
  <c r="I9" i="14"/>
  <c r="I8" i="14"/>
  <c r="I59" i="13"/>
  <c r="H22" i="12"/>
  <c r="H19" i="14" s="1"/>
  <c r="H33" i="4"/>
  <c r="H18" i="14" s="1"/>
  <c r="H31" i="6"/>
  <c r="H11" i="14"/>
  <c r="H31" i="3"/>
  <c r="H12" i="14" s="1"/>
  <c r="H17" i="8"/>
  <c r="H24" i="14"/>
  <c r="H33" i="7"/>
  <c r="H13" i="14"/>
  <c r="H31" i="10"/>
  <c r="H5" i="14"/>
  <c r="H25" i="14" s="1"/>
  <c r="H61" i="6"/>
  <c r="H21" i="14" s="1"/>
  <c r="H51" i="12"/>
  <c r="H28" i="13"/>
  <c r="H10" i="14"/>
  <c r="H83" i="8"/>
  <c r="H22" i="14" s="1"/>
  <c r="H26" i="11"/>
  <c r="H9" i="14" s="1"/>
  <c r="H59" i="13"/>
  <c r="C22" i="12"/>
  <c r="C19" i="14"/>
  <c r="C21" i="5"/>
  <c r="C4" i="14"/>
  <c r="C33" i="4"/>
  <c r="C18" i="14"/>
  <c r="C31" i="6"/>
  <c r="C11" i="14" s="1"/>
  <c r="C31" i="3"/>
  <c r="C12" i="14" s="1"/>
  <c r="C17" i="8"/>
  <c r="C24" i="14" s="1"/>
  <c r="C33" i="7"/>
  <c r="C13" i="14"/>
  <c r="C31" i="10"/>
  <c r="C5" i="14" s="1"/>
  <c r="C61" i="6"/>
  <c r="C21" i="14"/>
  <c r="C51" i="12"/>
  <c r="C28" i="13"/>
  <c r="C10" i="14" s="1"/>
  <c r="C83" i="8"/>
  <c r="C22" i="14"/>
  <c r="C26" i="11"/>
  <c r="C9" i="14"/>
  <c r="C59" i="13"/>
  <c r="Q59" i="13"/>
  <c r="A10" i="14"/>
  <c r="X51" i="12"/>
  <c r="W51" i="12"/>
  <c r="Q51" i="12"/>
  <c r="A21" i="14"/>
  <c r="A5" i="14"/>
  <c r="A13" i="14"/>
  <c r="A12" i="14"/>
  <c r="A11" i="14"/>
  <c r="Q33" i="4"/>
  <c r="Q18" i="14"/>
  <c r="A18" i="14"/>
  <c r="A19" i="14"/>
  <c r="U79" i="13"/>
  <c r="V79" i="13"/>
  <c r="T79" i="13"/>
  <c r="W79" i="13" s="1"/>
  <c r="S79" i="13"/>
  <c r="R79" i="13"/>
  <c r="P79" i="13"/>
  <c r="P45" i="13"/>
  <c r="X22" i="12"/>
  <c r="W22" i="12"/>
  <c r="P44" i="10"/>
  <c r="H44" i="10"/>
  <c r="O44" i="10" s="1"/>
  <c r="J44" i="10"/>
  <c r="K44" i="10"/>
  <c r="F44" i="10"/>
  <c r="N44" i="10"/>
  <c r="M44" i="10"/>
  <c r="L44" i="10"/>
  <c r="I44" i="10"/>
  <c r="G44" i="10"/>
  <c r="E44" i="10"/>
  <c r="D44" i="10"/>
  <c r="C44" i="10"/>
  <c r="W31" i="10"/>
  <c r="P44" i="9"/>
  <c r="G26" i="9"/>
  <c r="G20" i="14" s="1"/>
  <c r="M26" i="9"/>
  <c r="M20" i="14" s="1"/>
  <c r="U26" i="9"/>
  <c r="U20" i="14" s="1"/>
  <c r="U25" i="14" s="1"/>
  <c r="T26" i="9"/>
  <c r="T20" i="14" s="1"/>
  <c r="S26" i="9"/>
  <c r="S20" i="14" s="1"/>
  <c r="R26" i="9"/>
  <c r="F26" i="9"/>
  <c r="F20" i="14" s="1"/>
  <c r="K26" i="9"/>
  <c r="K20" i="14" s="1"/>
  <c r="N26" i="9"/>
  <c r="N20" i="14" s="1"/>
  <c r="L26" i="9"/>
  <c r="L20" i="14" s="1"/>
  <c r="P34" i="8"/>
  <c r="Y61" i="6"/>
  <c r="X61" i="6"/>
  <c r="S61" i="6"/>
  <c r="Y31" i="6"/>
  <c r="X31" i="6"/>
  <c r="P34" i="5"/>
  <c r="W78" i="3"/>
  <c r="X56" i="8"/>
  <c r="W17" i="8"/>
  <c r="X24" i="14"/>
  <c r="V24" i="14"/>
  <c r="U24" i="14"/>
  <c r="T24" i="14"/>
  <c r="W61" i="6"/>
  <c r="W26" i="11"/>
  <c r="X9" i="14" s="1"/>
  <c r="N67" i="3"/>
  <c r="N53" i="14" s="1"/>
  <c r="P57" i="14"/>
  <c r="N34" i="5"/>
  <c r="O34" i="5"/>
  <c r="X8" i="14"/>
  <c r="Q22" i="12"/>
  <c r="Q19" i="14" s="1"/>
  <c r="Y14" i="14"/>
  <c r="O26" i="11"/>
  <c r="O9" i="14" s="1"/>
  <c r="N16" i="16"/>
  <c r="N55" i="14"/>
  <c r="P59" i="14"/>
  <c r="O28" i="13"/>
  <c r="O10" i="14"/>
  <c r="W33" i="7"/>
  <c r="Q61" i="6"/>
  <c r="Q21" i="14" s="1"/>
  <c r="W31" i="3"/>
  <c r="X18" i="14"/>
  <c r="O22" i="12"/>
  <c r="O19" i="14"/>
  <c r="W33" i="4"/>
  <c r="U14" i="14"/>
  <c r="X14" i="14" s="1"/>
  <c r="Q26" i="11"/>
  <c r="Q9" i="14" s="1"/>
  <c r="P54" i="14"/>
  <c r="Z31" i="6"/>
  <c r="O52" i="7"/>
  <c r="O50" i="14"/>
  <c r="N91" i="2"/>
  <c r="N54" i="14"/>
  <c r="B20" i="14"/>
  <c r="X33" i="4"/>
  <c r="W31" i="6"/>
  <c r="H62" i="14"/>
  <c r="N34" i="8"/>
  <c r="N51" i="14" s="1"/>
  <c r="O34" i="8"/>
  <c r="O51" i="14" s="1"/>
  <c r="N47" i="3"/>
  <c r="N57" i="14" s="1"/>
  <c r="N16" i="15"/>
  <c r="N56" i="14"/>
  <c r="O16" i="15"/>
  <c r="O56" i="14" s="1"/>
  <c r="P52" i="14"/>
  <c r="N98" i="8"/>
  <c r="N58" i="14" s="1"/>
  <c r="Q46" i="16"/>
  <c r="Q8" i="14" s="1"/>
  <c r="Z61" i="6"/>
  <c r="W92" i="6"/>
  <c r="Q92" i="6"/>
  <c r="Q17" i="14"/>
  <c r="Q31" i="6"/>
  <c r="Q11" i="14" s="1"/>
  <c r="O91" i="2"/>
  <c r="O54" i="14"/>
  <c r="X31" i="3"/>
  <c r="O12" i="14"/>
  <c r="X83" i="8"/>
  <c r="Y22" i="14" s="1"/>
  <c r="O33" i="7"/>
  <c r="O13" i="14"/>
  <c r="Q33" i="7"/>
  <c r="Q13" i="14"/>
  <c r="Q30" i="2"/>
  <c r="Q15" i="14"/>
  <c r="B15" i="14"/>
  <c r="P50" i="14"/>
  <c r="X19" i="14"/>
  <c r="Q41" i="14"/>
  <c r="X13" i="14"/>
  <c r="Y18" i="14"/>
  <c r="P41" i="14"/>
  <c r="M98" i="14"/>
  <c r="O41" i="14"/>
  <c r="P58" i="14"/>
  <c r="Y11" i="14"/>
  <c r="W46" i="16"/>
  <c r="M55" i="14"/>
  <c r="X5" i="14"/>
  <c r="O76" i="14"/>
  <c r="X41" i="14"/>
  <c r="N79" i="13"/>
  <c r="O79" i="13"/>
  <c r="O45" i="13"/>
  <c r="O52" i="14"/>
  <c r="N45" i="13"/>
  <c r="N52" i="14"/>
  <c r="W28" i="13"/>
  <c r="X28" i="13"/>
  <c r="Q28" i="13"/>
  <c r="Q10" i="14" s="1"/>
  <c r="P22" i="12"/>
  <c r="P19" i="14" s="1"/>
  <c r="P51" i="12"/>
  <c r="Q31" i="10"/>
  <c r="Q5" i="14"/>
  <c r="O44" i="9"/>
  <c r="W21" i="5"/>
  <c r="W4" i="14" s="1"/>
  <c r="Q17" i="8"/>
  <c r="O17" i="8"/>
  <c r="X17" i="8"/>
  <c r="O56" i="8"/>
  <c r="P56" i="8"/>
  <c r="O98" i="8"/>
  <c r="O58" i="14"/>
  <c r="Q83" i="8"/>
  <c r="Q22" i="14"/>
  <c r="W83" i="8"/>
  <c r="X22" i="14" s="1"/>
  <c r="N52" i="7"/>
  <c r="N50" i="14" s="1"/>
  <c r="Y13" i="14"/>
  <c r="X33" i="7"/>
  <c r="P13" i="14"/>
  <c r="R13" i="14" s="1"/>
  <c r="X21" i="14"/>
  <c r="O67" i="3"/>
  <c r="O53" i="14"/>
  <c r="E62" i="14"/>
  <c r="Q62" i="14"/>
  <c r="Y8" i="14"/>
  <c r="Y17" i="14"/>
  <c r="L98" i="14"/>
  <c r="Q77" i="2"/>
  <c r="Q14" i="14" s="1"/>
  <c r="N44" i="2"/>
  <c r="N59" i="14"/>
  <c r="O44" i="2"/>
  <c r="O59" i="14"/>
  <c r="W30" i="2"/>
  <c r="C62" i="14"/>
  <c r="P26" i="9"/>
  <c r="P20" i="14" s="1"/>
  <c r="G62" i="14"/>
  <c r="X26" i="9"/>
  <c r="K62" i="14"/>
  <c r="P61" i="6"/>
  <c r="P21" i="14"/>
  <c r="P33" i="4"/>
  <c r="P18" i="14"/>
  <c r="L62" i="14"/>
  <c r="P46" i="16"/>
  <c r="P8" i="14"/>
  <c r="F62" i="14"/>
  <c r="O33" i="4"/>
  <c r="O18" i="14"/>
  <c r="R18" i="14" s="1"/>
  <c r="O46" i="16"/>
  <c r="O8" i="14" s="1"/>
  <c r="I62" i="14"/>
  <c r="K10" i="14"/>
  <c r="O31" i="10"/>
  <c r="O5" i="14"/>
  <c r="R5" i="14" s="1"/>
  <c r="P17" i="8"/>
  <c r="P31" i="10"/>
  <c r="P5" i="14" s="1"/>
  <c r="P83" i="8"/>
  <c r="P22" i="14"/>
  <c r="P92" i="6"/>
  <c r="P17" i="14" s="1"/>
  <c r="Z92" i="6"/>
  <c r="U17" i="14"/>
  <c r="P53" i="14"/>
  <c r="O92" i="6"/>
  <c r="O17" i="14"/>
  <c r="P31" i="6"/>
  <c r="P11" i="14" s="1"/>
  <c r="R11" i="14" s="1"/>
  <c r="P51" i="14"/>
  <c r="E10" i="14"/>
  <c r="E21" i="14"/>
  <c r="O47" i="3"/>
  <c r="O57" i="14" s="1"/>
  <c r="P55" i="14"/>
  <c r="P30" i="2"/>
  <c r="P15" i="14"/>
  <c r="O31" i="6"/>
  <c r="O11" i="14" s="1"/>
  <c r="O83" i="8"/>
  <c r="O22" i="14"/>
  <c r="R22" i="14" s="1"/>
  <c r="Q31" i="3"/>
  <c r="Q12" i="14" s="1"/>
  <c r="P77" i="2"/>
  <c r="P14" i="14"/>
  <c r="W77" i="2"/>
  <c r="M54" i="14"/>
  <c r="M62" i="14" s="1"/>
  <c r="N62" i="14" s="1"/>
  <c r="J58" i="14"/>
  <c r="M58" i="14"/>
  <c r="O77" i="2"/>
  <c r="X77" i="2"/>
  <c r="X17" i="14"/>
  <c r="O14" i="14"/>
  <c r="R14" i="14"/>
  <c r="P62" i="14"/>
  <c r="E25" i="14"/>
  <c r="R8" i="14"/>
  <c r="X21" i="5"/>
  <c r="X4" i="14"/>
  <c r="P21" i="5"/>
  <c r="P4" i="14"/>
  <c r="Q21" i="5"/>
  <c r="Q4" i="14"/>
  <c r="O21" i="5"/>
  <c r="O4" i="14" s="1"/>
  <c r="R4" i="14" s="1"/>
  <c r="V25" i="14" l="1"/>
  <c r="R19" i="14"/>
  <c r="W25" i="14"/>
  <c r="N25" i="14"/>
  <c r="R17" i="14"/>
  <c r="L25" i="14"/>
  <c r="O16" i="16"/>
  <c r="O55" i="14" s="1"/>
  <c r="J55" i="14"/>
  <c r="J62" i="14" s="1"/>
  <c r="O62" i="14" s="1"/>
  <c r="I15" i="14"/>
  <c r="Y15" i="14" s="1"/>
  <c r="X30" i="2"/>
  <c r="Y4" i="14"/>
  <c r="Y7" i="14"/>
  <c r="X6" i="14"/>
  <c r="D20" i="14"/>
  <c r="Y20" i="14" s="1"/>
  <c r="Q26" i="9"/>
  <c r="Q20" i="14" s="1"/>
  <c r="X54" i="11"/>
  <c r="P54" i="11"/>
  <c r="G23" i="14"/>
  <c r="G25" i="14" s="1"/>
  <c r="W26" i="9"/>
  <c r="X20" i="14" s="1"/>
  <c r="X10" i="14"/>
  <c r="Y19" i="14"/>
  <c r="O51" i="12"/>
  <c r="B25" i="14"/>
  <c r="X31" i="10"/>
  <c r="O30" i="2"/>
  <c r="O15" i="14" s="1"/>
  <c r="R15" i="14" s="1"/>
  <c r="P28" i="13"/>
  <c r="P10" i="14" s="1"/>
  <c r="R10" i="14" s="1"/>
  <c r="O26" i="9"/>
  <c r="O20" i="14" s="1"/>
  <c r="R20" i="14" s="1"/>
  <c r="P31" i="3"/>
  <c r="P12" i="14" s="1"/>
  <c r="R12" i="14" s="1"/>
  <c r="X11" i="14"/>
  <c r="D62" i="14"/>
  <c r="W56" i="8"/>
  <c r="D9" i="14"/>
  <c r="Y9" i="14" s="1"/>
  <c r="X26" i="11"/>
  <c r="P26" i="11"/>
  <c r="P9" i="14" s="1"/>
  <c r="R9" i="14" s="1"/>
  <c r="C25" i="14"/>
  <c r="J7" i="14"/>
  <c r="O32" i="17"/>
  <c r="O7" i="14" s="1"/>
  <c r="R7" i="14" s="1"/>
  <c r="X59" i="13"/>
  <c r="Y16" i="14"/>
  <c r="Q78" i="3"/>
  <c r="Q6" i="14" s="1"/>
  <c r="P78" i="3"/>
  <c r="P6" i="14" s="1"/>
  <c r="O78" i="3"/>
  <c r="O6" i="14" s="1"/>
  <c r="D6" i="14"/>
  <c r="Q32" i="17"/>
  <c r="Q7" i="14" s="1"/>
  <c r="J16" i="14"/>
  <c r="P59" i="13"/>
  <c r="Y6" i="14" l="1"/>
  <c r="D25" i="14"/>
  <c r="R6" i="14"/>
  <c r="X25" i="14"/>
  <c r="I25" i="14"/>
  <c r="J25" i="14"/>
  <c r="P25" i="14" l="1"/>
  <c r="O25" i="14"/>
  <c r="Q25" i="14"/>
</calcChain>
</file>

<file path=xl/sharedStrings.xml><?xml version="1.0" encoding="utf-8"?>
<sst xmlns="http://schemas.openxmlformats.org/spreadsheetml/2006/main" count="1575" uniqueCount="180">
  <si>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</si>
  <si>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</si>
  <si>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</si>
  <si>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</si>
  <si>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Hahnemann</t>
  </si>
  <si>
    <t>Table 1</t>
  </si>
  <si>
    <t>Opponent</t>
  </si>
  <si>
    <t>AB</t>
  </si>
  <si>
    <t>R</t>
  </si>
  <si>
    <t>H</t>
  </si>
  <si>
    <t>2B</t>
  </si>
  <si>
    <t>3B</t>
  </si>
  <si>
    <t>HR</t>
  </si>
  <si>
    <t>RBI</t>
  </si>
  <si>
    <t>SO</t>
  </si>
  <si>
    <t>BB</t>
  </si>
  <si>
    <t>HP</t>
  </si>
  <si>
    <t>SAC</t>
  </si>
  <si>
    <t>SF</t>
  </si>
  <si>
    <t>SOE</t>
  </si>
  <si>
    <t>OBP</t>
  </si>
  <si>
    <t>SLG. PCT.</t>
  </si>
  <si>
    <t>BA</t>
  </si>
  <si>
    <t>SB</t>
  </si>
  <si>
    <t>CS</t>
  </si>
  <si>
    <t>E</t>
  </si>
  <si>
    <t>A</t>
  </si>
  <si>
    <t>PO</t>
  </si>
  <si>
    <t>Fdg Pct</t>
  </si>
  <si>
    <t>BABIP</t>
  </si>
  <si>
    <t>Totals</t>
  </si>
  <si>
    <t>PITCHING</t>
  </si>
  <si>
    <t>G</t>
  </si>
  <si>
    <t>W</t>
  </si>
  <si>
    <t>L</t>
  </si>
  <si>
    <t>S</t>
  </si>
  <si>
    <t>IP</t>
  </si>
  <si>
    <t>WP</t>
  </si>
  <si>
    <t>ER</t>
  </si>
  <si>
    <t>ERA</t>
  </si>
  <si>
    <t>WHIP</t>
  </si>
  <si>
    <t>PC</t>
  </si>
  <si>
    <t>BrehmLupi</t>
  </si>
  <si>
    <t>Maloney</t>
  </si>
  <si>
    <t>Aleman</t>
  </si>
  <si>
    <t>HB</t>
  </si>
  <si>
    <t>Catchers</t>
  </si>
  <si>
    <t>PB</t>
  </si>
  <si>
    <t>Opp CS</t>
  </si>
  <si>
    <t>Roca</t>
  </si>
  <si>
    <t>Tony Roca</t>
  </si>
  <si>
    <t>ChappellJordhelm</t>
  </si>
  <si>
    <t>BAPIP</t>
  </si>
  <si>
    <t>Porter Jordhelm</t>
  </si>
  <si>
    <t>VanKouteran</t>
  </si>
  <si>
    <t>Page</t>
  </si>
  <si>
    <t>Carter Page</t>
  </si>
  <si>
    <t>SLG PCT</t>
  </si>
  <si>
    <t>Bunkoski</t>
  </si>
  <si>
    <t>YoungBrown</t>
  </si>
  <si>
    <t>BABP</t>
  </si>
  <si>
    <t>John Brown</t>
  </si>
  <si>
    <t>Maynard/Berardi</t>
  </si>
  <si>
    <t>Maynard_Berardi</t>
  </si>
  <si>
    <t>Brody Maynard</t>
  </si>
  <si>
    <t>Team Totals</t>
  </si>
  <si>
    <t>Hitting Stats:</t>
  </si>
  <si>
    <t>Player</t>
  </si>
  <si>
    <t>ROE</t>
  </si>
  <si>
    <t>Bavg</t>
  </si>
  <si>
    <t>Porter Jordheim</t>
  </si>
  <si>
    <t>Alex Ortiz</t>
  </si>
  <si>
    <t>Matt Barnhorst</t>
  </si>
  <si>
    <t>2016 Totals</t>
  </si>
  <si>
    <t>2015 Totals</t>
  </si>
  <si>
    <t>2014 Totals</t>
  </si>
  <si>
    <t>2013 Totals</t>
  </si>
  <si>
    <t>.946</t>
  </si>
  <si>
    <t>2012 Totals</t>
  </si>
  <si>
    <t>.949</t>
  </si>
  <si>
    <t>2011 Totals</t>
  </si>
  <si>
    <t>.944</t>
  </si>
  <si>
    <t>2010 Totals</t>
  </si>
  <si>
    <t>2009 Missing</t>
  </si>
  <si>
    <t>Pitching Stats:</t>
  </si>
  <si>
    <t>Player:</t>
  </si>
  <si>
    <t>K/9IP</t>
  </si>
  <si>
    <t>NP</t>
  </si>
  <si>
    <t>2013 Total</t>
  </si>
  <si>
    <t>2.36</t>
  </si>
  <si>
    <t>1.31</t>
  </si>
  <si>
    <t>2012 Total</t>
  </si>
  <si>
    <t>2011 Total</t>
  </si>
  <si>
    <t>3.61</t>
  </si>
  <si>
    <t>1.69</t>
  </si>
  <si>
    <t>2010 Total</t>
  </si>
  <si>
    <t>2009 Totals</t>
  </si>
  <si>
    <t>Career Totals (-2009)</t>
  </si>
  <si>
    <t>Opponents:</t>
  </si>
  <si>
    <t>PV</t>
  </si>
  <si>
    <t>Opp</t>
  </si>
  <si>
    <t>Record</t>
  </si>
  <si>
    <t>PhillyFaulkner</t>
  </si>
  <si>
    <t>Ortiz</t>
  </si>
  <si>
    <t>Barnhorst</t>
  </si>
  <si>
    <t>2017 Totals</t>
  </si>
  <si>
    <t>191.7</t>
  </si>
  <si>
    <t>Cody Nelson</t>
  </si>
  <si>
    <t>Cj Ferro</t>
  </si>
  <si>
    <t>Mason McLoud</t>
  </si>
  <si>
    <t>Dillon Haines</t>
  </si>
  <si>
    <t>Luke Isaacs</t>
  </si>
  <si>
    <t>Aron Rajhansas</t>
  </si>
  <si>
    <t>Trey Powers</t>
  </si>
  <si>
    <t>SV</t>
  </si>
  <si>
    <t>OPS</t>
  </si>
  <si>
    <t>2018 Totals</t>
  </si>
  <si>
    <t>Robert Garnsey</t>
  </si>
  <si>
    <t>Tyler Leinan</t>
  </si>
  <si>
    <t>Joe Panariello</t>
  </si>
  <si>
    <t>Scott Griesemer</t>
  </si>
  <si>
    <t>Jake Kaproski</t>
  </si>
  <si>
    <t>Will Lockhart</t>
  </si>
  <si>
    <t>Lakshay Goyal</t>
  </si>
  <si>
    <t>Lowndes</t>
  </si>
  <si>
    <t>Valdosta Lowndes</t>
  </si>
  <si>
    <t>1</t>
  </si>
  <si>
    <t>Mandarin</t>
  </si>
  <si>
    <t>Bartram Trail</t>
  </si>
  <si>
    <t>Fletcher</t>
  </si>
  <si>
    <t>Nease</t>
  </si>
  <si>
    <t>Oakleaf</t>
  </si>
  <si>
    <t>Taveras</t>
  </si>
  <si>
    <t>Tavaraa</t>
  </si>
  <si>
    <t>Tavares</t>
  </si>
  <si>
    <t>2019 PITCHING STATS</t>
  </si>
  <si>
    <t>N. Florida Christian</t>
  </si>
  <si>
    <t>N. Florida Chirstian</t>
  </si>
  <si>
    <t>Masters Academy</t>
  </si>
  <si>
    <t>Joe Panareillo</t>
  </si>
  <si>
    <t>St. Augustine</t>
  </si>
  <si>
    <t>Tyler Burnsteen</t>
  </si>
  <si>
    <t>Tyler Burnstein</t>
  </si>
  <si>
    <t>Michael Soncrant</t>
  </si>
  <si>
    <t>inf</t>
  </si>
  <si>
    <t>Menendez</t>
  </si>
  <si>
    <t>Tyler Bernstein</t>
  </si>
  <si>
    <t>Layshay Goyal</t>
  </si>
  <si>
    <t>Tallahassee Lincoln</t>
  </si>
  <si>
    <t>Episcopal</t>
  </si>
  <si>
    <t>Bishop Kenny</t>
  </si>
  <si>
    <t>Ridgeview</t>
  </si>
  <si>
    <t>Orange Park</t>
  </si>
  <si>
    <t>12-6</t>
  </si>
  <si>
    <t>13-6</t>
  </si>
  <si>
    <t>Bolles</t>
  </si>
  <si>
    <t>13-7</t>
  </si>
  <si>
    <t>Tony ROCA</t>
  </si>
  <si>
    <t>Clay</t>
  </si>
  <si>
    <t>14-7</t>
  </si>
  <si>
    <t>Clay Co</t>
  </si>
  <si>
    <t>14-8</t>
  </si>
  <si>
    <t>Duval Charter</t>
  </si>
  <si>
    <t>Ducal Charter</t>
  </si>
  <si>
    <t>15-8</t>
  </si>
  <si>
    <t>Mason McLeod</t>
  </si>
  <si>
    <t>CJ Ferro</t>
  </si>
  <si>
    <t>Michael Soncrnt</t>
  </si>
  <si>
    <t>Creekside</t>
  </si>
  <si>
    <t>15-9</t>
  </si>
  <si>
    <t>Trinity Christian</t>
  </si>
  <si>
    <t>15-10</t>
  </si>
  <si>
    <t>Trinity Chirstian</t>
  </si>
  <si>
    <t>16-10</t>
  </si>
  <si>
    <t>Will Hines</t>
  </si>
  <si>
    <t>Will Hynes</t>
  </si>
  <si>
    <t>17-10</t>
  </si>
  <si>
    <t>Terry Parker</t>
  </si>
  <si>
    <t>17-11</t>
  </si>
  <si>
    <t>Ponte Vedra High School  2019 (17-11)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</si>
</sst>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numFmt numFmtId="165" formatCode="#\ #/#"/>
    <numFmt numFmtId="166" formatCode="0.0"/>
    <numFmt numFmtId="167" formatCode="0.000"/>
    <numFmt numFmtId="168" formatCode="0.0000"/>
  </numFmts>
  <fonts count="17" x14ac:knownFonts="1">
    <font>
      <sz val="12"/>
      <color indexed="8"/>
      <name val="Verdana"/>
    </font>
    <font>
      <sz val="14"/>
      <color indexed="8"/>
      <name val="Verdana"/>
      <family val="2"/>
    </font>
    <font>
      <u/>
      <sz val="12"/>
      <color indexed="11"/>
      <name val="Verdana"/>
      <family val="2"/>
    </font>
    <font>
      <sz val="10"/>
      <color indexed="8"/>
      <name val="Geneva"/>
      <family val="2"/>
    </font>
    <font>
      <sz val="9"/>
      <color indexed="8"/>
      <name val="Geneva"/>
      <family val="2"/>
    </font>
    <font>
      <sz val="13"/>
      <color indexed="8"/>
      <name val="Geneva"/>
      <family val="2"/>
    </font>
    <font>
      <sz val="12"/>
      <color indexed="8"/>
      <name val="Geneva"/>
      <family val="2"/>
    </font>
    <font>
      <sz val="16"/>
      <color indexed="8"/>
      <name val="Geneva"/>
      <family val="2"/>
    </font>
    <font>
      <u/>
      <sz val="12"/>
      <color indexed="8"/>
      <name val="Geneva"/>
      <family val="2"/>
    </font>
    <font>
      <b/>
      <sz val="9"/>
      <color indexed="8"/>
      <name val="Geneva"/>
      <family val="2"/>
    </font>
    <font>
      <u/>
      <sz val="12"/>
      <color theme="11"/>
      <name val="Verdana"/>
      <family val="2"/>
    </font>
    <font>
      <sz val="10"/>
      <color rgb="FF000000"/>
      <name val="Geneva"/>
      <family val="2"/>
    </font>
    <font>
      <sz val="9"/>
      <color rgb="FF000000"/>
      <name val="Geneva"/>
      <family val="2"/>
    </font>
    <font>
      <sz val="8"/>
      <name val="Verdana"/>
      <family val="2"/>
    </font>
    <font>
      <sz val="11"/>
      <color indexed="8"/>
      <name val="Geneva"/>
      <family val="2"/>
    </font>
    <font>
      <u/>
      <sz val="11"/>
      <color indexed="8"/>
      <name val="Geneva"/>
      <family val="2"/>
    </font>
    <font>
      <sz val="11"/>
      <color rgb="FF000000"/>
      <name val="Geneva"/>
      <family val="2"/>
    </font>
  </fonts>
  <fills count="4">
    <fill>
      <patternFill patternType="none"/>
    </fill>
    <fill>
      <patternFill patternType="gray125"/>
    </fill>
    <fill>
      <patternFill patternType="solid">
        <fgColor indexed="9"/>
        <bgColor auto="1"/>
      </patternFill>
    </fill>
    <fill>
      <patternFill patternType="solid">
        <fgColor indexed="10"/>
        <bgColor auto="1"/>
      </patternFill>
    </fill>
  </fills>
  <borders count="51">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12"/>
      </right>
      <top style="thin">
        <color indexed="8"/>
      </top>
      <bottom style="thin">
        <color indexed="12"/>
      </bottom>
      <diagonal/>
    </border>
    <border>
      <left style="thin">
        <color indexed="12"/>
      </left>
      <right style="thin">
        <color indexed="12"/>
      </right>
      <top style="thin">
        <color indexed="8"/>
      </top>
      <bottom style="thin">
        <color indexed="8"/>
      </bottom>
      <diagonal/>
    </border>
    <border>
      <left style="medium">
        <color indexed="12"/>
      </left>
      <right style="thin">
        <color indexed="12"/>
      </right>
      <top style="medium">
        <color indexed="12"/>
      </top>
      <bottom style="thin">
        <color indexed="12"/>
      </bottom>
      <diagonal/>
    </border>
    <border>
      <left style="thin">
        <color indexed="12"/>
      </left>
      <right style="thin">
        <color indexed="12"/>
      </right>
      <top style="medium">
        <color indexed="12"/>
      </top>
      <bottom style="thin">
        <color indexed="12"/>
      </bottom>
      <diagonal/>
    </border>
    <border>
      <left style="thin">
        <color indexed="12"/>
      </left>
      <right style="medium">
        <color indexed="12"/>
      </right>
      <top style="medium">
        <color indexed="12"/>
      </top>
      <bottom style="thin">
        <color indexed="12"/>
      </bottom>
      <diagonal/>
    </border>
    <border>
      <left style="medium">
        <color indexed="12"/>
      </left>
      <right style="thin">
        <color indexed="12"/>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style="medium">
        <color indexed="12"/>
      </left>
      <right style="thin">
        <color indexed="12"/>
      </right>
      <top style="thin">
        <color indexed="12"/>
      </top>
      <bottom style="thin">
        <color indexed="8"/>
      </bottom>
      <diagonal/>
    </border>
    <border>
      <left style="thin">
        <color indexed="12"/>
      </left>
      <right style="medium">
        <color indexed="12"/>
      </right>
      <top style="thin">
        <color indexed="12"/>
      </top>
      <bottom style="thin">
        <color indexed="8"/>
      </bottom>
      <diagonal/>
    </border>
    <border>
      <left style="medium">
        <color indexed="12"/>
      </left>
      <right style="thin">
        <color indexed="12"/>
      </right>
      <top style="thin">
        <color indexed="8"/>
      </top>
      <bottom style="thin">
        <color indexed="12"/>
      </bottom>
      <diagonal/>
    </border>
    <border>
      <left style="thin">
        <color indexed="12"/>
      </left>
      <right style="medium">
        <color indexed="12"/>
      </right>
      <top style="thin">
        <color indexed="8"/>
      </top>
      <bottom style="thin">
        <color indexed="12"/>
      </bottom>
      <diagonal/>
    </border>
    <border>
      <left style="thin">
        <color indexed="12"/>
      </left>
      <right style="thin">
        <color indexed="12"/>
      </right>
      <top style="thin">
        <color indexed="12"/>
      </top>
      <bottom style="thick">
        <color indexed="13"/>
      </bottom>
      <diagonal/>
    </border>
    <border>
      <left style="thin">
        <color indexed="12"/>
      </left>
      <right style="thin">
        <color indexed="12"/>
      </right>
      <top style="thick">
        <color indexed="13"/>
      </top>
      <bottom style="thin">
        <color indexed="12"/>
      </bottom>
      <diagonal/>
    </border>
    <border>
      <left style="medium">
        <color indexed="12"/>
      </left>
      <right style="thin">
        <color indexed="12"/>
      </right>
      <top style="thin">
        <color indexed="12"/>
      </top>
      <bottom style="medium">
        <color indexed="8"/>
      </bottom>
      <diagonal/>
    </border>
    <border>
      <left style="thin">
        <color indexed="12"/>
      </left>
      <right style="thin">
        <color indexed="12"/>
      </right>
      <top style="thin">
        <color indexed="12"/>
      </top>
      <bottom style="medium">
        <color indexed="8"/>
      </bottom>
      <diagonal/>
    </border>
    <border>
      <left style="medium">
        <color indexed="12"/>
      </left>
      <right style="thin">
        <color indexed="12"/>
      </right>
      <top style="medium">
        <color indexed="8"/>
      </top>
      <bottom style="thin">
        <color indexed="12"/>
      </bottom>
      <diagonal/>
    </border>
    <border>
      <left style="thin">
        <color indexed="12"/>
      </left>
      <right style="thin">
        <color indexed="12"/>
      </right>
      <top style="medium">
        <color indexed="8"/>
      </top>
      <bottom style="thin">
        <color indexed="12"/>
      </bottom>
      <diagonal/>
    </border>
    <border>
      <left style="medium">
        <color indexed="12"/>
      </left>
      <right style="thin">
        <color indexed="12"/>
      </right>
      <top style="thin">
        <color indexed="12"/>
      </top>
      <bottom style="medium">
        <color indexed="12"/>
      </bottom>
      <diagonal/>
    </border>
    <border>
      <left style="thin">
        <color indexed="12"/>
      </left>
      <right style="thin">
        <color indexed="12"/>
      </right>
      <top style="thin">
        <color indexed="12"/>
      </top>
      <bottom style="medium">
        <color indexed="12"/>
      </bottom>
      <diagonal/>
    </border>
    <border>
      <left style="thin">
        <color indexed="12"/>
      </left>
      <right style="medium">
        <color indexed="12"/>
      </right>
      <top style="thin">
        <color indexed="12"/>
      </top>
      <bottom style="medium">
        <color indexed="12"/>
      </bottom>
      <diagonal/>
    </border>
    <border>
      <left style="thin">
        <color indexed="12"/>
      </left>
      <right style="thin">
        <color indexed="12"/>
      </right>
      <top/>
      <bottom/>
      <diagonal/>
    </border>
    <border>
      <left style="medium">
        <color indexed="12"/>
      </left>
      <right style="thin">
        <color indexed="12"/>
      </right>
      <top/>
      <bottom style="thin">
        <color indexed="12"/>
      </bottom>
      <diagonal/>
    </border>
    <border>
      <left style="thin">
        <color indexed="12"/>
      </left>
      <right style="thin">
        <color indexed="12"/>
      </right>
      <top/>
      <bottom style="thin">
        <color indexed="12"/>
      </bottom>
      <diagonal/>
    </border>
    <border>
      <left style="thin">
        <color rgb="FFAAAAAA"/>
      </left>
      <right style="thin">
        <color rgb="FFAAAAAA"/>
      </right>
      <top style="thin">
        <color rgb="FF000000"/>
      </top>
      <bottom style="thin">
        <color rgb="FFAAAAAA"/>
      </bottom>
      <diagonal/>
    </border>
    <border>
      <left style="thin">
        <color rgb="FFAAAAAA"/>
      </left>
      <right style="thin">
        <color rgb="FFAAAAAA"/>
      </right>
      <top style="thin">
        <color rgb="FFAAAAAA"/>
      </top>
      <bottom style="thin">
        <color rgb="FF000000"/>
      </bottom>
      <diagonal/>
    </border>
    <border>
      <left style="thin">
        <color rgb="FFAAAAAA"/>
      </left>
      <right style="thin">
        <color rgb="FFAAAAAA"/>
      </right>
      <top style="thin">
        <color rgb="FFAAAAAA"/>
      </top>
      <bottom style="thin">
        <color rgb="FFAAAAAA"/>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diagonal/>
    </border>
    <border>
      <left style="medium">
        <color rgb="FFAAAAAA"/>
      </left>
      <right style="thin">
        <color rgb="FFAAAAAA"/>
      </right>
      <top style="thin">
        <color rgb="FFAAAAAA"/>
      </top>
      <bottom style="thin">
        <color rgb="FFAAAAAA"/>
      </bottom>
      <diagonal/>
    </border>
    <border>
      <left style="medium">
        <color indexed="12"/>
      </left>
      <right style="thin">
        <color indexed="12"/>
      </right>
      <top style="thin">
        <color indexed="12"/>
      </top>
      <bottom/>
      <diagonal/>
    </border>
    <border>
      <left style="thin">
        <color rgb="FFAAAAAA"/>
      </left>
      <right style="thin">
        <color rgb="FFAAAAAA"/>
      </right>
      <top style="medium">
        <color rgb="FF000000"/>
      </top>
      <bottom style="thin">
        <color rgb="FFAAAAAA"/>
      </bottom>
      <diagonal/>
    </border>
    <border>
      <left style="thin">
        <color indexed="12"/>
      </left>
      <right/>
      <top/>
      <bottom style="thin">
        <color indexed="12"/>
      </bottom>
      <diagonal/>
    </border>
    <border>
      <left style="medium">
        <color indexed="12"/>
      </left>
      <right style="thin">
        <color indexed="12"/>
      </right>
      <top style="thin">
        <color indexed="12"/>
      </top>
      <bottom style="medium">
        <color theme="1" tint="0.24994659260841701"/>
      </bottom>
      <diagonal/>
    </border>
    <border>
      <left/>
      <right style="thin">
        <color indexed="12"/>
      </right>
      <top/>
      <bottom style="thin">
        <color indexed="12"/>
      </bottom>
      <diagonal/>
    </border>
    <border>
      <left style="thin">
        <color indexed="12"/>
      </left>
      <right style="thin">
        <color indexed="12"/>
      </right>
      <top style="thin">
        <color indexed="12"/>
      </top>
      <bottom style="medium">
        <color theme="1" tint="0.24994659260841701"/>
      </bottom>
      <diagonal/>
    </border>
    <border>
      <left style="thin">
        <color indexed="12"/>
      </left>
      <right style="thin">
        <color indexed="12"/>
      </right>
      <top/>
      <bottom style="thin">
        <color indexed="8"/>
      </bottom>
      <diagonal/>
    </border>
    <border>
      <left style="thin">
        <color indexed="12"/>
      </left>
      <right style="medium">
        <color indexed="12"/>
      </right>
      <top/>
      <bottom style="thin">
        <color indexed="12"/>
      </bottom>
      <diagonal/>
    </border>
    <border>
      <left style="medium">
        <color indexed="12"/>
      </left>
      <right style="thin">
        <color indexed="12"/>
      </right>
      <top style="thin">
        <color indexed="12"/>
      </top>
      <bottom style="hair">
        <color indexed="12"/>
      </bottom>
      <diagonal/>
    </border>
    <border>
      <left style="thin">
        <color indexed="12"/>
      </left>
      <right style="thin">
        <color indexed="12"/>
      </right>
      <top/>
      <bottom style="hair">
        <color indexed="12"/>
      </bottom>
      <diagonal/>
    </border>
    <border>
      <left style="thin">
        <color indexed="12"/>
      </left>
      <right style="thin">
        <color indexed="12"/>
      </right>
      <top style="thin">
        <color indexed="8"/>
      </top>
      <bottom style="hair">
        <color indexed="12"/>
      </bottom>
      <diagonal/>
    </border>
    <border>
      <left style="thin">
        <color indexed="12"/>
      </left>
      <right style="medium">
        <color indexed="12"/>
      </right>
      <top/>
      <bottom style="hair">
        <color indexed="12"/>
      </bottom>
      <diagonal/>
    </border>
    <border>
      <left style="medium">
        <color indexed="12"/>
      </left>
      <right style="thin">
        <color indexed="12"/>
      </right>
      <top/>
      <bottom style="hair">
        <color indexed="12"/>
      </bottom>
      <diagonal/>
    </border>
    <border>
      <left style="thin">
        <color indexed="12"/>
      </left>
      <right style="thin">
        <color indexed="12"/>
      </right>
      <top style="thin">
        <color indexed="12"/>
      </top>
      <bottom style="hair">
        <color indexed="12"/>
      </bottom>
      <diagonal/>
    </border>
    <border>
      <left style="medium">
        <color indexed="12"/>
      </left>
      <right style="thin">
        <color indexed="12"/>
      </right>
      <top/>
      <bottom/>
      <diagonal/>
    </border>
    <border>
      <left style="thin">
        <color rgb="FFAAAAAA"/>
      </left>
      <right style="thin">
        <color rgb="FFAAAAAA"/>
      </right>
      <top/>
      <bottom style="thin">
        <color rgb="FFAAAAAA"/>
      </bottom>
      <diagonal/>
    </border>
    <border>
      <left/>
      <right/>
      <top/>
      <bottom style="hair">
        <color indexed="12"/>
      </bottom>
      <diagonal/>
    </border>
    <border>
      <left style="thin">
        <color indexed="12"/>
      </left>
      <right/>
      <top style="thin">
        <color indexed="12"/>
      </top>
      <bottom/>
      <diagonal/>
    </border>
    <border>
      <left style="thin">
        <color indexed="12"/>
      </left>
      <right style="medium">
        <color indexed="12"/>
      </right>
      <top/>
      <bottom/>
      <diagonal/>
    </border>
  </borders>
  <cellStyleXfs count="63">
    <xf numFmtId="0" fontId="0" fillId="0" borderId="0" applyNumberFormat="0" applyFill="0" applyBorder="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cellStyleXfs>
  <cellXfs count="235">
    <xf numFmtId="0" fontId="0" fillId="0" borderId="0" xfId="0">
      <alignment vertical="top" wrapText="1"/>
    </xf>
    <xf numFmtId="0" fontId="1" fillId="0" borderId="0" xfId="0" applyFont="1" applyAlignment="1"/>
    <xf numFmtId="0" fontId="0" fillId="2" borderId="0" xfId="0" applyFill="1" applyAlignment="1"/>
    <xf numFmtId="0" fontId="0" fillId="3" borderId="0" xfId="0" applyFill="1" applyAlignment="1"/>
    <xf numFmtId="0" fontId="2" fillId="3" borderId="0" xfId="0" applyFont="1" applyFill="1" applyAlignment="1"/>
    <xf numFmtId="0" fontId="3" fillId="0" borderId="0" xfId="0" applyNumberFormat="1" applyFont="1" applyAlignment="1"/>
    <xf numFmtId="0" fontId="3" fillId="0" borderId="0" xfId="0" applyNumberFormat="1" applyFont="1" applyAlignment="1">
      <alignment horizontal="left"/>
    </xf>
    <xf numFmtId="0" fontId="4" fillId="0" borderId="0" xfId="0" applyNumberFormat="1" applyFont="1" applyAlignment="1">
      <alignment horizontal="center"/>
    </xf>
    <xf numFmtId="0" fontId="4" fillId="0" borderId="0" xfId="0" applyNumberFormat="1" applyFont="1" applyAlignment="1"/>
    <xf numFmtId="0" fontId="3" fillId="0" borderId="1" xfId="0" applyNumberFormat="1" applyFont="1" applyBorder="1" applyAlignment="1"/>
    <xf numFmtId="0" fontId="6" fillId="0" borderId="1" xfId="0" applyNumberFormat="1" applyFont="1" applyBorder="1" applyAlignment="1">
      <alignment horizontal="center"/>
    </xf>
    <xf numFmtId="1" fontId="6" fillId="0" borderId="1" xfId="0" applyNumberFormat="1" applyFont="1" applyBorder="1" applyAlignment="1">
      <alignment horizontal="left"/>
    </xf>
    <xf numFmtId="0" fontId="4" fillId="0" borderId="1" xfId="0" applyNumberFormat="1" applyFont="1" applyBorder="1" applyAlignment="1">
      <alignment horizontal="left"/>
    </xf>
    <xf numFmtId="1" fontId="4" fillId="0" borderId="1" xfId="0" applyNumberFormat="1" applyFont="1" applyBorder="1" applyAlignment="1">
      <alignment horizontal="left"/>
    </xf>
    <xf numFmtId="0" fontId="3" fillId="0" borderId="1" xfId="0" applyNumberFormat="1" applyFont="1" applyBorder="1" applyAlignment="1">
      <alignment horizontal="left"/>
    </xf>
    <xf numFmtId="0" fontId="4" fillId="0" borderId="2" xfId="0" applyNumberFormat="1" applyFont="1" applyBorder="1" applyAlignment="1">
      <alignment horizontal="center"/>
    </xf>
    <xf numFmtId="0" fontId="4" fillId="0" borderId="2" xfId="0" applyNumberFormat="1" applyFont="1" applyBorder="1" applyAlignment="1">
      <alignment horizontal="left"/>
    </xf>
    <xf numFmtId="0" fontId="4" fillId="0" borderId="2" xfId="0" applyNumberFormat="1" applyFont="1" applyBorder="1" applyAlignment="1">
      <alignment horizontal="left" wrapText="1"/>
    </xf>
    <xf numFmtId="0" fontId="3" fillId="0" borderId="3" xfId="0" applyNumberFormat="1" applyFont="1" applyBorder="1" applyAlignment="1"/>
    <xf numFmtId="0" fontId="3" fillId="0" borderId="3" xfId="0" applyNumberFormat="1" applyFont="1" applyBorder="1" applyAlignment="1">
      <alignment horizontal="left"/>
    </xf>
    <xf numFmtId="0" fontId="4" fillId="0" borderId="3" xfId="0" applyNumberFormat="1" applyFont="1" applyBorder="1" applyAlignment="1">
      <alignment horizontal="left"/>
    </xf>
    <xf numFmtId="0" fontId="4" fillId="0" borderId="1" xfId="0" applyNumberFormat="1" applyFont="1" applyBorder="1" applyAlignment="1"/>
    <xf numFmtId="1" fontId="4" fillId="0" borderId="2" xfId="0" applyNumberFormat="1" applyFont="1" applyBorder="1" applyAlignment="1"/>
    <xf numFmtId="1" fontId="4" fillId="0" borderId="2" xfId="0" applyNumberFormat="1" applyFont="1" applyBorder="1" applyAlignment="1">
      <alignment horizontal="left"/>
    </xf>
    <xf numFmtId="164" fontId="4" fillId="0" borderId="2" xfId="0" applyNumberFormat="1" applyFont="1" applyBorder="1" applyAlignment="1">
      <alignment horizontal="left"/>
    </xf>
    <xf numFmtId="1" fontId="3" fillId="0" borderId="2" xfId="0" applyNumberFormat="1" applyFont="1" applyBorder="1" applyAlignment="1">
      <alignment horizontal="left"/>
    </xf>
    <xf numFmtId="0" fontId="4" fillId="0" borderId="3" xfId="0" applyNumberFormat="1" applyFont="1" applyBorder="1" applyAlignment="1"/>
    <xf numFmtId="164" fontId="4" fillId="0" borderId="3" xfId="0" applyNumberFormat="1" applyFont="1" applyBorder="1" applyAlignment="1">
      <alignment horizontal="left"/>
    </xf>
    <xf numFmtId="1" fontId="4" fillId="0" borderId="1" xfId="0" applyNumberFormat="1" applyFont="1" applyBorder="1" applyAlignment="1"/>
    <xf numFmtId="0" fontId="4" fillId="0" borderId="2" xfId="0" applyNumberFormat="1" applyFont="1" applyBorder="1" applyAlignment="1"/>
    <xf numFmtId="0" fontId="4" fillId="0" borderId="2" xfId="0" applyFont="1" applyBorder="1" applyAlignment="1">
      <alignment horizontal="left"/>
    </xf>
    <xf numFmtId="1" fontId="3" fillId="0" borderId="1" xfId="0" applyNumberFormat="1" applyFont="1" applyBorder="1" applyAlignment="1">
      <alignment horizontal="left"/>
    </xf>
    <xf numFmtId="0" fontId="3" fillId="0" borderId="1" xfId="0" applyFont="1" applyBorder="1" applyAlignment="1">
      <alignment horizontal="left"/>
    </xf>
    <xf numFmtId="165" fontId="4" fillId="0" borderId="2" xfId="0" applyNumberFormat="1" applyFont="1" applyBorder="1" applyAlignment="1">
      <alignment horizontal="left"/>
    </xf>
    <xf numFmtId="2" fontId="4" fillId="0" borderId="2" xfId="0" applyNumberFormat="1" applyFont="1" applyBorder="1" applyAlignment="1">
      <alignment horizontal="left"/>
    </xf>
    <xf numFmtId="1" fontId="4" fillId="0" borderId="3" xfId="0" applyNumberFormat="1" applyFont="1" applyBorder="1" applyAlignment="1">
      <alignment horizontal="left"/>
    </xf>
    <xf numFmtId="2" fontId="4" fillId="0" borderId="3" xfId="0" applyNumberFormat="1" applyFont="1" applyBorder="1" applyAlignment="1">
      <alignment horizontal="left"/>
    </xf>
    <xf numFmtId="1" fontId="3" fillId="0" borderId="1" xfId="0" applyNumberFormat="1" applyFont="1" applyBorder="1" applyAlignment="1"/>
    <xf numFmtId="0" fontId="3" fillId="0" borderId="1" xfId="0" applyFont="1" applyBorder="1" applyAlignment="1"/>
    <xf numFmtId="0" fontId="3" fillId="0" borderId="3" xfId="0" applyFont="1" applyBorder="1" applyAlignment="1"/>
    <xf numFmtId="1" fontId="3" fillId="0" borderId="2" xfId="0" applyNumberFormat="1" applyFont="1" applyBorder="1" applyAlignment="1"/>
    <xf numFmtId="164" fontId="4" fillId="0" borderId="1" xfId="0" applyNumberFormat="1" applyFont="1" applyBorder="1" applyAlignment="1">
      <alignment horizontal="left"/>
    </xf>
    <xf numFmtId="165" fontId="4" fillId="0" borderId="3" xfId="0" applyNumberFormat="1" applyFont="1" applyBorder="1" applyAlignment="1">
      <alignment horizontal="left"/>
    </xf>
    <xf numFmtId="165" fontId="4" fillId="0" borderId="1" xfId="0" applyNumberFormat="1" applyFont="1" applyBorder="1" applyAlignment="1">
      <alignment horizontal="left"/>
    </xf>
    <xf numFmtId="2" fontId="4" fillId="0" borderId="1" xfId="0" applyNumberFormat="1" applyFont="1" applyBorder="1" applyAlignment="1">
      <alignment horizontal="left"/>
    </xf>
    <xf numFmtId="0" fontId="6" fillId="0" borderId="1" xfId="0" applyNumberFormat="1" applyFont="1" applyBorder="1" applyAlignment="1">
      <alignment horizontal="left"/>
    </xf>
    <xf numFmtId="0" fontId="6" fillId="0" borderId="1" xfId="0" applyFont="1" applyBorder="1" applyAlignment="1">
      <alignment horizontal="left"/>
    </xf>
    <xf numFmtId="0" fontId="4" fillId="0" borderId="1" xfId="0" applyFont="1" applyBorder="1" applyAlignment="1">
      <alignment horizontal="left"/>
    </xf>
    <xf numFmtId="0" fontId="3" fillId="0" borderId="2" xfId="0" applyNumberFormat="1" applyFont="1" applyBorder="1" applyAlignment="1">
      <alignment horizontal="left"/>
    </xf>
    <xf numFmtId="0" fontId="5" fillId="0" borderId="1" xfId="0" applyNumberFormat="1" applyFont="1" applyBorder="1" applyAlignment="1"/>
    <xf numFmtId="1" fontId="4" fillId="0" borderId="4" xfId="0" applyNumberFormat="1" applyFont="1" applyBorder="1" applyAlignment="1">
      <alignment horizontal="left"/>
    </xf>
    <xf numFmtId="165" fontId="4" fillId="0" borderId="4" xfId="0" applyNumberFormat="1" applyFont="1" applyBorder="1" applyAlignment="1">
      <alignment horizontal="left"/>
    </xf>
    <xf numFmtId="2" fontId="4" fillId="0" borderId="4" xfId="0" applyNumberFormat="1" applyFont="1" applyBorder="1" applyAlignment="1">
      <alignment horizontal="left"/>
    </xf>
    <xf numFmtId="0" fontId="3" fillId="0" borderId="2" xfId="0" applyFont="1" applyBorder="1" applyAlignment="1"/>
    <xf numFmtId="0" fontId="4" fillId="0" borderId="3" xfId="0" applyFont="1" applyBorder="1" applyAlignment="1">
      <alignment horizontal="left"/>
    </xf>
    <xf numFmtId="1" fontId="6" fillId="0" borderId="1" xfId="0" applyNumberFormat="1" applyFont="1" applyBorder="1" applyAlignment="1">
      <alignment horizontal="center"/>
    </xf>
    <xf numFmtId="166" fontId="4" fillId="0" borderId="1" xfId="0" applyNumberFormat="1" applyFont="1" applyBorder="1" applyAlignment="1">
      <alignment horizontal="left"/>
    </xf>
    <xf numFmtId="166" fontId="4" fillId="0" borderId="4" xfId="0" applyNumberFormat="1" applyFont="1" applyBorder="1" applyAlignment="1">
      <alignment horizontal="left"/>
    </xf>
    <xf numFmtId="0" fontId="4" fillId="0" borderId="2" xfId="0" applyFont="1" applyBorder="1" applyAlignment="1">
      <alignment horizontal="center"/>
    </xf>
    <xf numFmtId="0" fontId="4" fillId="0" borderId="3" xfId="0" applyFont="1" applyBorder="1" applyAlignment="1"/>
    <xf numFmtId="0" fontId="4" fillId="0" borderId="1" xfId="0" applyFont="1" applyBorder="1" applyAlignment="1"/>
    <xf numFmtId="0" fontId="4" fillId="0" borderId="2" xfId="0" applyFont="1" applyBorder="1" applyAlignment="1"/>
    <xf numFmtId="1" fontId="4" fillId="0" borderId="3" xfId="0" applyNumberFormat="1" applyFont="1" applyBorder="1" applyAlignment="1"/>
    <xf numFmtId="0" fontId="5" fillId="0" borderId="1" xfId="0" applyNumberFormat="1" applyFont="1" applyBorder="1" applyAlignment="1">
      <alignment horizontal="left"/>
    </xf>
    <xf numFmtId="1" fontId="3" fillId="0" borderId="3" xfId="0" applyNumberFormat="1" applyFont="1" applyBorder="1" applyAlignment="1">
      <alignment horizontal="left"/>
    </xf>
    <xf numFmtId="1" fontId="3" fillId="0" borderId="4" xfId="0" applyNumberFormat="1" applyFont="1" applyBorder="1" applyAlignment="1">
      <alignment horizontal="left"/>
    </xf>
    <xf numFmtId="0" fontId="7" fillId="0" borderId="7" xfId="0" applyFont="1" applyBorder="1" applyAlignment="1">
      <alignment horizontal="left"/>
    </xf>
    <xf numFmtId="0" fontId="8" fillId="0" borderId="8" xfId="0" applyNumberFormat="1" applyFont="1" applyBorder="1" applyAlignment="1">
      <alignment horizontal="left" vertical="top"/>
    </xf>
    <xf numFmtId="1" fontId="3" fillId="0" borderId="1" xfId="0" applyNumberFormat="1" applyFont="1" applyBorder="1" applyAlignment="1">
      <alignment horizontal="left" vertical="top"/>
    </xf>
    <xf numFmtId="0" fontId="3" fillId="0" borderId="9" xfId="0" applyNumberFormat="1" applyFont="1" applyBorder="1" applyAlignment="1">
      <alignment horizontal="left"/>
    </xf>
    <xf numFmtId="0" fontId="4" fillId="0" borderId="10" xfId="0" applyNumberFormat="1" applyFont="1" applyBorder="1" applyAlignment="1">
      <alignment horizontal="center"/>
    </xf>
    <xf numFmtId="0" fontId="4" fillId="0" borderId="11" xfId="0" applyNumberFormat="1" applyFont="1" applyBorder="1" applyAlignment="1">
      <alignment horizontal="left" wrapText="1"/>
    </xf>
    <xf numFmtId="0" fontId="4" fillId="0" borderId="12" xfId="0" applyNumberFormat="1" applyFont="1" applyBorder="1" applyAlignment="1"/>
    <xf numFmtId="164" fontId="4" fillId="0" borderId="13" xfId="0" applyNumberFormat="1" applyFont="1" applyBorder="1" applyAlignment="1">
      <alignment horizontal="left"/>
    </xf>
    <xf numFmtId="0" fontId="4" fillId="0" borderId="8" xfId="0" applyNumberFormat="1" applyFont="1" applyBorder="1" applyAlignment="1"/>
    <xf numFmtId="164" fontId="4" fillId="0" borderId="9" xfId="0" applyNumberFormat="1" applyFont="1" applyBorder="1" applyAlignment="1">
      <alignment horizontal="left"/>
    </xf>
    <xf numFmtId="0" fontId="3" fillId="0" borderId="8" xfId="0" applyFont="1" applyBorder="1" applyAlignment="1"/>
    <xf numFmtId="0" fontId="3" fillId="0" borderId="8" xfId="0" applyFont="1" applyBorder="1" applyAlignment="1">
      <alignment horizontal="left"/>
    </xf>
    <xf numFmtId="0" fontId="4" fillId="0" borderId="11" xfId="0" applyFont="1" applyBorder="1" applyAlignment="1">
      <alignment horizontal="left" wrapText="1"/>
    </xf>
    <xf numFmtId="0" fontId="3" fillId="0" borderId="8" xfId="0" applyNumberFormat="1" applyFont="1" applyBorder="1" applyAlignment="1">
      <alignment horizontal="left"/>
    </xf>
    <xf numFmtId="0" fontId="3" fillId="0" borderId="8" xfId="0" applyNumberFormat="1" applyFont="1" applyBorder="1" applyAlignment="1"/>
    <xf numFmtId="0" fontId="4" fillId="0" borderId="9" xfId="0" applyFont="1" applyBorder="1" applyAlignment="1">
      <alignment horizontal="left"/>
    </xf>
    <xf numFmtId="167" fontId="3" fillId="0" borderId="1" xfId="0" applyNumberFormat="1" applyFont="1" applyBorder="1" applyAlignment="1">
      <alignment horizontal="left"/>
    </xf>
    <xf numFmtId="167" fontId="3" fillId="0" borderId="9" xfId="0" applyNumberFormat="1" applyFont="1" applyBorder="1" applyAlignment="1">
      <alignment horizontal="left"/>
    </xf>
    <xf numFmtId="0" fontId="3" fillId="0" borderId="14" xfId="0" applyNumberFormat="1" applyFont="1" applyBorder="1" applyAlignment="1">
      <alignment horizontal="left"/>
    </xf>
    <xf numFmtId="167" fontId="3" fillId="0" borderId="14" xfId="0" applyNumberFormat="1" applyFont="1" applyBorder="1" applyAlignment="1">
      <alignment horizontal="left"/>
    </xf>
    <xf numFmtId="168" fontId="3" fillId="0" borderId="14" xfId="0" applyNumberFormat="1" applyFont="1" applyBorder="1" applyAlignment="1">
      <alignment horizontal="left"/>
    </xf>
    <xf numFmtId="0" fontId="3" fillId="0" borderId="15" xfId="0" applyNumberFormat="1" applyFont="1" applyBorder="1" applyAlignment="1">
      <alignment horizontal="left"/>
    </xf>
    <xf numFmtId="0" fontId="7" fillId="0" borderId="9" xfId="0" applyFont="1" applyBorder="1" applyAlignment="1">
      <alignment horizontal="left"/>
    </xf>
    <xf numFmtId="1" fontId="3" fillId="0" borderId="9" xfId="0" applyNumberFormat="1" applyFont="1" applyBorder="1" applyAlignment="1">
      <alignment horizontal="left"/>
    </xf>
    <xf numFmtId="0" fontId="4" fillId="0" borderId="19" xfId="0" applyNumberFormat="1" applyFont="1" applyBorder="1" applyAlignment="1">
      <alignment horizontal="left"/>
    </xf>
    <xf numFmtId="1" fontId="3" fillId="0" borderId="19" xfId="0" applyNumberFormat="1" applyFont="1" applyBorder="1" applyAlignment="1">
      <alignment horizontal="left"/>
    </xf>
    <xf numFmtId="0" fontId="3" fillId="0" borderId="9" xfId="0" applyFont="1" applyBorder="1" applyAlignment="1">
      <alignment horizontal="left"/>
    </xf>
    <xf numFmtId="1" fontId="3" fillId="0" borderId="8" xfId="0" applyNumberFormat="1" applyFont="1" applyBorder="1" applyAlignment="1"/>
    <xf numFmtId="1" fontId="3" fillId="0" borderId="17" xfId="0" applyNumberFormat="1" applyFont="1" applyBorder="1" applyAlignment="1">
      <alignment horizontal="left"/>
    </xf>
    <xf numFmtId="0" fontId="4" fillId="0" borderId="8" xfId="0" applyNumberFormat="1" applyFont="1" applyBorder="1" applyAlignment="1">
      <alignment horizontal="left"/>
    </xf>
    <xf numFmtId="1" fontId="9" fillId="0" borderId="1" xfId="0" applyNumberFormat="1" applyFont="1" applyBorder="1" applyAlignment="1">
      <alignment horizontal="left"/>
    </xf>
    <xf numFmtId="0" fontId="9" fillId="0" borderId="1" xfId="0" applyNumberFormat="1" applyFont="1" applyBorder="1" applyAlignment="1">
      <alignment horizontal="left"/>
    </xf>
    <xf numFmtId="16" fontId="4" fillId="0" borderId="1" xfId="0" applyNumberFormat="1" applyFont="1" applyBorder="1" applyAlignment="1">
      <alignment horizontal="left"/>
    </xf>
    <xf numFmtId="0" fontId="4" fillId="0" borderId="16" xfId="0" applyNumberFormat="1" applyFont="1" applyBorder="1" applyAlignment="1">
      <alignment horizontal="left"/>
    </xf>
    <xf numFmtId="1" fontId="4" fillId="0" borderId="17" xfId="0" applyNumberFormat="1" applyFont="1" applyBorder="1" applyAlignment="1">
      <alignment horizontal="left"/>
    </xf>
    <xf numFmtId="0" fontId="3" fillId="0" borderId="18" xfId="0" applyNumberFormat="1" applyFont="1" applyBorder="1" applyAlignment="1"/>
    <xf numFmtId="0" fontId="3" fillId="0" borderId="20" xfId="0" applyFont="1" applyBorder="1" applyAlignment="1"/>
    <xf numFmtId="0" fontId="3" fillId="0" borderId="21" xfId="0" applyNumberFormat="1" applyFont="1" applyBorder="1" applyAlignment="1">
      <alignment horizontal="left"/>
    </xf>
    <xf numFmtId="0" fontId="3" fillId="0" borderId="22" xfId="0" applyNumberFormat="1" applyFont="1" applyBorder="1" applyAlignment="1">
      <alignment horizontal="left"/>
    </xf>
    <xf numFmtId="1" fontId="4" fillId="0" borderId="1" xfId="0" applyNumberFormat="1" applyFont="1" applyBorder="1" applyAlignment="1">
      <alignment horizontal="center"/>
    </xf>
    <xf numFmtId="0" fontId="3" fillId="0" borderId="2" xfId="0" applyFont="1" applyBorder="1" applyAlignment="1">
      <alignment horizontal="left"/>
    </xf>
    <xf numFmtId="0" fontId="3" fillId="0" borderId="3" xfId="0" applyFont="1" applyBorder="1" applyAlignment="1">
      <alignment horizontal="left"/>
    </xf>
    <xf numFmtId="0" fontId="4" fillId="0" borderId="2" xfId="0" applyNumberFormat="1" applyFont="1" applyBorder="1" applyAlignment="1">
      <alignment wrapText="1"/>
    </xf>
    <xf numFmtId="1" fontId="4" fillId="0" borderId="3" xfId="0" applyNumberFormat="1" applyFont="1" applyBorder="1" applyAlignment="1">
      <alignment horizontal="center"/>
    </xf>
    <xf numFmtId="2" fontId="4" fillId="0" borderId="3" xfId="0" applyNumberFormat="1" applyFont="1" applyBorder="1" applyAlignment="1"/>
    <xf numFmtId="2" fontId="4" fillId="0" borderId="1" xfId="0" applyNumberFormat="1" applyFont="1" applyBorder="1" applyAlignment="1">
      <alignment horizontal="center"/>
    </xf>
    <xf numFmtId="1" fontId="4" fillId="0" borderId="2" xfId="0" applyNumberFormat="1" applyFont="1" applyBorder="1" applyAlignment="1">
      <alignment horizontal="center"/>
    </xf>
    <xf numFmtId="0" fontId="4" fillId="0" borderId="23" xfId="0" applyNumberFormat="1" applyFont="1" applyBorder="1" applyAlignment="1">
      <alignment horizontal="left"/>
    </xf>
    <xf numFmtId="0" fontId="11" fillId="0" borderId="26" xfId="0" applyFont="1" applyBorder="1" applyAlignment="1">
      <alignment horizontal="left"/>
    </xf>
    <xf numFmtId="1" fontId="12" fillId="0" borderId="27" xfId="0" applyNumberFormat="1" applyFont="1" applyBorder="1" applyAlignment="1">
      <alignment horizontal="left"/>
    </xf>
    <xf numFmtId="0" fontId="11" fillId="0" borderId="28" xfId="0" applyFont="1" applyBorder="1" applyAlignment="1"/>
    <xf numFmtId="0" fontId="11" fillId="0" borderId="28" xfId="0" applyFont="1" applyBorder="1" applyAlignment="1">
      <alignment horizontal="left"/>
    </xf>
    <xf numFmtId="2" fontId="12" fillId="0" borderId="28" xfId="0" applyNumberFormat="1" applyFont="1" applyBorder="1" applyAlignment="1">
      <alignment horizontal="left"/>
    </xf>
    <xf numFmtId="164" fontId="12" fillId="0" borderId="28" xfId="0" applyNumberFormat="1" applyFont="1" applyBorder="1" applyAlignment="1">
      <alignment horizontal="left"/>
    </xf>
    <xf numFmtId="1" fontId="4" fillId="0" borderId="30" xfId="0" applyNumberFormat="1" applyFont="1" applyBorder="1" applyAlignment="1">
      <alignment horizontal="left"/>
    </xf>
    <xf numFmtId="165" fontId="4" fillId="0" borderId="30" xfId="0" applyNumberFormat="1" applyFont="1" applyBorder="1" applyAlignment="1">
      <alignment horizontal="left"/>
    </xf>
    <xf numFmtId="2" fontId="4" fillId="0" borderId="30" xfId="0" applyNumberFormat="1" applyFont="1" applyBorder="1" applyAlignment="1">
      <alignment horizontal="left"/>
    </xf>
    <xf numFmtId="0" fontId="14" fillId="0" borderId="8" xfId="0" applyFont="1" applyBorder="1" applyAlignment="1"/>
    <xf numFmtId="0" fontId="14" fillId="0" borderId="1" xfId="0" applyNumberFormat="1" applyFont="1" applyBorder="1" applyAlignment="1">
      <alignment horizontal="left"/>
    </xf>
    <xf numFmtId="0" fontId="15" fillId="0" borderId="8" xfId="0" applyNumberFormat="1" applyFont="1" applyBorder="1" applyAlignment="1"/>
    <xf numFmtId="1" fontId="14" fillId="0" borderId="1" xfId="0" applyNumberFormat="1" applyFont="1" applyBorder="1" applyAlignment="1">
      <alignment horizontal="left"/>
    </xf>
    <xf numFmtId="167" fontId="14" fillId="0" borderId="1" xfId="0" applyNumberFormat="1" applyFont="1" applyBorder="1" applyAlignment="1">
      <alignment horizontal="left"/>
    </xf>
    <xf numFmtId="0" fontId="14" fillId="0" borderId="16" xfId="0" applyNumberFormat="1" applyFont="1" applyBorder="1" applyAlignment="1">
      <alignment horizontal="center"/>
    </xf>
    <xf numFmtId="0" fontId="14" fillId="0" borderId="17" xfId="0" applyNumberFormat="1" applyFont="1" applyBorder="1" applyAlignment="1">
      <alignment horizontal="left"/>
    </xf>
    <xf numFmtId="1" fontId="14" fillId="0" borderId="8" xfId="0" applyNumberFormat="1" applyFont="1" applyBorder="1" applyAlignment="1"/>
    <xf numFmtId="0" fontId="14" fillId="0" borderId="1" xfId="0" applyFont="1" applyBorder="1" applyAlignment="1">
      <alignment horizontal="left"/>
    </xf>
    <xf numFmtId="0" fontId="14" fillId="0" borderId="2" xfId="0" applyNumberFormat="1" applyFont="1" applyBorder="1" applyAlignment="1">
      <alignment horizontal="left"/>
    </xf>
    <xf numFmtId="165" fontId="14" fillId="0" borderId="1" xfId="0" applyNumberFormat="1" applyFont="1" applyBorder="1" applyAlignment="1">
      <alignment horizontal="left"/>
    </xf>
    <xf numFmtId="0" fontId="11" fillId="0" borderId="0" xfId="0" applyFont="1" applyAlignment="1"/>
    <xf numFmtId="0" fontId="12" fillId="0" borderId="26" xfId="0" applyFont="1" applyBorder="1" applyAlignment="1">
      <alignment horizontal="left"/>
    </xf>
    <xf numFmtId="0" fontId="3" fillId="0" borderId="1" xfId="0" quotePrefix="1" applyNumberFormat="1" applyFont="1" applyBorder="1" applyAlignment="1">
      <alignment horizontal="left"/>
    </xf>
    <xf numFmtId="164" fontId="4" fillId="0" borderId="25" xfId="0" applyNumberFormat="1" applyFont="1" applyBorder="1" applyAlignment="1">
      <alignment horizontal="left"/>
    </xf>
    <xf numFmtId="0" fontId="14" fillId="0" borderId="30" xfId="0" applyNumberFormat="1" applyFont="1" applyBorder="1" applyAlignment="1">
      <alignment horizontal="left"/>
    </xf>
    <xf numFmtId="0" fontId="14" fillId="0" borderId="25" xfId="0" applyNumberFormat="1" applyFont="1" applyBorder="1" applyAlignment="1">
      <alignment horizontal="left"/>
    </xf>
    <xf numFmtId="1" fontId="16" fillId="0" borderId="0" xfId="0" applyNumberFormat="1" applyFont="1" applyAlignment="1">
      <alignment horizontal="left"/>
    </xf>
    <xf numFmtId="0" fontId="11" fillId="0" borderId="31" xfId="0" applyFont="1" applyBorder="1" applyAlignment="1"/>
    <xf numFmtId="0" fontId="11" fillId="0" borderId="0" xfId="0" applyFont="1" applyBorder="1" applyAlignment="1"/>
    <xf numFmtId="164" fontId="4" fillId="0" borderId="30" xfId="0" applyNumberFormat="1" applyFont="1" applyBorder="1" applyAlignment="1">
      <alignment horizontal="left"/>
    </xf>
    <xf numFmtId="0" fontId="3" fillId="0" borderId="30" xfId="0" applyNumberFormat="1" applyFont="1" applyBorder="1" applyAlignment="1">
      <alignment horizontal="left"/>
    </xf>
    <xf numFmtId="1" fontId="11" fillId="0" borderId="27" xfId="0" applyNumberFormat="1" applyFont="1" applyBorder="1" applyAlignment="1">
      <alignment horizontal="left"/>
    </xf>
    <xf numFmtId="164" fontId="3" fillId="0" borderId="1" xfId="0" applyNumberFormat="1" applyFont="1" applyBorder="1" applyAlignment="1">
      <alignment horizontal="left"/>
    </xf>
    <xf numFmtId="0" fontId="3" fillId="0" borderId="30" xfId="0" applyFont="1" applyBorder="1" applyAlignment="1"/>
    <xf numFmtId="1" fontId="12" fillId="0" borderId="0" xfId="0" applyNumberFormat="1" applyFont="1" applyAlignment="1">
      <alignment horizontal="left"/>
    </xf>
    <xf numFmtId="2" fontId="3" fillId="0" borderId="3" xfId="0" applyNumberFormat="1" applyFont="1" applyBorder="1" applyAlignment="1">
      <alignment horizontal="left"/>
    </xf>
    <xf numFmtId="2" fontId="3" fillId="0" borderId="1" xfId="0" applyNumberFormat="1" applyFont="1" applyBorder="1" applyAlignment="1">
      <alignment horizontal="left"/>
    </xf>
    <xf numFmtId="0" fontId="4" fillId="0" borderId="30" xfId="0" applyNumberFormat="1" applyFont="1" applyBorder="1" applyAlignment="1">
      <alignment horizontal="left"/>
    </xf>
    <xf numFmtId="0" fontId="11" fillId="0" borderId="26" xfId="0" applyFont="1" applyBorder="1" applyAlignment="1"/>
    <xf numFmtId="1" fontId="4" fillId="0" borderId="25" xfId="0" applyNumberFormat="1" applyFont="1" applyBorder="1" applyAlignment="1">
      <alignment horizontal="left"/>
    </xf>
    <xf numFmtId="0" fontId="4" fillId="0" borderId="32" xfId="0" applyNumberFormat="1" applyFont="1" applyBorder="1" applyAlignment="1"/>
    <xf numFmtId="0" fontId="4" fillId="0" borderId="25" xfId="0" applyNumberFormat="1" applyFont="1" applyBorder="1" applyAlignment="1">
      <alignment horizontal="left"/>
    </xf>
    <xf numFmtId="0" fontId="11" fillId="0" borderId="33" xfId="0" applyFont="1" applyBorder="1" applyAlignment="1">
      <alignment horizontal="left"/>
    </xf>
    <xf numFmtId="167" fontId="4" fillId="0" borderId="1" xfId="0" applyNumberFormat="1" applyFont="1" applyBorder="1" applyAlignment="1">
      <alignment horizontal="left"/>
    </xf>
    <xf numFmtId="0" fontId="11" fillId="0" borderId="0" xfId="0" applyFont="1" applyBorder="1" applyAlignment="1">
      <alignment horizontal="left"/>
    </xf>
    <xf numFmtId="0" fontId="4" fillId="0" borderId="23" xfId="0" applyNumberFormat="1" applyFont="1" applyBorder="1" applyAlignment="1"/>
    <xf numFmtId="1" fontId="4" fillId="0" borderId="23" xfId="0" applyNumberFormat="1" applyFont="1" applyBorder="1" applyAlignment="1">
      <alignment horizontal="left"/>
    </xf>
    <xf numFmtId="2" fontId="4" fillId="0" borderId="23" xfId="0" applyNumberFormat="1" applyFont="1" applyBorder="1" applyAlignment="1">
      <alignment horizontal="left"/>
    </xf>
    <xf numFmtId="0" fontId="3" fillId="0" borderId="23" xfId="0" applyNumberFormat="1" applyFont="1" applyBorder="1" applyAlignment="1">
      <alignment horizontal="left"/>
    </xf>
    <xf numFmtId="1" fontId="3" fillId="0" borderId="34" xfId="0" applyNumberFormat="1" applyFont="1" applyBorder="1" applyAlignment="1">
      <alignment horizontal="left"/>
    </xf>
    <xf numFmtId="1" fontId="3" fillId="0" borderId="25" xfId="0" applyNumberFormat="1" applyFont="1" applyBorder="1" applyAlignment="1">
      <alignment horizontal="left"/>
    </xf>
    <xf numFmtId="1" fontId="3" fillId="0" borderId="30" xfId="0" applyNumberFormat="1" applyFont="1" applyBorder="1" applyAlignment="1">
      <alignment horizontal="left"/>
    </xf>
    <xf numFmtId="0" fontId="4" fillId="0" borderId="24" xfId="0" applyNumberFormat="1" applyFont="1" applyBorder="1" applyAlignment="1">
      <alignment horizontal="left"/>
    </xf>
    <xf numFmtId="1" fontId="4" fillId="0" borderId="36" xfId="0" applyNumberFormat="1" applyFont="1" applyBorder="1" applyAlignment="1">
      <alignment horizontal="left"/>
    </xf>
    <xf numFmtId="1" fontId="3" fillId="0" borderId="37" xfId="0" applyNumberFormat="1" applyFont="1" applyBorder="1" applyAlignment="1">
      <alignment horizontal="left"/>
    </xf>
    <xf numFmtId="0" fontId="4" fillId="0" borderId="0" xfId="0" applyNumberFormat="1" applyFont="1" applyBorder="1" applyAlignment="1">
      <alignment horizontal="left"/>
    </xf>
    <xf numFmtId="16" fontId="4" fillId="0" borderId="25" xfId="0" quotePrefix="1" applyNumberFormat="1" applyFont="1" applyBorder="1" applyAlignment="1">
      <alignment horizontal="left"/>
    </xf>
    <xf numFmtId="16" fontId="4" fillId="0" borderId="1" xfId="0" quotePrefix="1" applyNumberFormat="1" applyFont="1" applyBorder="1" applyAlignment="1">
      <alignment horizontal="left"/>
    </xf>
    <xf numFmtId="0" fontId="4" fillId="0" borderId="1" xfId="0" quotePrefix="1" applyNumberFormat="1" applyFont="1" applyBorder="1" applyAlignment="1">
      <alignment horizontal="left"/>
    </xf>
    <xf numFmtId="17" fontId="4" fillId="0" borderId="25" xfId="0" quotePrefix="1" applyNumberFormat="1" applyFont="1" applyBorder="1" applyAlignment="1">
      <alignment horizontal="left"/>
    </xf>
    <xf numFmtId="12" fontId="4" fillId="0" borderId="1" xfId="0" applyNumberFormat="1" applyFont="1" applyBorder="1" applyAlignment="1">
      <alignment horizontal="left"/>
    </xf>
    <xf numFmtId="1" fontId="4" fillId="0" borderId="29" xfId="0" applyNumberFormat="1" applyFont="1" applyBorder="1" applyAlignment="1">
      <alignment horizontal="left"/>
    </xf>
    <xf numFmtId="12" fontId="4" fillId="0" borderId="3" xfId="0" applyNumberFormat="1" applyFont="1" applyBorder="1" applyAlignment="1">
      <alignment horizontal="left"/>
    </xf>
    <xf numFmtId="1" fontId="4" fillId="0" borderId="8" xfId="0" applyNumberFormat="1" applyFont="1" applyBorder="1" applyAlignment="1"/>
    <xf numFmtId="0" fontId="4" fillId="0" borderId="0" xfId="0" applyNumberFormat="1" applyFont="1" applyBorder="1" applyAlignment="1"/>
    <xf numFmtId="1" fontId="4" fillId="0" borderId="0" xfId="0" applyNumberFormat="1" applyFont="1" applyBorder="1" applyAlignment="1"/>
    <xf numFmtId="0" fontId="4" fillId="0" borderId="17" xfId="0" applyNumberFormat="1" applyFont="1" applyBorder="1" applyAlignment="1">
      <alignment horizontal="left"/>
    </xf>
    <xf numFmtId="12" fontId="4" fillId="0" borderId="1" xfId="0" quotePrefix="1" applyNumberFormat="1" applyFont="1" applyBorder="1" applyAlignment="1">
      <alignment horizontal="left"/>
    </xf>
    <xf numFmtId="0" fontId="4" fillId="0" borderId="10" xfId="0" applyNumberFormat="1" applyFont="1" applyBorder="1" applyAlignment="1"/>
    <xf numFmtId="12" fontId="4" fillId="0" borderId="2" xfId="0" applyNumberFormat="1" applyFont="1" applyBorder="1" applyAlignment="1">
      <alignment horizontal="left"/>
    </xf>
    <xf numFmtId="1" fontId="4" fillId="0" borderId="12" xfId="0" applyNumberFormat="1" applyFont="1" applyBorder="1" applyAlignment="1"/>
    <xf numFmtId="0" fontId="4" fillId="0" borderId="35" xfId="0" applyNumberFormat="1" applyFont="1" applyBorder="1" applyAlignment="1"/>
    <xf numFmtId="0" fontId="4" fillId="0" borderId="37" xfId="0" applyNumberFormat="1" applyFont="1" applyBorder="1" applyAlignment="1">
      <alignment horizontal="left"/>
    </xf>
    <xf numFmtId="1" fontId="4" fillId="0" borderId="37" xfId="0" applyNumberFormat="1" applyFont="1" applyBorder="1" applyAlignment="1">
      <alignment horizontal="left"/>
    </xf>
    <xf numFmtId="0" fontId="11" fillId="0" borderId="0" xfId="0" applyFont="1" applyAlignment="1">
      <alignment horizontal="left"/>
    </xf>
    <xf numFmtId="167" fontId="4" fillId="0" borderId="2" xfId="0" applyNumberFormat="1" applyFont="1" applyBorder="1" applyAlignment="1">
      <alignment horizontal="left"/>
    </xf>
    <xf numFmtId="1" fontId="4" fillId="0" borderId="11" xfId="0" applyNumberFormat="1" applyFont="1" applyBorder="1" applyAlignment="1">
      <alignment horizontal="left"/>
    </xf>
    <xf numFmtId="0" fontId="3" fillId="0" borderId="24" xfId="0" applyNumberFormat="1" applyFont="1" applyBorder="1" applyAlignment="1">
      <alignment horizontal="left"/>
    </xf>
    <xf numFmtId="164" fontId="4" fillId="0" borderId="38" xfId="0" applyNumberFormat="1" applyFont="1" applyBorder="1" applyAlignment="1">
      <alignment horizontal="left"/>
    </xf>
    <xf numFmtId="164" fontId="4" fillId="0" borderId="39" xfId="0" applyNumberFormat="1" applyFont="1" applyBorder="1" applyAlignment="1">
      <alignment horizontal="left"/>
    </xf>
    <xf numFmtId="0" fontId="4" fillId="0" borderId="41" xfId="0" applyNumberFormat="1" applyFont="1" applyBorder="1" applyAlignment="1">
      <alignment horizontal="left"/>
    </xf>
    <xf numFmtId="164" fontId="4" fillId="0" borderId="42" xfId="0" applyNumberFormat="1" applyFont="1" applyBorder="1" applyAlignment="1">
      <alignment horizontal="left"/>
    </xf>
    <xf numFmtId="164" fontId="4" fillId="0" borderId="41" xfId="0" applyNumberFormat="1" applyFont="1" applyBorder="1" applyAlignment="1">
      <alignment horizontal="left"/>
    </xf>
    <xf numFmtId="0" fontId="4" fillId="0" borderId="43" xfId="0" applyFont="1" applyBorder="1" applyAlignment="1">
      <alignment horizontal="left" wrapText="1"/>
    </xf>
    <xf numFmtId="0" fontId="3" fillId="0" borderId="44" xfId="0" applyFont="1" applyBorder="1" applyAlignment="1">
      <alignment horizontal="left"/>
    </xf>
    <xf numFmtId="0" fontId="3" fillId="0" borderId="40" xfId="0" applyNumberFormat="1" applyFont="1" applyBorder="1" applyAlignment="1"/>
    <xf numFmtId="0" fontId="4" fillId="0" borderId="45" xfId="0" applyNumberFormat="1" applyFont="1" applyBorder="1" applyAlignment="1">
      <alignment horizontal="left"/>
    </xf>
    <xf numFmtId="164" fontId="4" fillId="0" borderId="45" xfId="0" applyNumberFormat="1" applyFont="1" applyBorder="1" applyAlignment="1">
      <alignment horizontal="left"/>
    </xf>
    <xf numFmtId="0" fontId="14" fillId="0" borderId="24" xfId="0" applyNumberFormat="1" applyFont="1" applyBorder="1" applyAlignment="1"/>
    <xf numFmtId="0" fontId="4" fillId="0" borderId="46" xfId="0" applyNumberFormat="1" applyFont="1" applyBorder="1" applyAlignment="1"/>
    <xf numFmtId="1" fontId="4" fillId="0" borderId="38" xfId="0" applyNumberFormat="1" applyFont="1" applyBorder="1" applyAlignment="1">
      <alignment horizontal="left"/>
    </xf>
    <xf numFmtId="165" fontId="4" fillId="0" borderId="38" xfId="0" applyNumberFormat="1" applyFont="1" applyBorder="1" applyAlignment="1">
      <alignment horizontal="left"/>
    </xf>
    <xf numFmtId="2" fontId="4" fillId="0" borderId="38" xfId="0" applyNumberFormat="1" applyFont="1" applyBorder="1" applyAlignment="1">
      <alignment horizontal="left"/>
    </xf>
    <xf numFmtId="0" fontId="11" fillId="0" borderId="47" xfId="0" applyFont="1" applyBorder="1" applyAlignment="1"/>
    <xf numFmtId="0" fontId="11" fillId="0" borderId="48" xfId="0" applyFont="1" applyBorder="1" applyAlignment="1"/>
    <xf numFmtId="1" fontId="4" fillId="0" borderId="41" xfId="0" applyNumberFormat="1" applyFont="1" applyBorder="1" applyAlignment="1">
      <alignment horizontal="left"/>
    </xf>
    <xf numFmtId="165" fontId="4" fillId="0" borderId="41" xfId="0" applyNumberFormat="1" applyFont="1" applyBorder="1" applyAlignment="1">
      <alignment horizontal="left"/>
    </xf>
    <xf numFmtId="2" fontId="4" fillId="0" borderId="41" xfId="0" applyNumberFormat="1" applyFont="1" applyBorder="1" applyAlignment="1">
      <alignment horizontal="left"/>
    </xf>
    <xf numFmtId="1" fontId="4" fillId="0" borderId="45" xfId="0" applyNumberFormat="1" applyFont="1" applyBorder="1" applyAlignment="1">
      <alignment horizontal="left"/>
    </xf>
    <xf numFmtId="165" fontId="4" fillId="0" borderId="45" xfId="0" applyNumberFormat="1" applyFont="1" applyBorder="1" applyAlignment="1">
      <alignment horizontal="left"/>
    </xf>
    <xf numFmtId="2" fontId="4" fillId="0" borderId="45" xfId="0" applyNumberFormat="1" applyFont="1" applyBorder="1" applyAlignment="1">
      <alignment horizontal="left"/>
    </xf>
    <xf numFmtId="165" fontId="4" fillId="0" borderId="23" xfId="0" applyNumberFormat="1" applyFont="1" applyBorder="1" applyAlignment="1">
      <alignment horizontal="left"/>
    </xf>
    <xf numFmtId="164" fontId="4" fillId="0" borderId="49" xfId="0" applyNumberFormat="1" applyFont="1" applyBorder="1" applyAlignment="1">
      <alignment horizontal="left"/>
    </xf>
    <xf numFmtId="0" fontId="12" fillId="0" borderId="31" xfId="0" applyFont="1" applyBorder="1" applyAlignment="1"/>
    <xf numFmtId="0" fontId="4" fillId="0" borderId="24" xfId="0" applyNumberFormat="1" applyFont="1" applyBorder="1" applyAlignment="1"/>
    <xf numFmtId="1" fontId="4" fillId="0" borderId="32" xfId="0" applyNumberFormat="1" applyFont="1" applyBorder="1" applyAlignment="1"/>
    <xf numFmtId="0" fontId="3" fillId="0" borderId="32" xfId="0" applyFont="1" applyBorder="1" applyAlignment="1">
      <alignment horizontal="left"/>
    </xf>
    <xf numFmtId="0" fontId="4" fillId="0" borderId="50" xfId="0" applyFont="1" applyBorder="1" applyAlignment="1">
      <alignment horizontal="left" wrapText="1"/>
    </xf>
    <xf numFmtId="0" fontId="0" fillId="0" borderId="0" xfId="0">
      <alignment vertical="top" wrapText="1"/>
    </xf>
    <xf numFmtId="0" fontId="6" fillId="0" borderId="1" xfId="0" applyNumberFormat="1" applyFont="1" applyBorder="1" applyAlignment="1">
      <alignment horizontal="center"/>
    </xf>
    <xf numFmtId="1" fontId="3" fillId="0" borderId="1" xfId="0" applyNumberFormat="1" applyFont="1" applyBorder="1" applyAlignment="1"/>
    <xf numFmtId="1" fontId="3" fillId="0" borderId="1" xfId="0" applyNumberFormat="1" applyFont="1" applyBorder="1" applyAlignment="1">
      <alignment horizontal="center"/>
    </xf>
    <xf numFmtId="0" fontId="6" fillId="0" borderId="1" xfId="0" applyNumberFormat="1" applyFont="1" applyBorder="1" applyAlignment="1">
      <alignment horizontal="left"/>
    </xf>
    <xf numFmtId="1" fontId="3" fillId="0" borderId="1" xfId="0" applyNumberFormat="1" applyFont="1" applyBorder="1" applyAlignment="1">
      <alignment horizontal="left"/>
    </xf>
    <xf numFmtId="1" fontId="6" fillId="0" borderId="1" xfId="0" applyNumberFormat="1" applyFont="1" applyBorder="1" applyAlignment="1">
      <alignment horizontal="left"/>
    </xf>
    <xf numFmtId="0" fontId="14" fillId="0" borderId="1" xfId="0" applyNumberFormat="1" applyFont="1" applyBorder="1" applyAlignment="1">
      <alignment horizontal="left"/>
    </xf>
    <xf numFmtId="1" fontId="14" fillId="0" borderId="1" xfId="0" applyNumberFormat="1" applyFont="1" applyBorder="1" applyAlignment="1">
      <alignment horizontal="left"/>
    </xf>
    <xf numFmtId="0" fontId="7" fillId="0" borderId="5" xfId="0" applyNumberFormat="1" applyFont="1" applyBorder="1" applyAlignment="1">
      <alignment horizontal="center"/>
    </xf>
    <xf numFmtId="1" fontId="7" fillId="0" borderId="6" xfId="0" applyNumberFormat="1" applyFont="1" applyBorder="1" applyAlignment="1">
      <alignment horizontal="center"/>
    </xf>
    <xf numFmtId="1" fontId="6" fillId="0" borderId="1" xfId="0" applyNumberFormat="1" applyFont="1" applyBorder="1" applyAlignment="1">
      <alignment horizontal="center"/>
    </xf>
    <xf numFmtId="0" fontId="3" fillId="0" borderId="1" xfId="0" applyNumberFormat="1" applyFont="1" applyBorder="1" applyAlignment="1"/>
  </cellXfs>
  <cellStyles count="63">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Normal" xfId="0" builtinId="0"/>
  </cellStyles>
  <dxfs count="0"/>
  <tableStyles count="0" defaultPivotStyle="PivotStyleMedium7"/>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515151"/>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40"/>
  <sheetViews>
    <sheetView showGridLines="0" workbookViewId="0"/>
  </sheetViews>
  <sheetFormatPr baseColWidth="10" defaultColWidth="10" defaultRowHeight="13" customHeight="1" x14ac:dyDescent="0.2"/>
  <cols>
    <col min="1" max="1" width="2" customWidth="1"/>
    <col min="2" max="4" width="28" customWidth="1"/>
  </cols>
  <sheetData>
    <row r="3" spans="2:4" ht="50" customHeight="1" x14ac:dyDescent="0.2">
      <c r="B3" s="222" t="s">
        <v>0</v>
      </c>
      <c r="C3" s="222"/>
      <c r="D3" s="222"/>
    </row>
    <row r="7" spans="2:4" ht="18" x14ac:dyDescent="0.2">
      <c r="B7" s="1" t="s">
        <v>1</v>
      </c>
      <c r="C7" s="1" t="s">
        <v>2</v>
      </c>
      <c r="D7" s="1" t="s">
        <v>3</v>
      </c>
    </row>
    <row r="9" spans="2:4" ht="16" x14ac:dyDescent="0.2">
      <c r="B9" s="2" t="s">
        <v>4</v>
      </c>
      <c r="C9" s="2"/>
      <c r="D9" s="2"/>
    </row>
    <row r="10" spans="2:4" ht="16" x14ac:dyDescent="0.2">
      <c r="B10" s="3"/>
      <c r="C10" s="3" t="s">
        <v>5</v>
      </c>
      <c r="D10" s="4" t="s">
        <v>4</v>
      </c>
    </row>
    <row r="11" spans="2:4" ht="16" x14ac:dyDescent="0.2">
      <c r="B11" s="2" t="s">
        <v>42</v>
      </c>
      <c r="C11" s="2"/>
      <c r="D11" s="2"/>
    </row>
    <row r="12" spans="2:4" ht="16" x14ac:dyDescent="0.2">
      <c r="B12" s="3"/>
      <c r="C12" s="3" t="s">
        <v>5</v>
      </c>
      <c r="D12" s="4" t="s">
        <v>42</v>
      </c>
    </row>
    <row r="13" spans="2:4" ht="16" x14ac:dyDescent="0.2">
      <c r="B13" s="2" t="s">
        <v>43</v>
      </c>
      <c r="C13" s="2"/>
      <c r="D13" s="2"/>
    </row>
    <row r="14" spans="2:4" ht="16" x14ac:dyDescent="0.2">
      <c r="B14" s="3"/>
      <c r="C14" s="3" t="s">
        <v>5</v>
      </c>
      <c r="D14" s="4" t="s">
        <v>43</v>
      </c>
    </row>
    <row r="15" spans="2:4" ht="16" x14ac:dyDescent="0.2">
      <c r="B15" s="2" t="s">
        <v>44</v>
      </c>
      <c r="C15" s="2"/>
      <c r="D15" s="2"/>
    </row>
    <row r="16" spans="2:4" ht="16" x14ac:dyDescent="0.2">
      <c r="B16" s="3"/>
      <c r="C16" s="3" t="s">
        <v>5</v>
      </c>
      <c r="D16" s="4" t="s">
        <v>44</v>
      </c>
    </row>
    <row r="17" spans="2:4" ht="16" x14ac:dyDescent="0.2">
      <c r="B17" s="2" t="s">
        <v>46</v>
      </c>
      <c r="C17" s="2"/>
      <c r="D17" s="2"/>
    </row>
    <row r="18" spans="2:4" ht="16" x14ac:dyDescent="0.2">
      <c r="B18" s="3"/>
      <c r="C18" s="3" t="s">
        <v>5</v>
      </c>
      <c r="D18" s="4" t="s">
        <v>46</v>
      </c>
    </row>
    <row r="19" spans="2:4" ht="16" x14ac:dyDescent="0.2">
      <c r="B19" s="2" t="s">
        <v>49</v>
      </c>
      <c r="C19" s="2"/>
      <c r="D19" s="2"/>
    </row>
    <row r="20" spans="2:4" ht="16" x14ac:dyDescent="0.2">
      <c r="B20" s="3"/>
      <c r="C20" s="3" t="s">
        <v>5</v>
      </c>
      <c r="D20" s="4" t="s">
        <v>49</v>
      </c>
    </row>
    <row r="21" spans="2:4" ht="16" x14ac:dyDescent="0.2">
      <c r="B21" s="2" t="s">
        <v>51</v>
      </c>
      <c r="C21" s="2"/>
      <c r="D21" s="2"/>
    </row>
    <row r="22" spans="2:4" ht="16" x14ac:dyDescent="0.2">
      <c r="B22" s="3"/>
      <c r="C22" s="3" t="s">
        <v>5</v>
      </c>
      <c r="D22" s="4" t="s">
        <v>51</v>
      </c>
    </row>
    <row r="23" spans="2:4" ht="16" x14ac:dyDescent="0.2">
      <c r="B23" s="2" t="s">
        <v>54</v>
      </c>
      <c r="C23" s="2"/>
      <c r="D23" s="2"/>
    </row>
    <row r="24" spans="2:4" ht="16" x14ac:dyDescent="0.2">
      <c r="B24" s="3"/>
      <c r="C24" s="3" t="s">
        <v>5</v>
      </c>
      <c r="D24" s="4" t="s">
        <v>54</v>
      </c>
    </row>
    <row r="25" spans="2:4" ht="16" x14ac:dyDescent="0.2">
      <c r="B25" s="2" t="s">
        <v>55</v>
      </c>
      <c r="C25" s="2"/>
      <c r="D25" s="2"/>
    </row>
    <row r="26" spans="2:4" ht="16" x14ac:dyDescent="0.2">
      <c r="B26" s="3"/>
      <c r="C26" s="3" t="s">
        <v>5</v>
      </c>
      <c r="D26" s="4" t="s">
        <v>55</v>
      </c>
    </row>
    <row r="27" spans="2:4" ht="16" x14ac:dyDescent="0.2">
      <c r="B27" s="2" t="s">
        <v>58</v>
      </c>
      <c r="C27" s="2"/>
      <c r="D27" s="2"/>
    </row>
    <row r="28" spans="2:4" ht="16" x14ac:dyDescent="0.2">
      <c r="B28" s="3"/>
      <c r="C28" s="3" t="s">
        <v>5</v>
      </c>
      <c r="D28" s="4" t="s">
        <v>58</v>
      </c>
    </row>
    <row r="29" spans="2:4" ht="16" x14ac:dyDescent="0.2">
      <c r="B29" s="2" t="s">
        <v>59</v>
      </c>
      <c r="C29" s="2"/>
      <c r="D29" s="2"/>
    </row>
    <row r="30" spans="2:4" ht="16" x14ac:dyDescent="0.2">
      <c r="B30" s="3"/>
      <c r="C30" s="3" t="s">
        <v>5</v>
      </c>
      <c r="D30" s="4" t="s">
        <v>59</v>
      </c>
    </row>
    <row r="31" spans="2:4" ht="16" x14ac:dyDescent="0.2">
      <c r="B31" s="2" t="s">
        <v>62</v>
      </c>
      <c r="C31" s="2"/>
      <c r="D31" s="2"/>
    </row>
    <row r="32" spans="2:4" ht="16" x14ac:dyDescent="0.2">
      <c r="B32" s="3"/>
      <c r="C32" s="3" t="s">
        <v>5</v>
      </c>
      <c r="D32" s="4" t="s">
        <v>63</v>
      </c>
    </row>
    <row r="33" spans="2:4" ht="16" x14ac:dyDescent="0.2">
      <c r="B33" s="2" t="s">
        <v>65</v>
      </c>
      <c r="C33" s="2"/>
      <c r="D33" s="2"/>
    </row>
    <row r="34" spans="2:4" ht="16" x14ac:dyDescent="0.2">
      <c r="B34" s="3"/>
      <c r="C34" s="3" t="s">
        <v>5</v>
      </c>
      <c r="D34" s="4" t="s">
        <v>65</v>
      </c>
    </row>
    <row r="35" spans="2:4" ht="16" x14ac:dyDescent="0.2">
      <c r="B35" s="2" t="s">
        <v>102</v>
      </c>
      <c r="C35" s="2"/>
      <c r="D35" s="2"/>
    </row>
    <row r="36" spans="2:4" ht="16" x14ac:dyDescent="0.2">
      <c r="B36" s="3"/>
      <c r="C36" s="3" t="s">
        <v>5</v>
      </c>
      <c r="D36" s="4" t="s">
        <v>102</v>
      </c>
    </row>
    <row r="37" spans="2:4" ht="16" x14ac:dyDescent="0.2">
      <c r="B37" s="2" t="s">
        <v>103</v>
      </c>
      <c r="C37" s="2"/>
      <c r="D37" s="2"/>
    </row>
    <row r="38" spans="2:4" ht="16" x14ac:dyDescent="0.2">
      <c r="B38" s="3"/>
      <c r="C38" s="3" t="s">
        <v>5</v>
      </c>
      <c r="D38" s="4" t="s">
        <v>103</v>
      </c>
    </row>
    <row r="39" spans="2:4" ht="16" x14ac:dyDescent="0.2">
      <c r="B39" s="2" t="s">
        <v>104</v>
      </c>
      <c r="C39" s="2"/>
      <c r="D39" s="2"/>
    </row>
    <row r="40" spans="2:4" ht="16" x14ac:dyDescent="0.2">
      <c r="B40" s="3"/>
      <c r="C40" s="3" t="s">
        <v>5</v>
      </c>
      <c r="D40" s="4" t="s">
        <v>104</v>
      </c>
    </row>
  </sheetData>
  <mergeCells count="1">
    <mergeCell ref="B3:D3"/>
  </mergeCells>
  <hyperlinks>
    <hyperlink ref="D10" location="'Hahnemann'!R1C1" display="Hahnemann" xr:uid="{00000000-0004-0000-0000-000000000000}"/>
    <hyperlink ref="D12" location="'BrehmLupi'!R1C1" display="BrehmLupi" xr:uid="{00000000-0004-0000-0000-000001000000}"/>
    <hyperlink ref="D14" location="'Maloney'!R1C1" display="Maloney" xr:uid="{00000000-0004-0000-0000-000002000000}"/>
    <hyperlink ref="D16" location="'Aleman'!R1C1" display="Aleman" xr:uid="{00000000-0004-0000-0000-000003000000}"/>
    <hyperlink ref="D18" location="'Catchers'!R1C1" display="Catchers" xr:uid="{00000000-0004-0000-0000-000004000000}"/>
    <hyperlink ref="D20" location="'Roca'!R1C1" display="Roca" xr:uid="{00000000-0004-0000-0000-000005000000}"/>
    <hyperlink ref="D22" location="'ChappellJordhelm'!R1C1" display="ChappellJordhelm" xr:uid="{00000000-0004-0000-0000-000006000000}"/>
    <hyperlink ref="D24" location="'VanKouteran'!R1C1" display="VanKouteran" xr:uid="{00000000-0004-0000-0000-000007000000}"/>
    <hyperlink ref="D26" location="'Page'!R1C1" display="Page" xr:uid="{00000000-0004-0000-0000-000008000000}"/>
    <hyperlink ref="D28" location="'Bunkoski'!R1C1" display="Bunkoski" xr:uid="{00000000-0004-0000-0000-000009000000}"/>
    <hyperlink ref="D30" location="'YoungBrown'!R1C1" display="YoungBrown" xr:uid="{00000000-0004-0000-0000-00000A000000}"/>
    <hyperlink ref="D32" location="'Maynard_Berardi'!R1C1" display="Maynard_Berardi" xr:uid="{00000000-0004-0000-0000-00000B000000}"/>
    <hyperlink ref="D34" location="'Team Totals'!R1C1" display="Team Totals" xr:uid="{00000000-0004-0000-0000-00000C000000}"/>
    <hyperlink ref="D36" location="'PhillyFaulkner'!R1C1" display="PhillyFaulkner" xr:uid="{00000000-0004-0000-0000-00000D000000}"/>
    <hyperlink ref="D38" location="'Ortiz'!R1C1" display="Ortiz" xr:uid="{00000000-0004-0000-0000-00000E000000}"/>
    <hyperlink ref="D40" location="'Barnhorst'!R1C1" display="Barnhorst" xr:uid="{00000000-0004-0000-0000-00000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44"/>
  <sheetViews>
    <sheetView showGridLines="0" workbookViewId="0">
      <selection activeCell="A14" sqref="A14"/>
    </sheetView>
  </sheetViews>
  <sheetFormatPr baseColWidth="10" defaultColWidth="8.125" defaultRowHeight="13" customHeight="1" x14ac:dyDescent="0.2"/>
  <cols>
    <col min="1" max="1" width="13" style="5" customWidth="1"/>
    <col min="2" max="2" width="2.125" style="5" customWidth="1"/>
    <col min="3" max="4" width="2.375" style="5" bestFit="1" customWidth="1"/>
    <col min="5" max="5" width="2" style="5" customWidth="1"/>
    <col min="6" max="6" width="4.125" style="5" customWidth="1"/>
    <col min="7" max="7" width="2" style="5" customWidth="1"/>
    <col min="8" max="8" width="2.5" style="5" bestFit="1" customWidth="1"/>
    <col min="9" max="9" width="2.375" style="5" bestFit="1" customWidth="1"/>
    <col min="10" max="10" width="2" style="5" customWidth="1"/>
    <col min="11" max="11" width="2.75" style="5" customWidth="1"/>
    <col min="12" max="12" width="3" style="5" customWidth="1"/>
    <col min="13" max="13" width="2.375" style="5" customWidth="1"/>
    <col min="14" max="14" width="3" style="5" customWidth="1"/>
    <col min="15" max="15" width="5.125" style="5" bestFit="1" customWidth="1"/>
    <col min="16" max="16" width="4.25" style="5" bestFit="1" customWidth="1"/>
    <col min="17" max="17" width="3.625" style="5" customWidth="1"/>
    <col min="18" max="18" width="2.25" style="5" customWidth="1"/>
    <col min="19" max="20" width="2" style="5" customWidth="1"/>
    <col min="21" max="21" width="1.875" style="5" customWidth="1"/>
    <col min="22" max="22" width="2.375" style="5" bestFit="1" customWidth="1"/>
    <col min="23" max="24" width="4.125" style="5" customWidth="1"/>
    <col min="25" max="256" width="8.125" customWidth="1"/>
  </cols>
  <sheetData>
    <row r="1" spans="1:24" ht="21" customHeight="1" x14ac:dyDescent="0.2">
      <c r="A1" s="10" t="s">
        <v>56</v>
      </c>
      <c r="B1" s="11"/>
      <c r="C1" s="11"/>
      <c r="D1" s="11"/>
      <c r="E1" s="11"/>
      <c r="F1" s="11"/>
      <c r="G1" s="11"/>
      <c r="H1" s="11"/>
      <c r="I1" s="11"/>
      <c r="J1" s="11"/>
      <c r="K1" s="11"/>
      <c r="L1" s="11"/>
      <c r="M1" s="11"/>
      <c r="N1" s="11"/>
      <c r="O1" s="11"/>
      <c r="P1" s="11"/>
      <c r="Q1" s="11"/>
      <c r="R1" s="11"/>
      <c r="S1" s="11"/>
      <c r="T1" s="11"/>
      <c r="U1" s="13"/>
      <c r="V1" s="13"/>
      <c r="W1" s="14"/>
      <c r="X1" s="14"/>
    </row>
    <row r="2" spans="1:24" ht="19" customHeight="1" x14ac:dyDescent="0.2">
      <c r="A2" s="38"/>
      <c r="B2" s="14"/>
      <c r="C2" s="14"/>
      <c r="D2" s="14"/>
      <c r="E2" s="31"/>
      <c r="F2" s="14"/>
      <c r="G2" s="14"/>
      <c r="H2" s="14"/>
      <c r="I2" s="14"/>
      <c r="J2" s="14"/>
      <c r="K2" s="14"/>
      <c r="L2" s="14"/>
      <c r="M2" s="14"/>
      <c r="N2" s="14"/>
      <c r="O2" s="14"/>
      <c r="P2" s="14"/>
      <c r="Q2" s="14"/>
      <c r="R2" s="14"/>
      <c r="S2" s="14"/>
      <c r="T2" s="14"/>
      <c r="U2" s="13"/>
      <c r="V2" s="13"/>
      <c r="W2" s="14"/>
      <c r="X2" s="14"/>
    </row>
    <row r="3" spans="1:24" ht="28.25" customHeight="1" x14ac:dyDescent="0.2">
      <c r="A3" s="58"/>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57</v>
      </c>
      <c r="Q3" s="16" t="s">
        <v>22</v>
      </c>
      <c r="R3" s="16" t="s">
        <v>23</v>
      </c>
      <c r="S3" s="16" t="s">
        <v>24</v>
      </c>
      <c r="T3" s="16" t="s">
        <v>25</v>
      </c>
      <c r="U3" s="16" t="s">
        <v>26</v>
      </c>
      <c r="V3" s="16" t="s">
        <v>27</v>
      </c>
      <c r="W3" s="17" t="s">
        <v>28</v>
      </c>
      <c r="X3" s="17" t="s">
        <v>29</v>
      </c>
    </row>
    <row r="4" spans="1:24" ht="19" customHeight="1" x14ac:dyDescent="0.2">
      <c r="A4" s="114" t="s">
        <v>124</v>
      </c>
      <c r="B4" s="19">
        <v>2</v>
      </c>
      <c r="C4" s="19">
        <v>1</v>
      </c>
      <c r="D4" s="19">
        <v>1</v>
      </c>
      <c r="E4" s="19"/>
      <c r="F4" s="19"/>
      <c r="G4" s="19"/>
      <c r="H4" s="19"/>
      <c r="I4" s="19"/>
      <c r="J4" s="19">
        <v>1</v>
      </c>
      <c r="K4" s="19"/>
      <c r="L4" s="19"/>
      <c r="M4" s="19"/>
      <c r="N4" s="19"/>
      <c r="O4" s="19"/>
      <c r="P4" s="19"/>
      <c r="Q4" s="19"/>
      <c r="R4" s="19"/>
      <c r="S4" s="19"/>
      <c r="T4" s="19"/>
      <c r="U4" s="19"/>
      <c r="V4" s="19"/>
      <c r="W4" s="19"/>
      <c r="X4" s="35"/>
    </row>
    <row r="5" spans="1:24" ht="19" customHeight="1" x14ac:dyDescent="0.2">
      <c r="A5" s="116" t="s">
        <v>127</v>
      </c>
      <c r="B5" s="14">
        <v>3</v>
      </c>
      <c r="C5" s="14">
        <v>1</v>
      </c>
      <c r="D5" s="14">
        <v>2</v>
      </c>
      <c r="E5" s="14">
        <v>1</v>
      </c>
      <c r="F5" s="14"/>
      <c r="G5" s="14">
        <v>1</v>
      </c>
      <c r="H5" s="14">
        <v>5</v>
      </c>
      <c r="I5" s="14"/>
      <c r="J5" s="14"/>
      <c r="K5" s="14"/>
      <c r="L5" s="14"/>
      <c r="M5" s="14">
        <v>1</v>
      </c>
      <c r="N5" s="14"/>
      <c r="O5" s="14"/>
      <c r="P5" s="14"/>
      <c r="Q5" s="14"/>
      <c r="R5" s="14"/>
      <c r="S5" s="14"/>
      <c r="T5" s="14"/>
      <c r="U5" s="14"/>
      <c r="V5" s="14">
        <v>4</v>
      </c>
      <c r="W5" s="14"/>
      <c r="X5" s="13"/>
    </row>
    <row r="6" spans="1:24" ht="19" customHeight="1" x14ac:dyDescent="0.2">
      <c r="A6" s="117" t="s">
        <v>130</v>
      </c>
      <c r="B6" s="14">
        <v>3</v>
      </c>
      <c r="C6" s="14">
        <v>0</v>
      </c>
      <c r="D6" s="14">
        <v>2</v>
      </c>
      <c r="E6" s="14">
        <v>1</v>
      </c>
      <c r="F6" s="14"/>
      <c r="G6" s="14"/>
      <c r="H6" s="14">
        <v>1</v>
      </c>
      <c r="I6" s="14"/>
      <c r="J6" s="14">
        <v>1</v>
      </c>
      <c r="K6" s="14"/>
      <c r="L6" s="14"/>
      <c r="M6" s="14"/>
      <c r="N6" s="14"/>
      <c r="O6" s="14"/>
      <c r="P6" s="14"/>
      <c r="Q6" s="14"/>
      <c r="R6" s="14">
        <v>1</v>
      </c>
      <c r="S6" s="14"/>
      <c r="T6" s="14"/>
      <c r="U6" s="14"/>
      <c r="V6" s="14"/>
      <c r="W6" s="14"/>
      <c r="X6" s="13"/>
    </row>
    <row r="7" spans="1:24" ht="19" customHeight="1" x14ac:dyDescent="0.2">
      <c r="A7" s="117" t="s">
        <v>131</v>
      </c>
      <c r="B7" s="14">
        <v>3</v>
      </c>
      <c r="C7" s="14">
        <v>1</v>
      </c>
      <c r="D7" s="14">
        <v>1</v>
      </c>
      <c r="E7" s="14"/>
      <c r="F7" s="14"/>
      <c r="G7" s="14"/>
      <c r="H7" s="14">
        <v>1</v>
      </c>
      <c r="I7" s="14"/>
      <c r="J7" s="14"/>
      <c r="K7" s="14"/>
      <c r="L7" s="14"/>
      <c r="M7" s="14">
        <v>1</v>
      </c>
      <c r="N7" s="14"/>
      <c r="O7" s="14"/>
      <c r="P7" s="14"/>
      <c r="Q7" s="14"/>
      <c r="R7" s="14"/>
      <c r="S7" s="14"/>
      <c r="T7" s="14"/>
      <c r="U7" s="14">
        <v>1</v>
      </c>
      <c r="V7" s="14">
        <v>9</v>
      </c>
      <c r="W7" s="14"/>
      <c r="X7" s="13"/>
    </row>
    <row r="8" spans="1:24" ht="19" customHeight="1" x14ac:dyDescent="0.2">
      <c r="A8" s="117" t="s">
        <v>132</v>
      </c>
      <c r="B8" s="14">
        <v>2</v>
      </c>
      <c r="C8" s="14">
        <v>0</v>
      </c>
      <c r="D8" s="14">
        <v>1</v>
      </c>
      <c r="E8" s="14"/>
      <c r="F8" s="14"/>
      <c r="G8" s="14"/>
      <c r="H8" s="14"/>
      <c r="I8" s="14">
        <v>1</v>
      </c>
      <c r="J8" s="14"/>
      <c r="K8" s="14"/>
      <c r="L8" s="14"/>
      <c r="M8" s="14"/>
      <c r="N8" s="14"/>
      <c r="O8" s="14"/>
      <c r="P8" s="14"/>
      <c r="Q8" s="14"/>
      <c r="R8" s="14">
        <v>1</v>
      </c>
      <c r="S8" s="14"/>
      <c r="T8" s="14"/>
      <c r="U8" s="14"/>
      <c r="V8" s="14"/>
      <c r="W8" s="14"/>
      <c r="X8" s="13"/>
    </row>
    <row r="9" spans="1:24" ht="19" customHeight="1" x14ac:dyDescent="0.2">
      <c r="A9" s="188" t="s">
        <v>162</v>
      </c>
      <c r="B9" s="14">
        <v>1</v>
      </c>
      <c r="C9" s="14">
        <v>0</v>
      </c>
      <c r="D9" s="14">
        <v>0</v>
      </c>
      <c r="E9" s="14"/>
      <c r="F9" s="14"/>
      <c r="G9" s="14"/>
      <c r="H9" s="14"/>
      <c r="I9" s="14">
        <v>1</v>
      </c>
      <c r="J9" s="14"/>
      <c r="K9" s="14"/>
      <c r="L9" s="14"/>
      <c r="M9" s="14"/>
      <c r="N9" s="14"/>
      <c r="O9" s="14"/>
      <c r="P9" s="14"/>
      <c r="Q9" s="14"/>
      <c r="R9" s="14"/>
      <c r="S9" s="14"/>
      <c r="T9" s="14"/>
      <c r="U9" s="14"/>
      <c r="V9" s="14"/>
      <c r="W9" s="14"/>
      <c r="X9" s="13"/>
    </row>
    <row r="10" spans="1:24" ht="19" customHeight="1" x14ac:dyDescent="0.2">
      <c r="A10" s="134" t="s">
        <v>170</v>
      </c>
      <c r="B10" s="14">
        <v>1</v>
      </c>
      <c r="C10" s="14">
        <v>0</v>
      </c>
      <c r="D10" s="14">
        <v>0</v>
      </c>
      <c r="E10" s="14"/>
      <c r="F10" s="14"/>
      <c r="G10" s="14"/>
      <c r="H10" s="14"/>
      <c r="I10" s="14"/>
      <c r="J10" s="14"/>
      <c r="K10" s="14"/>
      <c r="L10" s="14"/>
      <c r="M10" s="14"/>
      <c r="N10" s="14"/>
      <c r="O10" s="14"/>
      <c r="P10" s="14"/>
      <c r="Q10" s="14"/>
      <c r="R10" s="14"/>
      <c r="S10" s="14"/>
      <c r="T10" s="14"/>
      <c r="U10" s="14"/>
      <c r="V10" s="14"/>
      <c r="W10" s="14"/>
      <c r="X10" s="13"/>
    </row>
    <row r="11" spans="1:24" ht="19" customHeight="1" x14ac:dyDescent="0.2">
      <c r="A11" s="117" t="s">
        <v>145</v>
      </c>
      <c r="B11" s="14">
        <v>3</v>
      </c>
      <c r="C11" s="14">
        <v>1</v>
      </c>
      <c r="D11" s="14">
        <v>1</v>
      </c>
      <c r="E11" s="14"/>
      <c r="F11" s="14"/>
      <c r="G11" s="14"/>
      <c r="H11" s="14"/>
      <c r="I11" s="14"/>
      <c r="J11" s="14">
        <v>1</v>
      </c>
      <c r="K11" s="14"/>
      <c r="L11" s="14"/>
      <c r="M11" s="14"/>
      <c r="N11" s="14"/>
      <c r="O11" s="14"/>
      <c r="P11" s="14"/>
      <c r="Q11" s="14"/>
      <c r="R11" s="14"/>
      <c r="S11" s="14"/>
      <c r="T11" s="14"/>
      <c r="U11" s="14"/>
      <c r="V11" s="14"/>
      <c r="W11" s="14"/>
      <c r="X11" s="13"/>
    </row>
    <row r="12" spans="1:24" ht="19" customHeight="1" x14ac:dyDescent="0.2">
      <c r="A12" s="217" t="s">
        <v>151</v>
      </c>
      <c r="B12" s="14">
        <v>3</v>
      </c>
      <c r="C12" s="14">
        <v>1</v>
      </c>
      <c r="D12" s="14">
        <v>2</v>
      </c>
      <c r="E12" s="14"/>
      <c r="F12" s="14"/>
      <c r="G12" s="14"/>
      <c r="H12" s="14"/>
      <c r="I12" s="14"/>
      <c r="J12" s="14"/>
      <c r="K12" s="14"/>
      <c r="L12" s="14"/>
      <c r="M12" s="14"/>
      <c r="N12" s="14"/>
      <c r="O12" s="14"/>
      <c r="P12" s="14"/>
      <c r="Q12" s="14"/>
      <c r="R12" s="14"/>
      <c r="S12" s="14"/>
      <c r="T12" s="14"/>
      <c r="U12" s="14"/>
      <c r="V12" s="14"/>
      <c r="W12" s="32"/>
      <c r="X12" s="13"/>
    </row>
    <row r="13" spans="1:24" ht="19" customHeight="1" x14ac:dyDescent="0.2">
      <c r="A13" s="145" t="s">
        <v>177</v>
      </c>
      <c r="B13" s="14">
        <v>3</v>
      </c>
      <c r="C13" s="14">
        <v>0</v>
      </c>
      <c r="D13" s="14">
        <v>2</v>
      </c>
      <c r="E13" s="14"/>
      <c r="F13" s="14"/>
      <c r="G13" s="14"/>
      <c r="H13" s="14">
        <v>1</v>
      </c>
      <c r="I13" s="14"/>
      <c r="J13" s="14"/>
      <c r="K13" s="14"/>
      <c r="L13" s="14"/>
      <c r="M13" s="14"/>
      <c r="N13" s="14"/>
      <c r="O13" s="14"/>
      <c r="P13" s="14"/>
      <c r="Q13" s="14"/>
      <c r="R13" s="14"/>
      <c r="S13" s="14"/>
      <c r="T13" s="14"/>
      <c r="U13" s="14"/>
      <c r="V13" s="14"/>
      <c r="W13" s="14"/>
      <c r="X13" s="13"/>
    </row>
    <row r="14" spans="1:24" ht="19" customHeight="1" x14ac:dyDescent="0.2">
      <c r="A14" s="117"/>
      <c r="B14" s="14"/>
      <c r="C14" s="14"/>
      <c r="D14" s="14"/>
      <c r="E14" s="14"/>
      <c r="F14" s="14"/>
      <c r="G14" s="14"/>
      <c r="H14" s="14"/>
      <c r="I14" s="14"/>
      <c r="J14" s="14"/>
      <c r="K14" s="14"/>
      <c r="L14" s="14"/>
      <c r="M14" s="14"/>
      <c r="N14" s="14"/>
      <c r="O14" s="14"/>
      <c r="P14" s="14"/>
      <c r="Q14" s="14"/>
      <c r="R14" s="14"/>
      <c r="S14" s="14"/>
      <c r="T14" s="14"/>
      <c r="U14" s="14"/>
      <c r="V14" s="14"/>
      <c r="W14" s="14"/>
      <c r="X14" s="13"/>
    </row>
    <row r="15" spans="1:24" ht="19" customHeight="1" x14ac:dyDescent="0.2">
      <c r="A15" s="116"/>
      <c r="B15" s="14"/>
      <c r="C15" s="14"/>
      <c r="D15" s="14"/>
      <c r="E15" s="14"/>
      <c r="F15" s="14"/>
      <c r="G15" s="14"/>
      <c r="H15" s="14"/>
      <c r="I15" s="14"/>
      <c r="J15" s="14"/>
      <c r="K15" s="14"/>
      <c r="L15" s="14"/>
      <c r="M15" s="14"/>
      <c r="N15" s="14"/>
      <c r="O15" s="14"/>
      <c r="P15" s="14"/>
      <c r="Q15" s="14"/>
      <c r="R15" s="14"/>
      <c r="S15" s="14"/>
      <c r="T15" s="14"/>
      <c r="U15" s="14"/>
      <c r="V15" s="14"/>
      <c r="W15" s="14"/>
      <c r="X15" s="13"/>
    </row>
    <row r="16" spans="1:24" ht="19" customHeight="1" x14ac:dyDescent="0.2">
      <c r="A16" s="116"/>
      <c r="B16" s="14"/>
      <c r="C16" s="14"/>
      <c r="D16" s="14"/>
      <c r="E16" s="14"/>
      <c r="F16" s="14"/>
      <c r="G16" s="14"/>
      <c r="H16" s="14"/>
      <c r="I16" s="14"/>
      <c r="J16" s="14"/>
      <c r="K16" s="14"/>
      <c r="L16" s="14"/>
      <c r="M16" s="14"/>
      <c r="N16" s="14"/>
      <c r="O16" s="14"/>
      <c r="P16" s="14"/>
      <c r="Q16" s="14"/>
      <c r="R16" s="14"/>
      <c r="S16" s="14"/>
      <c r="T16" s="14"/>
      <c r="U16" s="14"/>
      <c r="V16" s="14"/>
      <c r="W16" s="14"/>
      <c r="X16" s="13"/>
    </row>
    <row r="17" spans="1:24" ht="19" customHeight="1" x14ac:dyDescent="0.2">
      <c r="A17" s="116"/>
      <c r="B17" s="14"/>
      <c r="C17" s="14"/>
      <c r="D17" s="14"/>
      <c r="E17" s="14"/>
      <c r="F17" s="14"/>
      <c r="G17" s="14"/>
      <c r="H17" s="14"/>
      <c r="I17" s="14"/>
      <c r="J17" s="14"/>
      <c r="K17" s="14"/>
      <c r="L17" s="14"/>
      <c r="M17" s="14"/>
      <c r="N17" s="14"/>
      <c r="O17" s="14"/>
      <c r="P17" s="14"/>
      <c r="Q17" s="14"/>
      <c r="R17" s="14"/>
      <c r="S17" s="14"/>
      <c r="T17" s="14"/>
      <c r="U17" s="14"/>
      <c r="V17" s="14"/>
      <c r="W17" s="14"/>
      <c r="X17" s="13"/>
    </row>
    <row r="18" spans="1:24" ht="19" customHeight="1" x14ac:dyDescent="0.2">
      <c r="A18" s="134"/>
      <c r="B18" s="14"/>
      <c r="C18" s="14"/>
      <c r="D18" s="14"/>
      <c r="E18" s="14"/>
      <c r="F18" s="14"/>
      <c r="G18" s="14"/>
      <c r="H18" s="14"/>
      <c r="I18" s="14"/>
      <c r="J18" s="14"/>
      <c r="K18" s="14"/>
      <c r="L18" s="14"/>
      <c r="M18" s="14"/>
      <c r="N18" s="14"/>
      <c r="O18" s="14"/>
      <c r="P18" s="14"/>
      <c r="Q18" s="14"/>
      <c r="R18" s="14"/>
      <c r="S18" s="14"/>
      <c r="T18" s="14"/>
      <c r="U18" s="14"/>
      <c r="V18" s="14"/>
      <c r="W18" s="14"/>
      <c r="X18" s="13"/>
    </row>
    <row r="19" spans="1:24" ht="19" customHeight="1" x14ac:dyDescent="0.2">
      <c r="A19" s="116"/>
      <c r="B19" s="14"/>
      <c r="C19" s="14"/>
      <c r="D19" s="14"/>
      <c r="E19" s="14"/>
      <c r="F19" s="14"/>
      <c r="G19" s="14"/>
      <c r="H19" s="14"/>
      <c r="I19" s="14"/>
      <c r="J19" s="14"/>
      <c r="K19" s="14"/>
      <c r="L19" s="14"/>
      <c r="M19" s="14"/>
      <c r="N19" s="14"/>
      <c r="O19" s="14"/>
      <c r="P19" s="14"/>
      <c r="Q19" s="14"/>
      <c r="R19" s="14"/>
      <c r="S19" s="14"/>
      <c r="T19" s="14"/>
      <c r="U19" s="14"/>
      <c r="V19" s="14"/>
      <c r="W19" s="14"/>
      <c r="X19" s="13"/>
    </row>
    <row r="20" spans="1:24" ht="19" customHeight="1" x14ac:dyDescent="0.2">
      <c r="A20" s="117"/>
      <c r="B20" s="14"/>
      <c r="C20" s="14"/>
      <c r="D20" s="14"/>
      <c r="E20" s="14"/>
      <c r="F20" s="14"/>
      <c r="G20" s="14"/>
      <c r="H20" s="14"/>
      <c r="I20" s="14"/>
      <c r="J20" s="14"/>
      <c r="K20" s="14"/>
      <c r="L20" s="14"/>
      <c r="M20" s="14"/>
      <c r="N20" s="14"/>
      <c r="O20" s="14"/>
      <c r="P20" s="14"/>
      <c r="Q20" s="14"/>
      <c r="R20" s="14"/>
      <c r="S20" s="14"/>
      <c r="T20" s="14"/>
      <c r="U20" s="14"/>
      <c r="V20" s="14"/>
      <c r="W20" s="14"/>
      <c r="X20" s="13"/>
    </row>
    <row r="21" spans="1:24" ht="19" customHeight="1" x14ac:dyDescent="0.2">
      <c r="A21" s="135"/>
      <c r="B21" s="14"/>
      <c r="C21" s="14"/>
      <c r="D21" s="14"/>
      <c r="E21" s="14"/>
      <c r="F21" s="14"/>
      <c r="G21" s="14"/>
      <c r="H21" s="14"/>
      <c r="I21" s="14"/>
      <c r="J21" s="14"/>
      <c r="K21" s="14"/>
      <c r="L21" s="14"/>
      <c r="M21" s="14"/>
      <c r="N21" s="14"/>
      <c r="O21" s="14"/>
      <c r="P21" s="14"/>
      <c r="Q21" s="14"/>
      <c r="R21" s="14"/>
      <c r="S21" s="14"/>
      <c r="T21" s="14"/>
      <c r="U21" s="14"/>
      <c r="V21" s="14"/>
      <c r="W21" s="14"/>
      <c r="X21" s="13"/>
    </row>
    <row r="22" spans="1:24" ht="19" customHeight="1" x14ac:dyDescent="0.2">
      <c r="A22" s="116"/>
      <c r="B22" s="14"/>
      <c r="C22" s="14"/>
      <c r="D22" s="14"/>
      <c r="E22" s="14"/>
      <c r="F22" s="14"/>
      <c r="G22" s="14"/>
      <c r="H22" s="14"/>
      <c r="I22" s="14"/>
      <c r="J22" s="14"/>
      <c r="K22" s="14"/>
      <c r="L22" s="14"/>
      <c r="M22" s="14"/>
      <c r="N22" s="14"/>
      <c r="O22" s="14"/>
      <c r="P22" s="14"/>
      <c r="Q22" s="14"/>
      <c r="R22" s="14"/>
      <c r="S22" s="14"/>
      <c r="T22" s="14"/>
      <c r="U22" s="14"/>
      <c r="V22" s="14"/>
      <c r="W22" s="14"/>
      <c r="X22" s="13"/>
    </row>
    <row r="23" spans="1:24" ht="19" customHeight="1" x14ac:dyDescent="0.2">
      <c r="A23" s="117"/>
      <c r="B23" s="14"/>
      <c r="C23" s="14"/>
      <c r="D23" s="14"/>
      <c r="E23" s="14"/>
      <c r="F23" s="14"/>
      <c r="G23" s="14"/>
      <c r="H23" s="14"/>
      <c r="I23" s="14"/>
      <c r="J23" s="14"/>
      <c r="K23" s="14"/>
      <c r="L23" s="14"/>
      <c r="M23" s="14"/>
      <c r="N23" s="14"/>
      <c r="O23" s="14"/>
      <c r="P23" s="14"/>
      <c r="Q23" s="14"/>
      <c r="R23" s="14"/>
      <c r="S23" s="14"/>
      <c r="T23" s="14"/>
      <c r="U23" s="14"/>
      <c r="V23" s="14"/>
      <c r="W23" s="14"/>
      <c r="X23" s="13"/>
    </row>
    <row r="24" spans="1:24" ht="19" customHeight="1" x14ac:dyDescent="0.2">
      <c r="A24" s="116"/>
      <c r="B24" s="14"/>
      <c r="C24" s="14"/>
      <c r="D24" s="14"/>
      <c r="E24" s="32"/>
      <c r="F24" s="14"/>
      <c r="G24" s="14"/>
      <c r="H24" s="14"/>
      <c r="I24" s="14"/>
      <c r="J24" s="14"/>
      <c r="K24" s="14"/>
      <c r="L24" s="14"/>
      <c r="M24" s="14"/>
      <c r="N24" s="14"/>
      <c r="O24" s="14"/>
      <c r="P24" s="14"/>
      <c r="Q24" s="14"/>
      <c r="R24" s="14"/>
      <c r="S24" s="14"/>
      <c r="T24" s="14"/>
      <c r="U24" s="14"/>
      <c r="V24" s="14"/>
      <c r="W24" s="14"/>
      <c r="X24" s="13"/>
    </row>
    <row r="25" spans="1:24" ht="19" customHeight="1" x14ac:dyDescent="0.25">
      <c r="A25" s="140"/>
      <c r="B25" s="14"/>
      <c r="C25" s="14"/>
      <c r="D25" s="14"/>
      <c r="E25" s="14"/>
      <c r="F25" s="14"/>
      <c r="G25" s="14"/>
      <c r="H25" s="14"/>
      <c r="I25" s="14"/>
      <c r="J25" s="14"/>
      <c r="K25" s="14"/>
      <c r="L25" s="14"/>
      <c r="M25" s="14"/>
      <c r="N25" s="14"/>
      <c r="O25" s="14"/>
      <c r="P25" s="14"/>
      <c r="Q25" s="14"/>
      <c r="R25" s="14"/>
      <c r="S25" s="14"/>
      <c r="T25" s="14"/>
      <c r="U25" s="14"/>
      <c r="V25" s="14"/>
      <c r="W25" s="14"/>
      <c r="X25" s="13"/>
    </row>
    <row r="26" spans="1:24" ht="19" customHeight="1" x14ac:dyDescent="0.2">
      <c r="A26" s="141"/>
      <c r="B26" s="14"/>
      <c r="C26" s="14"/>
      <c r="D26" s="14"/>
      <c r="E26" s="14"/>
      <c r="F26" s="14"/>
      <c r="G26" s="14"/>
      <c r="H26" s="14"/>
      <c r="I26" s="14"/>
      <c r="J26" s="14"/>
      <c r="K26" s="14"/>
      <c r="L26" s="14"/>
      <c r="M26" s="14"/>
      <c r="N26" s="14"/>
      <c r="O26" s="14"/>
      <c r="P26" s="14"/>
      <c r="Q26" s="14"/>
      <c r="R26" s="14"/>
      <c r="S26" s="14"/>
      <c r="T26" s="14"/>
      <c r="U26" s="14"/>
      <c r="V26" s="14"/>
      <c r="W26" s="14"/>
      <c r="X26" s="13"/>
    </row>
    <row r="27" spans="1:24" ht="19" customHeight="1" x14ac:dyDescent="0.2">
      <c r="A27" s="116"/>
      <c r="B27" s="13"/>
      <c r="C27" s="13"/>
      <c r="D27" s="13"/>
      <c r="E27" s="13"/>
      <c r="F27" s="13"/>
      <c r="G27" s="13"/>
      <c r="H27" s="13"/>
      <c r="I27" s="13"/>
      <c r="J27" s="13"/>
      <c r="K27" s="13"/>
      <c r="L27" s="13"/>
      <c r="M27" s="13"/>
      <c r="N27" s="13"/>
      <c r="O27" s="41"/>
      <c r="P27" s="41"/>
      <c r="Q27" s="41"/>
      <c r="R27" s="13"/>
      <c r="S27" s="13"/>
      <c r="T27" s="13"/>
      <c r="U27" s="13"/>
      <c r="V27" s="13"/>
      <c r="W27" s="13"/>
      <c r="X27" s="13"/>
    </row>
    <row r="28" spans="1:24" ht="19" customHeight="1" x14ac:dyDescent="0.2">
      <c r="A28" s="145"/>
      <c r="B28" s="13"/>
      <c r="C28" s="13"/>
      <c r="D28" s="13"/>
      <c r="E28" s="13"/>
      <c r="F28" s="13"/>
      <c r="G28" s="13"/>
      <c r="H28" s="13"/>
      <c r="I28" s="13"/>
      <c r="J28" s="13"/>
      <c r="K28" s="13"/>
      <c r="L28" s="13"/>
      <c r="M28" s="13"/>
      <c r="N28" s="13"/>
      <c r="O28" s="41"/>
      <c r="P28" s="41"/>
      <c r="Q28" s="41"/>
      <c r="R28" s="13"/>
      <c r="S28" s="13"/>
      <c r="T28" s="13"/>
      <c r="U28" s="13"/>
      <c r="V28" s="13"/>
      <c r="W28" s="13"/>
      <c r="X28" s="13"/>
    </row>
    <row r="29" spans="1:24" ht="19" customHeight="1" x14ac:dyDescent="0.2">
      <c r="A29" s="116"/>
      <c r="B29" s="13"/>
      <c r="C29" s="13"/>
      <c r="D29" s="13"/>
      <c r="E29" s="13"/>
      <c r="F29" s="13"/>
      <c r="G29" s="13"/>
      <c r="H29" s="13"/>
      <c r="I29" s="13"/>
      <c r="J29" s="13"/>
      <c r="K29" s="13"/>
      <c r="L29" s="13"/>
      <c r="M29" s="13"/>
      <c r="N29" s="13"/>
      <c r="O29" s="41"/>
      <c r="P29" s="41"/>
      <c r="Q29" s="41"/>
      <c r="R29" s="13"/>
      <c r="S29" s="13"/>
      <c r="T29" s="13"/>
      <c r="U29" s="13"/>
      <c r="V29" s="13"/>
      <c r="W29" s="13"/>
      <c r="X29" s="13"/>
    </row>
    <row r="30" spans="1:24" ht="17" customHeight="1" x14ac:dyDescent="0.2">
      <c r="A30" s="22"/>
      <c r="B30" s="23"/>
      <c r="C30" s="23"/>
      <c r="D30" s="23"/>
      <c r="E30" s="23"/>
      <c r="F30" s="23"/>
      <c r="G30" s="23"/>
      <c r="H30" s="23"/>
      <c r="I30" s="23"/>
      <c r="J30" s="23"/>
      <c r="K30" s="23"/>
      <c r="L30" s="23"/>
      <c r="M30" s="23"/>
      <c r="N30" s="23"/>
      <c r="O30" s="24"/>
      <c r="P30" s="24"/>
      <c r="Q30" s="24"/>
      <c r="R30" s="23"/>
      <c r="S30" s="23"/>
      <c r="T30" s="23"/>
      <c r="U30" s="23"/>
      <c r="V30" s="23"/>
      <c r="W30" s="23"/>
      <c r="X30" s="23"/>
    </row>
    <row r="31" spans="1:24" ht="17" customHeight="1" x14ac:dyDescent="0.2">
      <c r="A31" s="59"/>
      <c r="B31" s="20">
        <f t="shared" ref="B31:N31" si="0">SUM(B4:B30)</f>
        <v>24</v>
      </c>
      <c r="C31" s="20">
        <f t="shared" si="0"/>
        <v>5</v>
      </c>
      <c r="D31" s="20">
        <f t="shared" si="0"/>
        <v>12</v>
      </c>
      <c r="E31" s="20">
        <f t="shared" si="0"/>
        <v>2</v>
      </c>
      <c r="F31" s="20">
        <f t="shared" si="0"/>
        <v>0</v>
      </c>
      <c r="G31" s="20">
        <f t="shared" si="0"/>
        <v>1</v>
      </c>
      <c r="H31" s="20">
        <f t="shared" si="0"/>
        <v>8</v>
      </c>
      <c r="I31" s="20">
        <f t="shared" si="0"/>
        <v>2</v>
      </c>
      <c r="J31" s="20">
        <f t="shared" si="0"/>
        <v>3</v>
      </c>
      <c r="K31" s="20">
        <f t="shared" si="0"/>
        <v>0</v>
      </c>
      <c r="L31" s="20">
        <f t="shared" si="0"/>
        <v>0</v>
      </c>
      <c r="M31" s="20">
        <f t="shared" si="0"/>
        <v>2</v>
      </c>
      <c r="N31" s="20">
        <f t="shared" si="0"/>
        <v>0</v>
      </c>
      <c r="O31" s="27">
        <f>(D31+J31+K31+N31)/(B31+J31+K31+M31)</f>
        <v>0.51724137931034486</v>
      </c>
      <c r="P31" s="27">
        <f>($D31+$E31+($F31*2)+(G31*3))/$B31</f>
        <v>0.70833333333333337</v>
      </c>
      <c r="Q31" s="27">
        <f>D31/B31</f>
        <v>0.5</v>
      </c>
      <c r="R31" s="20">
        <f>SUM(R4:R30)</f>
        <v>2</v>
      </c>
      <c r="S31" s="20">
        <f>SUM(S4:S30)</f>
        <v>0</v>
      </c>
      <c r="T31" s="20">
        <f>SUM(T4:T30)</f>
        <v>0</v>
      </c>
      <c r="U31" s="20">
        <f>SUM(U4:U30)</f>
        <v>1</v>
      </c>
      <c r="V31" s="20">
        <f>SUM(V4:V30)</f>
        <v>13</v>
      </c>
      <c r="W31" s="27">
        <f>(U31+V31)/(T31+U31+V31)</f>
        <v>1</v>
      </c>
      <c r="X31" s="27">
        <f>(D31-G31)/(B31-I31-G31+M31)</f>
        <v>0.47826086956521741</v>
      </c>
    </row>
    <row r="32" spans="1:24" ht="19" customHeight="1" x14ac:dyDescent="0.2">
      <c r="A32" s="28"/>
      <c r="B32" s="13"/>
      <c r="C32" s="13"/>
      <c r="D32" s="13"/>
      <c r="E32" s="13"/>
      <c r="F32" s="13"/>
      <c r="G32" s="13"/>
      <c r="H32" s="13"/>
      <c r="I32" s="13"/>
      <c r="J32" s="13"/>
      <c r="K32" s="13"/>
      <c r="L32" s="13"/>
      <c r="M32" s="13"/>
      <c r="N32" s="13"/>
      <c r="O32" s="13"/>
      <c r="P32" s="13"/>
      <c r="Q32" s="13"/>
      <c r="R32" s="13"/>
      <c r="S32" s="13"/>
      <c r="T32" s="13"/>
      <c r="U32" s="13"/>
      <c r="V32" s="13"/>
      <c r="W32" s="14"/>
      <c r="X32" s="14"/>
    </row>
    <row r="33" spans="1:24" ht="19" customHeight="1" x14ac:dyDescent="0.2">
      <c r="A33" s="28"/>
      <c r="B33" s="13"/>
      <c r="C33" s="13"/>
      <c r="D33" s="13"/>
      <c r="E33" s="13"/>
      <c r="F33" s="13"/>
      <c r="G33" s="13"/>
      <c r="H33" s="13"/>
      <c r="I33" s="13"/>
      <c r="J33" s="13"/>
      <c r="K33" s="13"/>
      <c r="L33" s="13"/>
      <c r="M33" s="13"/>
      <c r="N33" s="13"/>
      <c r="O33" s="13"/>
      <c r="P33" s="13"/>
      <c r="Q33" s="13"/>
      <c r="R33" s="13"/>
      <c r="S33" s="13"/>
      <c r="T33" s="13"/>
      <c r="U33" s="13"/>
      <c r="V33" s="13"/>
      <c r="W33" s="14"/>
      <c r="X33" s="14"/>
    </row>
    <row r="34" spans="1:24" ht="19" customHeight="1" x14ac:dyDescent="0.2">
      <c r="A34" s="60"/>
      <c r="B34" s="13"/>
      <c r="C34" s="13"/>
      <c r="D34" s="13"/>
      <c r="E34" s="13"/>
      <c r="F34" s="13"/>
      <c r="G34" s="13"/>
      <c r="H34" s="13"/>
      <c r="I34" s="13"/>
      <c r="J34" s="13"/>
      <c r="K34" s="13"/>
      <c r="L34" s="13"/>
      <c r="M34" s="13"/>
      <c r="N34" s="13"/>
      <c r="O34" s="13"/>
      <c r="P34" s="13"/>
      <c r="Q34" s="13"/>
      <c r="R34" s="13"/>
      <c r="S34" s="13"/>
      <c r="T34" s="13"/>
      <c r="U34" s="13"/>
      <c r="V34" s="13"/>
      <c r="W34" s="14"/>
      <c r="X34" s="14"/>
    </row>
    <row r="35" spans="1:24" ht="19" customHeight="1" x14ac:dyDescent="0.2">
      <c r="A35" s="61"/>
      <c r="B35" s="30"/>
      <c r="C35" s="16" t="s">
        <v>33</v>
      </c>
      <c r="D35" s="16" t="s">
        <v>34</v>
      </c>
      <c r="E35" s="16" t="s">
        <v>35</v>
      </c>
      <c r="F35" s="16" t="s">
        <v>36</v>
      </c>
      <c r="G35" s="16" t="s">
        <v>8</v>
      </c>
      <c r="H35" s="16" t="s">
        <v>9</v>
      </c>
      <c r="I35" s="16" t="s">
        <v>14</v>
      </c>
      <c r="J35" s="16" t="s">
        <v>15</v>
      </c>
      <c r="K35" s="16" t="s">
        <v>16</v>
      </c>
      <c r="L35" s="16" t="s">
        <v>37</v>
      </c>
      <c r="M35" s="16" t="s">
        <v>38</v>
      </c>
      <c r="N35" s="16" t="s">
        <v>39</v>
      </c>
      <c r="O35" s="16" t="s">
        <v>40</v>
      </c>
      <c r="P35" s="16" t="s">
        <v>7</v>
      </c>
      <c r="Q35" s="16" t="s">
        <v>41</v>
      </c>
      <c r="R35" s="30"/>
      <c r="S35" s="13"/>
      <c r="T35" s="13"/>
      <c r="U35" s="13"/>
      <c r="V35" s="13"/>
      <c r="W35" s="14"/>
      <c r="X35" s="14"/>
    </row>
    <row r="36" spans="1:24" ht="19" customHeight="1" x14ac:dyDescent="0.2">
      <c r="A36" s="62"/>
      <c r="B36" s="35"/>
      <c r="C36" s="35"/>
      <c r="D36" s="35"/>
      <c r="E36" s="42"/>
      <c r="F36" s="42"/>
      <c r="G36" s="35"/>
      <c r="H36" s="35"/>
      <c r="I36" s="35"/>
      <c r="J36" s="35"/>
      <c r="K36" s="35"/>
      <c r="L36" s="35"/>
      <c r="M36" s="35"/>
      <c r="N36" s="36"/>
      <c r="O36" s="36"/>
      <c r="P36" s="35"/>
      <c r="Q36" s="35"/>
      <c r="R36" s="35"/>
      <c r="S36" s="13"/>
      <c r="T36" s="13"/>
      <c r="U36" s="13"/>
      <c r="V36" s="13"/>
      <c r="W36" s="14"/>
      <c r="X36" s="14"/>
    </row>
    <row r="37" spans="1:24" ht="19" customHeight="1" x14ac:dyDescent="0.2">
      <c r="A37" s="28"/>
      <c r="B37" s="13"/>
      <c r="C37" s="13"/>
      <c r="D37" s="13"/>
      <c r="E37" s="43"/>
      <c r="F37" s="43"/>
      <c r="G37" s="13"/>
      <c r="H37" s="13"/>
      <c r="I37" s="13"/>
      <c r="J37" s="13"/>
      <c r="K37" s="13"/>
      <c r="L37" s="13"/>
      <c r="M37" s="13"/>
      <c r="N37" s="44"/>
      <c r="O37" s="13"/>
      <c r="P37" s="13"/>
      <c r="Q37" s="13"/>
      <c r="R37" s="13"/>
      <c r="S37" s="14"/>
      <c r="T37" s="14"/>
      <c r="U37" s="14"/>
      <c r="V37" s="14"/>
      <c r="W37" s="14"/>
      <c r="X37" s="14"/>
    </row>
    <row r="38" spans="1:24" ht="19" customHeight="1" x14ac:dyDescent="0.2">
      <c r="A38" s="13"/>
      <c r="B38" s="13"/>
      <c r="C38" s="13"/>
      <c r="D38" s="13"/>
      <c r="E38" s="43"/>
      <c r="F38" s="43"/>
      <c r="G38" s="13"/>
      <c r="H38" s="13"/>
      <c r="I38" s="13"/>
      <c r="J38" s="13"/>
      <c r="K38" s="13"/>
      <c r="L38" s="44"/>
      <c r="M38" s="13"/>
      <c r="N38" s="13"/>
      <c r="O38" s="13"/>
      <c r="P38" s="13"/>
      <c r="Q38" s="13"/>
      <c r="R38" s="13"/>
      <c r="S38" s="14"/>
      <c r="T38" s="14"/>
      <c r="U38" s="14"/>
      <c r="V38" s="14"/>
      <c r="W38" s="14"/>
      <c r="X38" s="14"/>
    </row>
    <row r="39" spans="1:24" ht="19" customHeight="1" x14ac:dyDescent="0.2">
      <c r="A39" s="28"/>
      <c r="B39" s="13"/>
      <c r="C39" s="13"/>
      <c r="D39" s="13"/>
      <c r="E39" s="43"/>
      <c r="F39" s="43"/>
      <c r="G39" s="13"/>
      <c r="H39" s="13"/>
      <c r="I39" s="13"/>
      <c r="J39" s="13"/>
      <c r="K39" s="13"/>
      <c r="L39" s="13"/>
      <c r="M39" s="13"/>
      <c r="N39" s="13"/>
      <c r="O39" s="13"/>
      <c r="P39" s="13"/>
      <c r="Q39" s="13"/>
      <c r="R39" s="13"/>
      <c r="S39" s="14"/>
      <c r="T39" s="14"/>
      <c r="U39" s="14"/>
      <c r="V39" s="14"/>
      <c r="W39" s="14"/>
      <c r="X39" s="14"/>
    </row>
    <row r="40" spans="1:24" ht="19" customHeight="1" x14ac:dyDescent="0.2">
      <c r="A40" s="28"/>
      <c r="B40" s="13"/>
      <c r="C40" s="13"/>
      <c r="D40" s="13"/>
      <c r="E40" s="43"/>
      <c r="F40" s="43"/>
      <c r="G40" s="13"/>
      <c r="H40" s="13"/>
      <c r="I40" s="13"/>
      <c r="J40" s="13"/>
      <c r="K40" s="13"/>
      <c r="L40" s="13"/>
      <c r="M40" s="13"/>
      <c r="N40" s="13"/>
      <c r="O40" s="13"/>
      <c r="P40" s="13"/>
      <c r="Q40" s="13"/>
      <c r="R40" s="13"/>
      <c r="S40" s="14"/>
      <c r="T40" s="14"/>
      <c r="U40" s="14"/>
      <c r="V40" s="14"/>
      <c r="W40" s="14"/>
      <c r="X40" s="14"/>
    </row>
    <row r="41" spans="1:24" ht="19" customHeight="1" x14ac:dyDescent="0.2">
      <c r="A41" s="28"/>
      <c r="B41" s="13"/>
      <c r="C41" s="13"/>
      <c r="D41" s="13"/>
      <c r="E41" s="43"/>
      <c r="F41" s="43"/>
      <c r="G41" s="13"/>
      <c r="H41" s="13"/>
      <c r="I41" s="13"/>
      <c r="J41" s="13"/>
      <c r="K41" s="13"/>
      <c r="L41" s="13"/>
      <c r="M41" s="13"/>
      <c r="N41" s="13"/>
      <c r="O41" s="13"/>
      <c r="P41" s="13"/>
      <c r="Q41" s="13"/>
      <c r="R41" s="13"/>
      <c r="S41" s="14"/>
      <c r="T41" s="14"/>
      <c r="U41" s="14"/>
      <c r="V41" s="14"/>
      <c r="W41" s="14"/>
      <c r="X41" s="14"/>
    </row>
    <row r="42" spans="1:24" ht="19" customHeight="1" x14ac:dyDescent="0.2">
      <c r="A42" s="28"/>
      <c r="B42" s="13"/>
      <c r="C42" s="13"/>
      <c r="D42" s="13"/>
      <c r="E42" s="43"/>
      <c r="F42" s="43"/>
      <c r="G42" s="13"/>
      <c r="H42" s="13"/>
      <c r="I42" s="13"/>
      <c r="J42" s="13"/>
      <c r="K42" s="13"/>
      <c r="L42" s="13"/>
      <c r="M42" s="13"/>
      <c r="N42" s="13"/>
      <c r="O42" s="13"/>
      <c r="P42" s="13"/>
      <c r="Q42" s="13"/>
      <c r="R42" s="13"/>
      <c r="S42" s="14"/>
      <c r="T42" s="14"/>
      <c r="U42" s="14"/>
      <c r="V42" s="14"/>
      <c r="W42" s="14"/>
      <c r="X42" s="14"/>
    </row>
    <row r="43" spans="1:24" ht="19" customHeight="1" x14ac:dyDescent="0.2">
      <c r="A43" s="22"/>
      <c r="B43" s="23"/>
      <c r="C43" s="23"/>
      <c r="D43" s="23"/>
      <c r="E43" s="33"/>
      <c r="F43" s="33"/>
      <c r="G43" s="23"/>
      <c r="H43" s="23"/>
      <c r="I43" s="23"/>
      <c r="J43" s="23"/>
      <c r="K43" s="23"/>
      <c r="L43" s="23"/>
      <c r="M43" s="23"/>
      <c r="N43" s="23"/>
      <c r="O43" s="23"/>
      <c r="P43" s="23"/>
      <c r="Q43" s="23"/>
      <c r="R43" s="23"/>
      <c r="S43" s="31"/>
      <c r="T43" s="14"/>
      <c r="U43" s="14"/>
      <c r="V43" s="14"/>
      <c r="W43" s="14"/>
      <c r="X43" s="14"/>
    </row>
    <row r="44" spans="1:24" ht="19" customHeight="1" x14ac:dyDescent="0.2">
      <c r="A44" s="59"/>
      <c r="B44" s="54"/>
      <c r="C44" s="20">
        <f t="shared" ref="C44:M44" si="1">SUM(C36:C43)</f>
        <v>0</v>
      </c>
      <c r="D44" s="20">
        <f t="shared" si="1"/>
        <v>0</v>
      </c>
      <c r="E44" s="42">
        <f t="shared" si="1"/>
        <v>0</v>
      </c>
      <c r="F44" s="42">
        <f t="shared" si="1"/>
        <v>0</v>
      </c>
      <c r="G44" s="20">
        <f t="shared" si="1"/>
        <v>0</v>
      </c>
      <c r="H44" s="20">
        <f t="shared" si="1"/>
        <v>0</v>
      </c>
      <c r="I44" s="20">
        <f t="shared" si="1"/>
        <v>0</v>
      </c>
      <c r="J44" s="20">
        <f t="shared" si="1"/>
        <v>0</v>
      </c>
      <c r="K44" s="20">
        <f t="shared" si="1"/>
        <v>0</v>
      </c>
      <c r="L44" s="20">
        <f t="shared" si="1"/>
        <v>0</v>
      </c>
      <c r="M44" s="20">
        <f t="shared" si="1"/>
        <v>0</v>
      </c>
      <c r="N44" s="36" t="e">
        <f>(M44*7)/F44</f>
        <v>#DIV/0!</v>
      </c>
      <c r="O44" s="36" t="e">
        <f>SUM(H44+J44+K44)/F44</f>
        <v>#DIV/0!</v>
      </c>
      <c r="P44" s="20">
        <f>SUM(P36:P43)</f>
        <v>0</v>
      </c>
      <c r="Q44" s="19"/>
      <c r="R44" s="19"/>
      <c r="S44" s="14"/>
      <c r="T44" s="14"/>
      <c r="U44" s="14"/>
      <c r="V44" s="14"/>
      <c r="W44" s="14"/>
      <c r="X44" s="14"/>
    </row>
  </sheetData>
  <pageMargins left="0.75" right="0.75" top="1" bottom="1" header="0.5" footer="0.5"/>
  <pageSetup orientation="portrait"/>
  <headerFooter>
    <oddHeader>&amp;L&amp;"Geneva,Regular"&amp;10&amp;K000000Norris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54"/>
  <sheetViews>
    <sheetView topLeftCell="A12" workbookViewId="0">
      <selection activeCell="V24" sqref="V24"/>
    </sheetView>
  </sheetViews>
  <sheetFormatPr baseColWidth="10" defaultColWidth="8.125" defaultRowHeight="13" customHeight="1" x14ac:dyDescent="0.2"/>
  <cols>
    <col min="1" max="1" width="13" style="5" customWidth="1"/>
    <col min="2" max="2" width="2.125" style="5" customWidth="1"/>
    <col min="3" max="4" width="2" style="5" customWidth="1"/>
    <col min="5" max="5" width="3.5" style="5" customWidth="1"/>
    <col min="6" max="6" width="3.375" style="5" customWidth="1"/>
    <col min="7" max="10" width="2" style="5" customWidth="1"/>
    <col min="11" max="12" width="2.75" style="5" customWidth="1"/>
    <col min="13" max="13" width="2.375" style="5" customWidth="1"/>
    <col min="14" max="14" width="3.625" style="5" customWidth="1"/>
    <col min="15" max="15" width="4.625" style="5" customWidth="1"/>
    <col min="16" max="16" width="5.375" style="5" customWidth="1"/>
    <col min="17" max="17" width="4.375" style="5" customWidth="1"/>
    <col min="18" max="20" width="2" style="5" customWidth="1"/>
    <col min="21" max="22" width="2.375" style="5" bestFit="1" customWidth="1"/>
    <col min="23" max="23" width="4.125" style="5" customWidth="1"/>
    <col min="24" max="24" width="3.625" style="5" customWidth="1"/>
    <col min="25" max="256" width="8.125" customWidth="1"/>
  </cols>
  <sheetData>
    <row r="1" spans="1:24" ht="21" customHeight="1" x14ac:dyDescent="0.2">
      <c r="A1" s="10" t="s">
        <v>108</v>
      </c>
      <c r="B1" s="11"/>
      <c r="C1" s="11"/>
      <c r="D1" s="11"/>
      <c r="E1" s="11"/>
      <c r="F1" s="11"/>
      <c r="G1" s="11"/>
      <c r="H1" s="11"/>
      <c r="I1" s="11"/>
      <c r="J1" s="11"/>
      <c r="K1" s="11"/>
      <c r="L1" s="11"/>
      <c r="M1" s="11"/>
      <c r="N1" s="11"/>
      <c r="O1" s="11"/>
      <c r="P1" s="11"/>
      <c r="Q1" s="11"/>
      <c r="R1" s="11"/>
      <c r="S1" s="11"/>
      <c r="T1" s="11"/>
      <c r="U1" s="13"/>
      <c r="V1" s="13"/>
      <c r="W1" s="14"/>
      <c r="X1" s="14"/>
    </row>
    <row r="2" spans="1:24" ht="19" customHeight="1" x14ac:dyDescent="0.2">
      <c r="A2" s="38"/>
      <c r="B2" s="14"/>
      <c r="C2" s="14"/>
      <c r="D2" s="14"/>
      <c r="E2" s="31"/>
      <c r="F2" s="14"/>
      <c r="G2" s="14"/>
      <c r="H2" s="14"/>
      <c r="I2" s="14"/>
      <c r="J2" s="14"/>
      <c r="K2" s="14"/>
      <c r="L2" s="14"/>
      <c r="M2" s="14"/>
      <c r="N2" s="14"/>
      <c r="O2" s="14"/>
      <c r="P2" s="14"/>
      <c r="Q2" s="14"/>
      <c r="R2" s="14"/>
      <c r="S2" s="14"/>
      <c r="T2" s="14"/>
      <c r="U2" s="13"/>
      <c r="V2" s="13"/>
      <c r="W2" s="14"/>
      <c r="X2" s="14"/>
    </row>
    <row r="3" spans="1:24" ht="28.25" customHeight="1" x14ac:dyDescent="0.2">
      <c r="A3" s="15" t="s">
        <v>6</v>
      </c>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21</v>
      </c>
      <c r="Q3" s="16" t="s">
        <v>22</v>
      </c>
      <c r="R3" s="16" t="s">
        <v>23</v>
      </c>
      <c r="S3" s="16" t="s">
        <v>24</v>
      </c>
      <c r="T3" s="16" t="s">
        <v>25</v>
      </c>
      <c r="U3" s="16" t="s">
        <v>26</v>
      </c>
      <c r="V3" s="16" t="s">
        <v>27</v>
      </c>
      <c r="W3" s="17" t="s">
        <v>28</v>
      </c>
      <c r="X3" s="16" t="s">
        <v>29</v>
      </c>
    </row>
    <row r="4" spans="1:24" ht="19" customHeight="1" x14ac:dyDescent="0.2">
      <c r="A4" s="116" t="s">
        <v>124</v>
      </c>
      <c r="B4" s="14"/>
      <c r="C4" s="14"/>
      <c r="D4" s="14"/>
      <c r="E4" s="14"/>
      <c r="F4" s="14"/>
      <c r="G4" s="14"/>
      <c r="H4" s="14"/>
      <c r="I4" s="14"/>
      <c r="J4" s="14"/>
      <c r="K4" s="14"/>
      <c r="L4" s="14"/>
      <c r="M4" s="14"/>
      <c r="N4" s="14"/>
      <c r="O4" s="14"/>
      <c r="P4" s="14"/>
      <c r="Q4" s="14"/>
      <c r="R4" s="14"/>
      <c r="S4" s="14">
        <v>1</v>
      </c>
      <c r="T4" s="14"/>
      <c r="U4" s="14"/>
      <c r="V4" s="14"/>
      <c r="W4" s="13"/>
      <c r="X4" s="14"/>
    </row>
    <row r="5" spans="1:24" ht="19" customHeight="1" x14ac:dyDescent="0.2">
      <c r="A5" s="116" t="s">
        <v>127</v>
      </c>
      <c r="B5" s="14"/>
      <c r="C5" s="14">
        <v>1</v>
      </c>
      <c r="D5" s="14">
        <v>0</v>
      </c>
      <c r="E5" s="14"/>
      <c r="F5" s="14"/>
      <c r="G5" s="14"/>
      <c r="H5" s="14"/>
      <c r="I5" s="14"/>
      <c r="J5" s="14">
        <v>1</v>
      </c>
      <c r="K5" s="14"/>
      <c r="L5" s="14"/>
      <c r="M5" s="14"/>
      <c r="N5" s="14"/>
      <c r="O5" s="14"/>
      <c r="P5" s="14"/>
      <c r="Q5" s="14"/>
      <c r="R5" s="14"/>
      <c r="S5" s="14"/>
      <c r="T5" s="14"/>
      <c r="U5" s="14"/>
      <c r="V5" s="14"/>
      <c r="W5" s="13"/>
      <c r="X5" s="14"/>
    </row>
    <row r="6" spans="1:24" ht="19" customHeight="1" x14ac:dyDescent="0.2">
      <c r="A6" s="117" t="s">
        <v>131</v>
      </c>
      <c r="B6" s="14">
        <v>3</v>
      </c>
      <c r="C6" s="14">
        <v>0</v>
      </c>
      <c r="D6" s="14">
        <v>0</v>
      </c>
      <c r="E6" s="14"/>
      <c r="F6" s="14"/>
      <c r="G6" s="14"/>
      <c r="H6" s="14"/>
      <c r="I6" s="14">
        <v>2</v>
      </c>
      <c r="J6" s="14"/>
      <c r="K6" s="14"/>
      <c r="L6" s="14"/>
      <c r="M6" s="14"/>
      <c r="N6" s="14"/>
      <c r="O6" s="14"/>
      <c r="P6" s="14"/>
      <c r="Q6" s="14"/>
      <c r="R6" s="14"/>
      <c r="S6" s="14"/>
      <c r="T6" s="14"/>
      <c r="U6" s="14">
        <v>3</v>
      </c>
      <c r="V6" s="14">
        <v>2</v>
      </c>
      <c r="W6" s="13"/>
      <c r="X6" s="14"/>
    </row>
    <row r="7" spans="1:24" ht="19" customHeight="1" x14ac:dyDescent="0.2">
      <c r="A7" s="117" t="s">
        <v>134</v>
      </c>
      <c r="B7" s="14"/>
      <c r="C7" s="14">
        <v>1</v>
      </c>
      <c r="D7" s="14"/>
      <c r="E7" s="14"/>
      <c r="F7" s="14"/>
      <c r="G7" s="14"/>
      <c r="H7" s="14"/>
      <c r="I7" s="14"/>
      <c r="J7" s="14"/>
      <c r="K7" s="14"/>
      <c r="L7" s="14"/>
      <c r="M7" s="14"/>
      <c r="N7" s="14"/>
      <c r="O7" s="14"/>
      <c r="P7" s="14"/>
      <c r="Q7" s="14"/>
      <c r="R7" s="14"/>
      <c r="S7" s="14"/>
      <c r="T7" s="14"/>
      <c r="U7" s="14">
        <v>1</v>
      </c>
      <c r="V7" s="14">
        <v>1</v>
      </c>
      <c r="W7" s="13"/>
      <c r="X7" s="14"/>
    </row>
    <row r="8" spans="1:24" ht="19" customHeight="1" x14ac:dyDescent="0.2">
      <c r="A8" s="117" t="s">
        <v>138</v>
      </c>
      <c r="B8" s="14">
        <v>2</v>
      </c>
      <c r="C8" s="14">
        <v>0</v>
      </c>
      <c r="D8" s="14">
        <v>0</v>
      </c>
      <c r="E8" s="14"/>
      <c r="F8" s="14"/>
      <c r="G8" s="14"/>
      <c r="H8" s="14"/>
      <c r="I8" s="14"/>
      <c r="J8" s="14">
        <v>1</v>
      </c>
      <c r="K8" s="14"/>
      <c r="L8" s="14"/>
      <c r="M8" s="14"/>
      <c r="N8" s="14"/>
      <c r="O8" s="14"/>
      <c r="P8" s="14"/>
      <c r="Q8" s="14"/>
      <c r="R8" s="14"/>
      <c r="S8" s="14"/>
      <c r="T8" s="14"/>
      <c r="U8" s="14"/>
      <c r="V8" s="14">
        <v>1</v>
      </c>
      <c r="W8" s="13"/>
      <c r="X8" s="14"/>
    </row>
    <row r="9" spans="1:24" ht="19" customHeight="1" x14ac:dyDescent="0.2">
      <c r="A9" s="117" t="s">
        <v>140</v>
      </c>
      <c r="B9" s="14"/>
      <c r="C9" s="14"/>
      <c r="D9" s="14"/>
      <c r="E9" s="14"/>
      <c r="F9" s="14"/>
      <c r="G9" s="14"/>
      <c r="H9" s="14"/>
      <c r="I9" s="14"/>
      <c r="J9" s="14"/>
      <c r="K9" s="14"/>
      <c r="L9" s="14"/>
      <c r="M9" s="14"/>
      <c r="N9" s="14"/>
      <c r="O9" s="14"/>
      <c r="P9" s="14"/>
      <c r="Q9" s="14"/>
      <c r="R9" s="14"/>
      <c r="S9" s="14"/>
      <c r="T9" s="14"/>
      <c r="U9" s="14">
        <v>1</v>
      </c>
      <c r="V9" s="14">
        <v>2</v>
      </c>
      <c r="W9" s="13"/>
      <c r="X9" s="14"/>
    </row>
    <row r="10" spans="1:24" ht="19" customHeight="1" x14ac:dyDescent="0.2">
      <c r="A10" s="117" t="s">
        <v>145</v>
      </c>
      <c r="B10" s="14">
        <v>2</v>
      </c>
      <c r="C10" s="14">
        <v>1</v>
      </c>
      <c r="D10" s="14">
        <v>1</v>
      </c>
      <c r="E10" s="14"/>
      <c r="F10" s="14"/>
      <c r="G10" s="14"/>
      <c r="H10" s="14"/>
      <c r="I10" s="14">
        <v>1</v>
      </c>
      <c r="J10" s="14">
        <v>1</v>
      </c>
      <c r="K10" s="14"/>
      <c r="L10" s="14"/>
      <c r="M10" s="14"/>
      <c r="N10" s="14"/>
      <c r="O10" s="14"/>
      <c r="P10" s="14"/>
      <c r="Q10" s="14"/>
      <c r="R10" s="14"/>
      <c r="S10" s="14"/>
      <c r="T10" s="14"/>
      <c r="U10" s="14"/>
      <c r="V10" s="14">
        <v>1</v>
      </c>
      <c r="W10" s="13"/>
      <c r="X10" s="14"/>
    </row>
    <row r="11" spans="1:24" ht="19" customHeight="1" x14ac:dyDescent="0.2">
      <c r="A11" s="117" t="s">
        <v>149</v>
      </c>
      <c r="B11" s="14">
        <v>1</v>
      </c>
      <c r="C11" s="14">
        <v>0</v>
      </c>
      <c r="D11" s="14">
        <v>1</v>
      </c>
      <c r="E11" s="14"/>
      <c r="F11" s="14"/>
      <c r="G11" s="14"/>
      <c r="H11" s="14"/>
      <c r="I11" s="14"/>
      <c r="J11" s="14"/>
      <c r="K11" s="14"/>
      <c r="L11" s="14"/>
      <c r="M11" s="14"/>
      <c r="N11" s="14"/>
      <c r="O11" s="14"/>
      <c r="P11" s="14"/>
      <c r="Q11" s="14"/>
      <c r="R11" s="14"/>
      <c r="S11" s="14"/>
      <c r="T11" s="14"/>
      <c r="U11" s="14"/>
      <c r="V11" s="14"/>
      <c r="W11" s="13"/>
      <c r="X11" s="14"/>
    </row>
    <row r="12" spans="1:24" ht="19" customHeight="1" x14ac:dyDescent="0.2">
      <c r="A12" s="117" t="s">
        <v>150</v>
      </c>
      <c r="B12" s="14">
        <v>1</v>
      </c>
      <c r="C12" s="14">
        <v>0</v>
      </c>
      <c r="D12" s="14">
        <v>0</v>
      </c>
      <c r="E12" s="14"/>
      <c r="F12" s="14"/>
      <c r="G12" s="14"/>
      <c r="H12" s="14"/>
      <c r="I12" s="14"/>
      <c r="J12" s="14"/>
      <c r="K12" s="14"/>
      <c r="L12" s="14"/>
      <c r="M12" s="14"/>
      <c r="N12" s="14"/>
      <c r="O12" s="14"/>
      <c r="P12" s="14"/>
      <c r="Q12" s="14"/>
      <c r="R12" s="14"/>
      <c r="S12" s="14"/>
      <c r="T12" s="14"/>
      <c r="U12" s="14"/>
      <c r="V12" s="14"/>
      <c r="W12" s="13"/>
      <c r="X12" s="14"/>
    </row>
    <row r="13" spans="1:24" ht="19" customHeight="1" x14ac:dyDescent="0.2">
      <c r="A13" s="116" t="s">
        <v>151</v>
      </c>
      <c r="B13" s="14"/>
      <c r="C13" s="14"/>
      <c r="D13" s="14"/>
      <c r="E13" s="14"/>
      <c r="F13" s="14"/>
      <c r="G13" s="14"/>
      <c r="H13" s="14"/>
      <c r="I13" s="14"/>
      <c r="J13" s="14"/>
      <c r="K13" s="14"/>
      <c r="L13" s="14"/>
      <c r="M13" s="14"/>
      <c r="N13" s="14"/>
      <c r="O13" s="14"/>
      <c r="P13" s="14"/>
      <c r="Q13" s="14"/>
      <c r="R13" s="14"/>
      <c r="S13" s="14"/>
      <c r="T13" s="14"/>
      <c r="U13" s="14">
        <v>3</v>
      </c>
      <c r="V13" s="14">
        <v>1</v>
      </c>
      <c r="W13" s="13"/>
      <c r="X13" s="14"/>
    </row>
    <row r="14" spans="1:24" ht="19" customHeight="1" x14ac:dyDescent="0.2">
      <c r="A14" s="116" t="s">
        <v>151</v>
      </c>
      <c r="B14" s="14"/>
      <c r="C14" s="14"/>
      <c r="D14" s="14"/>
      <c r="E14" s="14"/>
      <c r="F14" s="14"/>
      <c r="G14" s="14"/>
      <c r="H14" s="14"/>
      <c r="I14" s="14"/>
      <c r="J14" s="14"/>
      <c r="K14" s="14"/>
      <c r="L14" s="14"/>
      <c r="M14" s="14"/>
      <c r="N14" s="14"/>
      <c r="O14" s="14"/>
      <c r="P14" s="14"/>
      <c r="Q14" s="14"/>
      <c r="R14" s="14"/>
      <c r="S14" s="14"/>
      <c r="T14" s="14">
        <v>1</v>
      </c>
      <c r="U14" s="14">
        <v>4</v>
      </c>
      <c r="V14" s="14">
        <v>2</v>
      </c>
      <c r="W14" s="13"/>
      <c r="X14" s="14"/>
    </row>
    <row r="15" spans="1:24" ht="19" customHeight="1" x14ac:dyDescent="0.2">
      <c r="A15" s="116" t="s">
        <v>152</v>
      </c>
      <c r="B15" s="14"/>
      <c r="C15" s="14"/>
      <c r="D15" s="14"/>
      <c r="E15" s="14"/>
      <c r="F15" s="14"/>
      <c r="G15" s="14"/>
      <c r="H15" s="14"/>
      <c r="I15" s="14"/>
      <c r="J15" s="14"/>
      <c r="K15" s="14"/>
      <c r="L15" s="14"/>
      <c r="M15" s="14"/>
      <c r="N15" s="14"/>
      <c r="O15" s="14"/>
      <c r="P15" s="14"/>
      <c r="Q15" s="14"/>
      <c r="R15" s="14"/>
      <c r="S15" s="14"/>
      <c r="T15" s="14">
        <v>1</v>
      </c>
      <c r="U15" s="14">
        <v>4</v>
      </c>
      <c r="V15" s="14">
        <v>3</v>
      </c>
      <c r="W15" s="13"/>
      <c r="X15" s="14"/>
    </row>
    <row r="16" spans="1:24" ht="19" customHeight="1" x14ac:dyDescent="0.2">
      <c r="A16" s="116" t="s">
        <v>152</v>
      </c>
      <c r="B16" s="13">
        <v>3</v>
      </c>
      <c r="C16" s="13">
        <v>0</v>
      </c>
      <c r="D16" s="13">
        <v>2</v>
      </c>
      <c r="E16" s="13">
        <v>1</v>
      </c>
      <c r="F16" s="13"/>
      <c r="G16" s="13"/>
      <c r="H16" s="13"/>
      <c r="I16" s="13">
        <v>1</v>
      </c>
      <c r="J16" s="13"/>
      <c r="K16" s="13"/>
      <c r="L16" s="13"/>
      <c r="M16" s="13"/>
      <c r="N16" s="13"/>
      <c r="O16" s="41"/>
      <c r="P16" s="41"/>
      <c r="Q16" s="41"/>
      <c r="R16" s="13"/>
      <c r="S16" s="13"/>
      <c r="T16" s="13"/>
      <c r="U16" s="13">
        <v>2</v>
      </c>
      <c r="V16" s="13">
        <v>4</v>
      </c>
      <c r="W16" s="13"/>
      <c r="X16" s="14"/>
    </row>
    <row r="17" spans="1:24" ht="19" customHeight="1" x14ac:dyDescent="0.2">
      <c r="A17" s="117" t="s">
        <v>155</v>
      </c>
      <c r="B17" s="13"/>
      <c r="C17" s="13"/>
      <c r="D17" s="13"/>
      <c r="E17" s="13"/>
      <c r="F17" s="13"/>
      <c r="G17" s="13"/>
      <c r="H17" s="13"/>
      <c r="I17" s="13"/>
      <c r="J17" s="13"/>
      <c r="K17" s="13"/>
      <c r="L17" s="13"/>
      <c r="M17" s="13"/>
      <c r="N17" s="13"/>
      <c r="O17" s="41"/>
      <c r="P17" s="41"/>
      <c r="Q17" s="41"/>
      <c r="R17" s="13"/>
      <c r="S17" s="13"/>
      <c r="T17" s="13">
        <v>1</v>
      </c>
      <c r="U17" s="13"/>
      <c r="V17" s="13"/>
      <c r="W17" s="13"/>
      <c r="X17" s="14"/>
    </row>
    <row r="18" spans="1:24" ht="19" customHeight="1" x14ac:dyDescent="0.2">
      <c r="A18" s="116" t="s">
        <v>160</v>
      </c>
      <c r="B18" s="13"/>
      <c r="C18" s="13"/>
      <c r="D18" s="13"/>
      <c r="E18" s="13"/>
      <c r="F18" s="13"/>
      <c r="G18" s="13"/>
      <c r="H18" s="13"/>
      <c r="I18" s="13"/>
      <c r="J18" s="13"/>
      <c r="K18" s="13"/>
      <c r="L18" s="13"/>
      <c r="M18" s="13"/>
      <c r="N18" s="13"/>
      <c r="O18" s="41"/>
      <c r="P18" s="41"/>
      <c r="Q18" s="41"/>
      <c r="R18" s="13"/>
      <c r="S18" s="13"/>
      <c r="T18" s="13"/>
      <c r="U18" s="13">
        <v>1</v>
      </c>
      <c r="V18" s="13">
        <v>1</v>
      </c>
      <c r="W18" s="13"/>
      <c r="X18" s="14"/>
    </row>
    <row r="19" spans="1:24" ht="19" customHeight="1" x14ac:dyDescent="0.2">
      <c r="A19" s="117" t="s">
        <v>158</v>
      </c>
      <c r="B19" s="13"/>
      <c r="C19" s="13"/>
      <c r="D19" s="13"/>
      <c r="E19" s="13"/>
      <c r="F19" s="13"/>
      <c r="G19" s="13"/>
      <c r="H19" s="13"/>
      <c r="I19" s="13"/>
      <c r="J19" s="13"/>
      <c r="K19" s="13"/>
      <c r="L19" s="13"/>
      <c r="M19" s="13"/>
      <c r="N19" s="13"/>
      <c r="O19" s="41"/>
      <c r="P19" s="41"/>
      <c r="Q19" s="41"/>
      <c r="R19" s="13"/>
      <c r="S19" s="13"/>
      <c r="T19" s="13">
        <v>2</v>
      </c>
      <c r="U19" s="13">
        <v>2</v>
      </c>
      <c r="V19" s="13">
        <v>3</v>
      </c>
      <c r="W19" s="13"/>
      <c r="X19" s="14"/>
    </row>
    <row r="20" spans="1:24" ht="19" customHeight="1" x14ac:dyDescent="0.2">
      <c r="A20" s="188" t="s">
        <v>162</v>
      </c>
      <c r="B20" s="13">
        <v>3</v>
      </c>
      <c r="C20" s="13">
        <v>1</v>
      </c>
      <c r="D20" s="13">
        <v>1</v>
      </c>
      <c r="E20" s="13"/>
      <c r="F20" s="13"/>
      <c r="G20" s="13"/>
      <c r="H20" s="13"/>
      <c r="I20" s="13"/>
      <c r="J20" s="13">
        <v>1</v>
      </c>
      <c r="K20" s="13"/>
      <c r="L20" s="13"/>
      <c r="M20" s="13"/>
      <c r="N20" s="13"/>
      <c r="O20" s="41"/>
      <c r="P20" s="41"/>
      <c r="Q20" s="41"/>
      <c r="R20" s="13">
        <v>1</v>
      </c>
      <c r="S20" s="13"/>
      <c r="T20" s="13"/>
      <c r="U20" s="13"/>
      <c r="V20" s="13">
        <v>2</v>
      </c>
      <c r="W20" s="13"/>
      <c r="X20" s="14"/>
    </row>
    <row r="21" spans="1:24" ht="19" customHeight="1" x14ac:dyDescent="0.2">
      <c r="A21" s="116" t="s">
        <v>168</v>
      </c>
      <c r="B21" s="13"/>
      <c r="C21" s="13"/>
      <c r="D21" s="13"/>
      <c r="E21" s="13"/>
      <c r="F21" s="13"/>
      <c r="G21" s="13"/>
      <c r="H21" s="13"/>
      <c r="I21" s="13"/>
      <c r="J21" s="13"/>
      <c r="K21" s="13"/>
      <c r="L21" s="13"/>
      <c r="M21" s="13"/>
      <c r="N21" s="13"/>
      <c r="O21" s="41"/>
      <c r="P21" s="41"/>
      <c r="Q21" s="41"/>
      <c r="R21" s="13"/>
      <c r="S21" s="13"/>
      <c r="T21" s="13"/>
      <c r="U21" s="13">
        <v>1</v>
      </c>
      <c r="V21" s="13">
        <v>1</v>
      </c>
      <c r="W21" s="13"/>
      <c r="X21" s="14"/>
    </row>
    <row r="22" spans="1:24" ht="19" customHeight="1" x14ac:dyDescent="0.2">
      <c r="A22" s="134" t="s">
        <v>170</v>
      </c>
      <c r="B22" s="120">
        <v>1</v>
      </c>
      <c r="C22" s="120">
        <v>0</v>
      </c>
      <c r="D22" s="120">
        <v>0</v>
      </c>
      <c r="E22" s="120"/>
      <c r="F22" s="120"/>
      <c r="G22" s="120"/>
      <c r="H22" s="120"/>
      <c r="I22" s="120"/>
      <c r="J22" s="120"/>
      <c r="K22" s="120"/>
      <c r="L22" s="120"/>
      <c r="M22" s="120"/>
      <c r="N22" s="120"/>
      <c r="O22" s="143"/>
      <c r="P22" s="143"/>
      <c r="Q22" s="143"/>
      <c r="R22" s="120"/>
      <c r="S22" s="120"/>
      <c r="T22" s="120"/>
      <c r="U22" s="120">
        <v>1</v>
      </c>
      <c r="V22" s="120">
        <v>1</v>
      </c>
      <c r="W22" s="120"/>
      <c r="X22" s="144"/>
    </row>
    <row r="23" spans="1:24" ht="19" customHeight="1" x14ac:dyDescent="0.2">
      <c r="A23" s="117" t="s">
        <v>145</v>
      </c>
      <c r="B23" s="120"/>
      <c r="C23" s="120"/>
      <c r="D23" s="120"/>
      <c r="E23" s="120"/>
      <c r="F23" s="120"/>
      <c r="G23" s="120"/>
      <c r="H23" s="120"/>
      <c r="I23" s="120"/>
      <c r="J23" s="120"/>
      <c r="K23" s="120"/>
      <c r="L23" s="120"/>
      <c r="M23" s="120"/>
      <c r="N23" s="120"/>
      <c r="O23" s="143"/>
      <c r="P23" s="143"/>
      <c r="Q23" s="143"/>
      <c r="R23" s="120"/>
      <c r="S23" s="120"/>
      <c r="T23" s="120"/>
      <c r="U23" s="120">
        <v>2</v>
      </c>
      <c r="V23" s="120">
        <v>1</v>
      </c>
      <c r="W23" s="120"/>
      <c r="X23" s="144"/>
    </row>
    <row r="24" spans="1:24" ht="19" customHeight="1" x14ac:dyDescent="0.2">
      <c r="A24" s="145" t="s">
        <v>177</v>
      </c>
      <c r="B24" s="120"/>
      <c r="C24" s="120"/>
      <c r="D24" s="120"/>
      <c r="E24" s="120"/>
      <c r="F24" s="120"/>
      <c r="G24" s="120"/>
      <c r="H24" s="120"/>
      <c r="I24" s="120"/>
      <c r="J24" s="120"/>
      <c r="K24" s="120"/>
      <c r="L24" s="120"/>
      <c r="M24" s="120"/>
      <c r="N24" s="120"/>
      <c r="O24" s="143"/>
      <c r="P24" s="143"/>
      <c r="Q24" s="143"/>
      <c r="R24" s="120"/>
      <c r="S24" s="120"/>
      <c r="T24" s="120">
        <v>1</v>
      </c>
      <c r="U24" s="120">
        <v>1</v>
      </c>
      <c r="V24" s="120"/>
      <c r="W24" s="120"/>
      <c r="X24" s="144"/>
    </row>
    <row r="25" spans="1:24" ht="19" customHeight="1" x14ac:dyDescent="0.2">
      <c r="A25" s="22"/>
      <c r="B25" s="23"/>
      <c r="C25" s="23"/>
      <c r="D25" s="23"/>
      <c r="E25" s="23"/>
      <c r="F25" s="23"/>
      <c r="G25" s="23"/>
      <c r="H25" s="23"/>
      <c r="I25" s="23"/>
      <c r="J25" s="23"/>
      <c r="K25" s="23"/>
      <c r="L25" s="23"/>
      <c r="M25" s="23"/>
      <c r="N25" s="23"/>
      <c r="O25" s="24"/>
      <c r="P25" s="24"/>
      <c r="Q25" s="24"/>
      <c r="R25" s="23"/>
      <c r="S25" s="23"/>
      <c r="T25" s="23"/>
      <c r="U25" s="23"/>
      <c r="V25" s="23"/>
      <c r="W25" s="23"/>
      <c r="X25" s="25"/>
    </row>
    <row r="26" spans="1:24" ht="19" customHeight="1" x14ac:dyDescent="0.2">
      <c r="A26" s="26" t="s">
        <v>30</v>
      </c>
      <c r="B26" s="20">
        <f t="shared" ref="B26:N26" si="0">SUM(B4:B25)</f>
        <v>16</v>
      </c>
      <c r="C26" s="20">
        <f t="shared" si="0"/>
        <v>4</v>
      </c>
      <c r="D26" s="20">
        <f t="shared" si="0"/>
        <v>5</v>
      </c>
      <c r="E26" s="20">
        <f t="shared" si="0"/>
        <v>1</v>
      </c>
      <c r="F26" s="20">
        <f t="shared" si="0"/>
        <v>0</v>
      </c>
      <c r="G26" s="20">
        <f t="shared" si="0"/>
        <v>0</v>
      </c>
      <c r="H26" s="20">
        <f t="shared" si="0"/>
        <v>0</v>
      </c>
      <c r="I26" s="20">
        <f t="shared" si="0"/>
        <v>4</v>
      </c>
      <c r="J26" s="20">
        <f t="shared" si="0"/>
        <v>4</v>
      </c>
      <c r="K26" s="20">
        <f t="shared" si="0"/>
        <v>0</v>
      </c>
      <c r="L26" s="20">
        <f t="shared" si="0"/>
        <v>0</v>
      </c>
      <c r="M26" s="20">
        <f t="shared" si="0"/>
        <v>0</v>
      </c>
      <c r="N26" s="20">
        <f t="shared" si="0"/>
        <v>0</v>
      </c>
      <c r="O26" s="27">
        <f>(D26+J26+K26+N26)/(B26+J26+K26+M26)</f>
        <v>0.45</v>
      </c>
      <c r="P26" s="27">
        <f>($D26+$E26+($F26*2)+(G26*3))/$B26</f>
        <v>0.375</v>
      </c>
      <c r="Q26" s="27">
        <f>D26/B26</f>
        <v>0.3125</v>
      </c>
      <c r="R26" s="20">
        <f>SUM(R4:R25)</f>
        <v>1</v>
      </c>
      <c r="S26" s="20">
        <f>SUM(S4:S25)</f>
        <v>1</v>
      </c>
      <c r="T26" s="20">
        <f>SUM(T4:T25)</f>
        <v>6</v>
      </c>
      <c r="U26" s="20">
        <f>SUM(U4:U25)</f>
        <v>26</v>
      </c>
      <c r="V26" s="20">
        <f>SUM(V4:V25)</f>
        <v>26</v>
      </c>
      <c r="W26" s="27">
        <f>(U26+V26)/(T26+U26+V26)</f>
        <v>0.89655172413793105</v>
      </c>
      <c r="X26" s="27">
        <f>(D26-G26)/(B26-I26-G26+M26)</f>
        <v>0.41666666666666669</v>
      </c>
    </row>
    <row r="27" spans="1:24" ht="19" customHeight="1" x14ac:dyDescent="0.2">
      <c r="A27" s="28"/>
      <c r="B27" s="13"/>
      <c r="C27" s="13"/>
      <c r="D27" s="13"/>
      <c r="E27" s="13"/>
      <c r="F27" s="13"/>
      <c r="G27" s="13"/>
      <c r="H27" s="13"/>
      <c r="I27" s="13"/>
      <c r="J27" s="13"/>
      <c r="K27" s="13"/>
      <c r="L27" s="13"/>
      <c r="M27" s="13"/>
      <c r="N27" s="13"/>
      <c r="O27" s="41"/>
      <c r="P27" s="41"/>
      <c r="Q27" s="41"/>
      <c r="R27" s="13"/>
      <c r="S27" s="13"/>
      <c r="T27" s="13"/>
      <c r="U27" s="13"/>
      <c r="V27" s="13"/>
      <c r="W27" s="41"/>
      <c r="X27" s="14"/>
    </row>
    <row r="28" spans="1:24" ht="19" customHeight="1" x14ac:dyDescent="0.2">
      <c r="A28" s="28"/>
      <c r="B28" s="13"/>
      <c r="C28" s="13"/>
      <c r="D28" s="13"/>
      <c r="E28" s="13"/>
      <c r="F28" s="13"/>
      <c r="G28" s="13"/>
      <c r="H28" s="13"/>
      <c r="I28" s="13"/>
      <c r="J28" s="13"/>
      <c r="K28" s="13"/>
      <c r="L28" s="13"/>
      <c r="M28" s="13"/>
      <c r="N28" s="13"/>
      <c r="O28" s="13"/>
      <c r="P28" s="13"/>
      <c r="Q28" s="13"/>
      <c r="R28" s="13"/>
      <c r="S28" s="13"/>
      <c r="T28" s="13"/>
      <c r="U28" s="13"/>
      <c r="V28" s="13"/>
      <c r="W28" s="14"/>
      <c r="X28" s="14"/>
    </row>
    <row r="29" spans="1:24" ht="19" customHeight="1" x14ac:dyDescent="0.2">
      <c r="A29" s="10" t="s">
        <v>174</v>
      </c>
      <c r="B29" s="11"/>
      <c r="C29" s="11"/>
      <c r="D29" s="11"/>
      <c r="E29" s="11"/>
      <c r="F29" s="11"/>
      <c r="G29" s="11"/>
      <c r="H29" s="11"/>
      <c r="I29" s="11"/>
      <c r="J29" s="11"/>
      <c r="K29" s="11"/>
      <c r="L29" s="11"/>
      <c r="M29" s="11"/>
      <c r="N29" s="11"/>
      <c r="O29" s="11"/>
      <c r="P29" s="11"/>
      <c r="Q29" s="11"/>
      <c r="R29" s="11"/>
      <c r="S29" s="11"/>
      <c r="T29" s="11"/>
      <c r="U29" s="13"/>
      <c r="V29" s="13"/>
      <c r="W29" s="14"/>
      <c r="X29" s="14"/>
    </row>
    <row r="30" spans="1:24" ht="19" customHeight="1" x14ac:dyDescent="0.2">
      <c r="A30" s="38"/>
      <c r="B30" s="14"/>
      <c r="C30" s="14"/>
      <c r="D30" s="14"/>
      <c r="E30" s="31"/>
      <c r="F30" s="14"/>
      <c r="G30" s="14"/>
      <c r="H30" s="14"/>
      <c r="I30" s="14"/>
      <c r="J30" s="14"/>
      <c r="K30" s="14"/>
      <c r="L30" s="14"/>
      <c r="M30" s="14"/>
      <c r="N30" s="14"/>
      <c r="O30" s="14"/>
      <c r="P30" s="14"/>
      <c r="Q30" s="14"/>
      <c r="R30" s="14"/>
      <c r="S30" s="14"/>
      <c r="T30" s="14"/>
      <c r="U30" s="13"/>
      <c r="V30" s="13"/>
      <c r="W30" s="14"/>
      <c r="X30" s="14"/>
    </row>
    <row r="31" spans="1:24" ht="28" x14ac:dyDescent="0.2">
      <c r="A31" s="15" t="s">
        <v>6</v>
      </c>
      <c r="B31" s="16" t="s">
        <v>7</v>
      </c>
      <c r="C31" s="16" t="s">
        <v>8</v>
      </c>
      <c r="D31" s="16" t="s">
        <v>9</v>
      </c>
      <c r="E31" s="16" t="s">
        <v>10</v>
      </c>
      <c r="F31" s="16" t="s">
        <v>11</v>
      </c>
      <c r="G31" s="16" t="s">
        <v>12</v>
      </c>
      <c r="H31" s="16" t="s">
        <v>13</v>
      </c>
      <c r="I31" s="16" t="s">
        <v>14</v>
      </c>
      <c r="J31" s="16" t="s">
        <v>15</v>
      </c>
      <c r="K31" s="16" t="s">
        <v>16</v>
      </c>
      <c r="L31" s="16" t="s">
        <v>17</v>
      </c>
      <c r="M31" s="16" t="s">
        <v>18</v>
      </c>
      <c r="N31" s="16" t="s">
        <v>19</v>
      </c>
      <c r="O31" s="16" t="s">
        <v>20</v>
      </c>
      <c r="P31" s="17" t="s">
        <v>21</v>
      </c>
      <c r="Q31" s="16" t="s">
        <v>22</v>
      </c>
      <c r="R31" s="16" t="s">
        <v>23</v>
      </c>
      <c r="S31" s="16" t="s">
        <v>24</v>
      </c>
      <c r="T31" s="16" t="s">
        <v>25</v>
      </c>
      <c r="U31" s="16" t="s">
        <v>26</v>
      </c>
      <c r="V31" s="16" t="s">
        <v>27</v>
      </c>
      <c r="W31" s="17" t="s">
        <v>28</v>
      </c>
      <c r="X31" s="16" t="s">
        <v>29</v>
      </c>
    </row>
    <row r="32" spans="1:24" ht="17" customHeight="1" x14ac:dyDescent="0.2">
      <c r="A32" s="117" t="s">
        <v>145</v>
      </c>
      <c r="B32" s="14">
        <v>0</v>
      </c>
      <c r="C32" s="14">
        <v>1</v>
      </c>
      <c r="D32" s="14">
        <v>0</v>
      </c>
      <c r="E32" s="14"/>
      <c r="F32" s="14"/>
      <c r="G32" s="14"/>
      <c r="H32" s="14"/>
      <c r="I32" s="14"/>
      <c r="J32" s="14"/>
      <c r="K32" s="14"/>
      <c r="L32" s="14"/>
      <c r="M32" s="14"/>
      <c r="N32" s="14"/>
      <c r="O32" s="14"/>
      <c r="P32" s="14"/>
      <c r="Q32" s="14"/>
      <c r="R32" s="14"/>
      <c r="S32" s="14">
        <v>1</v>
      </c>
      <c r="T32" s="14"/>
      <c r="U32" s="14"/>
      <c r="V32" s="14"/>
      <c r="W32" s="13"/>
      <c r="X32" s="14"/>
    </row>
    <row r="33" spans="1:24" ht="16" x14ac:dyDescent="0.2">
      <c r="A33" s="116" t="s">
        <v>151</v>
      </c>
      <c r="B33" s="14">
        <v>0</v>
      </c>
      <c r="C33" s="14">
        <v>1</v>
      </c>
      <c r="D33" s="14">
        <v>0</v>
      </c>
      <c r="E33" s="14"/>
      <c r="F33" s="14"/>
      <c r="G33" s="14"/>
      <c r="H33" s="14"/>
      <c r="I33" s="14"/>
      <c r="J33" s="14"/>
      <c r="K33" s="14"/>
      <c r="L33" s="14"/>
      <c r="M33" s="14"/>
      <c r="N33" s="14"/>
      <c r="O33" s="14"/>
      <c r="P33" s="14"/>
      <c r="Q33" s="14"/>
      <c r="R33" s="14"/>
      <c r="S33" s="14"/>
      <c r="T33" s="14"/>
      <c r="U33" s="14"/>
      <c r="V33" s="14"/>
      <c r="W33" s="13"/>
      <c r="X33" s="14"/>
    </row>
    <row r="34" spans="1:24" ht="16" x14ac:dyDescent="0.2">
      <c r="A34" s="145" t="s">
        <v>177</v>
      </c>
      <c r="B34" s="14"/>
      <c r="C34" s="14">
        <v>1</v>
      </c>
      <c r="D34" s="14"/>
      <c r="E34" s="14"/>
      <c r="F34" s="14"/>
      <c r="G34" s="14"/>
      <c r="H34" s="14"/>
      <c r="I34" s="14"/>
      <c r="J34" s="14"/>
      <c r="K34" s="14"/>
      <c r="L34" s="14"/>
      <c r="M34" s="14"/>
      <c r="N34" s="14"/>
      <c r="O34" s="14"/>
      <c r="P34" s="14"/>
      <c r="Q34" s="14"/>
      <c r="R34" s="14"/>
      <c r="S34" s="14"/>
      <c r="T34" s="14"/>
      <c r="U34" s="14"/>
      <c r="V34" s="14"/>
      <c r="W34" s="13"/>
      <c r="X34" s="14"/>
    </row>
    <row r="35" spans="1:24" ht="16" x14ac:dyDescent="0.2">
      <c r="A35" s="117"/>
      <c r="B35" s="14"/>
      <c r="C35" s="14"/>
      <c r="D35" s="14"/>
      <c r="E35" s="14"/>
      <c r="F35" s="14"/>
      <c r="G35" s="14"/>
      <c r="H35" s="14"/>
      <c r="I35" s="14"/>
      <c r="J35" s="14"/>
      <c r="K35" s="14"/>
      <c r="L35" s="14"/>
      <c r="M35" s="14"/>
      <c r="N35" s="14"/>
      <c r="O35" s="14"/>
      <c r="P35" s="14"/>
      <c r="Q35" s="14"/>
      <c r="R35" s="14"/>
      <c r="S35" s="14"/>
      <c r="T35" s="14"/>
      <c r="U35" s="14"/>
      <c r="V35" s="14"/>
      <c r="W35" s="13"/>
      <c r="X35" s="14"/>
    </row>
    <row r="36" spans="1:24" ht="16" x14ac:dyDescent="0.2">
      <c r="A36" s="117"/>
      <c r="B36" s="14"/>
      <c r="C36" s="14"/>
      <c r="D36" s="14"/>
      <c r="E36" s="14"/>
      <c r="F36" s="14"/>
      <c r="G36" s="14"/>
      <c r="H36" s="14"/>
      <c r="I36" s="14"/>
      <c r="J36" s="14"/>
      <c r="K36" s="14"/>
      <c r="L36" s="14"/>
      <c r="M36" s="14"/>
      <c r="N36" s="14"/>
      <c r="O36" s="14"/>
      <c r="P36" s="14"/>
      <c r="Q36" s="14"/>
      <c r="R36" s="14"/>
      <c r="S36" s="14"/>
      <c r="T36" s="14"/>
      <c r="U36" s="14"/>
      <c r="V36" s="14"/>
      <c r="W36" s="13"/>
      <c r="X36" s="14"/>
    </row>
    <row r="37" spans="1:24" ht="16" x14ac:dyDescent="0.2">
      <c r="A37" s="117"/>
      <c r="B37" s="14"/>
      <c r="C37" s="14"/>
      <c r="D37" s="14"/>
      <c r="E37" s="14"/>
      <c r="F37" s="14"/>
      <c r="G37" s="14"/>
      <c r="H37" s="14"/>
      <c r="I37" s="14"/>
      <c r="J37" s="14"/>
      <c r="K37" s="14"/>
      <c r="L37" s="14"/>
      <c r="M37" s="14"/>
      <c r="N37" s="14"/>
      <c r="O37" s="14"/>
      <c r="P37" s="14"/>
      <c r="Q37" s="14"/>
      <c r="R37" s="14"/>
      <c r="S37" s="14"/>
      <c r="T37" s="14"/>
      <c r="U37" s="14"/>
      <c r="V37" s="14"/>
      <c r="W37" s="13"/>
      <c r="X37" s="14"/>
    </row>
    <row r="38" spans="1:24" ht="16" x14ac:dyDescent="0.2">
      <c r="A38" s="117"/>
      <c r="B38" s="14"/>
      <c r="C38" s="14"/>
      <c r="D38" s="14"/>
      <c r="E38" s="14"/>
      <c r="F38" s="14"/>
      <c r="G38" s="14"/>
      <c r="H38" s="14"/>
      <c r="I38" s="14"/>
      <c r="J38" s="14"/>
      <c r="K38" s="14"/>
      <c r="L38" s="14"/>
      <c r="M38" s="14"/>
      <c r="N38" s="14"/>
      <c r="O38" s="14"/>
      <c r="P38" s="14"/>
      <c r="Q38" s="14"/>
      <c r="R38" s="14"/>
      <c r="S38" s="14"/>
      <c r="T38" s="14"/>
      <c r="U38" s="14"/>
      <c r="V38" s="14"/>
      <c r="W38" s="13"/>
      <c r="X38" s="14"/>
    </row>
    <row r="39" spans="1:24" ht="16" x14ac:dyDescent="0.2">
      <c r="A39" s="117"/>
      <c r="B39" s="14"/>
      <c r="C39" s="14"/>
      <c r="D39" s="14"/>
      <c r="E39" s="14"/>
      <c r="F39" s="14"/>
      <c r="G39" s="14"/>
      <c r="H39" s="14"/>
      <c r="I39" s="14"/>
      <c r="J39" s="14"/>
      <c r="K39" s="14"/>
      <c r="L39" s="14"/>
      <c r="M39" s="14"/>
      <c r="N39" s="14"/>
      <c r="O39" s="14"/>
      <c r="P39" s="14"/>
      <c r="Q39" s="14"/>
      <c r="R39" s="14"/>
      <c r="S39" s="14"/>
      <c r="T39" s="14"/>
      <c r="U39" s="14"/>
      <c r="V39" s="14"/>
      <c r="W39" s="13"/>
      <c r="X39" s="14"/>
    </row>
    <row r="40" spans="1:24" ht="16" x14ac:dyDescent="0.2">
      <c r="A40" s="117"/>
      <c r="B40" s="14"/>
      <c r="C40" s="14"/>
      <c r="D40" s="14"/>
      <c r="E40" s="14"/>
      <c r="F40" s="14"/>
      <c r="G40" s="14"/>
      <c r="H40" s="14"/>
      <c r="I40" s="14"/>
      <c r="J40" s="14"/>
      <c r="K40" s="14"/>
      <c r="L40" s="14"/>
      <c r="M40" s="14"/>
      <c r="N40" s="14"/>
      <c r="O40" s="14"/>
      <c r="P40" s="14"/>
      <c r="Q40" s="14"/>
      <c r="R40" s="14"/>
      <c r="S40" s="14"/>
      <c r="T40" s="14"/>
      <c r="U40" s="14"/>
      <c r="V40" s="14"/>
      <c r="W40" s="13"/>
      <c r="X40" s="14"/>
    </row>
    <row r="41" spans="1:24" ht="16" x14ac:dyDescent="0.2">
      <c r="A41" s="116"/>
      <c r="B41" s="14"/>
      <c r="C41" s="14"/>
      <c r="D41" s="14"/>
      <c r="E41" s="14"/>
      <c r="F41" s="14"/>
      <c r="G41" s="14"/>
      <c r="H41" s="14"/>
      <c r="I41" s="14"/>
      <c r="J41" s="14"/>
      <c r="K41" s="14"/>
      <c r="L41" s="14"/>
      <c r="M41" s="14"/>
      <c r="N41" s="14"/>
      <c r="O41" s="14"/>
      <c r="P41" s="14"/>
      <c r="Q41" s="14"/>
      <c r="R41" s="14"/>
      <c r="S41" s="14"/>
      <c r="T41" s="14"/>
      <c r="U41" s="14"/>
      <c r="V41" s="14"/>
      <c r="W41" s="13"/>
      <c r="X41" s="14"/>
    </row>
    <row r="42" spans="1:24" ht="16" x14ac:dyDescent="0.2">
      <c r="A42" s="116"/>
      <c r="B42" s="14"/>
      <c r="C42" s="14"/>
      <c r="D42" s="14"/>
      <c r="E42" s="14"/>
      <c r="F42" s="14"/>
      <c r="G42" s="14"/>
      <c r="H42" s="14"/>
      <c r="I42" s="14"/>
      <c r="J42" s="14"/>
      <c r="K42" s="14"/>
      <c r="L42" s="14"/>
      <c r="M42" s="14"/>
      <c r="N42" s="14"/>
      <c r="O42" s="14"/>
      <c r="P42" s="14"/>
      <c r="Q42" s="14"/>
      <c r="R42" s="14"/>
      <c r="S42" s="14"/>
      <c r="T42" s="14"/>
      <c r="U42" s="14"/>
      <c r="V42" s="14"/>
      <c r="W42" s="13"/>
      <c r="X42" s="14"/>
    </row>
    <row r="43" spans="1:24" ht="16" x14ac:dyDescent="0.2">
      <c r="A43" s="116"/>
      <c r="B43" s="14"/>
      <c r="C43" s="14"/>
      <c r="D43" s="14"/>
      <c r="E43" s="14"/>
      <c r="F43" s="14"/>
      <c r="G43" s="14"/>
      <c r="H43" s="14"/>
      <c r="I43" s="14"/>
      <c r="J43" s="14"/>
      <c r="K43" s="14"/>
      <c r="L43" s="14"/>
      <c r="M43" s="14"/>
      <c r="N43" s="14"/>
      <c r="O43" s="14"/>
      <c r="P43" s="14"/>
      <c r="Q43" s="14"/>
      <c r="R43" s="14"/>
      <c r="S43" s="14"/>
      <c r="T43" s="14"/>
      <c r="U43" s="14"/>
      <c r="V43" s="14"/>
      <c r="W43" s="13"/>
      <c r="X43" s="14"/>
    </row>
    <row r="44" spans="1:24" ht="16" x14ac:dyDescent="0.2">
      <c r="A44" s="116"/>
      <c r="B44" s="13"/>
      <c r="C44" s="13"/>
      <c r="D44" s="13"/>
      <c r="E44" s="13"/>
      <c r="F44" s="13"/>
      <c r="G44" s="13"/>
      <c r="H44" s="13"/>
      <c r="I44" s="13"/>
      <c r="J44" s="13"/>
      <c r="K44" s="13"/>
      <c r="L44" s="13"/>
      <c r="M44" s="13"/>
      <c r="N44" s="13"/>
      <c r="O44" s="41"/>
      <c r="P44" s="41"/>
      <c r="Q44" s="41"/>
      <c r="R44" s="13"/>
      <c r="S44" s="13"/>
      <c r="T44" s="13"/>
      <c r="U44" s="13"/>
      <c r="V44" s="13"/>
      <c r="W44" s="13"/>
      <c r="X44" s="14"/>
    </row>
    <row r="45" spans="1:24" ht="16" x14ac:dyDescent="0.2">
      <c r="A45" s="117"/>
      <c r="B45" s="13"/>
      <c r="C45" s="13"/>
      <c r="D45" s="13"/>
      <c r="E45" s="13"/>
      <c r="F45" s="13"/>
      <c r="G45" s="13"/>
      <c r="H45" s="13"/>
      <c r="I45" s="13"/>
      <c r="J45" s="13"/>
      <c r="K45" s="13"/>
      <c r="L45" s="13"/>
      <c r="M45" s="13"/>
      <c r="N45" s="13"/>
      <c r="O45" s="41"/>
      <c r="P45" s="41"/>
      <c r="Q45" s="41"/>
      <c r="R45" s="13"/>
      <c r="S45" s="13"/>
      <c r="T45" s="13"/>
      <c r="U45" s="13"/>
      <c r="V45" s="13"/>
      <c r="W45" s="13"/>
      <c r="X45" s="14"/>
    </row>
    <row r="46" spans="1:24" ht="16" x14ac:dyDescent="0.2">
      <c r="A46" s="116"/>
      <c r="B46" s="13"/>
      <c r="C46" s="13"/>
      <c r="D46" s="13"/>
      <c r="E46" s="13"/>
      <c r="F46" s="13"/>
      <c r="G46" s="13"/>
      <c r="H46" s="13"/>
      <c r="I46" s="13"/>
      <c r="J46" s="13"/>
      <c r="K46" s="13"/>
      <c r="L46" s="13"/>
      <c r="M46" s="13"/>
      <c r="N46" s="13"/>
      <c r="O46" s="41"/>
      <c r="P46" s="41"/>
      <c r="Q46" s="41"/>
      <c r="R46" s="13"/>
      <c r="S46" s="13"/>
      <c r="T46" s="13"/>
      <c r="U46" s="13"/>
      <c r="V46" s="13"/>
      <c r="W46" s="13"/>
      <c r="X46" s="14"/>
    </row>
    <row r="47" spans="1:24" ht="16" x14ac:dyDescent="0.2">
      <c r="A47" s="117"/>
      <c r="B47" s="13"/>
      <c r="C47" s="13"/>
      <c r="D47" s="13"/>
      <c r="E47" s="13"/>
      <c r="F47" s="13"/>
      <c r="G47" s="13"/>
      <c r="H47" s="13"/>
      <c r="I47" s="13"/>
      <c r="J47" s="13"/>
      <c r="K47" s="13"/>
      <c r="L47" s="13"/>
      <c r="M47" s="13"/>
      <c r="N47" s="13"/>
      <c r="O47" s="41"/>
      <c r="P47" s="41"/>
      <c r="Q47" s="41"/>
      <c r="R47" s="13"/>
      <c r="S47" s="13"/>
      <c r="T47" s="13"/>
      <c r="U47" s="13"/>
      <c r="V47" s="13"/>
      <c r="W47" s="13"/>
      <c r="X47" s="14"/>
    </row>
    <row r="48" spans="1:24" ht="16" x14ac:dyDescent="0.2">
      <c r="A48" s="188"/>
      <c r="B48" s="13"/>
      <c r="C48" s="13"/>
      <c r="D48" s="13"/>
      <c r="E48" s="13"/>
      <c r="F48" s="13"/>
      <c r="G48" s="13"/>
      <c r="H48" s="13"/>
      <c r="I48" s="13"/>
      <c r="J48" s="13"/>
      <c r="K48" s="13"/>
      <c r="L48" s="13"/>
      <c r="M48" s="13"/>
      <c r="N48" s="13"/>
      <c r="O48" s="41"/>
      <c r="P48" s="41"/>
      <c r="Q48" s="41"/>
      <c r="R48" s="13"/>
      <c r="S48" s="13"/>
      <c r="T48" s="13"/>
      <c r="U48" s="13"/>
      <c r="V48" s="13"/>
      <c r="W48" s="13"/>
      <c r="X48" s="14"/>
    </row>
    <row r="49" spans="1:24" ht="16" x14ac:dyDescent="0.2">
      <c r="A49" s="116"/>
      <c r="B49" s="13"/>
      <c r="C49" s="13"/>
      <c r="D49" s="13"/>
      <c r="E49" s="13"/>
      <c r="F49" s="13"/>
      <c r="G49" s="13"/>
      <c r="H49" s="13"/>
      <c r="I49" s="13"/>
      <c r="J49" s="13"/>
      <c r="K49" s="13"/>
      <c r="L49" s="13"/>
      <c r="M49" s="13"/>
      <c r="N49" s="13"/>
      <c r="O49" s="41"/>
      <c r="P49" s="41"/>
      <c r="Q49" s="41"/>
      <c r="R49" s="13"/>
      <c r="S49" s="13"/>
      <c r="T49" s="13"/>
      <c r="U49" s="13"/>
      <c r="V49" s="13"/>
      <c r="W49" s="13"/>
      <c r="X49" s="14"/>
    </row>
    <row r="50" spans="1:24" ht="16" x14ac:dyDescent="0.2">
      <c r="A50" s="134"/>
      <c r="B50" s="120"/>
      <c r="C50" s="120"/>
      <c r="D50" s="120"/>
      <c r="E50" s="120"/>
      <c r="F50" s="120"/>
      <c r="G50" s="120"/>
      <c r="H50" s="120"/>
      <c r="I50" s="120"/>
      <c r="J50" s="120"/>
      <c r="K50" s="120"/>
      <c r="L50" s="120"/>
      <c r="M50" s="120"/>
      <c r="N50" s="120"/>
      <c r="O50" s="143"/>
      <c r="P50" s="143"/>
      <c r="Q50" s="143"/>
      <c r="R50" s="120"/>
      <c r="S50" s="120"/>
      <c r="T50" s="120"/>
      <c r="U50" s="120"/>
      <c r="V50" s="120"/>
      <c r="W50" s="120"/>
      <c r="X50" s="144"/>
    </row>
    <row r="51" spans="1:24" ht="16" x14ac:dyDescent="0.2">
      <c r="A51" s="116"/>
      <c r="B51" s="120"/>
      <c r="C51" s="120"/>
      <c r="D51" s="120"/>
      <c r="E51" s="120"/>
      <c r="F51" s="120"/>
      <c r="G51" s="120"/>
      <c r="H51" s="120"/>
      <c r="I51" s="120"/>
      <c r="J51" s="120"/>
      <c r="K51" s="120"/>
      <c r="L51" s="120"/>
      <c r="M51" s="120"/>
      <c r="N51" s="120"/>
      <c r="O51" s="143"/>
      <c r="P51" s="143"/>
      <c r="Q51" s="143"/>
      <c r="R51" s="120"/>
      <c r="S51" s="120"/>
      <c r="T51" s="120"/>
      <c r="U51" s="120"/>
      <c r="V51" s="120"/>
      <c r="W51" s="120"/>
      <c r="X51" s="144"/>
    </row>
    <row r="52" spans="1:24" ht="16" x14ac:dyDescent="0.2">
      <c r="A52" s="142"/>
      <c r="B52" s="120"/>
      <c r="C52" s="120"/>
      <c r="D52" s="120"/>
      <c r="E52" s="120"/>
      <c r="F52" s="120"/>
      <c r="G52" s="120"/>
      <c r="H52" s="120"/>
      <c r="I52" s="120"/>
      <c r="J52" s="120"/>
      <c r="K52" s="120"/>
      <c r="L52" s="120"/>
      <c r="M52" s="120"/>
      <c r="N52" s="120"/>
      <c r="O52" s="143"/>
      <c r="P52" s="143"/>
      <c r="Q52" s="143"/>
      <c r="R52" s="120"/>
      <c r="S52" s="120"/>
      <c r="T52" s="120"/>
      <c r="U52" s="120"/>
      <c r="V52" s="120"/>
      <c r="W52" s="120"/>
      <c r="X52" s="144"/>
    </row>
    <row r="53" spans="1:24" ht="13" customHeight="1" x14ac:dyDescent="0.2">
      <c r="A53" s="22"/>
      <c r="B53" s="23"/>
      <c r="C53" s="23"/>
      <c r="D53" s="23"/>
      <c r="E53" s="23"/>
      <c r="F53" s="23"/>
      <c r="G53" s="23"/>
      <c r="H53" s="23"/>
      <c r="I53" s="23"/>
      <c r="J53" s="23"/>
      <c r="K53" s="23"/>
      <c r="L53" s="23"/>
      <c r="M53" s="23"/>
      <c r="N53" s="23"/>
      <c r="O53" s="24"/>
      <c r="P53" s="24"/>
      <c r="Q53" s="24"/>
      <c r="R53" s="23"/>
      <c r="S53" s="23"/>
      <c r="T53" s="23"/>
      <c r="U53" s="23"/>
      <c r="V53" s="23"/>
      <c r="W53" s="23"/>
      <c r="X53" s="25"/>
    </row>
    <row r="54" spans="1:24" ht="16" x14ac:dyDescent="0.2">
      <c r="A54" s="26" t="s">
        <v>30</v>
      </c>
      <c r="B54" s="20">
        <f t="shared" ref="B54:N54" si="1">SUM(B32:B53)</f>
        <v>0</v>
      </c>
      <c r="C54" s="20">
        <f t="shared" si="1"/>
        <v>3</v>
      </c>
      <c r="D54" s="20">
        <f t="shared" si="1"/>
        <v>0</v>
      </c>
      <c r="E54" s="20">
        <f t="shared" si="1"/>
        <v>0</v>
      </c>
      <c r="F54" s="20">
        <f t="shared" si="1"/>
        <v>0</v>
      </c>
      <c r="G54" s="20">
        <f t="shared" si="1"/>
        <v>0</v>
      </c>
      <c r="H54" s="20">
        <f t="shared" si="1"/>
        <v>0</v>
      </c>
      <c r="I54" s="20">
        <f t="shared" si="1"/>
        <v>0</v>
      </c>
      <c r="J54" s="20">
        <f t="shared" si="1"/>
        <v>0</v>
      </c>
      <c r="K54" s="20">
        <f t="shared" si="1"/>
        <v>0</v>
      </c>
      <c r="L54" s="20">
        <f t="shared" si="1"/>
        <v>0</v>
      </c>
      <c r="M54" s="20">
        <f t="shared" si="1"/>
        <v>0</v>
      </c>
      <c r="N54" s="20">
        <f t="shared" si="1"/>
        <v>0</v>
      </c>
      <c r="O54" s="27" t="e">
        <f>(D54+J54+K54+N54)/(B54+J54+K54+M54)</f>
        <v>#DIV/0!</v>
      </c>
      <c r="P54" s="27" t="e">
        <f>($D54+$E54+($F54*2)+(G54*3))/$B54</f>
        <v>#DIV/0!</v>
      </c>
      <c r="Q54" s="27" t="e">
        <f>D54/B54</f>
        <v>#DIV/0!</v>
      </c>
      <c r="R54" s="20">
        <f>SUM(R32:R53)</f>
        <v>0</v>
      </c>
      <c r="S54" s="20">
        <f>SUM(S32:S53)</f>
        <v>1</v>
      </c>
      <c r="T54" s="20">
        <f>SUM(T32:T53)</f>
        <v>0</v>
      </c>
      <c r="U54" s="20">
        <f>SUM(U32:U53)</f>
        <v>0</v>
      </c>
      <c r="V54" s="20">
        <f>SUM(V32:V53)</f>
        <v>0</v>
      </c>
      <c r="W54" s="27" t="e">
        <f>(U54+V54)/(T54+U54+V54)</f>
        <v>#DIV/0!</v>
      </c>
      <c r="X54" s="27" t="e">
        <f>(D54-G54)/(B54-I54-G54+M54)</f>
        <v>#DIV/0!</v>
      </c>
    </row>
  </sheetData>
  <pageMargins left="0.75" right="0.75" top="1" bottom="1" header="0.5" footer="0.5"/>
  <pageSetup orientation="portrait"/>
  <headerFooter>
    <oddHeader>&amp;L&amp;"Geneva,Regular"&amp;10&amp;K000000Hay</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52"/>
  <sheetViews>
    <sheetView showGridLines="0" workbookViewId="0">
      <selection activeCell="A16" sqref="A16"/>
    </sheetView>
  </sheetViews>
  <sheetFormatPr baseColWidth="10" defaultColWidth="8.125" defaultRowHeight="13" customHeight="1" x14ac:dyDescent="0.2"/>
  <cols>
    <col min="1" max="1" width="13" style="5" customWidth="1"/>
    <col min="2" max="2" width="2.125" style="5" customWidth="1"/>
    <col min="3" max="4" width="2.375" style="5" bestFit="1" customWidth="1"/>
    <col min="5" max="5" width="3" style="5" customWidth="1"/>
    <col min="6" max="6" width="4" style="5" customWidth="1"/>
    <col min="7" max="7" width="2" style="5" customWidth="1"/>
    <col min="8" max="8" width="2.5" style="5" bestFit="1" customWidth="1"/>
    <col min="9" max="10" width="2" style="5" customWidth="1"/>
    <col min="11" max="11" width="2.75" style="5" customWidth="1"/>
    <col min="12" max="12" width="2.875" style="5" customWidth="1"/>
    <col min="13" max="13" width="2.375" style="5" customWidth="1"/>
    <col min="14" max="14" width="3" style="5" customWidth="1"/>
    <col min="15" max="17" width="4.125" style="5" bestFit="1" customWidth="1"/>
    <col min="18" max="18" width="2.375" style="5" bestFit="1" customWidth="1"/>
    <col min="19" max="20" width="2" style="5" customWidth="1"/>
    <col min="21" max="22" width="2.375" style="5" bestFit="1" customWidth="1"/>
    <col min="23" max="23" width="4.125" style="5" customWidth="1"/>
    <col min="24" max="24" width="3.375" style="5" customWidth="1"/>
    <col min="25" max="256" width="8.125" customWidth="1"/>
  </cols>
  <sheetData>
    <row r="1" spans="1:24" ht="21" customHeight="1" x14ac:dyDescent="0.2">
      <c r="A1" s="45" t="s">
        <v>121</v>
      </c>
      <c r="B1" s="11"/>
      <c r="C1" s="11"/>
      <c r="D1" s="11"/>
      <c r="E1" s="11"/>
      <c r="F1" s="11"/>
      <c r="G1" s="11"/>
      <c r="H1" s="11"/>
      <c r="I1" s="11"/>
      <c r="J1" s="11"/>
      <c r="K1" s="11"/>
      <c r="L1" s="11"/>
      <c r="M1" s="11"/>
      <c r="N1" s="11"/>
      <c r="O1" s="11"/>
      <c r="P1" s="11"/>
      <c r="Q1" s="11"/>
      <c r="R1" s="11"/>
      <c r="S1" s="11"/>
      <c r="T1" s="11"/>
      <c r="U1" s="13"/>
      <c r="V1" s="13"/>
      <c r="W1" s="14"/>
      <c r="X1" s="14"/>
    </row>
    <row r="2" spans="1:24" ht="19" customHeight="1" x14ac:dyDescent="0.2">
      <c r="A2" s="14"/>
      <c r="B2" s="14"/>
      <c r="C2" s="14"/>
      <c r="D2" s="14"/>
      <c r="E2" s="31"/>
      <c r="F2" s="14"/>
      <c r="G2" s="14"/>
      <c r="H2" s="14"/>
      <c r="I2" s="14"/>
      <c r="J2" s="14"/>
      <c r="K2" s="14"/>
      <c r="L2" s="14"/>
      <c r="M2" s="14"/>
      <c r="N2" s="14"/>
      <c r="O2" s="14"/>
      <c r="P2" s="14"/>
      <c r="Q2" s="14"/>
      <c r="R2" s="14"/>
      <c r="S2" s="14"/>
      <c r="T2" s="14"/>
      <c r="U2" s="13"/>
      <c r="V2" s="13"/>
      <c r="W2" s="14"/>
      <c r="X2" s="14"/>
    </row>
    <row r="3" spans="1:24" ht="28.25" customHeight="1" x14ac:dyDescent="0.2">
      <c r="A3" s="16" t="s">
        <v>6</v>
      </c>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57</v>
      </c>
      <c r="Q3" s="16" t="s">
        <v>22</v>
      </c>
      <c r="R3" s="16" t="s">
        <v>23</v>
      </c>
      <c r="S3" s="16" t="s">
        <v>24</v>
      </c>
      <c r="T3" s="16" t="s">
        <v>25</v>
      </c>
      <c r="U3" s="16" t="s">
        <v>26</v>
      </c>
      <c r="V3" s="16" t="s">
        <v>27</v>
      </c>
      <c r="W3" s="17" t="s">
        <v>28</v>
      </c>
      <c r="X3" s="16" t="s">
        <v>60</v>
      </c>
    </row>
    <row r="4" spans="1:24" ht="19" customHeight="1" x14ac:dyDescent="0.2">
      <c r="A4" s="19" t="s">
        <v>124</v>
      </c>
      <c r="B4" s="19"/>
      <c r="C4" s="19"/>
      <c r="D4" s="19"/>
      <c r="E4" s="19"/>
      <c r="F4" s="19"/>
      <c r="G4" s="19"/>
      <c r="H4" s="19"/>
      <c r="I4" s="19"/>
      <c r="J4" s="19"/>
      <c r="K4" s="19"/>
      <c r="L4" s="19"/>
      <c r="M4" s="19"/>
      <c r="N4" s="19"/>
      <c r="O4" s="19"/>
      <c r="P4" s="19"/>
      <c r="Q4" s="19"/>
      <c r="R4" s="19"/>
      <c r="S4" s="19"/>
      <c r="T4" s="19"/>
      <c r="U4" s="19"/>
      <c r="V4" s="19"/>
      <c r="W4" s="19"/>
      <c r="X4" s="19"/>
    </row>
    <row r="5" spans="1:24" ht="19" customHeight="1" x14ac:dyDescent="0.2">
      <c r="A5" s="117" t="s">
        <v>132</v>
      </c>
      <c r="B5" s="14">
        <v>1</v>
      </c>
      <c r="C5" s="14">
        <v>0</v>
      </c>
      <c r="D5" s="14">
        <v>0</v>
      </c>
      <c r="E5" s="14"/>
      <c r="F5" s="14"/>
      <c r="G5" s="14"/>
      <c r="H5" s="14"/>
      <c r="I5" s="14"/>
      <c r="J5" s="14"/>
      <c r="K5" s="14"/>
      <c r="L5" s="14"/>
      <c r="M5" s="14"/>
      <c r="N5" s="14"/>
      <c r="O5" s="14"/>
      <c r="P5" s="14"/>
      <c r="Q5" s="14"/>
      <c r="R5" s="14"/>
      <c r="S5" s="14"/>
      <c r="T5" s="14"/>
      <c r="U5" s="14"/>
      <c r="V5" s="14"/>
      <c r="W5" s="14"/>
      <c r="X5" s="14"/>
    </row>
    <row r="6" spans="1:24" ht="19" customHeight="1" x14ac:dyDescent="0.2">
      <c r="A6" s="117" t="s">
        <v>140</v>
      </c>
      <c r="B6" s="14">
        <v>1</v>
      </c>
      <c r="C6" s="14">
        <v>0</v>
      </c>
      <c r="D6" s="14">
        <v>1</v>
      </c>
      <c r="E6" s="14"/>
      <c r="F6" s="14"/>
      <c r="G6" s="14"/>
      <c r="H6" s="14"/>
      <c r="I6" s="14"/>
      <c r="J6" s="14"/>
      <c r="K6" s="14"/>
      <c r="L6" s="14"/>
      <c r="M6" s="14"/>
      <c r="N6" s="14"/>
      <c r="O6" s="14"/>
      <c r="P6" s="14"/>
      <c r="Q6" s="14"/>
      <c r="R6" s="14"/>
      <c r="S6" s="14"/>
      <c r="T6" s="14"/>
      <c r="U6" s="14"/>
      <c r="V6" s="14"/>
      <c r="W6" s="14"/>
      <c r="X6" s="14"/>
    </row>
    <row r="7" spans="1:24" ht="19" customHeight="1" x14ac:dyDescent="0.2">
      <c r="A7" s="117" t="s">
        <v>145</v>
      </c>
      <c r="B7" s="14">
        <v>2</v>
      </c>
      <c r="C7" s="14">
        <v>0</v>
      </c>
      <c r="D7" s="14">
        <v>0</v>
      </c>
      <c r="E7" s="14"/>
      <c r="F7" s="14"/>
      <c r="G7" s="14"/>
      <c r="H7" s="14">
        <v>1</v>
      </c>
      <c r="I7" s="14"/>
      <c r="J7" s="14"/>
      <c r="K7" s="14"/>
      <c r="L7" s="14"/>
      <c r="M7" s="14"/>
      <c r="N7" s="14">
        <v>1</v>
      </c>
      <c r="O7" s="14"/>
      <c r="P7" s="14"/>
      <c r="Q7" s="14"/>
      <c r="R7" s="14"/>
      <c r="S7" s="14"/>
      <c r="T7" s="14"/>
      <c r="U7" s="14"/>
      <c r="V7" s="14">
        <v>1</v>
      </c>
      <c r="W7" s="14"/>
      <c r="X7" s="14"/>
    </row>
    <row r="8" spans="1:24" ht="19" customHeight="1" x14ac:dyDescent="0.2">
      <c r="A8" s="117" t="s">
        <v>149</v>
      </c>
      <c r="B8" s="14">
        <v>0</v>
      </c>
      <c r="C8" s="14">
        <v>1</v>
      </c>
      <c r="D8" s="14">
        <v>0</v>
      </c>
      <c r="E8" s="14"/>
      <c r="F8" s="14"/>
      <c r="G8" s="14"/>
      <c r="H8" s="14"/>
      <c r="I8" s="14"/>
      <c r="J8" s="14"/>
      <c r="K8" s="14"/>
      <c r="L8" s="14"/>
      <c r="M8" s="14"/>
      <c r="N8" s="14"/>
      <c r="O8" s="14"/>
      <c r="P8" s="14"/>
      <c r="Q8" s="14"/>
      <c r="R8" s="14"/>
      <c r="S8" s="14"/>
      <c r="T8" s="14"/>
      <c r="U8" s="14"/>
      <c r="V8" s="14"/>
      <c r="W8" s="14"/>
      <c r="X8" s="14"/>
    </row>
    <row r="9" spans="1:24" ht="19" customHeight="1" x14ac:dyDescent="0.2">
      <c r="A9" s="116" t="s">
        <v>151</v>
      </c>
      <c r="B9" s="14">
        <v>0</v>
      </c>
      <c r="C9" s="14">
        <v>1</v>
      </c>
      <c r="D9" s="14">
        <v>0</v>
      </c>
      <c r="E9" s="14"/>
      <c r="F9" s="14"/>
      <c r="G9" s="14"/>
      <c r="H9" s="14"/>
      <c r="I9" s="14"/>
      <c r="J9" s="14"/>
      <c r="K9" s="14"/>
      <c r="L9" s="14"/>
      <c r="M9" s="14"/>
      <c r="N9" s="14"/>
      <c r="O9" s="14"/>
      <c r="P9" s="14"/>
      <c r="Q9" s="14"/>
      <c r="R9" s="14"/>
      <c r="S9" s="14"/>
      <c r="T9" s="14"/>
      <c r="U9" s="14"/>
      <c r="V9" s="14"/>
      <c r="W9" s="14"/>
      <c r="X9" s="14"/>
    </row>
    <row r="10" spans="1:24" ht="19" customHeight="1" x14ac:dyDescent="0.2">
      <c r="A10" s="116" t="s">
        <v>151</v>
      </c>
      <c r="B10" s="14"/>
      <c r="C10" s="14"/>
      <c r="D10" s="14"/>
      <c r="E10" s="14"/>
      <c r="F10" s="14"/>
      <c r="G10" s="14"/>
      <c r="H10" s="14"/>
      <c r="I10" s="14"/>
      <c r="J10" s="14"/>
      <c r="K10" s="14"/>
      <c r="L10" s="14"/>
      <c r="M10" s="14"/>
      <c r="N10" s="14"/>
      <c r="O10" s="14"/>
      <c r="P10" s="14"/>
      <c r="Q10" s="14"/>
      <c r="R10" s="14"/>
      <c r="S10" s="14"/>
      <c r="T10" s="14"/>
      <c r="U10" s="14"/>
      <c r="V10" s="14">
        <v>1</v>
      </c>
      <c r="W10" s="14"/>
      <c r="X10" s="14"/>
    </row>
    <row r="11" spans="1:24" ht="19" customHeight="1" x14ac:dyDescent="0.2">
      <c r="A11" s="116" t="s">
        <v>152</v>
      </c>
      <c r="B11" s="14"/>
      <c r="C11" s="14">
        <v>1</v>
      </c>
      <c r="D11" s="14"/>
      <c r="E11" s="32"/>
      <c r="F11" s="14"/>
      <c r="G11" s="14"/>
      <c r="H11" s="14"/>
      <c r="I11" s="14"/>
      <c r="J11" s="14"/>
      <c r="K11" s="14"/>
      <c r="L11" s="14"/>
      <c r="M11" s="14"/>
      <c r="N11" s="14"/>
      <c r="O11" s="14"/>
      <c r="P11" s="14"/>
      <c r="Q11" s="14"/>
      <c r="R11" s="14"/>
      <c r="S11" s="14"/>
      <c r="T11" s="14"/>
      <c r="U11" s="14"/>
      <c r="V11" s="14"/>
      <c r="W11" s="14"/>
      <c r="X11" s="14"/>
    </row>
    <row r="12" spans="1:24" ht="19" customHeight="1" x14ac:dyDescent="0.2">
      <c r="A12" s="116" t="s">
        <v>152</v>
      </c>
      <c r="B12" s="14">
        <v>2</v>
      </c>
      <c r="C12" s="14">
        <v>0</v>
      </c>
      <c r="D12" s="14">
        <v>0</v>
      </c>
      <c r="E12" s="14"/>
      <c r="F12" s="14"/>
      <c r="G12" s="14"/>
      <c r="H12" s="14"/>
      <c r="I12" s="14"/>
      <c r="J12" s="14"/>
      <c r="K12" s="14"/>
      <c r="L12" s="14"/>
      <c r="M12" s="14"/>
      <c r="N12" s="14"/>
      <c r="O12" s="14"/>
      <c r="P12" s="14"/>
      <c r="Q12" s="14"/>
      <c r="R12" s="14"/>
      <c r="S12" s="14"/>
      <c r="T12" s="14"/>
      <c r="U12" s="14"/>
      <c r="V12" s="14"/>
      <c r="W12" s="14"/>
      <c r="X12" s="14"/>
    </row>
    <row r="13" spans="1:24" ht="19" customHeight="1" x14ac:dyDescent="0.2">
      <c r="A13" s="116" t="s">
        <v>160</v>
      </c>
      <c r="B13" s="14"/>
      <c r="C13" s="14"/>
      <c r="D13" s="14"/>
      <c r="E13" s="14"/>
      <c r="F13" s="14"/>
      <c r="G13" s="14"/>
      <c r="H13" s="14"/>
      <c r="I13" s="14"/>
      <c r="J13" s="14"/>
      <c r="K13" s="14"/>
      <c r="L13" s="14"/>
      <c r="M13" s="14"/>
      <c r="N13" s="14"/>
      <c r="O13" s="14"/>
      <c r="P13" s="14"/>
      <c r="Q13" s="14"/>
      <c r="R13" s="14"/>
      <c r="S13" s="14"/>
      <c r="T13" s="14"/>
      <c r="U13" s="14"/>
      <c r="V13" s="14">
        <v>1</v>
      </c>
      <c r="W13" s="14"/>
      <c r="X13" s="14"/>
    </row>
    <row r="14" spans="1:24" ht="19" customHeight="1" x14ac:dyDescent="0.2">
      <c r="A14" s="116" t="s">
        <v>151</v>
      </c>
      <c r="B14" s="14"/>
      <c r="C14" s="14">
        <v>1</v>
      </c>
      <c r="D14" s="14"/>
      <c r="E14" s="14"/>
      <c r="F14" s="14"/>
      <c r="G14" s="14"/>
      <c r="H14" s="14"/>
      <c r="I14" s="14"/>
      <c r="J14" s="14"/>
      <c r="K14" s="14"/>
      <c r="L14" s="14"/>
      <c r="M14" s="14"/>
      <c r="N14" s="14"/>
      <c r="O14" s="14"/>
      <c r="P14" s="14"/>
      <c r="Q14" s="14"/>
      <c r="R14" s="14"/>
      <c r="S14" s="14"/>
      <c r="T14" s="32"/>
      <c r="U14" s="14"/>
      <c r="V14" s="14"/>
      <c r="W14" s="14"/>
      <c r="X14" s="14"/>
    </row>
    <row r="15" spans="1:24" ht="19" customHeight="1" x14ac:dyDescent="0.2">
      <c r="A15" s="116" t="s">
        <v>151</v>
      </c>
      <c r="B15" s="14"/>
      <c r="C15" s="14">
        <v>1</v>
      </c>
      <c r="D15" s="14"/>
      <c r="E15" s="14"/>
      <c r="F15" s="14"/>
      <c r="G15" s="14"/>
      <c r="H15" s="14"/>
      <c r="I15" s="14"/>
      <c r="J15" s="14"/>
      <c r="K15" s="14"/>
      <c r="L15" s="14"/>
      <c r="M15" s="14"/>
      <c r="N15" s="14"/>
      <c r="O15" s="14"/>
      <c r="P15" s="14"/>
      <c r="Q15" s="14"/>
      <c r="R15" s="14"/>
      <c r="S15" s="14"/>
      <c r="T15" s="14"/>
      <c r="U15" s="14"/>
      <c r="V15" s="14"/>
      <c r="W15" s="14"/>
      <c r="X15" s="14"/>
    </row>
    <row r="16" spans="1:24" ht="19" customHeight="1" x14ac:dyDescent="0.25">
      <c r="A16" s="140"/>
      <c r="B16" s="14"/>
      <c r="C16" s="14"/>
      <c r="D16" s="14"/>
      <c r="E16" s="14"/>
      <c r="F16" s="14"/>
      <c r="G16" s="14"/>
      <c r="H16" s="14"/>
      <c r="I16" s="32"/>
      <c r="J16" s="14"/>
      <c r="K16" s="14"/>
      <c r="L16" s="14"/>
      <c r="M16" s="14"/>
      <c r="N16" s="14"/>
      <c r="O16" s="14"/>
      <c r="P16" s="14"/>
      <c r="Q16" s="14"/>
      <c r="R16" s="14"/>
      <c r="S16" s="14"/>
      <c r="T16" s="14"/>
      <c r="U16" s="14"/>
      <c r="V16" s="14"/>
      <c r="W16" s="14"/>
      <c r="X16" s="14"/>
    </row>
    <row r="17" spans="1:24" ht="19" customHeight="1" x14ac:dyDescent="0.2">
      <c r="A17" s="141"/>
      <c r="B17" s="14"/>
      <c r="C17" s="14"/>
      <c r="D17" s="14"/>
      <c r="E17" s="14"/>
      <c r="F17" s="32"/>
      <c r="G17" s="14"/>
      <c r="H17" s="14"/>
      <c r="I17" s="14"/>
      <c r="J17" s="14"/>
      <c r="K17" s="14"/>
      <c r="L17" s="14"/>
      <c r="M17" s="14"/>
      <c r="N17" s="14"/>
      <c r="O17" s="14"/>
      <c r="P17" s="14"/>
      <c r="Q17" s="14"/>
      <c r="R17" s="14"/>
      <c r="S17" s="14"/>
      <c r="T17" s="14"/>
      <c r="U17" s="14"/>
      <c r="V17" s="14"/>
      <c r="W17" s="14"/>
      <c r="X17" s="14"/>
    </row>
    <row r="18" spans="1:24" ht="19" customHeight="1" x14ac:dyDescent="0.2">
      <c r="A18" s="116"/>
      <c r="B18" s="14"/>
      <c r="C18" s="14"/>
      <c r="D18" s="14"/>
      <c r="E18" s="14"/>
      <c r="F18" s="32"/>
      <c r="G18" s="32"/>
      <c r="H18" s="32"/>
      <c r="I18" s="32"/>
      <c r="J18" s="32"/>
      <c r="K18" s="32"/>
      <c r="L18" s="32"/>
      <c r="M18" s="32"/>
      <c r="N18" s="32"/>
      <c r="O18" s="32"/>
      <c r="P18" s="32"/>
      <c r="Q18" s="32"/>
      <c r="R18" s="32"/>
      <c r="S18" s="14"/>
      <c r="T18" s="32"/>
      <c r="U18" s="32"/>
      <c r="V18" s="14"/>
      <c r="W18" s="32"/>
      <c r="X18" s="32"/>
    </row>
    <row r="19" spans="1:24" ht="19" customHeight="1" x14ac:dyDescent="0.2">
      <c r="A19" s="145"/>
      <c r="B19" s="14"/>
      <c r="C19" s="14"/>
      <c r="D19" s="14"/>
      <c r="E19" s="32"/>
      <c r="F19" s="32"/>
      <c r="G19" s="32"/>
      <c r="H19" s="32"/>
      <c r="I19" s="32"/>
      <c r="J19" s="32"/>
      <c r="K19" s="14"/>
      <c r="L19" s="14"/>
      <c r="M19" s="32"/>
      <c r="N19" s="32"/>
      <c r="O19" s="32"/>
      <c r="P19" s="32"/>
      <c r="Q19" s="32"/>
      <c r="R19" s="32"/>
      <c r="S19" s="32"/>
      <c r="T19" s="32"/>
      <c r="U19" s="32"/>
      <c r="V19" s="14"/>
      <c r="W19" s="32"/>
      <c r="X19" s="32"/>
    </row>
    <row r="20" spans="1:24" ht="19" customHeight="1" x14ac:dyDescent="0.2">
      <c r="A20" s="116"/>
      <c r="B20" s="14"/>
      <c r="C20" s="14"/>
      <c r="D20" s="14"/>
      <c r="E20" s="14"/>
      <c r="F20" s="14"/>
      <c r="G20" s="14"/>
      <c r="H20" s="14"/>
      <c r="I20" s="14"/>
      <c r="J20" s="14"/>
      <c r="K20" s="14"/>
      <c r="L20" s="14"/>
      <c r="M20" s="14"/>
      <c r="N20" s="14"/>
      <c r="O20" s="14"/>
      <c r="P20" s="14"/>
      <c r="Q20" s="14"/>
      <c r="R20" s="14"/>
      <c r="S20" s="14"/>
      <c r="T20" s="14"/>
      <c r="U20" s="14"/>
      <c r="V20" s="14"/>
      <c r="W20" s="14"/>
      <c r="X20" s="14"/>
    </row>
    <row r="21" spans="1:24" ht="19" customHeight="1" x14ac:dyDescent="0.2">
      <c r="A21" s="23"/>
      <c r="B21" s="23"/>
      <c r="C21" s="23"/>
      <c r="D21" s="23"/>
      <c r="E21" s="23"/>
      <c r="F21" s="23"/>
      <c r="G21" s="23"/>
      <c r="H21" s="23"/>
      <c r="I21" s="23"/>
      <c r="J21" s="23"/>
      <c r="K21" s="23"/>
      <c r="L21" s="23"/>
      <c r="M21" s="23"/>
      <c r="N21" s="23"/>
      <c r="O21" s="24"/>
      <c r="P21" s="24"/>
      <c r="Q21" s="24"/>
      <c r="R21" s="23"/>
      <c r="S21" s="23"/>
      <c r="T21" s="23"/>
      <c r="U21" s="23"/>
      <c r="V21" s="23"/>
      <c r="W21" s="23"/>
      <c r="X21" s="25"/>
    </row>
    <row r="22" spans="1:24" ht="17" customHeight="1" x14ac:dyDescent="0.2">
      <c r="A22" s="20" t="s">
        <v>30</v>
      </c>
      <c r="B22" s="20">
        <f t="shared" ref="B22:N22" si="0">SUM(B4:B21)</f>
        <v>6</v>
      </c>
      <c r="C22" s="20">
        <f t="shared" si="0"/>
        <v>5</v>
      </c>
      <c r="D22" s="20">
        <f t="shared" si="0"/>
        <v>1</v>
      </c>
      <c r="E22" s="20">
        <f t="shared" si="0"/>
        <v>0</v>
      </c>
      <c r="F22" s="20">
        <f t="shared" si="0"/>
        <v>0</v>
      </c>
      <c r="G22" s="20">
        <f t="shared" si="0"/>
        <v>0</v>
      </c>
      <c r="H22" s="20">
        <f t="shared" si="0"/>
        <v>1</v>
      </c>
      <c r="I22" s="20">
        <f t="shared" si="0"/>
        <v>0</v>
      </c>
      <c r="J22" s="20">
        <f t="shared" si="0"/>
        <v>0</v>
      </c>
      <c r="K22" s="20">
        <f t="shared" si="0"/>
        <v>0</v>
      </c>
      <c r="L22" s="20">
        <f t="shared" si="0"/>
        <v>0</v>
      </c>
      <c r="M22" s="20">
        <f t="shared" si="0"/>
        <v>0</v>
      </c>
      <c r="N22" s="20">
        <f t="shared" si="0"/>
        <v>1</v>
      </c>
      <c r="O22" s="27">
        <f>(D22+J22+K22+N22)/(B22+J22+K22+M22)</f>
        <v>0.33333333333333331</v>
      </c>
      <c r="P22" s="27">
        <f>($D22+$E22+($F22*2)+(G22*3))/$B22</f>
        <v>0.16666666666666666</v>
      </c>
      <c r="Q22" s="27">
        <f>D22/B22</f>
        <v>0.16666666666666666</v>
      </c>
      <c r="R22" s="20">
        <f>SUM(R4:R21)</f>
        <v>0</v>
      </c>
      <c r="S22" s="20">
        <f>SUM(S4:S21)</f>
        <v>0</v>
      </c>
      <c r="T22" s="20">
        <f>SUM(T4:T21)</f>
        <v>0</v>
      </c>
      <c r="U22" s="20">
        <f>SUM(U4:U21)</f>
        <v>0</v>
      </c>
      <c r="V22" s="20">
        <f>SUM(V4:V21)</f>
        <v>3</v>
      </c>
      <c r="W22" s="27">
        <f>(U22+V22)/(T22+U22+V22)</f>
        <v>1</v>
      </c>
      <c r="X22" s="27">
        <f>(D22-G22)/(B22-I22-G22+M22)</f>
        <v>0.16666666666666666</v>
      </c>
    </row>
    <row r="23" spans="1:24" ht="19" customHeight="1" x14ac:dyDescent="0.2">
      <c r="A23" s="13"/>
      <c r="B23" s="13"/>
      <c r="C23" s="13"/>
      <c r="D23" s="13"/>
      <c r="E23" s="13"/>
      <c r="F23" s="13"/>
      <c r="G23" s="13"/>
      <c r="H23" s="13"/>
      <c r="I23" s="13"/>
      <c r="J23" s="13"/>
      <c r="K23" s="13"/>
      <c r="L23" s="13"/>
      <c r="M23" s="13"/>
      <c r="N23" s="13"/>
      <c r="O23" s="13"/>
      <c r="P23" s="13"/>
      <c r="Q23" s="13"/>
      <c r="R23" s="13"/>
      <c r="S23" s="13"/>
      <c r="T23" s="13"/>
      <c r="U23" s="13"/>
      <c r="V23" s="13"/>
      <c r="W23" s="14"/>
      <c r="X23" s="14"/>
    </row>
    <row r="24" spans="1:24" ht="19" customHeight="1" x14ac:dyDescent="0.2">
      <c r="A24" s="13"/>
      <c r="B24" s="13"/>
      <c r="C24" s="13"/>
      <c r="D24" s="13"/>
      <c r="E24" s="13"/>
      <c r="F24" s="13"/>
      <c r="G24" s="13"/>
      <c r="H24" s="13"/>
      <c r="I24" s="13"/>
      <c r="J24" s="13"/>
      <c r="K24" s="13"/>
      <c r="L24" s="13"/>
      <c r="M24" s="13"/>
      <c r="N24" s="13"/>
      <c r="O24" s="13"/>
      <c r="P24" s="13"/>
      <c r="Q24" s="13"/>
      <c r="R24" s="13"/>
      <c r="S24" s="13"/>
      <c r="T24" s="13"/>
      <c r="U24" s="13"/>
      <c r="V24" s="13"/>
      <c r="W24" s="14"/>
      <c r="X24" s="14"/>
    </row>
    <row r="25" spans="1:24" ht="19" customHeight="1" x14ac:dyDescent="0.2">
      <c r="A25" s="14"/>
      <c r="B25" s="14"/>
      <c r="C25" s="14"/>
      <c r="D25" s="14"/>
      <c r="E25" s="14"/>
      <c r="F25" s="14"/>
      <c r="G25" s="14"/>
      <c r="H25" s="14"/>
      <c r="I25" s="14"/>
      <c r="J25" s="14"/>
      <c r="K25" s="14"/>
      <c r="L25" s="14"/>
      <c r="M25" s="14"/>
      <c r="N25" s="14"/>
      <c r="O25" s="14"/>
      <c r="P25" s="14"/>
      <c r="Q25" s="14"/>
      <c r="R25" s="14"/>
      <c r="S25" s="14"/>
      <c r="T25" s="14"/>
      <c r="U25" s="14"/>
      <c r="V25" s="14"/>
      <c r="W25" s="14"/>
      <c r="X25" s="14"/>
    </row>
    <row r="26" spans="1:24" ht="19" customHeight="1" x14ac:dyDescent="0.2">
      <c r="A26" s="14"/>
      <c r="B26" s="14"/>
      <c r="C26" s="14"/>
      <c r="D26" s="14"/>
      <c r="E26" s="14"/>
      <c r="F26" s="14"/>
      <c r="G26" s="14"/>
      <c r="H26" s="14"/>
      <c r="I26" s="14"/>
      <c r="J26" s="14"/>
      <c r="K26" s="14"/>
      <c r="L26" s="14"/>
      <c r="M26" s="14"/>
      <c r="N26" s="14"/>
      <c r="O26" s="14"/>
      <c r="P26" s="14"/>
      <c r="Q26" s="14"/>
      <c r="R26" s="14"/>
      <c r="S26" s="14"/>
      <c r="T26" s="14"/>
      <c r="U26" s="14"/>
      <c r="V26" s="14"/>
      <c r="W26" s="14"/>
      <c r="X26" s="14"/>
    </row>
    <row r="27" spans="1:24" ht="21" customHeight="1" x14ac:dyDescent="0.2">
      <c r="A27" s="11"/>
      <c r="B27" s="11"/>
      <c r="C27" s="11"/>
      <c r="D27" s="11"/>
      <c r="E27" s="11"/>
      <c r="F27" s="11"/>
      <c r="G27" s="11"/>
      <c r="H27" s="11"/>
      <c r="I27" s="11"/>
      <c r="J27" s="11"/>
      <c r="K27" s="11"/>
      <c r="L27" s="11"/>
      <c r="M27" s="11"/>
      <c r="N27" s="11"/>
      <c r="O27" s="11"/>
      <c r="P27" s="11"/>
      <c r="Q27" s="11"/>
      <c r="R27" s="11"/>
      <c r="S27" s="11"/>
      <c r="T27" s="11"/>
      <c r="U27" s="13"/>
      <c r="V27" s="13"/>
      <c r="W27" s="14"/>
      <c r="X27" s="14"/>
    </row>
    <row r="28" spans="1:24" ht="22" customHeight="1" x14ac:dyDescent="0.2">
      <c r="A28" s="63" t="s">
        <v>61</v>
      </c>
      <c r="B28" s="14"/>
      <c r="C28" s="14"/>
      <c r="D28" s="14"/>
      <c r="E28" s="31"/>
      <c r="F28" s="14"/>
      <c r="G28" s="14"/>
      <c r="H28" s="14"/>
      <c r="I28" s="14"/>
      <c r="J28" s="14"/>
      <c r="K28" s="14"/>
      <c r="L28" s="14"/>
      <c r="M28" s="14"/>
      <c r="N28" s="14"/>
      <c r="O28" s="14"/>
      <c r="P28" s="14"/>
      <c r="Q28" s="14"/>
      <c r="R28" s="14"/>
      <c r="S28" s="14"/>
      <c r="T28" s="14"/>
      <c r="U28" s="13"/>
      <c r="V28" s="13"/>
      <c r="W28" s="14"/>
      <c r="X28" s="14"/>
    </row>
    <row r="29" spans="1:24" ht="52.25" customHeight="1" x14ac:dyDescent="0.2">
      <c r="A29" s="16" t="s">
        <v>6</v>
      </c>
      <c r="B29" s="16" t="s">
        <v>7</v>
      </c>
      <c r="C29" s="16" t="s">
        <v>8</v>
      </c>
      <c r="D29" s="16" t="s">
        <v>9</v>
      </c>
      <c r="E29" s="16" t="s">
        <v>10</v>
      </c>
      <c r="F29" s="16" t="s">
        <v>11</v>
      </c>
      <c r="G29" s="16" t="s">
        <v>12</v>
      </c>
      <c r="H29" s="16" t="s">
        <v>13</v>
      </c>
      <c r="I29" s="16" t="s">
        <v>14</v>
      </c>
      <c r="J29" s="16" t="s">
        <v>15</v>
      </c>
      <c r="K29" s="16" t="s">
        <v>16</v>
      </c>
      <c r="L29" s="16" t="s">
        <v>17</v>
      </c>
      <c r="M29" s="16" t="s">
        <v>18</v>
      </c>
      <c r="N29" s="16" t="s">
        <v>19</v>
      </c>
      <c r="O29" s="16" t="s">
        <v>20</v>
      </c>
      <c r="P29" s="17" t="s">
        <v>21</v>
      </c>
      <c r="Q29" s="16" t="s">
        <v>22</v>
      </c>
      <c r="R29" s="16" t="s">
        <v>23</v>
      </c>
      <c r="S29" s="16" t="s">
        <v>24</v>
      </c>
      <c r="T29" s="16" t="s">
        <v>25</v>
      </c>
      <c r="U29" s="16" t="s">
        <v>26</v>
      </c>
      <c r="V29" s="16" t="s">
        <v>27</v>
      </c>
      <c r="W29" s="17" t="s">
        <v>28</v>
      </c>
      <c r="X29" s="48" t="s">
        <v>29</v>
      </c>
    </row>
    <row r="30" spans="1:24" ht="19" customHeight="1" x14ac:dyDescent="0.2">
      <c r="A30" s="14"/>
      <c r="B30" s="19"/>
      <c r="C30" s="19"/>
      <c r="D30" s="19"/>
      <c r="E30" s="19"/>
      <c r="F30" s="35"/>
      <c r="G30" s="35"/>
      <c r="H30" s="35"/>
      <c r="I30" s="35"/>
      <c r="J30" s="35"/>
      <c r="K30" s="35"/>
      <c r="L30" s="35"/>
      <c r="M30" s="35"/>
      <c r="N30" s="35"/>
      <c r="O30" s="27"/>
      <c r="P30" s="27"/>
      <c r="Q30" s="27"/>
      <c r="R30" s="35"/>
      <c r="S30" s="35"/>
      <c r="T30" s="35"/>
      <c r="U30" s="35"/>
      <c r="V30" s="35"/>
      <c r="W30" s="35"/>
      <c r="X30" s="19"/>
    </row>
    <row r="31" spans="1:24" ht="19" customHeight="1" x14ac:dyDescent="0.2">
      <c r="A31" s="117"/>
      <c r="B31" s="13"/>
      <c r="C31" s="13"/>
      <c r="D31" s="13"/>
      <c r="E31" s="13"/>
      <c r="F31" s="13"/>
      <c r="G31" s="13"/>
      <c r="H31" s="13"/>
      <c r="I31" s="13"/>
      <c r="J31" s="13"/>
      <c r="K31" s="13"/>
      <c r="L31" s="13"/>
      <c r="M31" s="13"/>
      <c r="N31" s="13"/>
      <c r="O31" s="41"/>
      <c r="P31" s="41"/>
      <c r="Q31" s="41"/>
      <c r="R31" s="13"/>
      <c r="S31" s="13"/>
      <c r="T31" s="13"/>
      <c r="U31" s="13"/>
      <c r="V31" s="13"/>
      <c r="W31" s="13"/>
      <c r="X31" s="14"/>
    </row>
    <row r="32" spans="1:24" ht="19" customHeight="1" x14ac:dyDescent="0.2">
      <c r="A32" s="117"/>
      <c r="B32" s="13"/>
      <c r="C32" s="13"/>
      <c r="D32" s="13"/>
      <c r="E32" s="13"/>
      <c r="F32" s="13"/>
      <c r="G32" s="13"/>
      <c r="H32" s="13"/>
      <c r="I32" s="13"/>
      <c r="J32" s="13"/>
      <c r="K32" s="13"/>
      <c r="L32" s="13"/>
      <c r="M32" s="13"/>
      <c r="N32" s="13"/>
      <c r="O32" s="41"/>
      <c r="P32" s="41"/>
      <c r="Q32" s="41"/>
      <c r="R32" s="13"/>
      <c r="S32" s="13"/>
      <c r="T32" s="13"/>
      <c r="U32" s="13"/>
      <c r="V32" s="13"/>
      <c r="W32" s="13"/>
      <c r="X32" s="14"/>
    </row>
    <row r="33" spans="1:24" ht="19" customHeight="1" x14ac:dyDescent="0.2">
      <c r="A33" s="117"/>
      <c r="B33" s="13"/>
      <c r="C33" s="13"/>
      <c r="D33" s="13"/>
      <c r="E33" s="13"/>
      <c r="F33" s="13"/>
      <c r="G33" s="13"/>
      <c r="H33" s="13"/>
      <c r="I33" s="13"/>
      <c r="J33" s="13"/>
      <c r="K33" s="13"/>
      <c r="L33" s="13"/>
      <c r="M33" s="13"/>
      <c r="N33" s="13"/>
      <c r="O33" s="41"/>
      <c r="P33" s="41"/>
      <c r="Q33" s="41"/>
      <c r="R33" s="13"/>
      <c r="S33" s="13"/>
      <c r="T33" s="13"/>
      <c r="U33" s="13"/>
      <c r="V33" s="13"/>
      <c r="W33" s="13"/>
      <c r="X33" s="14"/>
    </row>
    <row r="34" spans="1:24" ht="19" customHeight="1" x14ac:dyDescent="0.2">
      <c r="A34" s="117"/>
      <c r="B34" s="13"/>
      <c r="C34" s="13"/>
      <c r="D34" s="13"/>
      <c r="E34" s="13"/>
      <c r="F34" s="13"/>
      <c r="G34" s="13"/>
      <c r="H34" s="13"/>
      <c r="I34" s="13"/>
      <c r="J34" s="13"/>
      <c r="K34" s="13"/>
      <c r="L34" s="13"/>
      <c r="M34" s="13"/>
      <c r="N34" s="13"/>
      <c r="O34" s="41"/>
      <c r="P34" s="41"/>
      <c r="Q34" s="41"/>
      <c r="R34" s="13"/>
      <c r="S34" s="13"/>
      <c r="T34" s="13"/>
      <c r="U34" s="13"/>
      <c r="V34" s="13"/>
      <c r="W34" s="13"/>
      <c r="X34" s="14"/>
    </row>
    <row r="35" spans="1:24" ht="19" customHeight="1" x14ac:dyDescent="0.2">
      <c r="A35" s="117"/>
      <c r="B35" s="13"/>
      <c r="C35" s="13"/>
      <c r="D35" s="13"/>
      <c r="E35" s="13"/>
      <c r="F35" s="13"/>
      <c r="G35" s="13"/>
      <c r="H35" s="13"/>
      <c r="I35" s="13"/>
      <c r="J35" s="13"/>
      <c r="K35" s="13"/>
      <c r="L35" s="13"/>
      <c r="M35" s="13"/>
      <c r="N35" s="13"/>
      <c r="O35" s="41"/>
      <c r="P35" s="41"/>
      <c r="Q35" s="41"/>
      <c r="R35" s="13"/>
      <c r="S35" s="13"/>
      <c r="T35" s="13"/>
      <c r="U35" s="13"/>
      <c r="V35" s="13"/>
      <c r="W35" s="13"/>
      <c r="X35" s="14"/>
    </row>
    <row r="36" spans="1:24" ht="19" customHeight="1" x14ac:dyDescent="0.2">
      <c r="A36" s="117"/>
      <c r="B36" s="13"/>
      <c r="C36" s="13"/>
      <c r="D36" s="13"/>
      <c r="E36" s="13"/>
      <c r="F36" s="13"/>
      <c r="G36" s="13"/>
      <c r="H36" s="13"/>
      <c r="I36" s="13"/>
      <c r="J36" s="13"/>
      <c r="K36" s="13"/>
      <c r="L36" s="13"/>
      <c r="M36" s="13"/>
      <c r="N36" s="13"/>
      <c r="O36" s="41"/>
      <c r="P36" s="41"/>
      <c r="Q36" s="41"/>
      <c r="R36" s="13"/>
      <c r="S36" s="13"/>
      <c r="T36" s="13"/>
      <c r="U36" s="13"/>
      <c r="V36" s="13"/>
      <c r="W36" s="13"/>
      <c r="X36" s="14"/>
    </row>
    <row r="37" spans="1:24" ht="19" customHeight="1" x14ac:dyDescent="0.2">
      <c r="A37" s="117"/>
      <c r="B37" s="13"/>
      <c r="C37" s="13"/>
      <c r="D37" s="13"/>
      <c r="E37" s="13"/>
      <c r="F37" s="13"/>
      <c r="G37" s="13"/>
      <c r="H37" s="13"/>
      <c r="I37" s="13"/>
      <c r="J37" s="13"/>
      <c r="K37" s="13"/>
      <c r="L37" s="13"/>
      <c r="M37" s="13"/>
      <c r="N37" s="13"/>
      <c r="O37" s="41"/>
      <c r="P37" s="41"/>
      <c r="Q37" s="41"/>
      <c r="R37" s="13"/>
      <c r="S37" s="13"/>
      <c r="T37" s="13"/>
      <c r="U37" s="13"/>
      <c r="V37" s="13"/>
      <c r="W37" s="13"/>
      <c r="X37" s="14"/>
    </row>
    <row r="38" spans="1:24" ht="19" customHeight="1" x14ac:dyDescent="0.2">
      <c r="A38" s="117"/>
      <c r="B38" s="13"/>
      <c r="C38" s="13"/>
      <c r="D38" s="13"/>
      <c r="E38" s="13"/>
      <c r="F38" s="13"/>
      <c r="G38" s="13"/>
      <c r="H38" s="13"/>
      <c r="I38" s="13"/>
      <c r="J38" s="13"/>
      <c r="K38" s="13"/>
      <c r="L38" s="13"/>
      <c r="M38" s="13"/>
      <c r="N38" s="13"/>
      <c r="O38" s="41"/>
      <c r="P38" s="41"/>
      <c r="Q38" s="41"/>
      <c r="R38" s="13"/>
      <c r="S38" s="13"/>
      <c r="T38" s="13"/>
      <c r="U38" s="13"/>
      <c r="V38" s="13"/>
      <c r="W38" s="13"/>
      <c r="X38" s="14"/>
    </row>
    <row r="39" spans="1:24" ht="19" customHeight="1" x14ac:dyDescent="0.2">
      <c r="A39" s="9"/>
      <c r="B39" s="13"/>
      <c r="C39" s="13"/>
      <c r="D39" s="13"/>
      <c r="E39" s="13"/>
      <c r="F39" s="13"/>
      <c r="G39" s="13"/>
      <c r="H39" s="13"/>
      <c r="I39" s="13"/>
      <c r="J39" s="13"/>
      <c r="K39" s="13"/>
      <c r="L39" s="13"/>
      <c r="M39" s="13"/>
      <c r="N39" s="13"/>
      <c r="O39" s="41"/>
      <c r="P39" s="41"/>
      <c r="Q39" s="41"/>
      <c r="R39" s="13"/>
      <c r="S39" s="13"/>
      <c r="T39" s="13"/>
      <c r="U39" s="13"/>
      <c r="V39" s="13"/>
      <c r="W39" s="13"/>
      <c r="X39" s="14"/>
    </row>
    <row r="40" spans="1:24" ht="19" customHeight="1" x14ac:dyDescent="0.2">
      <c r="A40" s="9"/>
      <c r="B40" s="13"/>
      <c r="C40" s="13"/>
      <c r="D40" s="13"/>
      <c r="E40" s="13"/>
      <c r="F40" s="13"/>
      <c r="G40" s="13"/>
      <c r="H40" s="13"/>
      <c r="I40" s="13"/>
      <c r="J40" s="13"/>
      <c r="K40" s="13"/>
      <c r="L40" s="13"/>
      <c r="M40" s="13"/>
      <c r="N40" s="13"/>
      <c r="O40" s="41"/>
      <c r="P40" s="41"/>
      <c r="Q40" s="41"/>
      <c r="R40" s="13"/>
      <c r="S40" s="13"/>
      <c r="T40" s="13"/>
      <c r="U40" s="13"/>
      <c r="V40" s="13"/>
      <c r="W40" s="13"/>
      <c r="X40" s="14"/>
    </row>
    <row r="41" spans="1:24" ht="19" customHeight="1" x14ac:dyDescent="0.2">
      <c r="A41" s="9"/>
      <c r="B41" s="13"/>
      <c r="C41" s="13"/>
      <c r="D41" s="13"/>
      <c r="E41" s="13"/>
      <c r="F41" s="13"/>
      <c r="G41" s="13"/>
      <c r="H41" s="13"/>
      <c r="I41" s="13"/>
      <c r="J41" s="13"/>
      <c r="K41" s="13"/>
      <c r="L41" s="13"/>
      <c r="M41" s="13"/>
      <c r="N41" s="13"/>
      <c r="O41" s="41"/>
      <c r="P41" s="41"/>
      <c r="Q41" s="41"/>
      <c r="R41" s="13"/>
      <c r="S41" s="13"/>
      <c r="T41" s="13"/>
      <c r="U41" s="13"/>
      <c r="V41" s="13"/>
      <c r="W41" s="13"/>
      <c r="X41" s="14"/>
    </row>
    <row r="42" spans="1:24" ht="19" customHeight="1" x14ac:dyDescent="0.2">
      <c r="A42" s="116"/>
      <c r="B42" s="13"/>
      <c r="C42" s="13"/>
      <c r="D42" s="13"/>
      <c r="E42" s="13"/>
      <c r="F42" s="13"/>
      <c r="G42" s="13"/>
      <c r="H42" s="13"/>
      <c r="I42" s="13"/>
      <c r="J42" s="13"/>
      <c r="K42" s="13"/>
      <c r="L42" s="13"/>
      <c r="M42" s="13"/>
      <c r="N42" s="13"/>
      <c r="O42" s="41"/>
      <c r="P42" s="41"/>
      <c r="Q42" s="41"/>
      <c r="R42" s="13"/>
      <c r="S42" s="13"/>
      <c r="T42" s="13"/>
      <c r="U42" s="13"/>
      <c r="V42" s="13"/>
      <c r="W42" s="13"/>
      <c r="X42" s="14"/>
    </row>
    <row r="43" spans="1:24" ht="19" customHeight="1" x14ac:dyDescent="0.2">
      <c r="A43" s="116"/>
      <c r="B43" s="13"/>
      <c r="C43" s="13"/>
      <c r="D43" s="13"/>
      <c r="E43" s="13"/>
      <c r="F43" s="13"/>
      <c r="G43" s="13"/>
      <c r="H43" s="13"/>
      <c r="I43" s="13"/>
      <c r="J43" s="13"/>
      <c r="K43" s="13"/>
      <c r="L43" s="13"/>
      <c r="M43" s="13"/>
      <c r="N43" s="13"/>
      <c r="O43" s="41"/>
      <c r="P43" s="41"/>
      <c r="Q43" s="41"/>
      <c r="R43" s="13"/>
      <c r="S43" s="13"/>
      <c r="T43" s="13"/>
      <c r="U43" s="13"/>
      <c r="V43" s="13"/>
      <c r="W43" s="13"/>
      <c r="X43" s="14"/>
    </row>
    <row r="44" spans="1:24" ht="19" customHeight="1" x14ac:dyDescent="0.2">
      <c r="A44" s="9"/>
      <c r="B44" s="13"/>
      <c r="C44" s="13"/>
      <c r="D44" s="13"/>
      <c r="E44" s="13"/>
      <c r="F44" s="13"/>
      <c r="G44" s="13"/>
      <c r="H44" s="13"/>
      <c r="I44" s="13"/>
      <c r="J44" s="13"/>
      <c r="K44" s="13"/>
      <c r="L44" s="13"/>
      <c r="M44" s="13"/>
      <c r="N44" s="13"/>
      <c r="O44" s="41"/>
      <c r="P44" s="41"/>
      <c r="Q44" s="41"/>
      <c r="R44" s="13"/>
      <c r="S44" s="13"/>
      <c r="T44" s="13"/>
      <c r="U44" s="13"/>
      <c r="V44" s="13"/>
      <c r="W44" s="13"/>
      <c r="X44" s="14"/>
    </row>
    <row r="45" spans="1:24" ht="19" customHeight="1" x14ac:dyDescent="0.2">
      <c r="A45" s="117"/>
      <c r="B45" s="13"/>
      <c r="C45" s="13"/>
      <c r="D45" s="13"/>
      <c r="E45" s="13"/>
      <c r="F45" s="13"/>
      <c r="G45" s="13"/>
      <c r="H45" s="13"/>
      <c r="I45" s="13"/>
      <c r="J45" s="13"/>
      <c r="K45" s="13"/>
      <c r="L45" s="13"/>
      <c r="M45" s="13"/>
      <c r="N45" s="13"/>
      <c r="O45" s="41"/>
      <c r="P45" s="41"/>
      <c r="Q45" s="41"/>
      <c r="R45" s="13"/>
      <c r="S45" s="13"/>
      <c r="T45" s="13"/>
      <c r="U45" s="13"/>
      <c r="V45" s="13"/>
      <c r="W45" s="13"/>
      <c r="X45" s="14"/>
    </row>
    <row r="46" spans="1:24" ht="19" customHeight="1" x14ac:dyDescent="0.25">
      <c r="A46" s="140"/>
      <c r="B46" s="13"/>
      <c r="C46" s="13"/>
      <c r="D46" s="13"/>
      <c r="E46" s="13"/>
      <c r="F46" s="13"/>
      <c r="G46" s="13"/>
      <c r="H46" s="13"/>
      <c r="I46" s="13"/>
      <c r="J46" s="13"/>
      <c r="K46" s="13"/>
      <c r="L46" s="13"/>
      <c r="M46" s="13"/>
      <c r="N46" s="13"/>
      <c r="O46" s="41"/>
      <c r="P46" s="41"/>
      <c r="Q46" s="41"/>
      <c r="R46" s="13"/>
      <c r="S46" s="13"/>
      <c r="T46" s="13"/>
      <c r="U46" s="13"/>
      <c r="V46" s="13"/>
      <c r="W46" s="13"/>
      <c r="X46" s="14"/>
    </row>
    <row r="47" spans="1:24" ht="19" customHeight="1" x14ac:dyDescent="0.2">
      <c r="A47" s="141"/>
      <c r="B47" s="13"/>
      <c r="C47" s="13"/>
      <c r="D47" s="13"/>
      <c r="E47" s="13"/>
      <c r="F47" s="13"/>
      <c r="G47" s="13"/>
      <c r="H47" s="13"/>
      <c r="I47" s="13"/>
      <c r="J47" s="13"/>
      <c r="K47" s="13"/>
      <c r="L47" s="13"/>
      <c r="M47" s="13"/>
      <c r="N47" s="13"/>
      <c r="O47" s="41"/>
      <c r="P47" s="41"/>
      <c r="Q47" s="41"/>
      <c r="R47" s="13"/>
      <c r="S47" s="13"/>
      <c r="T47" s="13"/>
      <c r="U47" s="13"/>
      <c r="V47" s="13"/>
      <c r="W47" s="13"/>
      <c r="X47" s="14"/>
    </row>
    <row r="48" spans="1:24" ht="19" customHeight="1" x14ac:dyDescent="0.2">
      <c r="A48" s="116"/>
      <c r="B48" s="120"/>
      <c r="C48" s="120"/>
      <c r="D48" s="120"/>
      <c r="E48" s="120"/>
      <c r="F48" s="120"/>
      <c r="G48" s="120"/>
      <c r="H48" s="120"/>
      <c r="I48" s="120"/>
      <c r="J48" s="120"/>
      <c r="K48" s="120"/>
      <c r="L48" s="120"/>
      <c r="M48" s="120"/>
      <c r="N48" s="120"/>
      <c r="O48" s="143"/>
      <c r="P48" s="143"/>
      <c r="Q48" s="143"/>
      <c r="R48" s="120"/>
      <c r="S48" s="120"/>
      <c r="T48" s="120"/>
      <c r="U48" s="120"/>
      <c r="V48" s="120"/>
      <c r="W48" s="120"/>
      <c r="X48" s="144"/>
    </row>
    <row r="49" spans="1:24" ht="19" customHeight="1" x14ac:dyDescent="0.2">
      <c r="A49" s="145"/>
      <c r="B49" s="120"/>
      <c r="C49" s="120"/>
      <c r="D49" s="120"/>
      <c r="E49" s="120"/>
      <c r="F49" s="120"/>
      <c r="G49" s="120"/>
      <c r="H49" s="120"/>
      <c r="I49" s="120"/>
      <c r="J49" s="120"/>
      <c r="K49" s="120"/>
      <c r="L49" s="120"/>
      <c r="M49" s="120"/>
      <c r="N49" s="120"/>
      <c r="O49" s="143"/>
      <c r="P49" s="143"/>
      <c r="Q49" s="143"/>
      <c r="R49" s="120"/>
      <c r="S49" s="120"/>
      <c r="T49" s="120"/>
      <c r="U49" s="120"/>
      <c r="V49" s="120"/>
      <c r="W49" s="120"/>
      <c r="X49" s="144"/>
    </row>
    <row r="50" spans="1:24" ht="19" customHeight="1" x14ac:dyDescent="0.2">
      <c r="A50" s="116"/>
      <c r="B50" s="23"/>
      <c r="C50" s="23"/>
      <c r="D50" s="23"/>
      <c r="E50" s="23"/>
      <c r="F50" s="23"/>
      <c r="G50" s="23"/>
      <c r="H50" s="23"/>
      <c r="I50" s="23"/>
      <c r="J50" s="23"/>
      <c r="K50" s="23"/>
      <c r="L50" s="23"/>
      <c r="M50" s="23"/>
      <c r="N50" s="23"/>
      <c r="O50" s="24"/>
      <c r="P50" s="24"/>
      <c r="Q50" s="24"/>
      <c r="R50" s="23"/>
      <c r="S50" s="23"/>
      <c r="T50" s="23"/>
      <c r="U50" s="23"/>
      <c r="V50" s="23"/>
      <c r="W50" s="23"/>
      <c r="X50" s="25"/>
    </row>
    <row r="51" spans="1:24" ht="17" customHeight="1" x14ac:dyDescent="0.2">
      <c r="A51" s="20" t="s">
        <v>30</v>
      </c>
      <c r="B51" s="35">
        <f t="shared" ref="B51:N51" si="1">SUM(B30:B50)</f>
        <v>0</v>
      </c>
      <c r="C51" s="35">
        <f t="shared" si="1"/>
        <v>0</v>
      </c>
      <c r="D51" s="35">
        <f t="shared" si="1"/>
        <v>0</v>
      </c>
      <c r="E51" s="35">
        <f t="shared" si="1"/>
        <v>0</v>
      </c>
      <c r="F51" s="35">
        <f t="shared" si="1"/>
        <v>0</v>
      </c>
      <c r="G51" s="35">
        <f t="shared" si="1"/>
        <v>0</v>
      </c>
      <c r="H51" s="35">
        <f t="shared" si="1"/>
        <v>0</v>
      </c>
      <c r="I51" s="35">
        <f t="shared" si="1"/>
        <v>0</v>
      </c>
      <c r="J51" s="35">
        <f t="shared" si="1"/>
        <v>0</v>
      </c>
      <c r="K51" s="35">
        <f t="shared" si="1"/>
        <v>0</v>
      </c>
      <c r="L51" s="35">
        <f t="shared" si="1"/>
        <v>0</v>
      </c>
      <c r="M51" s="35">
        <f t="shared" si="1"/>
        <v>0</v>
      </c>
      <c r="N51" s="35">
        <f t="shared" si="1"/>
        <v>0</v>
      </c>
      <c r="O51" s="27" t="e">
        <f>(D51+J51+K51+N51)/(B51+J51+K51+M51)</f>
        <v>#DIV/0!</v>
      </c>
      <c r="P51" s="27" t="e">
        <f>($D51+$E51+($F51*2)+(G51*3))/$B51</f>
        <v>#DIV/0!</v>
      </c>
      <c r="Q51" s="27" t="e">
        <f>D51/B51</f>
        <v>#DIV/0!</v>
      </c>
      <c r="R51" s="35">
        <f>SUM(R30:R50)</f>
        <v>0</v>
      </c>
      <c r="S51" s="35">
        <f>SUM(S30:S50)</f>
        <v>0</v>
      </c>
      <c r="T51" s="35">
        <f>SUM(T30:T50)</f>
        <v>0</v>
      </c>
      <c r="U51" s="35">
        <f>SUM(U30:U50)</f>
        <v>0</v>
      </c>
      <c r="V51" s="35">
        <f>SUM(V30:V50)</f>
        <v>0</v>
      </c>
      <c r="W51" s="27" t="e">
        <f>(U51+V51)/(T51+U51+V51)</f>
        <v>#DIV/0!</v>
      </c>
      <c r="X51" s="27" t="e">
        <f>(D51-G51)/(B51-I51-G51+M51)</f>
        <v>#DIV/0!</v>
      </c>
    </row>
    <row r="52" spans="1:24" ht="19" customHeight="1" x14ac:dyDescent="0.2">
      <c r="A52" s="13"/>
      <c r="B52" s="13"/>
      <c r="C52" s="13"/>
      <c r="D52" s="13"/>
      <c r="E52" s="13"/>
      <c r="F52" s="13"/>
      <c r="G52" s="13"/>
      <c r="H52" s="13"/>
      <c r="I52" s="13"/>
      <c r="J52" s="13"/>
      <c r="K52" s="13"/>
      <c r="L52" s="13"/>
      <c r="M52" s="13"/>
      <c r="N52" s="13"/>
      <c r="O52" s="13"/>
      <c r="P52" s="13"/>
      <c r="Q52" s="13"/>
      <c r="R52" s="13"/>
      <c r="S52" s="13"/>
      <c r="T52" s="13"/>
      <c r="U52" s="13"/>
      <c r="V52" s="13"/>
      <c r="W52" s="14"/>
      <c r="X52" s="14"/>
    </row>
  </sheetData>
  <pageMargins left="0.75" right="0.75" top="1" bottom="1" header="0.5" footer="0.5"/>
  <pageSetup orientation="portrait"/>
  <headerFooter>
    <oddHeader>&amp;L&amp;"Geneva,Regular"&amp;10&amp;K000000Young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83"/>
  <sheetViews>
    <sheetView topLeftCell="A19" workbookViewId="0">
      <selection activeCell="AA27" sqref="AA27"/>
    </sheetView>
  </sheetViews>
  <sheetFormatPr baseColWidth="10" defaultColWidth="8.125" defaultRowHeight="13" customHeight="1" x14ac:dyDescent="0.2"/>
  <cols>
    <col min="1" max="1" width="12.875" style="5" customWidth="1"/>
    <col min="2" max="2" width="2.125" style="5" customWidth="1"/>
    <col min="3" max="3" width="2" style="5" customWidth="1"/>
    <col min="4" max="4" width="2.375" style="5" bestFit="1" customWidth="1"/>
    <col min="5" max="5" width="3.5" style="5" customWidth="1"/>
    <col min="6" max="6" width="4.75" style="5" customWidth="1"/>
    <col min="7" max="7" width="2.25" style="5" bestFit="1" customWidth="1"/>
    <col min="8" max="8" width="2.5" style="5" bestFit="1" customWidth="1"/>
    <col min="9" max="9" width="2.375" style="5" bestFit="1" customWidth="1"/>
    <col min="10" max="10" width="2.25" style="5" bestFit="1" customWidth="1"/>
    <col min="11" max="11" width="2.75" style="5" customWidth="1"/>
    <col min="12" max="12" width="3" style="5" customWidth="1"/>
    <col min="13" max="13" width="2.375" style="5" customWidth="1"/>
    <col min="14" max="14" width="5.25" style="5" bestFit="1" customWidth="1"/>
    <col min="15" max="15" width="4.625" style="5" customWidth="1"/>
    <col min="16" max="16" width="5.375" style="5" customWidth="1"/>
    <col min="17" max="17" width="3.625" style="5" customWidth="1"/>
    <col min="18" max="19" width="2" style="5" customWidth="1"/>
    <col min="20" max="20" width="1.5" style="5" customWidth="1"/>
    <col min="21" max="21" width="1.875" style="5" customWidth="1"/>
    <col min="22" max="22" width="2.375" style="5" bestFit="1" customWidth="1"/>
    <col min="23" max="23" width="4.125" style="5" customWidth="1"/>
    <col min="24" max="24" width="3.625" style="5" customWidth="1"/>
    <col min="25" max="256" width="8.125" customWidth="1"/>
  </cols>
  <sheetData>
    <row r="1" spans="1:24" ht="21" customHeight="1" x14ac:dyDescent="0.2">
      <c r="A1" s="10" t="s">
        <v>64</v>
      </c>
      <c r="B1" s="11"/>
      <c r="C1" s="11"/>
      <c r="D1" s="11"/>
      <c r="E1" s="11"/>
      <c r="F1" s="11"/>
      <c r="G1" s="11"/>
      <c r="H1" s="11"/>
      <c r="I1" s="11"/>
      <c r="J1" s="11"/>
      <c r="K1" s="11"/>
      <c r="L1" s="11"/>
      <c r="M1" s="11"/>
      <c r="N1" s="11"/>
      <c r="O1" s="11"/>
      <c r="P1" s="11"/>
      <c r="Q1" s="11"/>
      <c r="R1" s="11"/>
      <c r="S1" s="11"/>
      <c r="T1" s="11"/>
      <c r="U1" s="13"/>
      <c r="V1" s="13"/>
      <c r="W1" s="14"/>
      <c r="X1" s="14"/>
    </row>
    <row r="2" spans="1:24" ht="19" customHeight="1" x14ac:dyDescent="0.2">
      <c r="A2" s="38"/>
      <c r="B2" s="14"/>
      <c r="C2" s="14"/>
      <c r="D2" s="14"/>
      <c r="E2" s="31"/>
      <c r="F2" s="14"/>
      <c r="G2" s="14"/>
      <c r="H2" s="14"/>
      <c r="I2" s="14"/>
      <c r="J2" s="14"/>
      <c r="K2" s="14"/>
      <c r="L2" s="14"/>
      <c r="M2" s="14"/>
      <c r="N2" s="14"/>
      <c r="O2" s="14"/>
      <c r="P2" s="14"/>
      <c r="Q2" s="14"/>
      <c r="R2" s="14"/>
      <c r="S2" s="14"/>
      <c r="T2" s="14"/>
      <c r="U2" s="13"/>
      <c r="V2" s="13"/>
      <c r="W2" s="14"/>
      <c r="X2" s="14"/>
    </row>
    <row r="3" spans="1:24" ht="28.25" customHeight="1" x14ac:dyDescent="0.2">
      <c r="A3" s="15" t="s">
        <v>6</v>
      </c>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21</v>
      </c>
      <c r="Q3" s="16" t="s">
        <v>22</v>
      </c>
      <c r="R3" s="16" t="s">
        <v>23</v>
      </c>
      <c r="S3" s="16" t="s">
        <v>24</v>
      </c>
      <c r="T3" s="16" t="s">
        <v>25</v>
      </c>
      <c r="U3" s="16" t="s">
        <v>26</v>
      </c>
      <c r="V3" s="16" t="s">
        <v>27</v>
      </c>
      <c r="W3" s="17" t="s">
        <v>28</v>
      </c>
      <c r="X3" s="16" t="s">
        <v>29</v>
      </c>
    </row>
    <row r="4" spans="1:24" ht="19" customHeight="1" x14ac:dyDescent="0.2">
      <c r="A4" s="116" t="s">
        <v>124</v>
      </c>
      <c r="B4" s="20">
        <v>3</v>
      </c>
      <c r="C4" s="20">
        <v>0</v>
      </c>
      <c r="D4" s="20">
        <v>0</v>
      </c>
      <c r="E4" s="20"/>
      <c r="F4" s="20"/>
      <c r="G4" s="20"/>
      <c r="H4" s="20"/>
      <c r="I4" s="20">
        <v>2</v>
      </c>
      <c r="J4" s="20"/>
      <c r="K4" s="20"/>
      <c r="L4" s="20"/>
      <c r="M4" s="20"/>
      <c r="N4" s="20"/>
      <c r="O4" s="20"/>
      <c r="P4" s="20"/>
      <c r="Q4" s="20"/>
      <c r="R4" s="20"/>
      <c r="S4" s="20"/>
      <c r="T4" s="20"/>
      <c r="U4" s="20"/>
      <c r="V4" s="20">
        <v>6</v>
      </c>
      <c r="W4" s="19"/>
      <c r="X4" s="19"/>
    </row>
    <row r="5" spans="1:24" ht="19" customHeight="1" x14ac:dyDescent="0.2">
      <c r="A5" s="117" t="s">
        <v>128</v>
      </c>
      <c r="B5" s="12">
        <v>3</v>
      </c>
      <c r="C5" s="12">
        <v>0</v>
      </c>
      <c r="D5" s="12">
        <v>0</v>
      </c>
      <c r="E5" s="12"/>
      <c r="F5" s="12"/>
      <c r="G5" s="12"/>
      <c r="H5" s="12"/>
      <c r="I5" s="12">
        <v>3</v>
      </c>
      <c r="J5" s="12"/>
      <c r="K5" s="12"/>
      <c r="L5" s="12"/>
      <c r="M5" s="12"/>
      <c r="N5" s="12"/>
      <c r="O5" s="12"/>
      <c r="P5" s="12"/>
      <c r="Q5" s="12"/>
      <c r="R5" s="12"/>
      <c r="S5" s="12"/>
      <c r="T5" s="12"/>
      <c r="U5" s="12"/>
      <c r="V5" s="12"/>
      <c r="W5" s="14"/>
      <c r="X5" s="14"/>
    </row>
    <row r="6" spans="1:24" ht="19" customHeight="1" x14ac:dyDescent="0.2">
      <c r="A6" s="117" t="s">
        <v>130</v>
      </c>
      <c r="B6" s="12">
        <v>1</v>
      </c>
      <c r="C6" s="12">
        <v>0</v>
      </c>
      <c r="D6" s="12">
        <v>0</v>
      </c>
      <c r="E6" s="12"/>
      <c r="F6" s="12"/>
      <c r="G6" s="12"/>
      <c r="H6" s="12"/>
      <c r="I6" s="12"/>
      <c r="J6" s="12"/>
      <c r="K6" s="12"/>
      <c r="L6" s="12"/>
      <c r="M6" s="12"/>
      <c r="N6" s="12"/>
      <c r="O6" s="12"/>
      <c r="P6" s="12"/>
      <c r="Q6" s="12"/>
      <c r="R6" s="12"/>
      <c r="S6" s="12"/>
      <c r="T6" s="12"/>
      <c r="U6" s="12"/>
      <c r="V6" s="12">
        <v>3</v>
      </c>
      <c r="W6" s="14"/>
      <c r="X6" s="14"/>
    </row>
    <row r="7" spans="1:24" ht="19" customHeight="1" x14ac:dyDescent="0.2">
      <c r="A7" s="116" t="s">
        <v>136</v>
      </c>
      <c r="B7" s="12">
        <v>3</v>
      </c>
      <c r="C7" s="12">
        <v>1</v>
      </c>
      <c r="D7" s="12">
        <v>2</v>
      </c>
      <c r="E7" s="12">
        <v>2</v>
      </c>
      <c r="F7" s="12"/>
      <c r="G7" s="12"/>
      <c r="H7" s="12">
        <v>1</v>
      </c>
      <c r="I7" s="12"/>
      <c r="J7" s="12"/>
      <c r="K7" s="12"/>
      <c r="L7" s="12"/>
      <c r="M7" s="12"/>
      <c r="N7" s="12"/>
      <c r="O7" s="12"/>
      <c r="P7" s="12"/>
      <c r="Q7" s="12"/>
      <c r="R7" s="12"/>
      <c r="S7" s="12"/>
      <c r="T7" s="12"/>
      <c r="U7" s="12">
        <v>1</v>
      </c>
      <c r="V7" s="12">
        <v>3</v>
      </c>
      <c r="W7" s="14"/>
      <c r="X7" s="14"/>
    </row>
    <row r="8" spans="1:24" ht="19" customHeight="1" x14ac:dyDescent="0.2">
      <c r="A8" s="117" t="s">
        <v>138</v>
      </c>
      <c r="B8" s="12">
        <v>1</v>
      </c>
      <c r="C8" s="12">
        <v>0</v>
      </c>
      <c r="D8" s="12">
        <v>0</v>
      </c>
      <c r="E8" s="12"/>
      <c r="F8" s="12"/>
      <c r="G8" s="12"/>
      <c r="H8" s="12"/>
      <c r="I8" s="12"/>
      <c r="J8" s="12">
        <v>1</v>
      </c>
      <c r="K8" s="12"/>
      <c r="L8" s="12"/>
      <c r="M8" s="12"/>
      <c r="N8" s="12"/>
      <c r="O8" s="12"/>
      <c r="P8" s="12"/>
      <c r="Q8" s="12"/>
      <c r="R8" s="12"/>
      <c r="S8" s="12"/>
      <c r="T8" s="12"/>
      <c r="U8" s="12"/>
      <c r="V8" s="12"/>
      <c r="W8" s="14"/>
      <c r="X8" s="14"/>
    </row>
    <row r="9" spans="1:24" ht="19" customHeight="1" x14ac:dyDescent="0.2">
      <c r="A9" s="117" t="s">
        <v>140</v>
      </c>
      <c r="B9" s="12">
        <v>3</v>
      </c>
      <c r="C9" s="12">
        <v>0</v>
      </c>
      <c r="D9" s="12">
        <v>1</v>
      </c>
      <c r="E9" s="12"/>
      <c r="F9" s="12"/>
      <c r="G9" s="12"/>
      <c r="H9" s="12"/>
      <c r="I9" s="12"/>
      <c r="J9" s="12">
        <v>1</v>
      </c>
      <c r="K9" s="12"/>
      <c r="L9" s="12"/>
      <c r="M9" s="12"/>
      <c r="N9" s="12"/>
      <c r="O9" s="12"/>
      <c r="P9" s="12"/>
      <c r="Q9" s="12"/>
      <c r="R9" s="12"/>
      <c r="S9" s="12"/>
      <c r="T9" s="12"/>
      <c r="U9" s="12"/>
      <c r="V9" s="12">
        <v>3</v>
      </c>
      <c r="W9" s="14"/>
      <c r="X9" s="14"/>
    </row>
    <row r="10" spans="1:24" ht="19" customHeight="1" x14ac:dyDescent="0.2">
      <c r="A10" s="117" t="s">
        <v>145</v>
      </c>
      <c r="B10" s="12">
        <v>2</v>
      </c>
      <c r="C10" s="12">
        <v>0</v>
      </c>
      <c r="D10" s="12">
        <v>1</v>
      </c>
      <c r="E10" s="12"/>
      <c r="F10" s="12"/>
      <c r="G10" s="12"/>
      <c r="H10" s="12">
        <v>1</v>
      </c>
      <c r="I10" s="12"/>
      <c r="J10" s="12"/>
      <c r="K10" s="12"/>
      <c r="L10" s="12"/>
      <c r="M10" s="12">
        <v>1</v>
      </c>
      <c r="N10" s="12"/>
      <c r="O10" s="12"/>
      <c r="P10" s="12"/>
      <c r="Q10" s="12"/>
      <c r="R10" s="12"/>
      <c r="S10" s="12"/>
      <c r="T10" s="12"/>
      <c r="U10" s="12"/>
      <c r="V10" s="12"/>
      <c r="W10" s="14"/>
      <c r="X10" s="14"/>
    </row>
    <row r="11" spans="1:24" ht="19" customHeight="1" x14ac:dyDescent="0.2">
      <c r="A11" s="117" t="s">
        <v>145</v>
      </c>
      <c r="B11" s="12">
        <v>3</v>
      </c>
      <c r="C11" s="12">
        <v>0</v>
      </c>
      <c r="D11" s="12">
        <v>1</v>
      </c>
      <c r="E11" s="12">
        <v>1</v>
      </c>
      <c r="F11" s="12"/>
      <c r="G11" s="12"/>
      <c r="H11" s="12">
        <v>1</v>
      </c>
      <c r="I11" s="12"/>
      <c r="J11" s="12"/>
      <c r="K11" s="12"/>
      <c r="L11" s="12"/>
      <c r="M11" s="12"/>
      <c r="N11" s="12"/>
      <c r="O11" s="12"/>
      <c r="P11" s="12"/>
      <c r="Q11" s="12"/>
      <c r="R11" s="12"/>
      <c r="S11" s="12"/>
      <c r="T11" s="12"/>
      <c r="U11" s="12"/>
      <c r="V11" s="12"/>
      <c r="W11" s="14"/>
      <c r="X11" s="14"/>
    </row>
    <row r="12" spans="1:24" ht="19" customHeight="1" x14ac:dyDescent="0.2">
      <c r="A12" s="117" t="s">
        <v>148</v>
      </c>
      <c r="B12" s="12">
        <v>3</v>
      </c>
      <c r="C12" s="12">
        <v>0</v>
      </c>
      <c r="D12" s="12">
        <v>2</v>
      </c>
      <c r="E12" s="12"/>
      <c r="F12" s="12"/>
      <c r="G12" s="12"/>
      <c r="H12" s="12">
        <v>1</v>
      </c>
      <c r="I12" s="12">
        <v>1</v>
      </c>
      <c r="J12" s="12"/>
      <c r="K12" s="12"/>
      <c r="L12" s="12"/>
      <c r="M12" s="12"/>
      <c r="N12" s="12"/>
      <c r="O12" s="12"/>
      <c r="P12" s="12"/>
      <c r="Q12" s="12"/>
      <c r="R12" s="12">
        <v>1</v>
      </c>
      <c r="S12" s="12"/>
      <c r="T12" s="12"/>
      <c r="U12" s="12"/>
      <c r="V12" s="12"/>
      <c r="W12" s="14"/>
      <c r="X12" s="14"/>
    </row>
    <row r="13" spans="1:24" ht="19" customHeight="1" x14ac:dyDescent="0.2">
      <c r="A13" s="117" t="s">
        <v>149</v>
      </c>
      <c r="B13" s="12">
        <v>4</v>
      </c>
      <c r="C13" s="12">
        <v>0</v>
      </c>
      <c r="D13" s="12">
        <v>1</v>
      </c>
      <c r="E13" s="12"/>
      <c r="F13" s="12"/>
      <c r="G13" s="12"/>
      <c r="H13" s="12"/>
      <c r="I13" s="12">
        <v>2</v>
      </c>
      <c r="J13" s="12"/>
      <c r="K13" s="12"/>
      <c r="L13" s="12"/>
      <c r="M13" s="12"/>
      <c r="N13" s="12"/>
      <c r="O13" s="12"/>
      <c r="P13" s="12"/>
      <c r="Q13" s="12"/>
      <c r="R13" s="12"/>
      <c r="S13" s="12"/>
      <c r="T13" s="12"/>
      <c r="U13" s="12"/>
      <c r="V13" s="12"/>
      <c r="W13" s="14"/>
      <c r="X13" s="14"/>
    </row>
    <row r="14" spans="1:24" ht="19" customHeight="1" x14ac:dyDescent="0.2">
      <c r="A14" s="117" t="s">
        <v>150</v>
      </c>
      <c r="B14" s="12">
        <v>2</v>
      </c>
      <c r="C14" s="12">
        <v>1</v>
      </c>
      <c r="D14" s="12">
        <v>1</v>
      </c>
      <c r="E14" s="12">
        <v>1</v>
      </c>
      <c r="F14" s="12"/>
      <c r="G14" s="12"/>
      <c r="H14" s="12"/>
      <c r="I14" s="12"/>
      <c r="J14" s="12">
        <v>2</v>
      </c>
      <c r="K14" s="12"/>
      <c r="L14" s="12"/>
      <c r="M14" s="12"/>
      <c r="N14" s="12"/>
      <c r="O14" s="12"/>
      <c r="P14" s="12"/>
      <c r="Q14" s="12"/>
      <c r="R14" s="12"/>
      <c r="S14" s="12"/>
      <c r="T14" s="12">
        <v>1</v>
      </c>
      <c r="U14" s="12"/>
      <c r="V14" s="12">
        <v>2</v>
      </c>
      <c r="W14" s="14"/>
      <c r="X14" s="14"/>
    </row>
    <row r="15" spans="1:24" ht="19" customHeight="1" x14ac:dyDescent="0.2">
      <c r="A15" s="116" t="s">
        <v>151</v>
      </c>
      <c r="B15" s="12">
        <v>3</v>
      </c>
      <c r="C15" s="12">
        <v>0</v>
      </c>
      <c r="D15" s="12">
        <v>1</v>
      </c>
      <c r="E15" s="12"/>
      <c r="F15" s="12"/>
      <c r="G15" s="12"/>
      <c r="H15" s="12"/>
      <c r="I15" s="12"/>
      <c r="J15" s="12"/>
      <c r="K15" s="12"/>
      <c r="L15" s="12"/>
      <c r="M15" s="12"/>
      <c r="N15" s="12"/>
      <c r="O15" s="12"/>
      <c r="P15" s="12"/>
      <c r="Q15" s="12"/>
      <c r="R15" s="12"/>
      <c r="S15" s="12"/>
      <c r="T15" s="12">
        <v>1</v>
      </c>
      <c r="U15" s="12"/>
      <c r="V15" s="12">
        <v>7</v>
      </c>
      <c r="W15" s="14"/>
      <c r="X15" s="14"/>
    </row>
    <row r="16" spans="1:24" ht="19" customHeight="1" x14ac:dyDescent="0.2">
      <c r="A16" s="116" t="s">
        <v>151</v>
      </c>
      <c r="B16" s="12">
        <v>2</v>
      </c>
      <c r="C16" s="12">
        <v>0</v>
      </c>
      <c r="D16" s="12">
        <v>0</v>
      </c>
      <c r="E16" s="12"/>
      <c r="F16" s="12"/>
      <c r="G16" s="12"/>
      <c r="H16" s="12"/>
      <c r="I16" s="12"/>
      <c r="J16" s="12">
        <v>1</v>
      </c>
      <c r="K16" s="12"/>
      <c r="L16" s="12"/>
      <c r="M16" s="12"/>
      <c r="N16" s="12"/>
      <c r="O16" s="12"/>
      <c r="P16" s="12"/>
      <c r="Q16" s="12"/>
      <c r="R16" s="12"/>
      <c r="S16" s="12"/>
      <c r="T16" s="12"/>
      <c r="U16" s="12">
        <v>1</v>
      </c>
      <c r="V16" s="12"/>
      <c r="W16" s="14"/>
      <c r="X16" s="14"/>
    </row>
    <row r="17" spans="1:24" ht="19" customHeight="1" x14ac:dyDescent="0.2">
      <c r="A17" s="116" t="s">
        <v>152</v>
      </c>
      <c r="B17" s="12">
        <v>3</v>
      </c>
      <c r="C17" s="12">
        <v>0</v>
      </c>
      <c r="D17" s="12">
        <v>0</v>
      </c>
      <c r="E17" s="12"/>
      <c r="F17" s="12"/>
      <c r="G17" s="12"/>
      <c r="H17" s="12"/>
      <c r="I17" s="12"/>
      <c r="J17" s="12">
        <v>1</v>
      </c>
      <c r="K17" s="12"/>
      <c r="L17" s="12"/>
      <c r="M17" s="12"/>
      <c r="N17" s="12">
        <v>1</v>
      </c>
      <c r="O17" s="12"/>
      <c r="P17" s="12"/>
      <c r="Q17" s="12"/>
      <c r="R17" s="12"/>
      <c r="S17" s="12"/>
      <c r="T17" s="12"/>
      <c r="U17" s="12"/>
      <c r="V17" s="12"/>
      <c r="W17" s="14"/>
      <c r="X17" s="14"/>
    </row>
    <row r="18" spans="1:24" ht="19" customHeight="1" x14ac:dyDescent="0.2">
      <c r="A18" s="116" t="s">
        <v>152</v>
      </c>
      <c r="B18" s="12">
        <v>1</v>
      </c>
      <c r="C18" s="12">
        <v>1</v>
      </c>
      <c r="D18" s="12">
        <v>0</v>
      </c>
      <c r="E18" s="12"/>
      <c r="F18" s="12"/>
      <c r="G18" s="12"/>
      <c r="H18" s="12"/>
      <c r="I18" s="12"/>
      <c r="J18" s="12">
        <v>2</v>
      </c>
      <c r="K18" s="12"/>
      <c r="L18" s="12"/>
      <c r="M18" s="12"/>
      <c r="N18" s="12"/>
      <c r="O18" s="12"/>
      <c r="P18" s="12"/>
      <c r="Q18" s="12"/>
      <c r="R18" s="12"/>
      <c r="S18" s="12"/>
      <c r="T18" s="12"/>
      <c r="U18" s="12"/>
      <c r="V18" s="12">
        <v>1</v>
      </c>
      <c r="W18" s="14"/>
      <c r="X18" s="14"/>
    </row>
    <row r="19" spans="1:24" ht="19" customHeight="1" x14ac:dyDescent="0.2">
      <c r="A19" s="117" t="s">
        <v>155</v>
      </c>
      <c r="B19" s="12">
        <v>1</v>
      </c>
      <c r="C19" s="12">
        <v>0</v>
      </c>
      <c r="D19" s="12">
        <v>0</v>
      </c>
      <c r="E19" s="12"/>
      <c r="F19" s="12"/>
      <c r="G19" s="12"/>
      <c r="H19" s="12"/>
      <c r="I19" s="12">
        <v>1</v>
      </c>
      <c r="J19" s="12"/>
      <c r="K19" s="12"/>
      <c r="L19" s="12"/>
      <c r="M19" s="12"/>
      <c r="N19" s="12"/>
      <c r="O19" s="12"/>
      <c r="P19" s="12"/>
      <c r="Q19" s="12"/>
      <c r="R19" s="12"/>
      <c r="S19" s="12"/>
      <c r="T19" s="12"/>
      <c r="U19" s="12"/>
      <c r="V19" s="12"/>
      <c r="W19" s="14"/>
      <c r="X19" s="14"/>
    </row>
    <row r="20" spans="1:24" ht="19" customHeight="1" x14ac:dyDescent="0.2">
      <c r="A20" s="116" t="s">
        <v>160</v>
      </c>
      <c r="B20" s="12">
        <v>3</v>
      </c>
      <c r="C20" s="12">
        <v>1</v>
      </c>
      <c r="D20" s="12">
        <v>0</v>
      </c>
      <c r="E20" s="12"/>
      <c r="F20" s="12"/>
      <c r="G20" s="12"/>
      <c r="H20" s="12"/>
      <c r="I20" s="12">
        <v>1</v>
      </c>
      <c r="J20" s="12">
        <v>1</v>
      </c>
      <c r="K20" s="12">
        <v>1</v>
      </c>
      <c r="L20" s="12"/>
      <c r="M20" s="12"/>
      <c r="N20" s="12"/>
      <c r="O20" s="12"/>
      <c r="P20" s="12"/>
      <c r="Q20" s="12"/>
      <c r="R20" s="12"/>
      <c r="S20" s="12"/>
      <c r="T20" s="12"/>
      <c r="U20" s="12">
        <v>2</v>
      </c>
      <c r="V20" s="12">
        <v>1</v>
      </c>
      <c r="W20" s="14"/>
      <c r="X20" s="14"/>
    </row>
    <row r="21" spans="1:24" ht="19" customHeight="1" x14ac:dyDescent="0.2">
      <c r="A21" s="117" t="s">
        <v>158</v>
      </c>
      <c r="B21" s="12">
        <v>3</v>
      </c>
      <c r="C21" s="12">
        <v>0</v>
      </c>
      <c r="D21" s="12">
        <v>0</v>
      </c>
      <c r="E21" s="12"/>
      <c r="F21" s="12"/>
      <c r="G21" s="12"/>
      <c r="H21" s="12"/>
      <c r="I21" s="12">
        <v>1</v>
      </c>
      <c r="J21" s="12"/>
      <c r="K21" s="12"/>
      <c r="L21" s="12">
        <v>1</v>
      </c>
      <c r="M21" s="12"/>
      <c r="N21" s="12"/>
      <c r="O21" s="12"/>
      <c r="P21" s="12"/>
      <c r="Q21" s="12"/>
      <c r="R21" s="12">
        <v>1</v>
      </c>
      <c r="S21" s="12"/>
      <c r="T21" s="12"/>
      <c r="U21" s="12"/>
      <c r="V21" s="12">
        <v>2</v>
      </c>
      <c r="W21" s="14"/>
      <c r="X21" s="14"/>
    </row>
    <row r="22" spans="1:24" ht="19" customHeight="1" x14ac:dyDescent="0.2">
      <c r="A22" s="158" t="s">
        <v>162</v>
      </c>
      <c r="B22" s="12">
        <v>3</v>
      </c>
      <c r="C22" s="12">
        <v>3</v>
      </c>
      <c r="D22" s="12">
        <v>2</v>
      </c>
      <c r="E22" s="12"/>
      <c r="F22" s="12"/>
      <c r="G22" s="12"/>
      <c r="H22" s="12"/>
      <c r="I22" s="12"/>
      <c r="J22" s="12">
        <v>1</v>
      </c>
      <c r="K22" s="12"/>
      <c r="L22" s="12"/>
      <c r="M22" s="12"/>
      <c r="N22" s="12">
        <v>1</v>
      </c>
      <c r="O22" s="12"/>
      <c r="P22" s="12"/>
      <c r="Q22" s="12"/>
      <c r="R22" s="12">
        <v>2</v>
      </c>
      <c r="S22" s="12"/>
      <c r="T22" s="12"/>
      <c r="U22" s="12"/>
      <c r="V22" s="12">
        <v>5</v>
      </c>
      <c r="W22" s="14"/>
      <c r="X22" s="14"/>
    </row>
    <row r="23" spans="1:24" ht="19" customHeight="1" x14ac:dyDescent="0.2">
      <c r="A23" s="116" t="s">
        <v>168</v>
      </c>
      <c r="B23" s="12">
        <v>2</v>
      </c>
      <c r="C23" s="12">
        <v>1</v>
      </c>
      <c r="D23" s="12">
        <v>0</v>
      </c>
      <c r="E23" s="12"/>
      <c r="F23" s="12"/>
      <c r="G23" s="12"/>
      <c r="H23" s="12"/>
      <c r="I23" s="12"/>
      <c r="J23" s="12">
        <v>1</v>
      </c>
      <c r="K23" s="12"/>
      <c r="L23" s="12"/>
      <c r="M23" s="12"/>
      <c r="N23" s="12"/>
      <c r="O23" s="12"/>
      <c r="P23" s="12"/>
      <c r="Q23" s="12"/>
      <c r="R23" s="12"/>
      <c r="S23" s="12"/>
      <c r="T23" s="12"/>
      <c r="U23" s="12"/>
      <c r="V23" s="12"/>
      <c r="W23" s="14"/>
      <c r="X23" s="14"/>
    </row>
    <row r="24" spans="1:24" ht="19" customHeight="1" x14ac:dyDescent="0.2">
      <c r="A24" s="134" t="s">
        <v>170</v>
      </c>
      <c r="B24" s="12">
        <v>3</v>
      </c>
      <c r="C24" s="12">
        <v>0</v>
      </c>
      <c r="D24" s="12">
        <v>2</v>
      </c>
      <c r="E24" s="12">
        <v>1</v>
      </c>
      <c r="F24" s="12"/>
      <c r="G24" s="12"/>
      <c r="H24" s="12"/>
      <c r="I24" s="12"/>
      <c r="J24" s="12"/>
      <c r="K24" s="12"/>
      <c r="L24" s="12"/>
      <c r="M24" s="12"/>
      <c r="N24" s="12"/>
      <c r="O24" s="12"/>
      <c r="P24" s="12"/>
      <c r="Q24" s="12"/>
      <c r="R24" s="12"/>
      <c r="S24" s="12"/>
      <c r="T24" s="12"/>
      <c r="U24" s="12">
        <v>1</v>
      </c>
      <c r="V24" s="12">
        <v>3</v>
      </c>
      <c r="W24" s="14"/>
      <c r="X24" s="14"/>
    </row>
    <row r="25" spans="1:24" ht="19" customHeight="1" x14ac:dyDescent="0.2">
      <c r="A25" s="116" t="s">
        <v>151</v>
      </c>
      <c r="B25" s="12">
        <v>3</v>
      </c>
      <c r="C25" s="12">
        <v>0</v>
      </c>
      <c r="D25" s="12">
        <v>2</v>
      </c>
      <c r="E25" s="12">
        <v>1</v>
      </c>
      <c r="F25" s="12"/>
      <c r="G25" s="12"/>
      <c r="H25" s="12">
        <v>2</v>
      </c>
      <c r="I25" s="12">
        <v>1</v>
      </c>
      <c r="J25" s="12"/>
      <c r="K25" s="12"/>
      <c r="L25" s="12"/>
      <c r="M25" s="12"/>
      <c r="N25" s="12"/>
      <c r="O25" s="12"/>
      <c r="P25" s="12"/>
      <c r="Q25" s="12"/>
      <c r="R25" s="12"/>
      <c r="S25" s="12"/>
      <c r="T25" s="12"/>
      <c r="U25" s="12">
        <v>1</v>
      </c>
      <c r="V25" s="12">
        <v>1</v>
      </c>
      <c r="W25" s="14"/>
      <c r="X25" s="14"/>
    </row>
    <row r="26" spans="1:24" ht="19" customHeight="1" x14ac:dyDescent="0.2">
      <c r="A26" s="145" t="s">
        <v>177</v>
      </c>
      <c r="B26" s="13">
        <v>3</v>
      </c>
      <c r="C26" s="13">
        <v>0</v>
      </c>
      <c r="D26" s="13">
        <v>0</v>
      </c>
      <c r="E26" s="13"/>
      <c r="F26" s="13"/>
      <c r="G26" s="13"/>
      <c r="H26" s="13"/>
      <c r="I26" s="13"/>
      <c r="J26" s="13">
        <v>1</v>
      </c>
      <c r="K26" s="13"/>
      <c r="L26" s="13"/>
      <c r="M26" s="13"/>
      <c r="N26" s="13"/>
      <c r="O26" s="41"/>
      <c r="P26" s="41"/>
      <c r="Q26" s="41"/>
      <c r="R26" s="13"/>
      <c r="S26" s="13"/>
      <c r="T26" s="13"/>
      <c r="U26" s="13"/>
      <c r="V26" s="13">
        <v>1</v>
      </c>
      <c r="W26" s="13"/>
      <c r="X26" s="14"/>
    </row>
    <row r="27" spans="1:24" ht="19" customHeight="1" x14ac:dyDescent="0.2">
      <c r="A27" s="22"/>
      <c r="B27" s="23"/>
      <c r="C27" s="23"/>
      <c r="D27" s="23"/>
      <c r="E27" s="23"/>
      <c r="F27" s="23"/>
      <c r="G27" s="23"/>
      <c r="H27" s="23"/>
      <c r="I27" s="23"/>
      <c r="J27" s="23"/>
      <c r="K27" s="23"/>
      <c r="L27" s="23"/>
      <c r="M27" s="23"/>
      <c r="N27" s="23"/>
      <c r="O27" s="24"/>
      <c r="P27" s="24"/>
      <c r="Q27" s="24"/>
      <c r="R27" s="23"/>
      <c r="S27" s="23"/>
      <c r="T27" s="23"/>
      <c r="U27" s="23"/>
      <c r="V27" s="23"/>
      <c r="W27" s="23"/>
      <c r="X27" s="25"/>
    </row>
    <row r="28" spans="1:24" ht="17" customHeight="1" x14ac:dyDescent="0.2">
      <c r="A28" s="26" t="s">
        <v>30</v>
      </c>
      <c r="B28" s="20">
        <f t="shared" ref="B28:N28" si="0">SUM(B4:B27)</f>
        <v>58</v>
      </c>
      <c r="C28" s="20">
        <f t="shared" si="0"/>
        <v>8</v>
      </c>
      <c r="D28" s="20">
        <f t="shared" si="0"/>
        <v>16</v>
      </c>
      <c r="E28" s="20">
        <f t="shared" si="0"/>
        <v>6</v>
      </c>
      <c r="F28" s="20">
        <f t="shared" si="0"/>
        <v>0</v>
      </c>
      <c r="G28" s="20">
        <f t="shared" si="0"/>
        <v>0</v>
      </c>
      <c r="H28" s="20">
        <f t="shared" si="0"/>
        <v>6</v>
      </c>
      <c r="I28" s="20">
        <f t="shared" si="0"/>
        <v>12</v>
      </c>
      <c r="J28" s="20">
        <f t="shared" si="0"/>
        <v>12</v>
      </c>
      <c r="K28" s="20">
        <f t="shared" si="0"/>
        <v>1</v>
      </c>
      <c r="L28" s="20">
        <f t="shared" si="0"/>
        <v>1</v>
      </c>
      <c r="M28" s="20">
        <f t="shared" si="0"/>
        <v>1</v>
      </c>
      <c r="N28" s="20">
        <f t="shared" si="0"/>
        <v>2</v>
      </c>
      <c r="O28" s="27">
        <f>(D28+J28+K28+N28)/(B28+J28+K28)</f>
        <v>0.43661971830985913</v>
      </c>
      <c r="P28" s="27">
        <f>($D28+$E28+($F28*2)+(G28*3))/$B28</f>
        <v>0.37931034482758619</v>
      </c>
      <c r="Q28" s="27">
        <f>D28/B28</f>
        <v>0.27586206896551724</v>
      </c>
      <c r="R28" s="20">
        <f>SUM(R4:R27)</f>
        <v>4</v>
      </c>
      <c r="S28" s="20">
        <f>SUM(S4:S27)</f>
        <v>0</v>
      </c>
      <c r="T28" s="20">
        <f>SUM(T4:T27)</f>
        <v>2</v>
      </c>
      <c r="U28" s="20">
        <f>SUM(U4:U27)</f>
        <v>6</v>
      </c>
      <c r="V28" s="20">
        <f>SUM(V4:V27)</f>
        <v>38</v>
      </c>
      <c r="W28" s="27">
        <f>(U28+V28)/(T28+U28+V28)</f>
        <v>0.95652173913043481</v>
      </c>
      <c r="X28" s="27">
        <f>(D28-G28)/(B28-I28+M28)</f>
        <v>0.34042553191489361</v>
      </c>
    </row>
    <row r="29" spans="1:24" ht="19" customHeight="1" x14ac:dyDescent="0.2">
      <c r="A29" s="28"/>
      <c r="B29" s="13"/>
      <c r="C29" s="13"/>
      <c r="D29" s="13"/>
      <c r="E29" s="13"/>
      <c r="F29" s="13"/>
      <c r="G29" s="13"/>
      <c r="H29" s="13"/>
      <c r="I29" s="13"/>
      <c r="J29" s="13"/>
      <c r="K29" s="13"/>
      <c r="L29" s="13"/>
      <c r="M29" s="13"/>
      <c r="N29" s="13"/>
      <c r="O29" s="13"/>
      <c r="P29" s="13"/>
      <c r="Q29" s="13"/>
      <c r="R29" s="13"/>
      <c r="S29" s="13"/>
      <c r="T29" s="13"/>
      <c r="U29" s="13"/>
      <c r="V29" s="13"/>
      <c r="W29" s="14"/>
      <c r="X29" s="14"/>
    </row>
    <row r="30" spans="1:24" ht="19" customHeight="1" x14ac:dyDescent="0.2">
      <c r="A30" s="28"/>
      <c r="B30" s="13"/>
      <c r="C30" s="13"/>
      <c r="D30" s="13"/>
      <c r="E30" s="13"/>
      <c r="F30" s="13"/>
      <c r="G30" s="13"/>
      <c r="H30" s="13"/>
      <c r="I30" s="13"/>
      <c r="J30" s="13"/>
      <c r="K30" s="13"/>
      <c r="L30" s="13"/>
      <c r="M30" s="13"/>
      <c r="N30" s="13"/>
      <c r="O30" s="13"/>
      <c r="P30" s="13"/>
      <c r="Q30" s="13"/>
      <c r="R30" s="13"/>
      <c r="S30" s="13"/>
      <c r="T30" s="13"/>
      <c r="U30" s="13"/>
      <c r="V30" s="13"/>
      <c r="W30" s="14"/>
      <c r="X30" s="14"/>
    </row>
    <row r="31" spans="1:24" ht="19" customHeight="1" x14ac:dyDescent="0.2">
      <c r="A31" s="21" t="s">
        <v>31</v>
      </c>
      <c r="B31" s="13"/>
      <c r="C31" s="13"/>
      <c r="D31" s="13"/>
      <c r="E31" s="13"/>
      <c r="F31" s="13"/>
      <c r="G31" s="13"/>
      <c r="H31" s="13"/>
      <c r="I31" s="13"/>
      <c r="J31" s="13"/>
      <c r="K31" s="13"/>
      <c r="L31" s="13"/>
      <c r="M31" s="13"/>
      <c r="N31" s="13"/>
      <c r="O31" s="13"/>
      <c r="P31" s="13"/>
      <c r="Q31" s="13"/>
      <c r="R31" s="13"/>
      <c r="S31" s="13"/>
      <c r="T31" s="13"/>
      <c r="U31" s="13"/>
      <c r="V31" s="13"/>
      <c r="W31" s="14"/>
      <c r="X31" s="14"/>
    </row>
    <row r="32" spans="1:24" ht="19" customHeight="1" x14ac:dyDescent="0.2">
      <c r="A32" s="29" t="s">
        <v>6</v>
      </c>
      <c r="B32" s="16" t="s">
        <v>32</v>
      </c>
      <c r="C32" s="16" t="s">
        <v>33</v>
      </c>
      <c r="D32" s="16" t="s">
        <v>34</v>
      </c>
      <c r="E32" s="16" t="s">
        <v>35</v>
      </c>
      <c r="F32" s="16" t="s">
        <v>36</v>
      </c>
      <c r="G32" s="16" t="s">
        <v>8</v>
      </c>
      <c r="H32" s="16" t="s">
        <v>9</v>
      </c>
      <c r="I32" s="16" t="s">
        <v>14</v>
      </c>
      <c r="J32" s="16" t="s">
        <v>15</v>
      </c>
      <c r="K32" s="16" t="s">
        <v>16</v>
      </c>
      <c r="L32" s="16" t="s">
        <v>37</v>
      </c>
      <c r="M32" s="16" t="s">
        <v>38</v>
      </c>
      <c r="N32" s="16" t="s">
        <v>39</v>
      </c>
      <c r="O32" s="16" t="s">
        <v>40</v>
      </c>
      <c r="P32" s="16" t="s">
        <v>7</v>
      </c>
      <c r="Q32" s="16" t="s">
        <v>41</v>
      </c>
      <c r="R32" s="30"/>
      <c r="S32" s="13"/>
      <c r="T32" s="13"/>
      <c r="U32" s="13"/>
      <c r="V32" s="13"/>
      <c r="W32" s="14"/>
      <c r="X32" s="14"/>
    </row>
    <row r="33" spans="1:24" ht="19" customHeight="1" x14ac:dyDescent="0.2">
      <c r="A33" s="116" t="s">
        <v>127</v>
      </c>
      <c r="B33" s="20">
        <v>1</v>
      </c>
      <c r="C33" s="20"/>
      <c r="D33" s="20"/>
      <c r="E33" s="20"/>
      <c r="F33" s="20">
        <v>2.67</v>
      </c>
      <c r="G33" s="20">
        <v>5</v>
      </c>
      <c r="H33" s="20">
        <v>4</v>
      </c>
      <c r="I33" s="20">
        <v>4</v>
      </c>
      <c r="J33" s="20">
        <v>2</v>
      </c>
      <c r="K33" s="20"/>
      <c r="L33" s="20"/>
      <c r="M33" s="20">
        <v>4</v>
      </c>
      <c r="N33" s="20"/>
      <c r="O33" s="20"/>
      <c r="P33" s="20"/>
      <c r="Q33" s="20">
        <v>51</v>
      </c>
      <c r="R33" s="19"/>
      <c r="S33" s="14"/>
      <c r="T33" s="13"/>
      <c r="U33" s="13"/>
      <c r="V33" s="13"/>
      <c r="W33" s="14"/>
      <c r="X33" s="14"/>
    </row>
    <row r="34" spans="1:24" ht="19" customHeight="1" x14ac:dyDescent="0.2">
      <c r="A34" s="117" t="s">
        <v>129</v>
      </c>
      <c r="B34" s="12">
        <v>1</v>
      </c>
      <c r="C34" s="12"/>
      <c r="D34" s="12"/>
      <c r="E34" s="12"/>
      <c r="F34" s="12">
        <v>3</v>
      </c>
      <c r="G34" s="12">
        <v>7</v>
      </c>
      <c r="H34" s="12">
        <v>4</v>
      </c>
      <c r="I34" s="12">
        <v>5</v>
      </c>
      <c r="J34" s="12">
        <v>2</v>
      </c>
      <c r="K34" s="12"/>
      <c r="L34" s="12"/>
      <c r="M34" s="12">
        <v>6</v>
      </c>
      <c r="N34" s="12"/>
      <c r="O34" s="12"/>
      <c r="P34" s="12"/>
      <c r="Q34" s="12">
        <v>47</v>
      </c>
      <c r="R34" s="14"/>
      <c r="S34" s="14"/>
      <c r="T34" s="13"/>
      <c r="U34" s="14"/>
      <c r="V34" s="14"/>
      <c r="W34" s="14"/>
      <c r="X34" s="14"/>
    </row>
    <row r="35" spans="1:24" ht="19" customHeight="1" x14ac:dyDescent="0.2">
      <c r="A35" s="117" t="s">
        <v>130</v>
      </c>
      <c r="B35" s="12">
        <v>1</v>
      </c>
      <c r="C35" s="12"/>
      <c r="D35" s="12"/>
      <c r="E35" s="12"/>
      <c r="F35" s="12">
        <v>2</v>
      </c>
      <c r="G35" s="12">
        <v>1</v>
      </c>
      <c r="H35" s="12">
        <v>2</v>
      </c>
      <c r="I35" s="12">
        <v>3</v>
      </c>
      <c r="J35" s="12">
        <v>1</v>
      </c>
      <c r="K35" s="12"/>
      <c r="L35" s="12"/>
      <c r="M35" s="12">
        <v>0</v>
      </c>
      <c r="N35" s="12"/>
      <c r="O35" s="12"/>
      <c r="P35" s="12"/>
      <c r="Q35" s="12">
        <v>40</v>
      </c>
      <c r="R35" s="14"/>
      <c r="S35" s="14"/>
      <c r="T35" s="13"/>
      <c r="U35" s="14"/>
      <c r="V35" s="14"/>
      <c r="W35" s="14"/>
      <c r="X35" s="14"/>
    </row>
    <row r="36" spans="1:24" ht="19" customHeight="1" x14ac:dyDescent="0.2">
      <c r="A36" s="9" t="s">
        <v>134</v>
      </c>
      <c r="B36" s="12">
        <v>1</v>
      </c>
      <c r="C36" s="12">
        <v>1</v>
      </c>
      <c r="D36" s="12"/>
      <c r="E36" s="12"/>
      <c r="F36" s="12">
        <v>4</v>
      </c>
      <c r="G36" s="12">
        <v>1</v>
      </c>
      <c r="H36" s="12">
        <v>7</v>
      </c>
      <c r="I36" s="12">
        <v>3</v>
      </c>
      <c r="J36" s="12">
        <v>0</v>
      </c>
      <c r="K36" s="12"/>
      <c r="L36" s="12"/>
      <c r="M36" s="12">
        <v>0</v>
      </c>
      <c r="N36" s="12"/>
      <c r="O36" s="12"/>
      <c r="P36" s="12"/>
      <c r="Q36" s="12">
        <v>65</v>
      </c>
      <c r="R36" s="14"/>
      <c r="S36" s="14"/>
      <c r="T36" s="13"/>
      <c r="U36" s="14"/>
      <c r="V36" s="14"/>
      <c r="W36" s="14"/>
      <c r="X36" s="14"/>
    </row>
    <row r="37" spans="1:24" ht="19" customHeight="1" x14ac:dyDescent="0.2">
      <c r="A37" s="117" t="s">
        <v>145</v>
      </c>
      <c r="B37" s="12">
        <v>1</v>
      </c>
      <c r="C37" s="12">
        <v>1</v>
      </c>
      <c r="D37" s="12"/>
      <c r="E37" s="12"/>
      <c r="F37" s="12">
        <v>4</v>
      </c>
      <c r="G37" s="12">
        <v>0</v>
      </c>
      <c r="H37" s="12">
        <v>6</v>
      </c>
      <c r="I37" s="12">
        <v>6</v>
      </c>
      <c r="J37" s="12">
        <v>0</v>
      </c>
      <c r="K37" s="12"/>
      <c r="L37" s="12"/>
      <c r="M37" s="12">
        <v>0</v>
      </c>
      <c r="N37" s="12"/>
      <c r="O37" s="12"/>
      <c r="P37" s="12"/>
      <c r="Q37" s="12">
        <v>52</v>
      </c>
      <c r="R37" s="14"/>
      <c r="S37" s="14"/>
      <c r="T37" s="13"/>
      <c r="U37" s="14"/>
      <c r="V37" s="14"/>
      <c r="W37" s="14"/>
      <c r="X37" s="14"/>
    </row>
    <row r="38" spans="1:24" ht="19" customHeight="1" x14ac:dyDescent="0.2">
      <c r="A38" s="117" t="s">
        <v>149</v>
      </c>
      <c r="B38" s="12">
        <v>1</v>
      </c>
      <c r="C38" s="12"/>
      <c r="D38" s="12">
        <v>1</v>
      </c>
      <c r="E38" s="12"/>
      <c r="F38" s="12">
        <v>1</v>
      </c>
      <c r="G38" s="12">
        <v>3</v>
      </c>
      <c r="H38" s="12">
        <v>2</v>
      </c>
      <c r="I38" s="12">
        <v>2</v>
      </c>
      <c r="J38" s="12">
        <v>2</v>
      </c>
      <c r="K38" s="12">
        <v>1</v>
      </c>
      <c r="L38" s="12"/>
      <c r="M38" s="12">
        <v>3</v>
      </c>
      <c r="N38" s="12"/>
      <c r="O38" s="12"/>
      <c r="P38" s="12"/>
      <c r="Q38" s="12">
        <v>37</v>
      </c>
      <c r="R38" s="14"/>
      <c r="S38" s="14"/>
      <c r="T38" s="13"/>
      <c r="U38" s="14"/>
      <c r="V38" s="14"/>
      <c r="W38" s="14"/>
      <c r="X38" s="14"/>
    </row>
    <row r="39" spans="1:24" ht="19" customHeight="1" x14ac:dyDescent="0.2">
      <c r="A39" s="116" t="s">
        <v>151</v>
      </c>
      <c r="B39" s="12">
        <v>1</v>
      </c>
      <c r="C39" s="12">
        <v>1</v>
      </c>
      <c r="D39" s="12"/>
      <c r="E39" s="12"/>
      <c r="F39" s="12">
        <v>7</v>
      </c>
      <c r="G39" s="12">
        <v>0</v>
      </c>
      <c r="H39" s="12">
        <v>5</v>
      </c>
      <c r="I39" s="12">
        <v>2</v>
      </c>
      <c r="J39" s="12">
        <v>1</v>
      </c>
      <c r="K39" s="12"/>
      <c r="L39" s="12"/>
      <c r="M39" s="12">
        <v>0</v>
      </c>
      <c r="N39" s="12"/>
      <c r="O39" s="12"/>
      <c r="P39" s="12"/>
      <c r="Q39" s="12">
        <v>70</v>
      </c>
      <c r="R39" s="14"/>
      <c r="S39" s="14"/>
      <c r="T39" s="13"/>
      <c r="U39" s="14"/>
      <c r="V39" s="14"/>
      <c r="W39" s="14"/>
      <c r="X39" s="14"/>
    </row>
    <row r="40" spans="1:24" ht="19" customHeight="1" x14ac:dyDescent="0.2">
      <c r="A40" s="117" t="s">
        <v>155</v>
      </c>
      <c r="B40" s="12">
        <v>1</v>
      </c>
      <c r="C40" s="12"/>
      <c r="D40" s="12">
        <v>1</v>
      </c>
      <c r="E40" s="12"/>
      <c r="F40" s="12">
        <v>0.67</v>
      </c>
      <c r="G40" s="12">
        <v>4</v>
      </c>
      <c r="H40" s="12">
        <v>3</v>
      </c>
      <c r="I40" s="12">
        <v>1</v>
      </c>
      <c r="J40" s="12">
        <v>3</v>
      </c>
      <c r="K40" s="12">
        <v>1</v>
      </c>
      <c r="L40" s="12">
        <v>1</v>
      </c>
      <c r="M40" s="12">
        <v>4</v>
      </c>
      <c r="N40" s="12"/>
      <c r="O40" s="12"/>
      <c r="P40" s="12"/>
      <c r="Q40" s="12">
        <v>34</v>
      </c>
      <c r="R40" s="14"/>
      <c r="S40" s="14"/>
      <c r="T40" s="13"/>
      <c r="U40" s="14"/>
      <c r="V40" s="14"/>
      <c r="W40" s="14"/>
      <c r="X40" s="14"/>
    </row>
    <row r="41" spans="1:24" ht="19" customHeight="1" x14ac:dyDescent="0.2">
      <c r="A41" s="116" t="s">
        <v>160</v>
      </c>
      <c r="B41" s="12">
        <v>1</v>
      </c>
      <c r="C41" s="12">
        <v>1</v>
      </c>
      <c r="D41" s="12"/>
      <c r="E41" s="12"/>
      <c r="F41" s="12">
        <v>4</v>
      </c>
      <c r="G41" s="12">
        <v>4</v>
      </c>
      <c r="H41" s="12">
        <v>6</v>
      </c>
      <c r="I41" s="12">
        <v>3</v>
      </c>
      <c r="J41" s="12">
        <v>2</v>
      </c>
      <c r="K41" s="12"/>
      <c r="L41" s="12"/>
      <c r="M41" s="12">
        <v>1</v>
      </c>
      <c r="N41" s="12"/>
      <c r="O41" s="12"/>
      <c r="P41" s="12"/>
      <c r="Q41" s="12">
        <v>83</v>
      </c>
      <c r="R41" s="14"/>
      <c r="S41" s="14"/>
      <c r="T41" s="13"/>
      <c r="U41" s="14"/>
      <c r="V41" s="14"/>
      <c r="W41" s="14"/>
      <c r="X41" s="14"/>
    </row>
    <row r="42" spans="1:24" ht="19" customHeight="1" x14ac:dyDescent="0.2">
      <c r="A42" s="116" t="s">
        <v>168</v>
      </c>
      <c r="B42" s="12">
        <v>1</v>
      </c>
      <c r="C42" s="12"/>
      <c r="D42" s="12"/>
      <c r="E42" s="12"/>
      <c r="F42" s="12">
        <v>5</v>
      </c>
      <c r="G42" s="12">
        <v>4</v>
      </c>
      <c r="H42" s="12">
        <v>5</v>
      </c>
      <c r="I42" s="12">
        <v>4</v>
      </c>
      <c r="J42" s="12">
        <v>1</v>
      </c>
      <c r="K42" s="12"/>
      <c r="L42" s="12"/>
      <c r="M42" s="12">
        <v>4</v>
      </c>
      <c r="N42" s="12"/>
      <c r="O42" s="12"/>
      <c r="P42" s="12"/>
      <c r="Q42" s="12">
        <v>76</v>
      </c>
      <c r="R42" s="14"/>
      <c r="S42" s="14"/>
      <c r="T42" s="13"/>
      <c r="U42" s="14"/>
      <c r="V42" s="14"/>
      <c r="W42" s="14"/>
      <c r="X42" s="14"/>
    </row>
    <row r="43" spans="1:24" ht="19" customHeight="1" x14ac:dyDescent="0.2">
      <c r="A43" s="116" t="s">
        <v>151</v>
      </c>
      <c r="B43" s="12">
        <v>1</v>
      </c>
      <c r="C43" s="12">
        <v>1</v>
      </c>
      <c r="D43" s="12"/>
      <c r="E43" s="12"/>
      <c r="F43" s="12">
        <v>7</v>
      </c>
      <c r="G43" s="12">
        <v>0</v>
      </c>
      <c r="H43" s="12">
        <v>1</v>
      </c>
      <c r="I43" s="12">
        <v>1</v>
      </c>
      <c r="J43" s="12">
        <v>1</v>
      </c>
      <c r="K43" s="12"/>
      <c r="L43" s="12"/>
      <c r="M43" s="12">
        <v>0</v>
      </c>
      <c r="N43" s="12"/>
      <c r="O43" s="12"/>
      <c r="P43" s="12"/>
      <c r="Q43" s="12">
        <v>75</v>
      </c>
      <c r="R43" s="14"/>
      <c r="S43" s="14"/>
      <c r="T43" s="13"/>
      <c r="U43" s="14"/>
      <c r="V43" s="14"/>
      <c r="W43" s="14"/>
      <c r="X43" s="14"/>
    </row>
    <row r="44" spans="1:24" ht="19" customHeight="1" x14ac:dyDescent="0.2">
      <c r="A44" s="22" t="s">
        <v>177</v>
      </c>
      <c r="B44" s="23">
        <v>1</v>
      </c>
      <c r="C44" s="23"/>
      <c r="D44" s="23"/>
      <c r="E44" s="33"/>
      <c r="F44" s="23">
        <v>6</v>
      </c>
      <c r="G44" s="23">
        <v>2</v>
      </c>
      <c r="H44" s="23">
        <v>3</v>
      </c>
      <c r="I44" s="23">
        <v>11</v>
      </c>
      <c r="J44" s="23">
        <v>2</v>
      </c>
      <c r="K44" s="23"/>
      <c r="L44" s="34"/>
      <c r="M44" s="23">
        <v>0</v>
      </c>
      <c r="N44" s="23"/>
      <c r="O44" s="23"/>
      <c r="P44" s="23"/>
      <c r="Q44" s="23">
        <v>107</v>
      </c>
      <c r="R44" s="23"/>
      <c r="S44" s="13"/>
      <c r="T44" s="13"/>
      <c r="U44" s="14"/>
      <c r="V44" s="14"/>
      <c r="W44" s="14"/>
      <c r="X44" s="14"/>
    </row>
    <row r="45" spans="1:24" ht="19" customHeight="1" x14ac:dyDescent="0.2">
      <c r="A45" s="26" t="s">
        <v>30</v>
      </c>
      <c r="B45" s="35">
        <f t="shared" ref="B45:M45" si="1">SUM(B33:B44)</f>
        <v>12</v>
      </c>
      <c r="C45" s="35">
        <f t="shared" si="1"/>
        <v>5</v>
      </c>
      <c r="D45" s="35">
        <f t="shared" si="1"/>
        <v>2</v>
      </c>
      <c r="E45" s="35">
        <f t="shared" si="1"/>
        <v>0</v>
      </c>
      <c r="F45" s="36">
        <f t="shared" si="1"/>
        <v>46.34</v>
      </c>
      <c r="G45" s="35">
        <f t="shared" si="1"/>
        <v>31</v>
      </c>
      <c r="H45" s="35">
        <f t="shared" si="1"/>
        <v>48</v>
      </c>
      <c r="I45" s="35">
        <f t="shared" si="1"/>
        <v>45</v>
      </c>
      <c r="J45" s="35">
        <f t="shared" si="1"/>
        <v>17</v>
      </c>
      <c r="K45" s="35">
        <f t="shared" si="1"/>
        <v>2</v>
      </c>
      <c r="L45" s="35">
        <f t="shared" si="1"/>
        <v>1</v>
      </c>
      <c r="M45" s="35">
        <f t="shared" si="1"/>
        <v>22</v>
      </c>
      <c r="N45" s="36">
        <f>(M45*7)/F45</f>
        <v>3.3232628398791539</v>
      </c>
      <c r="O45" s="36">
        <f>SUM(H45+J45+K45)/F45</f>
        <v>1.4458351316357358</v>
      </c>
      <c r="P45" s="19">
        <f>SUM(P33:P44)</f>
        <v>0</v>
      </c>
      <c r="Q45" s="19">
        <f>SUM(Q33:Q44)</f>
        <v>737</v>
      </c>
      <c r="R45" s="64"/>
      <c r="S45" s="14"/>
      <c r="T45" s="14"/>
      <c r="U45" s="14"/>
      <c r="V45" s="14"/>
      <c r="W45" s="14"/>
      <c r="X45" s="14"/>
    </row>
    <row r="46" spans="1:24" ht="19" customHeight="1" x14ac:dyDescent="0.2">
      <c r="A46" s="38"/>
      <c r="B46" s="14"/>
      <c r="C46" s="14"/>
      <c r="D46" s="14"/>
      <c r="E46" s="14"/>
      <c r="F46" s="14"/>
      <c r="G46" s="14"/>
      <c r="H46" s="14"/>
      <c r="I46" s="14"/>
      <c r="J46" s="14"/>
      <c r="K46" s="14"/>
      <c r="L46" s="14"/>
      <c r="M46" s="14"/>
      <c r="N46" s="14"/>
      <c r="O46" s="14"/>
      <c r="P46" s="14"/>
      <c r="Q46" s="14"/>
      <c r="R46" s="14"/>
      <c r="S46" s="14"/>
      <c r="T46" s="14"/>
      <c r="U46" s="14"/>
      <c r="V46" s="14"/>
      <c r="W46" s="14"/>
      <c r="X46" s="14"/>
    </row>
    <row r="47" spans="1:24" ht="19" customHeight="1" x14ac:dyDescent="0.2">
      <c r="A47" s="38"/>
      <c r="B47" s="14"/>
      <c r="C47" s="14"/>
      <c r="D47" s="14"/>
      <c r="E47" s="14"/>
      <c r="F47" s="14"/>
      <c r="G47" s="14"/>
      <c r="H47" s="14"/>
      <c r="I47" s="14"/>
      <c r="J47" s="14"/>
      <c r="K47" s="14"/>
      <c r="L47" s="14"/>
      <c r="M47" s="14"/>
      <c r="N47" s="14"/>
      <c r="O47" s="14"/>
      <c r="P47" s="14"/>
      <c r="Q47" s="14"/>
      <c r="R47" s="14"/>
      <c r="S47" s="14"/>
      <c r="T47" s="14"/>
      <c r="U47" s="14"/>
      <c r="V47" s="14"/>
      <c r="W47" s="14"/>
      <c r="X47" s="14"/>
    </row>
    <row r="48" spans="1:24" ht="19" customHeight="1" x14ac:dyDescent="0.2">
      <c r="A48" s="38"/>
      <c r="B48" s="14"/>
      <c r="C48" s="14"/>
      <c r="D48" s="14"/>
      <c r="E48" s="14"/>
      <c r="F48" s="14"/>
      <c r="G48" s="14"/>
      <c r="H48" s="14"/>
      <c r="I48" s="14"/>
      <c r="J48" s="14"/>
      <c r="K48" s="14"/>
      <c r="L48" s="14"/>
      <c r="M48" s="14"/>
      <c r="N48" s="14"/>
      <c r="O48" s="14"/>
      <c r="P48" s="14"/>
      <c r="Q48" s="14"/>
      <c r="R48" s="14"/>
      <c r="S48" s="14"/>
      <c r="T48" s="14"/>
      <c r="U48" s="14"/>
      <c r="V48" s="14"/>
      <c r="W48" s="14"/>
      <c r="X48" s="14"/>
    </row>
    <row r="49" spans="1:24" ht="21" customHeight="1" x14ac:dyDescent="0.2">
      <c r="A49" s="226" t="s">
        <v>141</v>
      </c>
      <c r="B49" s="228"/>
      <c r="C49" s="228"/>
      <c r="D49" s="228"/>
      <c r="E49" s="228"/>
      <c r="F49" s="228"/>
      <c r="G49" s="228"/>
      <c r="H49" s="228"/>
      <c r="I49" s="228"/>
      <c r="J49" s="228"/>
      <c r="K49" s="228"/>
      <c r="L49" s="228"/>
      <c r="M49" s="228"/>
      <c r="N49" s="228"/>
      <c r="O49" s="228"/>
      <c r="P49" s="228"/>
      <c r="Q49" s="228"/>
      <c r="R49" s="228"/>
      <c r="S49" s="14"/>
      <c r="T49" s="14"/>
      <c r="U49" s="14"/>
      <c r="V49" s="14"/>
      <c r="W49" s="14"/>
      <c r="X49" s="14"/>
    </row>
    <row r="50" spans="1:24" ht="21" customHeight="1" x14ac:dyDescent="0.2">
      <c r="A50" s="55"/>
      <c r="B50" s="11"/>
      <c r="C50" s="11"/>
      <c r="D50" s="11"/>
      <c r="E50" s="11"/>
      <c r="F50" s="11"/>
      <c r="G50" s="11"/>
      <c r="H50" s="11"/>
      <c r="I50" s="11"/>
      <c r="J50" s="11"/>
      <c r="K50" s="11"/>
      <c r="L50" s="11"/>
      <c r="M50" s="11"/>
      <c r="N50" s="11"/>
      <c r="O50" s="11"/>
      <c r="P50" s="11"/>
      <c r="Q50" s="11"/>
      <c r="R50" s="11"/>
      <c r="S50" s="14"/>
      <c r="T50" s="14"/>
      <c r="U50" s="14"/>
      <c r="V50" s="14"/>
      <c r="W50" s="14"/>
      <c r="X50" s="14"/>
    </row>
    <row r="51" spans="1:24" ht="28.25" customHeight="1" x14ac:dyDescent="0.2">
      <c r="A51" s="15" t="s">
        <v>6</v>
      </c>
      <c r="B51" s="16" t="s">
        <v>7</v>
      </c>
      <c r="C51" s="16" t="s">
        <v>8</v>
      </c>
      <c r="D51" s="16" t="s">
        <v>9</v>
      </c>
      <c r="E51" s="16" t="s">
        <v>10</v>
      </c>
      <c r="F51" s="16" t="s">
        <v>11</v>
      </c>
      <c r="G51" s="16" t="s">
        <v>12</v>
      </c>
      <c r="H51" s="16" t="s">
        <v>13</v>
      </c>
      <c r="I51" s="16" t="s">
        <v>14</v>
      </c>
      <c r="J51" s="16" t="s">
        <v>15</v>
      </c>
      <c r="K51" s="16" t="s">
        <v>16</v>
      </c>
      <c r="L51" s="16" t="s">
        <v>17</v>
      </c>
      <c r="M51" s="16" t="s">
        <v>18</v>
      </c>
      <c r="N51" s="16" t="s">
        <v>19</v>
      </c>
      <c r="O51" s="16" t="s">
        <v>20</v>
      </c>
      <c r="P51" s="17" t="s">
        <v>21</v>
      </c>
      <c r="Q51" s="16" t="s">
        <v>22</v>
      </c>
      <c r="R51" s="16" t="s">
        <v>23</v>
      </c>
      <c r="S51" s="16" t="s">
        <v>24</v>
      </c>
      <c r="T51" s="16" t="s">
        <v>25</v>
      </c>
      <c r="U51" s="16" t="s">
        <v>26</v>
      </c>
      <c r="V51" s="16" t="s">
        <v>27</v>
      </c>
      <c r="W51" s="17" t="s">
        <v>28</v>
      </c>
      <c r="X51" s="16" t="s">
        <v>29</v>
      </c>
    </row>
    <row r="52" spans="1:24" ht="19" customHeight="1" x14ac:dyDescent="0.2">
      <c r="B52" s="19"/>
      <c r="C52" s="19"/>
      <c r="D52" s="19"/>
      <c r="E52" s="19"/>
      <c r="F52" s="19"/>
      <c r="G52" s="19"/>
      <c r="H52" s="19"/>
      <c r="I52" s="19"/>
      <c r="J52" s="19"/>
      <c r="K52" s="19"/>
      <c r="L52" s="19"/>
      <c r="M52" s="19"/>
      <c r="N52" s="19"/>
      <c r="O52" s="19"/>
      <c r="P52" s="19"/>
      <c r="Q52" s="19"/>
      <c r="R52" s="19"/>
      <c r="S52" s="19"/>
      <c r="T52" s="19"/>
      <c r="U52" s="19"/>
      <c r="V52" s="19"/>
      <c r="W52" s="19"/>
      <c r="X52" s="19"/>
    </row>
    <row r="53" spans="1:24" ht="19" customHeight="1" x14ac:dyDescent="0.2">
      <c r="A53" s="116"/>
      <c r="B53" s="14"/>
      <c r="C53" s="14"/>
      <c r="D53" s="14"/>
      <c r="E53" s="14"/>
      <c r="F53" s="14"/>
      <c r="G53" s="14"/>
      <c r="H53" s="14"/>
      <c r="I53" s="14"/>
      <c r="J53" s="14"/>
      <c r="K53" s="14"/>
      <c r="L53" s="14"/>
      <c r="M53" s="14"/>
      <c r="N53" s="14"/>
      <c r="O53" s="14"/>
      <c r="P53" s="14"/>
      <c r="Q53" s="14"/>
      <c r="R53" s="14"/>
      <c r="S53" s="14"/>
      <c r="T53" s="14"/>
      <c r="U53" s="14"/>
      <c r="V53" s="14"/>
      <c r="W53" s="14"/>
      <c r="X53" s="14"/>
    </row>
    <row r="54" spans="1:24" ht="19" customHeight="1" x14ac:dyDescent="0.25">
      <c r="A54" s="140"/>
      <c r="B54" s="14"/>
      <c r="C54" s="14"/>
      <c r="D54" s="14"/>
      <c r="E54" s="14"/>
      <c r="F54" s="14"/>
      <c r="G54" s="14"/>
      <c r="H54" s="14"/>
      <c r="I54" s="14"/>
      <c r="J54" s="14"/>
      <c r="K54" s="14"/>
      <c r="L54" s="14"/>
      <c r="M54" s="14"/>
      <c r="N54" s="14"/>
      <c r="O54" s="14"/>
      <c r="P54" s="14"/>
      <c r="Q54" s="14"/>
      <c r="R54" s="14"/>
      <c r="S54" s="14"/>
      <c r="T54" s="14"/>
      <c r="U54" s="14"/>
      <c r="V54" s="14"/>
      <c r="W54" s="13"/>
      <c r="X54" s="14"/>
    </row>
    <row r="55" spans="1:24" ht="19" customHeight="1" x14ac:dyDescent="0.2">
      <c r="A55" s="38"/>
      <c r="B55" s="14"/>
      <c r="C55" s="14"/>
      <c r="D55" s="14"/>
      <c r="E55" s="14"/>
      <c r="F55" s="14"/>
      <c r="G55" s="14"/>
      <c r="H55" s="14"/>
      <c r="I55" s="14"/>
      <c r="J55" s="14"/>
      <c r="K55" s="14"/>
      <c r="L55" s="14"/>
      <c r="M55" s="14"/>
      <c r="N55" s="14"/>
      <c r="O55" s="14"/>
      <c r="P55" s="14"/>
      <c r="Q55" s="14"/>
      <c r="R55" s="14"/>
      <c r="S55" s="14"/>
      <c r="T55" s="14"/>
      <c r="U55" s="14"/>
      <c r="V55" s="14"/>
      <c r="W55" s="13"/>
      <c r="X55" s="14"/>
    </row>
    <row r="56" spans="1:24" ht="19" customHeight="1" x14ac:dyDescent="0.2">
      <c r="A56" s="38"/>
      <c r="B56" s="14"/>
      <c r="C56" s="14"/>
      <c r="D56" s="14"/>
      <c r="E56" s="14"/>
      <c r="F56" s="14"/>
      <c r="G56" s="14"/>
      <c r="H56" s="14"/>
      <c r="I56" s="14"/>
      <c r="J56" s="14"/>
      <c r="K56" s="14"/>
      <c r="L56" s="14"/>
      <c r="M56" s="14"/>
      <c r="N56" s="14"/>
      <c r="O56" s="14"/>
      <c r="P56" s="14"/>
      <c r="Q56" s="14"/>
      <c r="R56" s="14"/>
      <c r="S56" s="14"/>
      <c r="T56" s="14"/>
      <c r="U56" s="14"/>
      <c r="V56" s="14"/>
      <c r="W56" s="13"/>
      <c r="X56" s="14"/>
    </row>
    <row r="57" spans="1:24" ht="19" customHeight="1" x14ac:dyDescent="0.2">
      <c r="A57" s="38"/>
      <c r="B57" s="14"/>
      <c r="C57" s="14"/>
      <c r="D57" s="14"/>
      <c r="E57" s="14"/>
      <c r="F57" s="14"/>
      <c r="G57" s="14"/>
      <c r="H57" s="14"/>
      <c r="I57" s="14"/>
      <c r="J57" s="14"/>
      <c r="K57" s="14"/>
      <c r="L57" s="14"/>
      <c r="M57" s="14"/>
      <c r="N57" s="14"/>
      <c r="O57" s="14"/>
      <c r="P57" s="14"/>
      <c r="Q57" s="14"/>
      <c r="R57" s="14"/>
      <c r="S57" s="14"/>
      <c r="T57" s="14"/>
      <c r="U57" s="14"/>
      <c r="V57" s="14"/>
      <c r="W57" s="23"/>
      <c r="X57" s="25"/>
    </row>
    <row r="58" spans="1:24" ht="19" customHeight="1" x14ac:dyDescent="0.2">
      <c r="A58" s="22"/>
      <c r="B58" s="23"/>
      <c r="C58" s="23"/>
      <c r="D58" s="23"/>
      <c r="E58" s="23"/>
      <c r="F58" s="23"/>
      <c r="G58" s="23"/>
      <c r="H58" s="23"/>
      <c r="I58" s="23"/>
      <c r="J58" s="23"/>
      <c r="K58" s="23"/>
      <c r="L58" s="23"/>
      <c r="M58" s="23"/>
      <c r="N58" s="23"/>
      <c r="O58" s="23"/>
      <c r="P58" s="23"/>
      <c r="Q58" s="23"/>
      <c r="R58" s="23"/>
      <c r="S58" s="23"/>
      <c r="T58" s="23"/>
      <c r="U58" s="23"/>
      <c r="V58" s="23"/>
      <c r="W58" s="50"/>
      <c r="X58" s="65"/>
    </row>
    <row r="59" spans="1:24" ht="17" customHeight="1" x14ac:dyDescent="0.2">
      <c r="A59" s="26" t="s">
        <v>30</v>
      </c>
      <c r="B59" s="20">
        <f t="shared" ref="B59:N59" si="2">SUM(B52:B58)</f>
        <v>0</v>
      </c>
      <c r="C59" s="20">
        <f t="shared" si="2"/>
        <v>0</v>
      </c>
      <c r="D59" s="20">
        <f t="shared" si="2"/>
        <v>0</v>
      </c>
      <c r="E59" s="20">
        <f t="shared" si="2"/>
        <v>0</v>
      </c>
      <c r="F59" s="20">
        <f t="shared" si="2"/>
        <v>0</v>
      </c>
      <c r="G59" s="20">
        <f t="shared" si="2"/>
        <v>0</v>
      </c>
      <c r="H59" s="20">
        <f t="shared" si="2"/>
        <v>0</v>
      </c>
      <c r="I59" s="20">
        <f t="shared" si="2"/>
        <v>0</v>
      </c>
      <c r="J59" s="20">
        <f t="shared" si="2"/>
        <v>0</v>
      </c>
      <c r="K59" s="20">
        <f t="shared" si="2"/>
        <v>0</v>
      </c>
      <c r="L59" s="20">
        <f t="shared" si="2"/>
        <v>0</v>
      </c>
      <c r="M59" s="20">
        <f t="shared" si="2"/>
        <v>0</v>
      </c>
      <c r="N59" s="20">
        <f t="shared" si="2"/>
        <v>0</v>
      </c>
      <c r="O59" s="27" t="e">
        <f>(D59+J59+K59+N59)/(B59+J59+K59+M59)</f>
        <v>#DIV/0!</v>
      </c>
      <c r="P59" s="27" t="e">
        <f>($D59+$E59+($F59*2)+(G59*3))/$B59</f>
        <v>#DIV/0!</v>
      </c>
      <c r="Q59" s="27" t="e">
        <f>D59/B59</f>
        <v>#DIV/0!</v>
      </c>
      <c r="R59" s="20">
        <f>SUM(R52:R58)</f>
        <v>0</v>
      </c>
      <c r="S59" s="20">
        <f>SUM(S52:S58)</f>
        <v>0</v>
      </c>
      <c r="T59" s="20">
        <f>SUM(T52:T58)</f>
        <v>0</v>
      </c>
      <c r="U59" s="20">
        <f>SUM(U52:U58)</f>
        <v>0</v>
      </c>
      <c r="V59" s="20">
        <f>SUM(V52:V58)</f>
        <v>0</v>
      </c>
      <c r="W59" s="27" t="e">
        <f>(U59+V59)/(T59+U59+V59)</f>
        <v>#DIV/0!</v>
      </c>
      <c r="X59" s="27" t="e">
        <f>(D59-G59)/(B59-I59-G59+M59)</f>
        <v>#DIV/0!</v>
      </c>
    </row>
    <row r="60" spans="1:24" ht="21" customHeight="1" x14ac:dyDescent="0.2">
      <c r="A60" s="55"/>
      <c r="B60" s="11"/>
      <c r="C60" s="11"/>
      <c r="D60" s="11"/>
      <c r="E60" s="11"/>
      <c r="F60" s="11"/>
      <c r="G60" s="11"/>
      <c r="H60" s="11"/>
      <c r="I60" s="11"/>
      <c r="J60" s="11"/>
      <c r="K60" s="11"/>
      <c r="L60" s="11"/>
      <c r="M60" s="11"/>
      <c r="N60" s="11"/>
      <c r="O60" s="11"/>
      <c r="P60" s="11"/>
      <c r="Q60" s="11"/>
      <c r="R60" s="11"/>
      <c r="S60" s="14"/>
      <c r="T60" s="14"/>
      <c r="U60" s="14"/>
      <c r="V60" s="14"/>
      <c r="W60" s="14"/>
      <c r="X60" s="14"/>
    </row>
    <row r="61" spans="1:24" ht="19" customHeight="1" x14ac:dyDescent="0.2">
      <c r="A61" s="21" t="s">
        <v>31</v>
      </c>
      <c r="B61" s="13"/>
      <c r="C61" s="13"/>
      <c r="D61" s="13"/>
      <c r="E61" s="13"/>
      <c r="F61" s="13"/>
      <c r="G61" s="13"/>
      <c r="H61" s="13"/>
      <c r="I61" s="13"/>
      <c r="J61" s="13"/>
      <c r="K61" s="13"/>
      <c r="L61" s="13"/>
      <c r="M61" s="13"/>
      <c r="N61" s="13"/>
      <c r="O61" s="13"/>
      <c r="P61" s="13"/>
      <c r="Q61" s="13"/>
      <c r="R61" s="13"/>
      <c r="S61" s="14"/>
      <c r="T61" s="14"/>
      <c r="U61" s="14"/>
      <c r="V61" s="14"/>
      <c r="W61" s="14"/>
      <c r="X61" s="14"/>
    </row>
    <row r="62" spans="1:24" ht="28.25" customHeight="1" x14ac:dyDescent="0.2">
      <c r="A62" s="29" t="s">
        <v>6</v>
      </c>
      <c r="B62" s="16" t="s">
        <v>32</v>
      </c>
      <c r="C62" s="16" t="s">
        <v>33</v>
      </c>
      <c r="D62" s="16" t="s">
        <v>34</v>
      </c>
      <c r="E62" s="16" t="s">
        <v>35</v>
      </c>
      <c r="F62" s="16" t="s">
        <v>36</v>
      </c>
      <c r="G62" s="16" t="s">
        <v>8</v>
      </c>
      <c r="H62" s="16" t="s">
        <v>9</v>
      </c>
      <c r="I62" s="16" t="s">
        <v>14</v>
      </c>
      <c r="J62" s="16" t="s">
        <v>15</v>
      </c>
      <c r="K62" s="16" t="s">
        <v>16</v>
      </c>
      <c r="L62" s="16" t="s">
        <v>37</v>
      </c>
      <c r="M62" s="16" t="s">
        <v>38</v>
      </c>
      <c r="N62" s="16" t="s">
        <v>39</v>
      </c>
      <c r="O62" s="16" t="s">
        <v>40</v>
      </c>
      <c r="P62" s="16" t="s">
        <v>7</v>
      </c>
      <c r="Q62" s="16" t="s">
        <v>41</v>
      </c>
      <c r="R62" s="30"/>
      <c r="S62" s="30"/>
      <c r="T62" s="16" t="s">
        <v>25</v>
      </c>
      <c r="U62" s="16" t="s">
        <v>26</v>
      </c>
      <c r="V62" s="16" t="s">
        <v>27</v>
      </c>
      <c r="W62" s="17" t="s">
        <v>28</v>
      </c>
      <c r="X62" s="14"/>
    </row>
    <row r="63" spans="1:24" ht="19" customHeight="1" x14ac:dyDescent="0.2">
      <c r="A63" s="116" t="s">
        <v>140</v>
      </c>
      <c r="B63" s="19">
        <v>1</v>
      </c>
      <c r="C63" s="19"/>
      <c r="D63" s="19"/>
      <c r="E63" s="19"/>
      <c r="F63" s="149">
        <v>0</v>
      </c>
      <c r="G63" s="19">
        <v>4</v>
      </c>
      <c r="H63" s="19">
        <v>1</v>
      </c>
      <c r="I63" s="19"/>
      <c r="J63" s="19">
        <v>3</v>
      </c>
      <c r="K63" s="19"/>
      <c r="L63" s="19"/>
      <c r="M63" s="19">
        <v>4</v>
      </c>
      <c r="N63" s="19"/>
      <c r="O63" s="19"/>
      <c r="P63" s="19"/>
      <c r="Q63" s="19"/>
      <c r="R63" s="19"/>
      <c r="S63" s="35"/>
      <c r="T63" s="35"/>
      <c r="U63" s="35"/>
      <c r="V63" s="35"/>
      <c r="W63" s="35"/>
      <c r="X63" s="14"/>
    </row>
    <row r="64" spans="1:24" ht="19" customHeight="1" x14ac:dyDescent="0.2">
      <c r="A64" s="117"/>
      <c r="B64" s="14"/>
      <c r="C64" s="14"/>
      <c r="D64" s="14"/>
      <c r="E64" s="14"/>
      <c r="F64" s="150"/>
      <c r="G64" s="14"/>
      <c r="H64" s="14"/>
      <c r="I64" s="14"/>
      <c r="J64" s="14"/>
      <c r="K64" s="14"/>
      <c r="L64" s="14"/>
      <c r="M64" s="14"/>
      <c r="N64" s="14"/>
      <c r="O64" s="14"/>
      <c r="P64" s="14"/>
      <c r="Q64" s="14"/>
      <c r="R64" s="14"/>
      <c r="S64" s="13"/>
      <c r="T64" s="13"/>
      <c r="U64" s="13"/>
      <c r="V64" s="13"/>
      <c r="W64" s="13"/>
      <c r="X64" s="14"/>
    </row>
    <row r="65" spans="1:24" ht="19" customHeight="1" x14ac:dyDescent="0.2">
      <c r="A65" s="116"/>
      <c r="B65" s="14"/>
      <c r="C65" s="14"/>
      <c r="D65" s="14"/>
      <c r="E65" s="14"/>
      <c r="F65" s="150"/>
      <c r="G65" s="14"/>
      <c r="H65" s="14"/>
      <c r="I65" s="14"/>
      <c r="J65" s="14"/>
      <c r="K65" s="14"/>
      <c r="L65" s="14"/>
      <c r="M65" s="14"/>
      <c r="N65" s="14"/>
      <c r="O65" s="14"/>
      <c r="P65" s="14"/>
      <c r="Q65" s="14"/>
      <c r="R65" s="14"/>
      <c r="S65" s="13"/>
      <c r="T65" s="13"/>
      <c r="U65" s="13"/>
      <c r="V65" s="13"/>
      <c r="W65" s="13"/>
      <c r="X65" s="14"/>
    </row>
    <row r="66" spans="1:24" ht="19" customHeight="1" x14ac:dyDescent="0.2">
      <c r="A66" s="117"/>
      <c r="B66" s="14"/>
      <c r="C66" s="14"/>
      <c r="D66" s="14"/>
      <c r="E66" s="14"/>
      <c r="F66" s="150"/>
      <c r="G66" s="14"/>
      <c r="H66" s="14"/>
      <c r="I66" s="14"/>
      <c r="J66" s="14"/>
      <c r="K66" s="14"/>
      <c r="L66" s="14"/>
      <c r="M66" s="14"/>
      <c r="N66" s="14"/>
      <c r="O66" s="14"/>
      <c r="P66" s="14"/>
      <c r="Q66" s="14"/>
      <c r="R66" s="14"/>
      <c r="S66" s="13"/>
      <c r="T66" s="13"/>
      <c r="U66" s="13"/>
      <c r="V66" s="13"/>
      <c r="W66" s="13"/>
      <c r="X66" s="14"/>
    </row>
    <row r="67" spans="1:24" ht="19" customHeight="1" x14ac:dyDescent="0.2">
      <c r="A67" s="116"/>
      <c r="B67" s="14"/>
      <c r="C67" s="14"/>
      <c r="D67" s="14"/>
      <c r="E67" s="14"/>
      <c r="F67" s="150"/>
      <c r="G67" s="14"/>
      <c r="H67" s="14"/>
      <c r="I67" s="14"/>
      <c r="J67" s="14"/>
      <c r="K67" s="14"/>
      <c r="L67" s="14"/>
      <c r="M67" s="14"/>
      <c r="N67" s="14"/>
      <c r="O67" s="14"/>
      <c r="P67" s="14"/>
      <c r="Q67" s="14"/>
      <c r="R67" s="14"/>
      <c r="S67" s="13"/>
      <c r="T67" s="13"/>
      <c r="U67" s="13"/>
      <c r="V67" s="13"/>
      <c r="W67" s="13"/>
      <c r="X67" s="14"/>
    </row>
    <row r="68" spans="1:24" ht="19" customHeight="1" x14ac:dyDescent="0.2">
      <c r="A68" s="116"/>
      <c r="B68" s="14"/>
      <c r="C68" s="14"/>
      <c r="D68" s="14"/>
      <c r="E68" s="14"/>
      <c r="F68" s="150"/>
      <c r="G68" s="14"/>
      <c r="H68" s="14"/>
      <c r="I68" s="14"/>
      <c r="J68" s="14"/>
      <c r="K68" s="14"/>
      <c r="L68" s="14"/>
      <c r="M68" s="14"/>
      <c r="N68" s="14"/>
      <c r="O68" s="14"/>
      <c r="P68" s="14"/>
      <c r="Q68" s="14"/>
      <c r="R68" s="14"/>
      <c r="S68" s="13"/>
      <c r="T68" s="13"/>
      <c r="U68" s="13"/>
      <c r="V68" s="13"/>
      <c r="W68" s="13"/>
      <c r="X68" s="14"/>
    </row>
    <row r="69" spans="1:24" ht="19" customHeight="1" x14ac:dyDescent="0.25">
      <c r="A69" s="140"/>
      <c r="B69" s="14"/>
      <c r="C69" s="14"/>
      <c r="D69" s="14"/>
      <c r="E69" s="14"/>
      <c r="F69" s="150"/>
      <c r="G69" s="14"/>
      <c r="H69" s="14"/>
      <c r="I69" s="14"/>
      <c r="J69" s="14"/>
      <c r="K69" s="14"/>
      <c r="L69" s="14"/>
      <c r="M69" s="14"/>
      <c r="N69" s="14"/>
      <c r="O69" s="14"/>
      <c r="P69" s="14"/>
      <c r="Q69" s="14"/>
      <c r="R69" s="14"/>
      <c r="S69" s="13"/>
      <c r="T69" s="13"/>
      <c r="U69" s="13"/>
      <c r="V69" s="13"/>
      <c r="W69" s="13"/>
      <c r="X69" s="14"/>
    </row>
    <row r="70" spans="1:24" ht="19" customHeight="1" x14ac:dyDescent="0.2">
      <c r="A70" s="38"/>
      <c r="B70" s="14"/>
      <c r="C70" s="14"/>
      <c r="D70" s="14"/>
      <c r="E70" s="14"/>
      <c r="F70" s="150"/>
      <c r="G70" s="14"/>
      <c r="H70" s="14"/>
      <c r="I70" s="14"/>
      <c r="J70" s="14"/>
      <c r="K70" s="14"/>
      <c r="L70" s="14"/>
      <c r="M70" s="14"/>
      <c r="N70" s="14"/>
      <c r="O70" s="14"/>
      <c r="P70" s="14"/>
      <c r="Q70" s="14"/>
      <c r="R70" s="14"/>
      <c r="S70" s="13"/>
      <c r="T70" s="13"/>
      <c r="U70" s="13"/>
      <c r="V70" s="13"/>
      <c r="W70" s="13"/>
      <c r="X70" s="14"/>
    </row>
    <row r="71" spans="1:24" ht="19" customHeight="1" x14ac:dyDescent="0.2">
      <c r="A71" s="38"/>
      <c r="B71" s="14"/>
      <c r="C71" s="14"/>
      <c r="D71" s="14"/>
      <c r="E71" s="14"/>
      <c r="F71" s="150"/>
      <c r="G71" s="14"/>
      <c r="H71" s="14"/>
      <c r="I71" s="14"/>
      <c r="J71" s="14"/>
      <c r="K71" s="14"/>
      <c r="L71" s="14"/>
      <c r="M71" s="14"/>
      <c r="N71" s="14"/>
      <c r="O71" s="14"/>
      <c r="P71" s="14"/>
      <c r="Q71" s="14"/>
      <c r="R71" s="14"/>
      <c r="S71" s="13"/>
      <c r="T71" s="13"/>
      <c r="U71" s="13"/>
      <c r="V71" s="13"/>
      <c r="W71" s="13"/>
      <c r="X71" s="14"/>
    </row>
    <row r="72" spans="1:24" ht="19" customHeight="1" x14ac:dyDescent="0.2">
      <c r="A72" s="38"/>
      <c r="B72" s="14"/>
      <c r="C72" s="14"/>
      <c r="D72" s="14"/>
      <c r="E72" s="14"/>
      <c r="F72" s="150"/>
      <c r="G72" s="14"/>
      <c r="H72" s="14"/>
      <c r="I72" s="14"/>
      <c r="J72" s="14"/>
      <c r="K72" s="14"/>
      <c r="L72" s="14"/>
      <c r="M72" s="14"/>
      <c r="N72" s="14"/>
      <c r="O72" s="14"/>
      <c r="P72" s="14"/>
      <c r="Q72" s="14"/>
      <c r="R72" s="14"/>
      <c r="S72" s="13"/>
      <c r="T72" s="13"/>
      <c r="U72" s="13"/>
      <c r="V72" s="13"/>
      <c r="W72" s="13"/>
      <c r="X72" s="14"/>
    </row>
    <row r="73" spans="1:24" ht="19" customHeight="1" x14ac:dyDescent="0.2">
      <c r="A73" s="38"/>
      <c r="B73" s="14"/>
      <c r="C73" s="14"/>
      <c r="D73" s="14"/>
      <c r="E73" s="14"/>
      <c r="F73" s="150"/>
      <c r="G73" s="14"/>
      <c r="H73" s="14"/>
      <c r="I73" s="14"/>
      <c r="J73" s="14"/>
      <c r="K73" s="14"/>
      <c r="L73" s="14"/>
      <c r="M73" s="14"/>
      <c r="N73" s="14"/>
      <c r="O73" s="14"/>
      <c r="P73" s="14"/>
      <c r="Q73" s="14"/>
      <c r="R73" s="14"/>
      <c r="S73" s="13"/>
      <c r="T73" s="13"/>
      <c r="U73" s="13"/>
      <c r="V73" s="13"/>
      <c r="W73" s="13"/>
      <c r="X73" s="14"/>
    </row>
    <row r="74" spans="1:24" ht="19" customHeight="1" x14ac:dyDescent="0.2">
      <c r="A74" s="38"/>
      <c r="B74" s="14"/>
      <c r="C74" s="14"/>
      <c r="D74" s="14"/>
      <c r="E74" s="14"/>
      <c r="F74" s="150"/>
      <c r="G74" s="14"/>
      <c r="H74" s="14"/>
      <c r="I74" s="14"/>
      <c r="J74" s="14"/>
      <c r="K74" s="14"/>
      <c r="L74" s="14"/>
      <c r="M74" s="14"/>
      <c r="N74" s="14"/>
      <c r="O74" s="14"/>
      <c r="P74" s="14"/>
      <c r="Q74" s="14"/>
      <c r="R74" s="14"/>
      <c r="S74" s="13"/>
      <c r="T74" s="13"/>
      <c r="U74" s="13"/>
      <c r="V74" s="13"/>
      <c r="W74" s="13"/>
      <c r="X74" s="14"/>
    </row>
    <row r="75" spans="1:24" ht="19" customHeight="1" x14ac:dyDescent="0.2">
      <c r="A75" s="28"/>
      <c r="B75" s="13"/>
      <c r="C75" s="13"/>
      <c r="D75" s="13"/>
      <c r="E75" s="43"/>
      <c r="F75" s="44"/>
      <c r="G75" s="13"/>
      <c r="H75" s="13"/>
      <c r="I75" s="13"/>
      <c r="J75" s="13"/>
      <c r="K75" s="13"/>
      <c r="L75" s="13"/>
      <c r="M75" s="13"/>
      <c r="N75" s="13"/>
      <c r="O75" s="13"/>
      <c r="P75" s="13"/>
      <c r="Q75" s="13"/>
      <c r="R75" s="13"/>
      <c r="S75" s="13"/>
      <c r="T75" s="13"/>
      <c r="U75" s="13"/>
      <c r="V75" s="13"/>
      <c r="W75" s="13"/>
      <c r="X75" s="14"/>
    </row>
    <row r="76" spans="1:24" ht="19" customHeight="1" x14ac:dyDescent="0.2">
      <c r="A76" s="28"/>
      <c r="B76" s="13"/>
      <c r="C76" s="13"/>
      <c r="D76" s="13"/>
      <c r="E76" s="43"/>
      <c r="F76" s="44"/>
      <c r="G76" s="13"/>
      <c r="H76" s="13"/>
      <c r="I76" s="13"/>
      <c r="J76" s="13"/>
      <c r="K76" s="13"/>
      <c r="L76" s="13"/>
      <c r="M76" s="13"/>
      <c r="N76" s="13"/>
      <c r="O76" s="13"/>
      <c r="P76" s="13"/>
      <c r="Q76" s="13"/>
      <c r="R76" s="13"/>
      <c r="S76" s="13"/>
      <c r="T76" s="13"/>
      <c r="U76" s="13"/>
      <c r="V76" s="13"/>
      <c r="W76" s="13"/>
      <c r="X76" s="14"/>
    </row>
    <row r="77" spans="1:24" ht="19" customHeight="1" x14ac:dyDescent="0.2">
      <c r="A77" s="28"/>
      <c r="B77" s="13"/>
      <c r="C77" s="13"/>
      <c r="D77" s="13"/>
      <c r="E77" s="43"/>
      <c r="F77" s="44"/>
      <c r="G77" s="13"/>
      <c r="H77" s="13"/>
      <c r="I77" s="13"/>
      <c r="J77" s="13"/>
      <c r="K77" s="13"/>
      <c r="L77" s="13"/>
      <c r="M77" s="13"/>
      <c r="N77" s="13"/>
      <c r="O77" s="13"/>
      <c r="P77" s="13"/>
      <c r="Q77" s="13"/>
      <c r="R77" s="13"/>
      <c r="S77" s="13"/>
      <c r="T77" s="13"/>
      <c r="U77" s="13"/>
      <c r="V77" s="13"/>
      <c r="W77" s="13"/>
      <c r="X77" s="14"/>
    </row>
    <row r="78" spans="1:24" ht="19" customHeight="1" x14ac:dyDescent="0.2">
      <c r="A78" s="22"/>
      <c r="B78" s="23"/>
      <c r="C78" s="23"/>
      <c r="D78" s="23"/>
      <c r="E78" s="33"/>
      <c r="F78" s="34"/>
      <c r="G78" s="23"/>
      <c r="H78" s="23"/>
      <c r="I78" s="23"/>
      <c r="J78" s="23"/>
      <c r="K78" s="23"/>
      <c r="L78" s="34"/>
      <c r="M78" s="23"/>
      <c r="N78" s="23"/>
      <c r="O78" s="23"/>
      <c r="P78" s="23"/>
      <c r="Q78" s="23"/>
      <c r="R78" s="23"/>
      <c r="S78" s="23"/>
      <c r="T78" s="23"/>
      <c r="U78" s="23"/>
      <c r="V78" s="23"/>
      <c r="W78" s="23"/>
      <c r="X78" s="14"/>
    </row>
    <row r="79" spans="1:24" ht="19" customHeight="1" x14ac:dyDescent="0.2">
      <c r="A79" s="26" t="s">
        <v>30</v>
      </c>
      <c r="B79" s="35">
        <f t="shared" ref="B79:M79" si="3">SUM(B63:B78)</f>
        <v>1</v>
      </c>
      <c r="C79" s="35">
        <f t="shared" si="3"/>
        <v>0</v>
      </c>
      <c r="D79" s="35">
        <f t="shared" si="3"/>
        <v>0</v>
      </c>
      <c r="E79" s="35">
        <f t="shared" si="3"/>
        <v>0</v>
      </c>
      <c r="F79" s="36">
        <f t="shared" si="3"/>
        <v>0</v>
      </c>
      <c r="G79" s="35">
        <f t="shared" si="3"/>
        <v>4</v>
      </c>
      <c r="H79" s="35">
        <f t="shared" si="3"/>
        <v>1</v>
      </c>
      <c r="I79" s="35">
        <f t="shared" si="3"/>
        <v>0</v>
      </c>
      <c r="J79" s="35">
        <f t="shared" si="3"/>
        <v>3</v>
      </c>
      <c r="K79" s="35">
        <f t="shared" si="3"/>
        <v>0</v>
      </c>
      <c r="L79" s="35">
        <f t="shared" si="3"/>
        <v>0</v>
      </c>
      <c r="M79" s="35">
        <f t="shared" si="3"/>
        <v>4</v>
      </c>
      <c r="N79" s="36" t="e">
        <f>(M79*7)/F79</f>
        <v>#DIV/0!</v>
      </c>
      <c r="O79" s="36" t="e">
        <f>SUM(H79+J79+K79)/F79</f>
        <v>#DIV/0!</v>
      </c>
      <c r="P79" s="35">
        <f t="shared" ref="P79:V79" si="4">SUM(P63:P78)</f>
        <v>0</v>
      </c>
      <c r="Q79" s="35">
        <f t="shared" si="4"/>
        <v>0</v>
      </c>
      <c r="R79" s="35">
        <f t="shared" si="4"/>
        <v>0</v>
      </c>
      <c r="S79" s="35">
        <f t="shared" si="4"/>
        <v>0</v>
      </c>
      <c r="T79" s="35">
        <f t="shared" si="4"/>
        <v>0</v>
      </c>
      <c r="U79" s="35">
        <f t="shared" si="4"/>
        <v>0</v>
      </c>
      <c r="V79" s="35">
        <f t="shared" si="4"/>
        <v>0</v>
      </c>
      <c r="W79" s="27" t="e">
        <f>(U79+V79)/(T79+U79+V79)</f>
        <v>#DIV/0!</v>
      </c>
      <c r="X79" s="14"/>
    </row>
    <row r="80" spans="1:24" ht="19" customHeight="1" x14ac:dyDescent="0.2">
      <c r="A80" s="38"/>
      <c r="B80" s="14"/>
      <c r="C80" s="14"/>
      <c r="D80" s="14"/>
      <c r="E80" s="14"/>
      <c r="F80" s="14"/>
      <c r="G80" s="14"/>
      <c r="H80" s="14"/>
      <c r="I80" s="14"/>
      <c r="J80" s="14"/>
      <c r="K80" s="14"/>
      <c r="L80" s="14"/>
      <c r="M80" s="14"/>
      <c r="N80" s="14"/>
      <c r="O80" s="14"/>
      <c r="P80" s="14"/>
      <c r="Q80" s="14"/>
      <c r="R80" s="14"/>
      <c r="S80" s="13"/>
      <c r="T80" s="13"/>
      <c r="U80" s="13"/>
      <c r="V80" s="13"/>
      <c r="W80" s="13"/>
      <c r="X80" s="14"/>
    </row>
    <row r="81" spans="1:24" ht="19" customHeight="1" x14ac:dyDescent="0.2">
      <c r="A81" s="38"/>
      <c r="B81" s="14"/>
      <c r="C81" s="14"/>
      <c r="D81" s="14"/>
      <c r="E81" s="14"/>
      <c r="F81" s="14"/>
      <c r="G81" s="14"/>
      <c r="H81" s="14"/>
      <c r="I81" s="14"/>
      <c r="J81" s="14"/>
      <c r="K81" s="14"/>
      <c r="L81" s="14"/>
      <c r="M81" s="14"/>
      <c r="N81" s="14"/>
      <c r="O81" s="14"/>
      <c r="P81" s="14"/>
      <c r="Q81" s="14"/>
      <c r="R81" s="14"/>
      <c r="S81" s="13"/>
      <c r="T81" s="13"/>
      <c r="U81" s="13"/>
      <c r="V81" s="13"/>
      <c r="W81" s="13"/>
      <c r="X81" s="14"/>
    </row>
    <row r="82" spans="1:24" ht="19" customHeight="1" x14ac:dyDescent="0.2">
      <c r="A82" s="38"/>
      <c r="B82" s="14"/>
      <c r="C82" s="14"/>
      <c r="D82" s="14"/>
      <c r="E82" s="14"/>
      <c r="F82" s="14"/>
      <c r="G82" s="14"/>
      <c r="H82" s="14"/>
      <c r="I82" s="14"/>
      <c r="J82" s="14"/>
      <c r="K82" s="14"/>
      <c r="L82" s="14"/>
      <c r="M82" s="14"/>
      <c r="N82" s="14"/>
      <c r="O82" s="14"/>
      <c r="P82" s="14"/>
      <c r="Q82" s="14"/>
      <c r="R82" s="14"/>
      <c r="S82" s="13"/>
      <c r="T82" s="13"/>
      <c r="U82" s="13"/>
      <c r="V82" s="13"/>
      <c r="W82" s="13"/>
      <c r="X82" s="14"/>
    </row>
    <row r="83" spans="1:24" ht="19" customHeight="1" x14ac:dyDescent="0.2">
      <c r="A83" s="38"/>
      <c r="B83" s="14"/>
      <c r="C83" s="14"/>
      <c r="D83" s="14"/>
      <c r="E83" s="14"/>
      <c r="F83" s="14"/>
      <c r="G83" s="14"/>
      <c r="H83" s="14"/>
      <c r="I83" s="14"/>
      <c r="J83" s="14"/>
      <c r="K83" s="14"/>
      <c r="L83" s="14"/>
      <c r="M83" s="14"/>
      <c r="N83" s="14"/>
      <c r="O83" s="14"/>
      <c r="P83" s="14"/>
      <c r="Q83" s="14"/>
      <c r="R83" s="14"/>
      <c r="S83" s="13"/>
      <c r="T83" s="13"/>
      <c r="U83" s="13"/>
      <c r="V83" s="13"/>
      <c r="W83" s="13"/>
      <c r="X83" s="14"/>
    </row>
  </sheetData>
  <mergeCells count="1">
    <mergeCell ref="A49:R49"/>
  </mergeCells>
  <pageMargins left="0.75" right="0.75" top="1" bottom="1" header="0.5" footer="0.5"/>
  <pageSetup orientation="portrait"/>
  <headerFooter>
    <oddHeader>&amp;L&amp;"Geneva,Regular"&amp;10&amp;K000000Mixon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Y605"/>
  <sheetViews>
    <sheetView tabSelected="1" zoomScaleNormal="100" workbookViewId="0">
      <selection activeCell="H13" sqref="H13"/>
    </sheetView>
  </sheetViews>
  <sheetFormatPr baseColWidth="10" defaultColWidth="8.125" defaultRowHeight="13" customHeight="1" x14ac:dyDescent="0.2"/>
  <cols>
    <col min="1" max="1" width="12.75" style="5" bestFit="1" customWidth="1"/>
    <col min="2" max="2" width="3.875" style="5" bestFit="1" customWidth="1"/>
    <col min="3" max="4" width="4" style="5" bestFit="1" customWidth="1"/>
    <col min="5" max="5" width="4.375" style="5" bestFit="1" customWidth="1"/>
    <col min="6" max="6" width="6.375" style="5" bestFit="1" customWidth="1"/>
    <col min="7" max="7" width="3.875" style="5" bestFit="1" customWidth="1"/>
    <col min="8" max="8" width="7.5" style="5" bestFit="1" customWidth="1"/>
    <col min="9" max="9" width="4" style="5" bestFit="1" customWidth="1"/>
    <col min="10" max="10" width="3.875" style="5" bestFit="1" customWidth="1"/>
    <col min="11" max="13" width="3.25" style="5" bestFit="1" customWidth="1"/>
    <col min="14" max="14" width="4.5" style="5" bestFit="1" customWidth="1"/>
    <col min="15" max="15" width="4" style="5" customWidth="1"/>
    <col min="16" max="16" width="3.25" style="5" customWidth="1"/>
    <col min="17" max="17" width="5.25" style="5" bestFit="1" customWidth="1"/>
    <col min="18" max="18" width="4.375" style="5" bestFit="1" customWidth="1"/>
    <col min="19" max="21" width="3.25" style="5" bestFit="1" customWidth="1"/>
    <col min="22" max="23" width="4" style="5" bestFit="1" customWidth="1"/>
    <col min="24" max="25" width="4.125" style="5" customWidth="1"/>
    <col min="26" max="257" width="8.125" customWidth="1"/>
  </cols>
  <sheetData>
    <row r="1" spans="1:25" ht="26.5" customHeight="1" x14ac:dyDescent="0.25">
      <c r="A1" s="231" t="s">
        <v>179</v>
      </c>
      <c r="B1" s="232"/>
      <c r="C1" s="232"/>
      <c r="D1" s="232"/>
      <c r="E1" s="232"/>
      <c r="F1" s="232"/>
      <c r="G1" s="232"/>
      <c r="H1" s="232"/>
      <c r="I1" s="232"/>
      <c r="J1" s="232"/>
      <c r="K1" s="232"/>
      <c r="L1" s="232"/>
      <c r="M1" s="232"/>
      <c r="N1" s="232"/>
      <c r="O1" s="232"/>
      <c r="P1" s="232"/>
      <c r="Q1" s="232"/>
      <c r="R1" s="232"/>
      <c r="S1" s="232"/>
      <c r="T1" s="232"/>
      <c r="U1" s="232"/>
      <c r="V1" s="232"/>
      <c r="W1" s="232"/>
      <c r="X1" s="232"/>
      <c r="Y1" s="66"/>
    </row>
    <row r="2" spans="1:25" ht="21" customHeight="1" x14ac:dyDescent="0.2">
      <c r="A2" s="67" t="s">
        <v>66</v>
      </c>
      <c r="B2" s="68"/>
      <c r="C2" s="68"/>
      <c r="D2" s="68"/>
      <c r="E2" s="68"/>
      <c r="F2" s="68"/>
      <c r="G2" s="68"/>
      <c r="H2" s="68"/>
      <c r="I2" s="68"/>
      <c r="J2" s="68"/>
      <c r="K2" s="68"/>
      <c r="L2" s="68"/>
      <c r="M2" s="68"/>
      <c r="N2" s="68"/>
      <c r="O2" s="68"/>
      <c r="P2" s="68"/>
      <c r="Q2" s="68"/>
      <c r="R2" s="68"/>
      <c r="S2" s="14"/>
      <c r="T2" s="14"/>
      <c r="U2" s="14"/>
      <c r="V2" s="14"/>
      <c r="W2" s="14"/>
      <c r="X2" s="14"/>
      <c r="Y2" s="69"/>
    </row>
    <row r="3" spans="1:25" ht="28.25" customHeight="1" x14ac:dyDescent="0.2">
      <c r="A3" s="70" t="s">
        <v>67</v>
      </c>
      <c r="B3" s="16" t="s">
        <v>7</v>
      </c>
      <c r="C3" s="16" t="s">
        <v>8</v>
      </c>
      <c r="D3" s="16" t="s">
        <v>9</v>
      </c>
      <c r="E3" s="16" t="s">
        <v>10</v>
      </c>
      <c r="F3" s="16" t="s">
        <v>11</v>
      </c>
      <c r="G3" s="16" t="s">
        <v>12</v>
      </c>
      <c r="H3" s="16" t="s">
        <v>13</v>
      </c>
      <c r="I3" s="16" t="s">
        <v>14</v>
      </c>
      <c r="J3" s="16" t="s">
        <v>15</v>
      </c>
      <c r="K3" s="16" t="s">
        <v>16</v>
      </c>
      <c r="L3" s="16" t="s">
        <v>17</v>
      </c>
      <c r="M3" s="16" t="s">
        <v>18</v>
      </c>
      <c r="N3" s="16" t="s">
        <v>68</v>
      </c>
      <c r="O3" s="16" t="s">
        <v>20</v>
      </c>
      <c r="P3" s="17" t="s">
        <v>21</v>
      </c>
      <c r="Q3" s="16" t="s">
        <v>69</v>
      </c>
      <c r="R3" s="16" t="s">
        <v>115</v>
      </c>
      <c r="S3" s="16" t="s">
        <v>23</v>
      </c>
      <c r="T3" s="16" t="s">
        <v>24</v>
      </c>
      <c r="U3" s="16" t="s">
        <v>25</v>
      </c>
      <c r="V3" s="16" t="s">
        <v>26</v>
      </c>
      <c r="W3" s="16" t="s">
        <v>27</v>
      </c>
      <c r="X3" s="17" t="s">
        <v>28</v>
      </c>
      <c r="Y3" s="71" t="s">
        <v>29</v>
      </c>
    </row>
    <row r="4" spans="1:25" ht="16" x14ac:dyDescent="0.2">
      <c r="A4" s="72" t="s">
        <v>146</v>
      </c>
      <c r="B4" s="35">
        <f>Bernstein!B21</f>
        <v>6</v>
      </c>
      <c r="C4" s="35">
        <f>Bernstein!C21</f>
        <v>2</v>
      </c>
      <c r="D4" s="35">
        <f>Bernstein!D21</f>
        <v>4</v>
      </c>
      <c r="E4" s="35">
        <f>Bernstein!E21</f>
        <v>0</v>
      </c>
      <c r="F4" s="35">
        <f>Bernstein!F21</f>
        <v>0</v>
      </c>
      <c r="G4" s="35">
        <f>Bernstein!G21</f>
        <v>0</v>
      </c>
      <c r="H4" s="35">
        <f>Bernstein!H21</f>
        <v>4</v>
      </c>
      <c r="I4" s="35">
        <f>Bernstein!I21</f>
        <v>1</v>
      </c>
      <c r="J4" s="35">
        <f>Bernstein!J21</f>
        <v>0</v>
      </c>
      <c r="K4" s="35">
        <f>Bernstein!K21</f>
        <v>0</v>
      </c>
      <c r="L4" s="35">
        <f>Bernstein!L21</f>
        <v>0</v>
      </c>
      <c r="M4" s="35">
        <f>Bernstein!M21</f>
        <v>0</v>
      </c>
      <c r="N4" s="35">
        <f>Bernstein!N21</f>
        <v>0</v>
      </c>
      <c r="O4" s="41">
        <f>Bernstein!O21</f>
        <v>0.66666666666666663</v>
      </c>
      <c r="P4" s="41">
        <f>Bernstein!P21</f>
        <v>0.66666666666666663</v>
      </c>
      <c r="Q4" s="41">
        <f>Bernstein!Q21</f>
        <v>0.66666666666666663</v>
      </c>
      <c r="R4" s="137">
        <f t="shared" ref="R4:R22" si="0">O4+P4</f>
        <v>1.3333333333333333</v>
      </c>
      <c r="S4" s="35">
        <f>Bernstein!S21</f>
        <v>0</v>
      </c>
      <c r="T4" s="35">
        <f>Bernstein!T21</f>
        <v>2</v>
      </c>
      <c r="U4" s="35">
        <f>Bernstein!U21</f>
        <v>3</v>
      </c>
      <c r="V4" s="35">
        <f>Bernstein!V21</f>
        <v>1</v>
      </c>
      <c r="W4" s="35">
        <f>Bernstein!W21</f>
        <v>0.66666666666666663</v>
      </c>
      <c r="X4" s="27">
        <f>Bernstein!X21</f>
        <v>0.8</v>
      </c>
      <c r="Y4" s="73">
        <f t="shared" ref="Y4:Y21" si="1">(D4-G4)/(B4-I4-G4+M4)</f>
        <v>0.8</v>
      </c>
    </row>
    <row r="5" spans="1:25" ht="16" x14ac:dyDescent="0.2">
      <c r="A5" s="218" t="str">
        <f>Page!A1</f>
        <v>Carter Page</v>
      </c>
      <c r="B5" s="153">
        <f>Page!B31</f>
        <v>24</v>
      </c>
      <c r="C5" s="153">
        <f>Page!C31</f>
        <v>5</v>
      </c>
      <c r="D5" s="153">
        <f>Page!D31</f>
        <v>12</v>
      </c>
      <c r="E5" s="153">
        <f>Page!E31</f>
        <v>2</v>
      </c>
      <c r="F5" s="153">
        <f>Page!F31</f>
        <v>0</v>
      </c>
      <c r="G5" s="153">
        <f>Page!G31</f>
        <v>1</v>
      </c>
      <c r="H5" s="153">
        <f>Page!H31</f>
        <v>8</v>
      </c>
      <c r="I5" s="153">
        <f>Page!I31</f>
        <v>2</v>
      </c>
      <c r="J5" s="153">
        <f>Page!J31</f>
        <v>3</v>
      </c>
      <c r="K5" s="153">
        <f>Page!K31</f>
        <v>0</v>
      </c>
      <c r="L5" s="153">
        <f>Page!L31</f>
        <v>0</v>
      </c>
      <c r="M5" s="153">
        <f>Page!M31</f>
        <v>2</v>
      </c>
      <c r="N5" s="153">
        <f>Page!N31</f>
        <v>0</v>
      </c>
      <c r="O5" s="41">
        <f>Page!O31</f>
        <v>0.51724137931034486</v>
      </c>
      <c r="P5" s="41">
        <f>Page!P31</f>
        <v>0.70833333333333337</v>
      </c>
      <c r="Q5" s="41">
        <f>Page!Q31</f>
        <v>0.5</v>
      </c>
      <c r="R5" s="137">
        <f t="shared" si="0"/>
        <v>1.2255747126436782</v>
      </c>
      <c r="S5" s="155">
        <f>Page!R31</f>
        <v>2</v>
      </c>
      <c r="T5" s="155">
        <f>Page!S31</f>
        <v>0</v>
      </c>
      <c r="U5" s="155">
        <f>Page!T31</f>
        <v>0</v>
      </c>
      <c r="V5" s="155">
        <f>Page!U31</f>
        <v>1</v>
      </c>
      <c r="W5" s="155">
        <f>Page!V31</f>
        <v>13</v>
      </c>
      <c r="X5" s="27">
        <f>(V5+W5)/(U5+V5+W5)</f>
        <v>1</v>
      </c>
      <c r="Y5" s="73">
        <f t="shared" si="1"/>
        <v>0.47826086956521741</v>
      </c>
    </row>
    <row r="6" spans="1:25" ht="16" x14ac:dyDescent="0.2">
      <c r="A6" s="177" t="str">
        <f>HainesIsaacs!A50</f>
        <v>Luke Isaacs</v>
      </c>
      <c r="B6" s="13">
        <f>HainesIsaacs!B78</f>
        <v>4</v>
      </c>
      <c r="C6" s="13">
        <f>HainesIsaacs!C78</f>
        <v>2</v>
      </c>
      <c r="D6" s="13">
        <f>HainesIsaacs!D78</f>
        <v>2</v>
      </c>
      <c r="E6" s="13">
        <f>HainesIsaacs!E78</f>
        <v>0</v>
      </c>
      <c r="F6" s="13">
        <f>HainesIsaacs!F78</f>
        <v>0</v>
      </c>
      <c r="G6" s="13">
        <f>HainesIsaacs!G78</f>
        <v>0</v>
      </c>
      <c r="H6" s="13">
        <f>HainesIsaacs!H78</f>
        <v>0</v>
      </c>
      <c r="I6" s="13">
        <f>HainesIsaacs!I78</f>
        <v>1</v>
      </c>
      <c r="J6" s="13">
        <f>HainesIsaacs!J78</f>
        <v>0</v>
      </c>
      <c r="K6" s="13">
        <f>HainesIsaacs!K78</f>
        <v>0</v>
      </c>
      <c r="L6" s="13">
        <f>HainesIsaacs!L78</f>
        <v>0</v>
      </c>
      <c r="M6" s="13">
        <f>HainesIsaacs!M78</f>
        <v>0</v>
      </c>
      <c r="N6" s="13">
        <f>HainesIsaacs!N78</f>
        <v>0</v>
      </c>
      <c r="O6" s="41">
        <f>HainesIsaacs!O78</f>
        <v>0.5</v>
      </c>
      <c r="P6" s="41">
        <f>HainesIsaacs!P78</f>
        <v>0.5</v>
      </c>
      <c r="Q6" s="41">
        <f>HainesIsaacs!Q78</f>
        <v>0.5</v>
      </c>
      <c r="R6" s="137">
        <f t="shared" si="0"/>
        <v>1</v>
      </c>
      <c r="S6" s="13">
        <f>HainesIsaacs!R78</f>
        <v>0</v>
      </c>
      <c r="T6" s="13">
        <f>HainesIsaacs!S78</f>
        <v>0</v>
      </c>
      <c r="U6" s="13">
        <f>HainesIsaacs!T78</f>
        <v>2</v>
      </c>
      <c r="V6" s="13">
        <f>HainesIsaacs!U78</f>
        <v>2</v>
      </c>
      <c r="W6" s="13">
        <f>HainesIsaacs!V78</f>
        <v>1</v>
      </c>
      <c r="X6" s="27">
        <f>(V6+W6)/(U6+V6+W6)</f>
        <v>0.6</v>
      </c>
      <c r="Y6" s="75">
        <f t="shared" si="1"/>
        <v>0.66666666666666663</v>
      </c>
    </row>
    <row r="7" spans="1:25" ht="16" x14ac:dyDescent="0.2">
      <c r="A7" s="74" t="s">
        <v>72</v>
      </c>
      <c r="B7" s="13">
        <f>Barnhorst!B32</f>
        <v>78</v>
      </c>
      <c r="C7" s="13">
        <f>Barnhorst!C32</f>
        <v>27</v>
      </c>
      <c r="D7" s="13">
        <f>Barnhorst!D32</f>
        <v>31</v>
      </c>
      <c r="E7" s="13">
        <f>Barnhorst!E32</f>
        <v>6</v>
      </c>
      <c r="F7" s="13">
        <f>Barnhorst!F32</f>
        <v>2</v>
      </c>
      <c r="G7" s="13">
        <f>Barnhorst!G32</f>
        <v>3</v>
      </c>
      <c r="H7" s="13">
        <f>Barnhorst!M32</f>
        <v>15</v>
      </c>
      <c r="I7" s="13">
        <f>Barnhorst!J32</f>
        <v>13</v>
      </c>
      <c r="J7" s="13">
        <f>Barnhorst!H32</f>
        <v>9</v>
      </c>
      <c r="K7" s="13">
        <f>Barnhorst!I32</f>
        <v>4</v>
      </c>
      <c r="L7" s="13">
        <f>Barnhorst!K32</f>
        <v>0</v>
      </c>
      <c r="M7" s="13">
        <f>Barnhorst!L32</f>
        <v>0</v>
      </c>
      <c r="N7" s="13">
        <f>Barnhorst!N32</f>
        <v>4</v>
      </c>
      <c r="O7" s="41">
        <f>Barnhorst!O32</f>
        <v>0.52747252747252749</v>
      </c>
      <c r="P7" s="41">
        <f>Barnhorst!P32</f>
        <v>0.64102564102564108</v>
      </c>
      <c r="Q7" s="41">
        <f>Barnhorst!Q32</f>
        <v>0.39743589743589741</v>
      </c>
      <c r="R7" s="137">
        <f t="shared" si="0"/>
        <v>1.1684981684981686</v>
      </c>
      <c r="S7" s="13">
        <f>Barnhorst!R32</f>
        <v>13</v>
      </c>
      <c r="T7" s="13">
        <f>Barnhorst!S32</f>
        <v>4</v>
      </c>
      <c r="U7" s="13">
        <f>Barnhorst!T32</f>
        <v>5</v>
      </c>
      <c r="V7" s="13">
        <f>Barnhorst!V32</f>
        <v>24</v>
      </c>
      <c r="W7" s="13">
        <f>Barnhorst!U32</f>
        <v>25</v>
      </c>
      <c r="X7" s="41">
        <f>(V7+W7)/(U7+V7+W7)</f>
        <v>0.90740740740740744</v>
      </c>
      <c r="Y7" s="75">
        <f t="shared" si="1"/>
        <v>0.45161290322580644</v>
      </c>
    </row>
    <row r="8" spans="1:25" ht="16" x14ac:dyDescent="0.2">
      <c r="A8" s="74" t="s">
        <v>71</v>
      </c>
      <c r="B8" s="12">
        <f>Ortiz!B46</f>
        <v>69</v>
      </c>
      <c r="C8" s="12">
        <f>Ortiz!C46</f>
        <v>16</v>
      </c>
      <c r="D8" s="12">
        <f>Ortiz!D46</f>
        <v>24</v>
      </c>
      <c r="E8" s="12">
        <f>Ortiz!E46</f>
        <v>7</v>
      </c>
      <c r="F8" s="12">
        <f>Ortiz!F46</f>
        <v>0</v>
      </c>
      <c r="G8" s="12">
        <f>Ortiz!G46</f>
        <v>0</v>
      </c>
      <c r="H8" s="12">
        <f>Ortiz!H46</f>
        <v>18</v>
      </c>
      <c r="I8" s="12">
        <f>Ortiz!I46</f>
        <v>9</v>
      </c>
      <c r="J8" s="12">
        <f>Ortiz!J46</f>
        <v>13</v>
      </c>
      <c r="K8" s="12">
        <f>Ortiz!K46</f>
        <v>3</v>
      </c>
      <c r="L8" s="12">
        <f>Ortiz!L46</f>
        <v>0</v>
      </c>
      <c r="M8" s="12">
        <f>Ortiz!M46</f>
        <v>3</v>
      </c>
      <c r="N8" s="12">
        <f>Ortiz!N46</f>
        <v>0</v>
      </c>
      <c r="O8" s="41">
        <f>Ortiz!O46</f>
        <v>0.45454545454545453</v>
      </c>
      <c r="P8" s="41">
        <f>Ortiz!P46</f>
        <v>0.44927536231884058</v>
      </c>
      <c r="Q8" s="41">
        <f>Ortiz!Q46</f>
        <v>0.34782608695652173</v>
      </c>
      <c r="R8" s="137">
        <f t="shared" si="0"/>
        <v>0.90382081686429516</v>
      </c>
      <c r="S8" s="12">
        <f>Ortiz!R46</f>
        <v>10</v>
      </c>
      <c r="T8" s="12">
        <f>Ortiz!S46</f>
        <v>0</v>
      </c>
      <c r="U8" s="12">
        <f>Ortiz!T46</f>
        <v>5</v>
      </c>
      <c r="V8" s="12">
        <f>Ortiz!U46</f>
        <v>45</v>
      </c>
      <c r="W8" s="12">
        <f>Ortiz!V46</f>
        <v>24</v>
      </c>
      <c r="X8" s="41">
        <f>(V8+W8)/(U8+V8+W8)</f>
        <v>0.93243243243243246</v>
      </c>
      <c r="Y8" s="41">
        <f t="shared" si="1"/>
        <v>0.38095238095238093</v>
      </c>
    </row>
    <row r="9" spans="1:25" ht="16" x14ac:dyDescent="0.2">
      <c r="A9" s="74" t="str">
        <f>FerroHines!A1</f>
        <v>Cj Ferro</v>
      </c>
      <c r="B9" s="12">
        <f>FerroHines!B26</f>
        <v>16</v>
      </c>
      <c r="C9" s="12">
        <f>FerroHines!C26</f>
        <v>4</v>
      </c>
      <c r="D9" s="12">
        <f>FerroHines!D26</f>
        <v>5</v>
      </c>
      <c r="E9" s="12">
        <f>FerroHines!E26</f>
        <v>1</v>
      </c>
      <c r="F9" s="12">
        <f>FerroHines!F26</f>
        <v>0</v>
      </c>
      <c r="G9" s="12">
        <f>FerroHines!G26</f>
        <v>0</v>
      </c>
      <c r="H9" s="12">
        <f>FerroHines!H26</f>
        <v>0</v>
      </c>
      <c r="I9" s="12">
        <f>FerroHines!I26</f>
        <v>4</v>
      </c>
      <c r="J9" s="12">
        <f>FerroHines!J26</f>
        <v>4</v>
      </c>
      <c r="K9" s="12">
        <f>FerroHines!K26</f>
        <v>0</v>
      </c>
      <c r="L9" s="12">
        <f>FerroHines!L26</f>
        <v>0</v>
      </c>
      <c r="M9" s="12">
        <f>FerroHines!M26</f>
        <v>0</v>
      </c>
      <c r="N9" s="12">
        <f>FerroHines!N26</f>
        <v>0</v>
      </c>
      <c r="O9" s="41">
        <f>FerroHines!O26</f>
        <v>0.45</v>
      </c>
      <c r="P9" s="41">
        <f>FerroHines!P26</f>
        <v>0.375</v>
      </c>
      <c r="Q9" s="41">
        <f>FerroHines!Q26</f>
        <v>0.3125</v>
      </c>
      <c r="R9" s="137">
        <f t="shared" si="0"/>
        <v>0.82499999999999996</v>
      </c>
      <c r="S9" s="12">
        <f>FerroHines!R26</f>
        <v>1</v>
      </c>
      <c r="T9" s="12">
        <f>FerroHines!S26</f>
        <v>1</v>
      </c>
      <c r="U9" s="12">
        <f>FerroHines!T26</f>
        <v>6</v>
      </c>
      <c r="V9" s="12">
        <f>FerroHines!U26</f>
        <v>26</v>
      </c>
      <c r="W9" s="12">
        <f>FerroHines!V26</f>
        <v>26</v>
      </c>
      <c r="X9" s="41">
        <f>FerroHines!W26</f>
        <v>0.89655172413793105</v>
      </c>
      <c r="Y9" s="41">
        <f t="shared" si="1"/>
        <v>0.41666666666666669</v>
      </c>
    </row>
    <row r="10" spans="1:25" ht="16" x14ac:dyDescent="0.2">
      <c r="A10" s="74" t="str">
        <f>Maynard!A1</f>
        <v>Brody Maynard</v>
      </c>
      <c r="B10" s="12">
        <f>Maynard!B28</f>
        <v>58</v>
      </c>
      <c r="C10" s="12">
        <f>Maynard!C28</f>
        <v>8</v>
      </c>
      <c r="D10" s="12">
        <f>Maynard!D28</f>
        <v>16</v>
      </c>
      <c r="E10" s="12">
        <f>Maynard!E28</f>
        <v>6</v>
      </c>
      <c r="F10" s="12">
        <f>Maynard!F28</f>
        <v>0</v>
      </c>
      <c r="G10" s="12">
        <f>Maynard!G28</f>
        <v>0</v>
      </c>
      <c r="H10" s="12">
        <f>Maynard!H28</f>
        <v>6</v>
      </c>
      <c r="I10" s="12">
        <f>Maynard!I28</f>
        <v>12</v>
      </c>
      <c r="J10" s="12">
        <f>Maynard!J28</f>
        <v>12</v>
      </c>
      <c r="K10" s="12">
        <f>Maynard!K28</f>
        <v>1</v>
      </c>
      <c r="L10" s="12">
        <f>Maynard!L28</f>
        <v>1</v>
      </c>
      <c r="M10" s="12">
        <f>Maynard!M28</f>
        <v>1</v>
      </c>
      <c r="N10" s="12">
        <f>Maynard!N28</f>
        <v>2</v>
      </c>
      <c r="O10" s="41">
        <f>Maynard!O28</f>
        <v>0.43661971830985913</v>
      </c>
      <c r="P10" s="41">
        <f>Maynard!P28</f>
        <v>0.37931034482758619</v>
      </c>
      <c r="Q10" s="41">
        <f>Maynard!Q28</f>
        <v>0.27586206896551724</v>
      </c>
      <c r="R10" s="137">
        <f t="shared" si="0"/>
        <v>0.81593006313744532</v>
      </c>
      <c r="S10" s="12">
        <f>Maynard!R28</f>
        <v>4</v>
      </c>
      <c r="T10" s="12">
        <f>Maynard!S28</f>
        <v>0</v>
      </c>
      <c r="U10" s="12">
        <f>Maynard!T28</f>
        <v>2</v>
      </c>
      <c r="V10" s="12">
        <f>Maynard!U28</f>
        <v>6</v>
      </c>
      <c r="W10" s="12">
        <f>Maynard!V28</f>
        <v>38</v>
      </c>
      <c r="X10" s="41">
        <f t="shared" ref="X10:X15" si="2">(V10+W10)/(U10+V10+W10)</f>
        <v>0.95652173913043481</v>
      </c>
      <c r="Y10" s="75">
        <f t="shared" si="1"/>
        <v>0.34042553191489361</v>
      </c>
    </row>
    <row r="11" spans="1:25" ht="16" x14ac:dyDescent="0.2">
      <c r="A11" s="74" t="str">
        <f>Catchers!A1</f>
        <v>Mason McLoud</v>
      </c>
      <c r="B11" s="12">
        <f>Catchers!B31</f>
        <v>63</v>
      </c>
      <c r="C11" s="12">
        <f>Catchers!C31</f>
        <v>4</v>
      </c>
      <c r="D11" s="12">
        <f>Catchers!D31</f>
        <v>17</v>
      </c>
      <c r="E11" s="12">
        <f>Catchers!E31</f>
        <v>2</v>
      </c>
      <c r="F11" s="12">
        <f>Catchers!F31</f>
        <v>0</v>
      </c>
      <c r="G11" s="12">
        <f>Catchers!G31</f>
        <v>0</v>
      </c>
      <c r="H11" s="12">
        <f>Catchers!H31</f>
        <v>12</v>
      </c>
      <c r="I11" s="12">
        <f>Catchers!I31</f>
        <v>7</v>
      </c>
      <c r="J11" s="12">
        <f>Catchers!J31</f>
        <v>7</v>
      </c>
      <c r="K11" s="12">
        <f>Catchers!K31</f>
        <v>4</v>
      </c>
      <c r="L11" s="12">
        <f>Catchers!L31</f>
        <v>0</v>
      </c>
      <c r="M11" s="12">
        <f>Catchers!M31</f>
        <v>2</v>
      </c>
      <c r="N11" s="12">
        <f>Catchers!N31</f>
        <v>3</v>
      </c>
      <c r="O11" s="41">
        <f>Catchers!O31</f>
        <v>0.41891891891891891</v>
      </c>
      <c r="P11" s="41">
        <f>Catchers!P31</f>
        <v>0.30158730158730157</v>
      </c>
      <c r="Q11" s="41">
        <f>Catchers!Q31</f>
        <v>0.26984126984126983</v>
      </c>
      <c r="R11" s="137">
        <f t="shared" si="0"/>
        <v>0.72050622050622048</v>
      </c>
      <c r="S11" s="12">
        <f>Catchers!R31</f>
        <v>0</v>
      </c>
      <c r="T11" s="12">
        <f>Catchers!S31</f>
        <v>1</v>
      </c>
      <c r="U11" s="12">
        <f>Catchers!T31</f>
        <v>4</v>
      </c>
      <c r="V11" s="12">
        <f>Catchers!U31</f>
        <v>16</v>
      </c>
      <c r="W11" s="12">
        <f>Catchers!V31</f>
        <v>135</v>
      </c>
      <c r="X11" s="41">
        <f t="shared" si="2"/>
        <v>0.97419354838709682</v>
      </c>
      <c r="Y11" s="41">
        <f t="shared" si="1"/>
        <v>0.29310344827586204</v>
      </c>
    </row>
    <row r="12" spans="1:25" ht="16" x14ac:dyDescent="0.2">
      <c r="A12" s="74" t="str">
        <f>HainesIsaacs!A1</f>
        <v>Dillon Haines</v>
      </c>
      <c r="B12" s="13">
        <f>HainesIsaacs!B31</f>
        <v>58</v>
      </c>
      <c r="C12" s="13">
        <f>HainesIsaacs!C31</f>
        <v>11</v>
      </c>
      <c r="D12" s="13">
        <f>HainesIsaacs!D31</f>
        <v>14</v>
      </c>
      <c r="E12" s="13">
        <f>HainesIsaacs!E31</f>
        <v>2</v>
      </c>
      <c r="F12" s="13">
        <f>HainesIsaacs!F31</f>
        <v>1</v>
      </c>
      <c r="G12" s="13">
        <f>HainesIsaacs!G31</f>
        <v>0</v>
      </c>
      <c r="H12" s="13">
        <f>HainesIsaacs!H31</f>
        <v>3</v>
      </c>
      <c r="I12" s="13">
        <f>HainesIsaacs!I31</f>
        <v>9</v>
      </c>
      <c r="J12" s="13">
        <f>HainesIsaacs!J31</f>
        <v>7</v>
      </c>
      <c r="K12" s="13">
        <f>HainesIsaacs!K31</f>
        <v>2</v>
      </c>
      <c r="L12" s="13">
        <f>HainesIsaacs!L31</f>
        <v>0</v>
      </c>
      <c r="M12" s="13">
        <f>HainesIsaacs!M31</f>
        <v>1</v>
      </c>
      <c r="N12" s="13">
        <f>HainesIsaacs!N31</f>
        <v>2</v>
      </c>
      <c r="O12" s="41">
        <f>HainesIsaacs!O31</f>
        <v>0.36764705882352944</v>
      </c>
      <c r="P12" s="41">
        <f>HainesIsaacs!P31</f>
        <v>0.31034482758620691</v>
      </c>
      <c r="Q12" s="41">
        <f>HainesIsaacs!Q31</f>
        <v>0.2413793103448276</v>
      </c>
      <c r="R12" s="137">
        <f t="shared" si="0"/>
        <v>0.67799188640973629</v>
      </c>
      <c r="S12" s="12">
        <f>HainesIsaacs!R31</f>
        <v>2</v>
      </c>
      <c r="T12" s="12">
        <f>HainesIsaacs!S31</f>
        <v>2</v>
      </c>
      <c r="U12" s="12">
        <f>HainesIsaacs!T31</f>
        <v>1</v>
      </c>
      <c r="V12" s="12">
        <f>HainesIsaacs!U31</f>
        <v>4</v>
      </c>
      <c r="W12" s="12">
        <f>HainesIsaacs!V31</f>
        <v>26</v>
      </c>
      <c r="X12" s="41">
        <f t="shared" si="2"/>
        <v>0.967741935483871</v>
      </c>
      <c r="Y12" s="75">
        <f t="shared" si="1"/>
        <v>0.28000000000000003</v>
      </c>
    </row>
    <row r="13" spans="1:25" ht="16" x14ac:dyDescent="0.2">
      <c r="A13" s="74" t="str">
        <f>Roca!A1</f>
        <v>Tony Roca</v>
      </c>
      <c r="B13" s="12">
        <f>Roca!B33</f>
        <v>76</v>
      </c>
      <c r="C13" s="12">
        <f>Roca!C33</f>
        <v>17</v>
      </c>
      <c r="D13" s="12">
        <f>Roca!D33</f>
        <v>18</v>
      </c>
      <c r="E13" s="12">
        <f>Roca!E33</f>
        <v>5</v>
      </c>
      <c r="F13" s="12">
        <f>Roca!F33</f>
        <v>0</v>
      </c>
      <c r="G13" s="12">
        <f>Roca!G33</f>
        <v>4</v>
      </c>
      <c r="H13" s="12">
        <f>Roca!H33</f>
        <v>17</v>
      </c>
      <c r="I13" s="12">
        <f>Roca!I33</f>
        <v>24</v>
      </c>
      <c r="J13" s="12">
        <f>Roca!J33</f>
        <v>12</v>
      </c>
      <c r="K13" s="12">
        <f>Roca!K33</f>
        <v>4</v>
      </c>
      <c r="L13" s="12">
        <f>Roca!L33</f>
        <v>0</v>
      </c>
      <c r="M13" s="12">
        <f>Roca!M33</f>
        <v>0</v>
      </c>
      <c r="N13" s="12">
        <f>Roca!N33</f>
        <v>7</v>
      </c>
      <c r="O13" s="41">
        <f>Roca!O33</f>
        <v>0.44565217391304346</v>
      </c>
      <c r="P13" s="41">
        <f>Roca!P33</f>
        <v>0.46052631578947367</v>
      </c>
      <c r="Q13" s="41">
        <f>Roca!Q33</f>
        <v>0.23684210526315788</v>
      </c>
      <c r="R13" s="137">
        <f t="shared" si="0"/>
        <v>0.90617848970251713</v>
      </c>
      <c r="S13" s="12">
        <f>Roca!R33</f>
        <v>1</v>
      </c>
      <c r="T13" s="12">
        <f>Roca!S33</f>
        <v>0</v>
      </c>
      <c r="U13" s="12">
        <f>Roca!T33</f>
        <v>3</v>
      </c>
      <c r="V13" s="12">
        <f>Roca!U33</f>
        <v>10</v>
      </c>
      <c r="W13" s="12">
        <f>Roca!V33</f>
        <v>129</v>
      </c>
      <c r="X13" s="41">
        <f t="shared" si="2"/>
        <v>0.97887323943661975</v>
      </c>
      <c r="Y13" s="75">
        <f t="shared" si="1"/>
        <v>0.29166666666666669</v>
      </c>
    </row>
    <row r="14" spans="1:25" ht="16" x14ac:dyDescent="0.2">
      <c r="A14" s="74" t="str">
        <f>NelsonGriesemer!A47</f>
        <v>Scott Griesemer</v>
      </c>
      <c r="B14" s="12">
        <f>NelsonGriesemer!B77</f>
        <v>65</v>
      </c>
      <c r="C14" s="12">
        <f>NelsonGriesemer!C77</f>
        <v>11</v>
      </c>
      <c r="D14" s="12">
        <f>NelsonGriesemer!D77</f>
        <v>15</v>
      </c>
      <c r="E14" s="12">
        <f>NelsonGriesemer!E77</f>
        <v>1</v>
      </c>
      <c r="F14" s="12">
        <f>NelsonGriesemer!F77</f>
        <v>2</v>
      </c>
      <c r="G14" s="12">
        <f>NelsonGriesemer!G77</f>
        <v>0</v>
      </c>
      <c r="H14" s="12">
        <f>NelsonGriesemer!H77</f>
        <v>11</v>
      </c>
      <c r="I14" s="12">
        <f>NelsonGriesemer!I77</f>
        <v>16</v>
      </c>
      <c r="J14" s="12">
        <f>NelsonGriesemer!J77</f>
        <v>7</v>
      </c>
      <c r="K14" s="12">
        <f>NelsonGriesemer!K77</f>
        <v>1</v>
      </c>
      <c r="L14" s="12">
        <f>NelsonGriesemer!L77</f>
        <v>0</v>
      </c>
      <c r="M14" s="12">
        <f>NelsonGriesemer!M77</f>
        <v>1</v>
      </c>
      <c r="N14" s="12">
        <f>NelsonGriesemer!N77</f>
        <v>4</v>
      </c>
      <c r="O14" s="41">
        <f>NelsonGriesemer!O77</f>
        <v>0.36486486486486486</v>
      </c>
      <c r="P14" s="41">
        <f>NelsonGriesemer!P77</f>
        <v>0.30769230769230771</v>
      </c>
      <c r="Q14" s="41">
        <f>NelsonGriesemer!Q77</f>
        <v>0.23076923076923078</v>
      </c>
      <c r="R14" s="137">
        <f t="shared" si="0"/>
        <v>0.67255717255717262</v>
      </c>
      <c r="S14" s="12">
        <f>NelsonGriesemer!R77</f>
        <v>6</v>
      </c>
      <c r="T14" s="12">
        <f>NelsonGriesemer!S77</f>
        <v>3</v>
      </c>
      <c r="U14" s="12">
        <f>NelsonGriesemer!T77</f>
        <v>4</v>
      </c>
      <c r="V14" s="12">
        <f>NelsonGriesemer!U77</f>
        <v>19</v>
      </c>
      <c r="W14" s="12">
        <f>NelsonGriesemer!V77</f>
        <v>16</v>
      </c>
      <c r="X14" s="41">
        <f t="shared" si="2"/>
        <v>0.89743589743589747</v>
      </c>
      <c r="Y14" s="75">
        <f t="shared" si="1"/>
        <v>0.3</v>
      </c>
    </row>
    <row r="15" spans="1:25" ht="16" x14ac:dyDescent="0.2">
      <c r="A15" s="74" t="str">
        <f>NelsonGriesemer!A1</f>
        <v>Cody Nelson</v>
      </c>
      <c r="B15" s="13">
        <f>NelsonGriesemer!B30</f>
        <v>69</v>
      </c>
      <c r="C15" s="13">
        <f>NelsonGriesemer!C30</f>
        <v>22</v>
      </c>
      <c r="D15" s="13">
        <f>NelsonGriesemer!D30</f>
        <v>15</v>
      </c>
      <c r="E15" s="13">
        <f>NelsonGriesemer!E30</f>
        <v>2</v>
      </c>
      <c r="F15" s="13">
        <f>NelsonGriesemer!F30</f>
        <v>0</v>
      </c>
      <c r="G15" s="13">
        <f>NelsonGriesemer!G30</f>
        <v>0</v>
      </c>
      <c r="H15" s="13">
        <f>NelsonGriesemer!H30</f>
        <v>7</v>
      </c>
      <c r="I15" s="13">
        <f>NelsonGriesemer!I30</f>
        <v>19</v>
      </c>
      <c r="J15" s="13">
        <f>NelsonGriesemer!J30</f>
        <v>16</v>
      </c>
      <c r="K15" s="13">
        <f>NelsonGriesemer!K30</f>
        <v>2</v>
      </c>
      <c r="L15" s="13">
        <f>NelsonGriesemer!L30</f>
        <v>0</v>
      </c>
      <c r="M15" s="13">
        <f>NelsonGriesemer!M30</f>
        <v>1</v>
      </c>
      <c r="N15" s="13">
        <f>NelsonGriesemer!N30</f>
        <v>4</v>
      </c>
      <c r="O15" s="41">
        <f>NelsonGriesemer!O30</f>
        <v>0.42045454545454547</v>
      </c>
      <c r="P15" s="41">
        <f>NelsonGriesemer!P30</f>
        <v>0.24637681159420291</v>
      </c>
      <c r="Q15" s="41">
        <f>NelsonGriesemer!Q30</f>
        <v>0.21739130434782608</v>
      </c>
      <c r="R15" s="137">
        <f t="shared" si="0"/>
        <v>0.66683135704874841</v>
      </c>
      <c r="S15" s="13">
        <f>NelsonGriesemer!R30</f>
        <v>10</v>
      </c>
      <c r="T15" s="13">
        <f>NelsonGriesemer!S30</f>
        <v>1</v>
      </c>
      <c r="U15" s="13">
        <f>NelsonGriesemer!T30</f>
        <v>1</v>
      </c>
      <c r="V15" s="13">
        <f>NelsonGriesemer!U30</f>
        <v>2</v>
      </c>
      <c r="W15" s="13">
        <f>NelsonGriesemer!V30</f>
        <v>15</v>
      </c>
      <c r="X15" s="41">
        <f t="shared" si="2"/>
        <v>0.94444444444444442</v>
      </c>
      <c r="Y15" s="75">
        <f t="shared" si="1"/>
        <v>0.29411764705882354</v>
      </c>
    </row>
    <row r="16" spans="1:25" ht="16" x14ac:dyDescent="0.2">
      <c r="A16" s="74" t="s">
        <v>139</v>
      </c>
      <c r="B16" s="12">
        <f>PanarielloGoyal!B44</f>
        <v>5</v>
      </c>
      <c r="C16" s="12">
        <f>PanarielloGoyal!C44</f>
        <v>1</v>
      </c>
      <c r="D16" s="12">
        <f>PanarielloGoyal!D44</f>
        <v>1</v>
      </c>
      <c r="E16" s="12">
        <f>PanarielloGoyal!E44</f>
        <v>0</v>
      </c>
      <c r="F16" s="12">
        <f>PanarielloGoyal!F44</f>
        <v>0</v>
      </c>
      <c r="G16" s="12">
        <f>PanarielloGoyal!G44</f>
        <v>0</v>
      </c>
      <c r="H16" s="12">
        <f>PanarielloGoyal!H44</f>
        <v>0</v>
      </c>
      <c r="I16" s="12">
        <f>PanarielloGoyal!I44</f>
        <v>3</v>
      </c>
      <c r="J16" s="12">
        <f>PanarielloGoyal!J44</f>
        <v>0</v>
      </c>
      <c r="K16" s="12">
        <f>PanarielloGoyal!K44</f>
        <v>0</v>
      </c>
      <c r="L16" s="12">
        <f>PanarielloGoyal!L44</f>
        <v>0</v>
      </c>
      <c r="M16" s="12">
        <f>PanarielloGoyal!M44</f>
        <v>0</v>
      </c>
      <c r="N16" s="12">
        <f>PanarielloGoyal!N44</f>
        <v>0</v>
      </c>
      <c r="O16" s="41">
        <f>PanarielloGoyal!O44</f>
        <v>0.2</v>
      </c>
      <c r="P16" s="41">
        <f>PanarielloGoyal!P44</f>
        <v>0.2</v>
      </c>
      <c r="Q16" s="41">
        <f>PanarielloGoyal!Q44</f>
        <v>0.2</v>
      </c>
      <c r="R16" s="137">
        <f t="shared" si="0"/>
        <v>0.4</v>
      </c>
      <c r="S16" s="12">
        <f>PanarielloGoyal!S44</f>
        <v>0</v>
      </c>
      <c r="T16" s="12">
        <f>PanarielloGoyal!T44</f>
        <v>0</v>
      </c>
      <c r="U16" s="12">
        <f>PanarielloGoyal!U44</f>
        <v>2</v>
      </c>
      <c r="V16" s="12">
        <f>PanarielloGoyal!V44</f>
        <v>1</v>
      </c>
      <c r="W16" s="12">
        <f>PanarielloGoyal!W44</f>
        <v>1</v>
      </c>
      <c r="X16" s="41">
        <f>PanarielloGoyal!X44</f>
        <v>0.5</v>
      </c>
      <c r="Y16" s="75">
        <f t="shared" si="1"/>
        <v>0.5</v>
      </c>
    </row>
    <row r="17" spans="1:25" ht="16" x14ac:dyDescent="0.2">
      <c r="A17" s="74" t="str">
        <f>Catchers!A65</f>
        <v>Trey Powers</v>
      </c>
      <c r="B17" s="12">
        <f>Catchers!B92</f>
        <v>50</v>
      </c>
      <c r="C17" s="12">
        <f>Catchers!C92</f>
        <v>3</v>
      </c>
      <c r="D17" s="12">
        <f>Catchers!D92</f>
        <v>9</v>
      </c>
      <c r="E17" s="12">
        <f>Catchers!E92</f>
        <v>1</v>
      </c>
      <c r="F17" s="12">
        <f>Catchers!F92</f>
        <v>0</v>
      </c>
      <c r="G17" s="12">
        <f>Catchers!G92</f>
        <v>0</v>
      </c>
      <c r="H17" s="12">
        <f>Catchers!H92</f>
        <v>5</v>
      </c>
      <c r="I17" s="12">
        <f>Catchers!I92</f>
        <v>15</v>
      </c>
      <c r="J17" s="12">
        <f>Catchers!J92</f>
        <v>8</v>
      </c>
      <c r="K17" s="12">
        <f>Catchers!K92</f>
        <v>2</v>
      </c>
      <c r="L17" s="12">
        <f>Catchers!L92</f>
        <v>0</v>
      </c>
      <c r="M17" s="12">
        <f>Catchers!M92</f>
        <v>0</v>
      </c>
      <c r="N17" s="12">
        <f>Catchers!N92</f>
        <v>1</v>
      </c>
      <c r="O17" s="41">
        <f>Catchers!O92</f>
        <v>0.33333333333333331</v>
      </c>
      <c r="P17" s="41">
        <f>Catchers!P92</f>
        <v>0.2</v>
      </c>
      <c r="Q17" s="41">
        <f>Catchers!Q92</f>
        <v>0.18</v>
      </c>
      <c r="R17" s="137">
        <f t="shared" si="0"/>
        <v>0.53333333333333333</v>
      </c>
      <c r="S17" s="12">
        <f>Catchers!R92</f>
        <v>1</v>
      </c>
      <c r="T17" s="12">
        <f>Catchers!S92</f>
        <v>1</v>
      </c>
      <c r="U17" s="12">
        <f>Catchers!T92</f>
        <v>0</v>
      </c>
      <c r="V17" s="12">
        <f>Catchers!U92</f>
        <v>5</v>
      </c>
      <c r="W17" s="12">
        <f>Catchers!V92</f>
        <v>40</v>
      </c>
      <c r="X17" s="41">
        <f>(V17+W17)/(U17+V17+W17)</f>
        <v>1</v>
      </c>
      <c r="Y17" s="75">
        <f t="shared" si="1"/>
        <v>0.25714285714285712</v>
      </c>
    </row>
    <row r="18" spans="1:25" ht="16" x14ac:dyDescent="0.2">
      <c r="A18" s="74" t="str">
        <f>Garnsey!A1</f>
        <v>Robert Garnsey</v>
      </c>
      <c r="B18" s="12">
        <f>Garnsey!B33</f>
        <v>6</v>
      </c>
      <c r="C18" s="12">
        <f>Garnsey!C33</f>
        <v>8</v>
      </c>
      <c r="D18" s="12">
        <f>Garnsey!D33</f>
        <v>1</v>
      </c>
      <c r="E18" s="12">
        <f>Garnsey!E33</f>
        <v>0</v>
      </c>
      <c r="F18" s="12">
        <f>Garnsey!F33</f>
        <v>0</v>
      </c>
      <c r="G18" s="12">
        <f>Garnsey!G33</f>
        <v>0</v>
      </c>
      <c r="H18" s="12">
        <f>Garnsey!H33</f>
        <v>1</v>
      </c>
      <c r="I18" s="12">
        <f>Garnsey!I33</f>
        <v>2</v>
      </c>
      <c r="J18" s="12">
        <f>Garnsey!J33</f>
        <v>1</v>
      </c>
      <c r="K18" s="12">
        <f>Garnsey!K33</f>
        <v>0</v>
      </c>
      <c r="L18" s="12">
        <f>Garnsey!L33</f>
        <v>0</v>
      </c>
      <c r="M18" s="12">
        <f>Garnsey!M33</f>
        <v>1</v>
      </c>
      <c r="N18" s="12">
        <f>Garnsey!N33</f>
        <v>0</v>
      </c>
      <c r="O18" s="41">
        <f>Garnsey!O33</f>
        <v>0.25</v>
      </c>
      <c r="P18" s="41">
        <f>Garnsey!P33</f>
        <v>0.16666666666666666</v>
      </c>
      <c r="Q18" s="41">
        <f>Garnsey!Q33</f>
        <v>0.16666666666666666</v>
      </c>
      <c r="R18" s="137">
        <f t="shared" si="0"/>
        <v>0.41666666666666663</v>
      </c>
      <c r="S18" s="12">
        <f>Garnsey!R33</f>
        <v>6</v>
      </c>
      <c r="T18" s="12">
        <f>Garnsey!S33</f>
        <v>1</v>
      </c>
      <c r="U18" s="12">
        <f>Garnsey!T33</f>
        <v>1</v>
      </c>
      <c r="V18" s="12">
        <f>Garnsey!U33</f>
        <v>0</v>
      </c>
      <c r="W18" s="12">
        <f>Garnsey!V33</f>
        <v>5</v>
      </c>
      <c r="X18" s="41">
        <f>(V18+W18)/(U18+V18+W18)</f>
        <v>0.83333333333333337</v>
      </c>
      <c r="Y18" s="41">
        <f t="shared" si="1"/>
        <v>0.2</v>
      </c>
    </row>
    <row r="19" spans="1:25" ht="16" x14ac:dyDescent="0.2">
      <c r="A19" s="74" t="str">
        <f>Kaproski!A1</f>
        <v>Jake Kaproski</v>
      </c>
      <c r="B19" s="12">
        <f>Kaproski!B22</f>
        <v>6</v>
      </c>
      <c r="C19" s="12">
        <f>Kaproski!C22</f>
        <v>5</v>
      </c>
      <c r="D19" s="12">
        <f>Kaproski!D22</f>
        <v>1</v>
      </c>
      <c r="E19" s="12">
        <f>Kaproski!E22</f>
        <v>0</v>
      </c>
      <c r="F19" s="12">
        <f>Kaproski!F22</f>
        <v>0</v>
      </c>
      <c r="G19" s="12">
        <f>Kaproski!G22</f>
        <v>0</v>
      </c>
      <c r="H19" s="12">
        <f>Kaproski!H22</f>
        <v>1</v>
      </c>
      <c r="I19" s="12">
        <f>Kaproski!I22</f>
        <v>0</v>
      </c>
      <c r="J19" s="12">
        <f>Kaproski!J22</f>
        <v>0</v>
      </c>
      <c r="K19" s="12">
        <f>Kaproski!K22</f>
        <v>0</v>
      </c>
      <c r="L19" s="12">
        <f>Kaproski!L22</f>
        <v>0</v>
      </c>
      <c r="M19" s="12">
        <f>Kaproski!M22</f>
        <v>0</v>
      </c>
      <c r="N19" s="12">
        <f>Kaproski!N22</f>
        <v>1</v>
      </c>
      <c r="O19" s="41">
        <f>Kaproski!O22</f>
        <v>0.33333333333333331</v>
      </c>
      <c r="P19" s="41">
        <f>Kaproski!P22</f>
        <v>0.16666666666666666</v>
      </c>
      <c r="Q19" s="41">
        <f>Kaproski!Q22</f>
        <v>0.16666666666666666</v>
      </c>
      <c r="R19" s="41">
        <f t="shared" si="0"/>
        <v>0.5</v>
      </c>
      <c r="S19" s="12">
        <f>Kaproski!R22</f>
        <v>0</v>
      </c>
      <c r="T19" s="97">
        <f>Kaproski!S22</f>
        <v>0</v>
      </c>
      <c r="U19" s="97">
        <f>Kaproski!T22</f>
        <v>0</v>
      </c>
      <c r="V19" s="12">
        <f>Kaproski!U22</f>
        <v>0</v>
      </c>
      <c r="W19" s="12">
        <f>Kaproski!V22</f>
        <v>3</v>
      </c>
      <c r="X19" s="41">
        <f>(V19+W19)/(U19+V19+W19)</f>
        <v>1</v>
      </c>
      <c r="Y19" s="41">
        <f t="shared" si="1"/>
        <v>0.16666666666666666</v>
      </c>
    </row>
    <row r="20" spans="1:25" ht="16" x14ac:dyDescent="0.2">
      <c r="A20" s="154" t="str">
        <f>Leinan!A1</f>
        <v>Tyler Leinan</v>
      </c>
      <c r="B20" s="12">
        <f>Leinan!B26</f>
        <v>8</v>
      </c>
      <c r="C20" s="12">
        <f>Leinan!C26</f>
        <v>0</v>
      </c>
      <c r="D20" s="12">
        <f>Leinan!D26</f>
        <v>1</v>
      </c>
      <c r="E20" s="12">
        <f>Leinan!E26</f>
        <v>0</v>
      </c>
      <c r="F20" s="12">
        <f>Leinan!F26</f>
        <v>0</v>
      </c>
      <c r="G20" s="12">
        <f>Leinan!G26</f>
        <v>0</v>
      </c>
      <c r="H20" s="12">
        <f>Leinan!H26</f>
        <v>0</v>
      </c>
      <c r="I20" s="12">
        <f>Leinan!I26</f>
        <v>2</v>
      </c>
      <c r="J20" s="12">
        <f>Leinan!J26</f>
        <v>2</v>
      </c>
      <c r="K20" s="12">
        <f>Leinan!K26</f>
        <v>0</v>
      </c>
      <c r="L20" s="12">
        <f>Leinan!L26</f>
        <v>0</v>
      </c>
      <c r="M20" s="12">
        <f>Leinan!M26</f>
        <v>0</v>
      </c>
      <c r="N20" s="12">
        <f>Leinan!N26</f>
        <v>0</v>
      </c>
      <c r="O20" s="41">
        <f>Leinan!O26</f>
        <v>0.3</v>
      </c>
      <c r="P20" s="41">
        <f>Leinan!P26</f>
        <v>0.125</v>
      </c>
      <c r="Q20" s="41">
        <f>Leinan!Q26</f>
        <v>0.125</v>
      </c>
      <c r="R20" s="41">
        <f t="shared" si="0"/>
        <v>0.42499999999999999</v>
      </c>
      <c r="S20" s="12">
        <f>Leinan!S26</f>
        <v>1</v>
      </c>
      <c r="T20" s="12">
        <f>Leinan!T26</f>
        <v>0</v>
      </c>
      <c r="U20" s="12">
        <f>Leinan!U26</f>
        <v>1</v>
      </c>
      <c r="V20" s="12">
        <f>Leinan!V26</f>
        <v>0</v>
      </c>
      <c r="W20" s="12">
        <v>0</v>
      </c>
      <c r="X20" s="157">
        <f>Leinan!W26</f>
        <v>1</v>
      </c>
      <c r="Y20" s="41">
        <f t="shared" si="1"/>
        <v>0.16666666666666666</v>
      </c>
    </row>
    <row r="21" spans="1:25" ht="16" x14ac:dyDescent="0.2">
      <c r="A21" s="154" t="str">
        <f>Catchers!A37</f>
        <v>Michael Soncrant</v>
      </c>
      <c r="B21" s="151">
        <f>Catchers!B61</f>
        <v>22</v>
      </c>
      <c r="C21" s="151">
        <f>Catchers!C61</f>
        <v>1</v>
      </c>
      <c r="D21" s="151">
        <f>Catchers!D61</f>
        <v>2</v>
      </c>
      <c r="E21" s="151">
        <f>Catchers!E61</f>
        <v>0</v>
      </c>
      <c r="F21" s="151">
        <f>Catchers!F61</f>
        <v>0</v>
      </c>
      <c r="G21" s="151">
        <f>Catchers!G61</f>
        <v>0</v>
      </c>
      <c r="H21" s="151">
        <f>Catchers!H61</f>
        <v>1</v>
      </c>
      <c r="I21" s="151">
        <f>Catchers!I61</f>
        <v>12</v>
      </c>
      <c r="J21" s="151">
        <f>Catchers!J61</f>
        <v>2</v>
      </c>
      <c r="K21" s="151">
        <f>Catchers!K61</f>
        <v>1</v>
      </c>
      <c r="L21" s="151">
        <f>Catchers!L61</f>
        <v>0</v>
      </c>
      <c r="M21" s="151">
        <f>Catchers!M61</f>
        <v>1</v>
      </c>
      <c r="N21" s="151">
        <f>Catchers!N61</f>
        <v>1</v>
      </c>
      <c r="O21" s="143">
        <f>Catchers!O61</f>
        <v>0.24</v>
      </c>
      <c r="P21" s="143">
        <f>Catchers!P61</f>
        <v>9.0909090909090912E-2</v>
      </c>
      <c r="Q21" s="143">
        <f>Catchers!Q61</f>
        <v>9.0909090909090912E-2</v>
      </c>
      <c r="R21" s="143">
        <f t="shared" si="0"/>
        <v>0.33090909090909093</v>
      </c>
      <c r="S21" s="151">
        <f>Catchers!R61</f>
        <v>0</v>
      </c>
      <c r="T21" s="151">
        <v>0</v>
      </c>
      <c r="U21" s="151">
        <f>Catchers!T61</f>
        <v>0</v>
      </c>
      <c r="V21" s="151">
        <f>Catchers!U61</f>
        <v>2</v>
      </c>
      <c r="W21" s="151">
        <f>Catchers!V61</f>
        <v>12</v>
      </c>
      <c r="X21" s="143">
        <f>(V21+W21)/(U21+V21+W21)</f>
        <v>1</v>
      </c>
      <c r="Y21" s="143">
        <f t="shared" si="1"/>
        <v>0.18181818181818182</v>
      </c>
    </row>
    <row r="22" spans="1:25" ht="16" x14ac:dyDescent="0.2">
      <c r="A22" s="154" t="s">
        <v>70</v>
      </c>
      <c r="B22" s="120">
        <f>JordheimLockhart!B83</f>
        <v>25</v>
      </c>
      <c r="C22" s="120">
        <f>JordheimLockhart!C83</f>
        <v>5</v>
      </c>
      <c r="D22" s="120">
        <f>JordheimLockhart!D83</f>
        <v>2</v>
      </c>
      <c r="E22" s="120">
        <f>JordheimLockhart!E83</f>
        <v>0</v>
      </c>
      <c r="F22" s="120">
        <f>JordheimLockhart!F83</f>
        <v>0</v>
      </c>
      <c r="G22" s="120">
        <f>JordheimLockhart!G83</f>
        <v>0</v>
      </c>
      <c r="H22" s="120">
        <f>JordheimLockhart!H83</f>
        <v>1</v>
      </c>
      <c r="I22" s="120">
        <f>JordheimLockhart!I83</f>
        <v>11</v>
      </c>
      <c r="J22" s="120">
        <f>JordheimLockhart!J83</f>
        <v>6</v>
      </c>
      <c r="K22" s="120">
        <f>JordheimLockhart!K83</f>
        <v>4</v>
      </c>
      <c r="L22" s="120">
        <f>JordheimLockhart!L83</f>
        <v>0</v>
      </c>
      <c r="M22" s="120">
        <f>JordheimLockhart!M83</f>
        <v>1</v>
      </c>
      <c r="N22" s="120">
        <f>JordheimLockhart!N83</f>
        <v>1</v>
      </c>
      <c r="O22" s="143">
        <f>JordheimLockhart!O83</f>
        <v>0.33333333333333331</v>
      </c>
      <c r="P22" s="143">
        <f>JordheimLockhart!P83</f>
        <v>0.08</v>
      </c>
      <c r="Q22" s="143">
        <f>JordheimLockhart!Q83</f>
        <v>0.08</v>
      </c>
      <c r="R22" s="143">
        <f t="shared" si="0"/>
        <v>0.41333333333333333</v>
      </c>
      <c r="S22" s="120">
        <f>JordheimLockhart!R83</f>
        <v>4</v>
      </c>
      <c r="T22" s="120">
        <f>JordheimLockhart!S83</f>
        <v>2</v>
      </c>
      <c r="U22" s="120">
        <f>JordheimLockhart!T83</f>
        <v>4</v>
      </c>
      <c r="V22" s="120">
        <f>JordheimLockhart!U83</f>
        <v>15</v>
      </c>
      <c r="W22" s="120">
        <f>JordheimLockhart!V83</f>
        <v>7</v>
      </c>
      <c r="X22" s="143">
        <f>JordheimLockhart!W83</f>
        <v>0.84615384615384615</v>
      </c>
      <c r="Y22" s="143">
        <f>JordheimLockhart!X83</f>
        <v>0.13333333333333333</v>
      </c>
    </row>
    <row r="23" spans="1:25" ht="16" x14ac:dyDescent="0.2">
      <c r="A23" s="154" t="s">
        <v>175</v>
      </c>
      <c r="B23" s="12">
        <f>FerroHines!B54</f>
        <v>0</v>
      </c>
      <c r="C23" s="12">
        <f>FerroHines!C54</f>
        <v>3</v>
      </c>
      <c r="D23" s="12">
        <f>FerroHines!D54</f>
        <v>0</v>
      </c>
      <c r="E23" s="12">
        <f>FerroHines!E54</f>
        <v>0</v>
      </c>
      <c r="F23" s="12">
        <f>FerroHines!F54</f>
        <v>0</v>
      </c>
      <c r="G23" s="12">
        <f>FerroHines!G54</f>
        <v>0</v>
      </c>
      <c r="H23" s="12">
        <f>FerroHines!H54</f>
        <v>0</v>
      </c>
      <c r="I23" s="12">
        <f>FerroHines!I54</f>
        <v>0</v>
      </c>
      <c r="J23" s="12">
        <f>FerroHines!J54</f>
        <v>0</v>
      </c>
      <c r="K23" s="12">
        <f>FerroHines!K54</f>
        <v>0</v>
      </c>
      <c r="L23" s="12">
        <f>FerroHines!L54</f>
        <v>0</v>
      </c>
      <c r="M23" s="12">
        <f>FerroHines!M54</f>
        <v>0</v>
      </c>
      <c r="N23" s="12">
        <f>FerroHines!N54</f>
        <v>0</v>
      </c>
      <c r="O23" s="143"/>
      <c r="P23" s="143"/>
      <c r="Q23" s="143"/>
      <c r="R23" s="143"/>
      <c r="S23" s="120"/>
      <c r="T23" s="120"/>
      <c r="U23" s="120"/>
      <c r="V23" s="120"/>
      <c r="W23" s="120"/>
      <c r="X23" s="143"/>
      <c r="Y23" s="216"/>
    </row>
    <row r="24" spans="1:25" ht="16" x14ac:dyDescent="0.2">
      <c r="A24" s="182" t="s">
        <v>122</v>
      </c>
      <c r="B24" s="23">
        <v>0</v>
      </c>
      <c r="C24" s="23">
        <f>JordheimLockhart!C17</f>
        <v>0</v>
      </c>
      <c r="D24" s="23">
        <f>JordheimLockhart!D17</f>
        <v>0</v>
      </c>
      <c r="E24" s="23">
        <f>JordheimLockhart!E17</f>
        <v>0</v>
      </c>
      <c r="F24" s="23">
        <f>JordheimLockhart!F17</f>
        <v>0</v>
      </c>
      <c r="G24" s="23">
        <f>JordheimLockhart!G17</f>
        <v>0</v>
      </c>
      <c r="H24" s="23">
        <f>JordheimLockhart!H17</f>
        <v>0</v>
      </c>
      <c r="I24" s="23">
        <f>JordheimLockhart!I17</f>
        <v>0</v>
      </c>
      <c r="J24" s="23">
        <f>JordheimLockhart!J17</f>
        <v>0</v>
      </c>
      <c r="K24" s="23">
        <f>JordheimLockhart!K17</f>
        <v>0</v>
      </c>
      <c r="L24" s="23">
        <f>JordheimLockhart!L17</f>
        <v>0</v>
      </c>
      <c r="M24" s="23">
        <f>JordheimLockhart!M17</f>
        <v>0</v>
      </c>
      <c r="N24" s="23">
        <f>JordheimLockhart!N17</f>
        <v>0</v>
      </c>
      <c r="O24" s="23">
        <v>0</v>
      </c>
      <c r="P24" s="23">
        <v>0</v>
      </c>
      <c r="Q24" s="23">
        <v>0</v>
      </c>
      <c r="R24" s="23">
        <f>JordheimLockhart!R17</f>
        <v>0</v>
      </c>
      <c r="S24" s="23">
        <f>JordheimLockhart!S17</f>
        <v>0</v>
      </c>
      <c r="T24" s="23">
        <f>JordheimLockhart!T17</f>
        <v>0</v>
      </c>
      <c r="U24" s="23">
        <f>JordheimLockhart!T17</f>
        <v>0</v>
      </c>
      <c r="V24" s="23">
        <f>JordheimLockhart!U17</f>
        <v>3</v>
      </c>
      <c r="W24" s="23">
        <f>JordheimLockhart!V17</f>
        <v>0</v>
      </c>
      <c r="X24" s="189">
        <f>JordheimLockhart!W17</f>
        <v>1</v>
      </c>
      <c r="Y24" s="190">
        <f>JordheimLockhart!Y17</f>
        <v>0</v>
      </c>
    </row>
    <row r="25" spans="1:25" ht="19" customHeight="1" x14ac:dyDescent="0.2">
      <c r="A25" s="72" t="s">
        <v>30</v>
      </c>
      <c r="B25" s="20">
        <f t="shared" ref="B25:N25" si="3">SUM(B4:B24)</f>
        <v>708</v>
      </c>
      <c r="C25" s="20">
        <f t="shared" si="3"/>
        <v>155</v>
      </c>
      <c r="D25" s="20">
        <f t="shared" si="3"/>
        <v>190</v>
      </c>
      <c r="E25" s="20">
        <f t="shared" si="3"/>
        <v>35</v>
      </c>
      <c r="F25" s="20">
        <f t="shared" si="3"/>
        <v>5</v>
      </c>
      <c r="G25" s="20">
        <f t="shared" si="3"/>
        <v>8</v>
      </c>
      <c r="H25" s="20">
        <f t="shared" si="3"/>
        <v>110</v>
      </c>
      <c r="I25" s="20">
        <f t="shared" si="3"/>
        <v>162</v>
      </c>
      <c r="J25" s="20">
        <f t="shared" si="3"/>
        <v>109</v>
      </c>
      <c r="K25" s="20">
        <f t="shared" si="3"/>
        <v>28</v>
      </c>
      <c r="L25" s="20">
        <f t="shared" si="3"/>
        <v>1</v>
      </c>
      <c r="M25" s="20">
        <f t="shared" si="3"/>
        <v>14</v>
      </c>
      <c r="N25" s="20">
        <f t="shared" si="3"/>
        <v>30</v>
      </c>
      <c r="O25" s="27">
        <f>(D25+J25+K25)/(B25+J25+K25+M25)</f>
        <v>0.38067520372526192</v>
      </c>
      <c r="P25" s="27">
        <f>($D25+$E25+($F25*2)+($G25*3))/$B25</f>
        <v>0.36581920903954801</v>
      </c>
      <c r="Q25" s="27">
        <f>D25/B25</f>
        <v>0.26836158192090398</v>
      </c>
      <c r="R25" s="27"/>
      <c r="S25" s="20">
        <f>SUM(S4:S24)</f>
        <v>61</v>
      </c>
      <c r="T25" s="20">
        <f>SUM(T4:T24)</f>
        <v>18</v>
      </c>
      <c r="U25" s="20">
        <f>SUM(U4:U24)</f>
        <v>44</v>
      </c>
      <c r="V25" s="20">
        <f>SUM(V4:V24)</f>
        <v>182</v>
      </c>
      <c r="W25" s="35">
        <f>SUM(W4:W24)</f>
        <v>516.66666666666663</v>
      </c>
      <c r="X25" s="27">
        <f>(V25+W25)/(U25+V25+W25)</f>
        <v>0.94075403949730696</v>
      </c>
      <c r="Y25" s="73"/>
    </row>
    <row r="26" spans="1:25" ht="18.25" customHeight="1" x14ac:dyDescent="0.2">
      <c r="A26" s="76"/>
      <c r="B26" s="13"/>
      <c r="C26" s="13"/>
      <c r="D26" s="13"/>
      <c r="E26" s="13"/>
      <c r="F26" s="13"/>
      <c r="G26" s="13"/>
      <c r="H26" s="13"/>
      <c r="I26" s="13"/>
      <c r="J26" s="13"/>
      <c r="K26" s="13"/>
      <c r="L26" s="13"/>
      <c r="M26" s="13"/>
      <c r="N26" s="13"/>
      <c r="O26" s="41"/>
      <c r="P26" s="41"/>
      <c r="Q26" s="41"/>
      <c r="R26" s="41"/>
      <c r="S26" s="13"/>
      <c r="T26" s="13"/>
      <c r="U26" s="13"/>
      <c r="V26" s="13"/>
      <c r="W26" s="13"/>
      <c r="X26" s="41"/>
      <c r="Y26" s="75"/>
    </row>
    <row r="27" spans="1:25" ht="28.25" customHeight="1" x14ac:dyDescent="0.2">
      <c r="A27" s="77"/>
      <c r="B27" s="16" t="s">
        <v>7</v>
      </c>
      <c r="C27" s="16" t="s">
        <v>8</v>
      </c>
      <c r="D27" s="16" t="s">
        <v>9</v>
      </c>
      <c r="E27" s="16" t="s">
        <v>10</v>
      </c>
      <c r="F27" s="16" t="s">
        <v>11</v>
      </c>
      <c r="G27" s="16" t="s">
        <v>12</v>
      </c>
      <c r="H27" s="16" t="s">
        <v>13</v>
      </c>
      <c r="I27" s="16" t="s">
        <v>14</v>
      </c>
      <c r="J27" s="16" t="s">
        <v>15</v>
      </c>
      <c r="K27" s="16" t="s">
        <v>16</v>
      </c>
      <c r="L27" s="16" t="s">
        <v>17</v>
      </c>
      <c r="M27" s="16" t="s">
        <v>18</v>
      </c>
      <c r="N27" s="16" t="s">
        <v>68</v>
      </c>
      <c r="O27" s="16" t="s">
        <v>20</v>
      </c>
      <c r="P27" s="17" t="s">
        <v>21</v>
      </c>
      <c r="Q27" s="16" t="s">
        <v>69</v>
      </c>
      <c r="R27" s="16"/>
      <c r="S27" s="16" t="s">
        <v>23</v>
      </c>
      <c r="T27" s="16" t="s">
        <v>24</v>
      </c>
      <c r="U27" s="16" t="s">
        <v>25</v>
      </c>
      <c r="V27" s="16" t="s">
        <v>26</v>
      </c>
      <c r="W27" s="16" t="s">
        <v>27</v>
      </c>
      <c r="X27" s="17" t="s">
        <v>28</v>
      </c>
      <c r="Y27" s="78"/>
    </row>
    <row r="28" spans="1:25" ht="28.25" customHeight="1" x14ac:dyDescent="0.2">
      <c r="A28" s="220">
        <v>2019</v>
      </c>
      <c r="B28" s="151">
        <v>708</v>
      </c>
      <c r="C28" s="151">
        <v>155</v>
      </c>
      <c r="D28" s="151">
        <v>190</v>
      </c>
      <c r="E28" s="151">
        <v>35</v>
      </c>
      <c r="F28" s="151">
        <v>5</v>
      </c>
      <c r="G28" s="151">
        <v>8</v>
      </c>
      <c r="H28" s="151">
        <v>119</v>
      </c>
      <c r="I28" s="151">
        <v>162</v>
      </c>
      <c r="J28" s="151">
        <v>109</v>
      </c>
      <c r="K28" s="151">
        <v>28</v>
      </c>
      <c r="L28" s="151">
        <v>1</v>
      </c>
      <c r="M28" s="151">
        <v>14</v>
      </c>
      <c r="N28" s="151">
        <v>30</v>
      </c>
      <c r="O28" s="201">
        <f>(D28+J28+K28)/(B28+J28+K28+M28)</f>
        <v>0.38067520372526192</v>
      </c>
      <c r="P28" s="201">
        <f>($D28+$E28+($F28*2)+(G28*3))/$B28</f>
        <v>0.36581920903954801</v>
      </c>
      <c r="Q28" s="201">
        <f>D28/B28</f>
        <v>0.26836158192090398</v>
      </c>
      <c r="R28" s="151"/>
      <c r="S28" s="151">
        <v>61</v>
      </c>
      <c r="T28" s="151">
        <v>18</v>
      </c>
      <c r="U28" s="151">
        <v>44</v>
      </c>
      <c r="V28" s="151">
        <v>182</v>
      </c>
      <c r="W28" s="151">
        <v>517</v>
      </c>
      <c r="X28" s="195">
        <f t="shared" ref="X28:X33" si="4">(V28+W28)/(U28+V28+W28)</f>
        <v>0.94078061911170929</v>
      </c>
      <c r="Y28" s="221"/>
    </row>
    <row r="29" spans="1:25" ht="16" x14ac:dyDescent="0.2">
      <c r="A29" s="199" t="s">
        <v>116</v>
      </c>
      <c r="B29" s="200">
        <v>734</v>
      </c>
      <c r="C29" s="200">
        <v>167</v>
      </c>
      <c r="D29" s="200">
        <v>198</v>
      </c>
      <c r="E29" s="200">
        <v>44</v>
      </c>
      <c r="F29" s="200">
        <v>7</v>
      </c>
      <c r="G29" s="200">
        <v>6</v>
      </c>
      <c r="H29" s="200">
        <v>125</v>
      </c>
      <c r="I29" s="200">
        <v>165</v>
      </c>
      <c r="J29" s="200">
        <v>123</v>
      </c>
      <c r="K29" s="200">
        <v>27</v>
      </c>
      <c r="L29" s="200">
        <v>5</v>
      </c>
      <c r="M29" s="200">
        <v>8</v>
      </c>
      <c r="N29" s="200">
        <v>35</v>
      </c>
      <c r="O29" s="201">
        <f>(D29+J29+K29)/(B29+J29+K29+M29)</f>
        <v>0.39013452914798208</v>
      </c>
      <c r="P29" s="201">
        <f>($D29+$E29+($F29*2)+(G29*3))/$B29</f>
        <v>0.37329700272479566</v>
      </c>
      <c r="Q29" s="201">
        <f>D29/B29</f>
        <v>0.26975476839237056</v>
      </c>
      <c r="R29" s="201"/>
      <c r="S29" s="200">
        <v>58</v>
      </c>
      <c r="T29" s="200">
        <v>23</v>
      </c>
      <c r="U29" s="200">
        <v>46</v>
      </c>
      <c r="V29" s="200">
        <v>213</v>
      </c>
      <c r="W29" s="200">
        <v>543</v>
      </c>
      <c r="X29" s="195">
        <f t="shared" si="4"/>
        <v>0.94264339152119703</v>
      </c>
      <c r="Y29" s="197"/>
    </row>
    <row r="30" spans="1:25" ht="16" x14ac:dyDescent="0.2">
      <c r="A30" s="198" t="s">
        <v>105</v>
      </c>
      <c r="B30" s="194">
        <v>744</v>
      </c>
      <c r="C30" s="194">
        <v>141</v>
      </c>
      <c r="D30" s="194">
        <v>213</v>
      </c>
      <c r="E30" s="194">
        <v>28</v>
      </c>
      <c r="F30" s="194">
        <v>2</v>
      </c>
      <c r="G30" s="194">
        <v>6</v>
      </c>
      <c r="H30" s="194">
        <v>97</v>
      </c>
      <c r="I30" s="194">
        <v>139</v>
      </c>
      <c r="J30" s="194">
        <v>84</v>
      </c>
      <c r="K30" s="194">
        <v>30</v>
      </c>
      <c r="L30" s="194">
        <v>11</v>
      </c>
      <c r="M30" s="194">
        <v>12</v>
      </c>
      <c r="N30" s="194">
        <v>27</v>
      </c>
      <c r="O30" s="196">
        <v>0.376</v>
      </c>
      <c r="P30" s="196">
        <v>0.35299999999999998</v>
      </c>
      <c r="Q30" s="196">
        <v>0.28599999999999998</v>
      </c>
      <c r="R30" s="196"/>
      <c r="S30" s="194">
        <v>44</v>
      </c>
      <c r="T30" s="194">
        <v>24</v>
      </c>
      <c r="U30" s="194">
        <v>39</v>
      </c>
      <c r="V30" s="194">
        <v>224</v>
      </c>
      <c r="W30" s="194">
        <v>570</v>
      </c>
      <c r="X30" s="196">
        <f t="shared" si="4"/>
        <v>0.95318127250900364</v>
      </c>
      <c r="Y30" s="197"/>
    </row>
    <row r="31" spans="1:25" ht="16" x14ac:dyDescent="0.2">
      <c r="A31" s="191" t="s">
        <v>73</v>
      </c>
      <c r="B31" s="155">
        <v>692</v>
      </c>
      <c r="C31" s="155">
        <v>141</v>
      </c>
      <c r="D31" s="155">
        <v>207</v>
      </c>
      <c r="E31" s="155">
        <v>35</v>
      </c>
      <c r="F31" s="155">
        <v>5</v>
      </c>
      <c r="G31" s="155">
        <v>5</v>
      </c>
      <c r="H31" s="155">
        <v>112</v>
      </c>
      <c r="I31" s="155">
        <v>128</v>
      </c>
      <c r="J31" s="155">
        <v>90</v>
      </c>
      <c r="K31" s="155">
        <v>25</v>
      </c>
      <c r="L31" s="155">
        <v>5</v>
      </c>
      <c r="M31" s="155">
        <v>9</v>
      </c>
      <c r="N31" s="155">
        <v>21</v>
      </c>
      <c r="O31" s="137">
        <v>0.39500000000000002</v>
      </c>
      <c r="P31" s="137">
        <v>0.38300000000000001</v>
      </c>
      <c r="Q31" s="137">
        <v>0.29899999999999999</v>
      </c>
      <c r="R31" s="137"/>
      <c r="S31" s="155">
        <v>73</v>
      </c>
      <c r="T31" s="155">
        <v>23</v>
      </c>
      <c r="U31" s="155">
        <v>39</v>
      </c>
      <c r="V31" s="155">
        <v>154</v>
      </c>
      <c r="W31" s="155">
        <v>490</v>
      </c>
      <c r="X31" s="192">
        <f t="shared" si="4"/>
        <v>0.94289897510980969</v>
      </c>
      <c r="Y31" s="193"/>
    </row>
    <row r="32" spans="1:25" ht="16" x14ac:dyDescent="0.2">
      <c r="A32" s="79" t="s">
        <v>74</v>
      </c>
      <c r="B32" s="12">
        <v>685</v>
      </c>
      <c r="C32" s="12">
        <v>131</v>
      </c>
      <c r="D32" s="12">
        <v>179</v>
      </c>
      <c r="E32" s="12">
        <v>21</v>
      </c>
      <c r="F32" s="12">
        <v>8</v>
      </c>
      <c r="G32" s="12">
        <v>2</v>
      </c>
      <c r="H32" s="12">
        <v>138</v>
      </c>
      <c r="I32" s="12">
        <v>153</v>
      </c>
      <c r="J32" s="12">
        <v>73</v>
      </c>
      <c r="K32" s="12">
        <v>26</v>
      </c>
      <c r="L32" s="12">
        <v>10</v>
      </c>
      <c r="M32" s="12">
        <v>11</v>
      </c>
      <c r="N32" s="12">
        <v>32</v>
      </c>
      <c r="O32" s="41">
        <v>0.35</v>
      </c>
      <c r="P32" s="41">
        <v>0.32400000000000001</v>
      </c>
      <c r="Q32" s="41">
        <v>0.26100000000000001</v>
      </c>
      <c r="R32" s="41"/>
      <c r="S32" s="12">
        <v>70</v>
      </c>
      <c r="T32" s="12">
        <v>13</v>
      </c>
      <c r="U32" s="12">
        <v>54</v>
      </c>
      <c r="V32" s="12">
        <v>189</v>
      </c>
      <c r="W32" s="12">
        <v>471</v>
      </c>
      <c r="X32" s="27">
        <f t="shared" si="4"/>
        <v>0.92436974789915971</v>
      </c>
      <c r="Y32" s="75"/>
    </row>
    <row r="33" spans="1:25" ht="16" x14ac:dyDescent="0.2">
      <c r="A33" s="79" t="s">
        <v>75</v>
      </c>
      <c r="B33" s="12">
        <v>761</v>
      </c>
      <c r="C33" s="12">
        <v>185</v>
      </c>
      <c r="D33" s="12">
        <v>234</v>
      </c>
      <c r="E33" s="12">
        <v>40</v>
      </c>
      <c r="F33" s="12">
        <v>7</v>
      </c>
      <c r="G33" s="12">
        <v>5</v>
      </c>
      <c r="H33" s="12">
        <v>138</v>
      </c>
      <c r="I33" s="12">
        <v>159</v>
      </c>
      <c r="J33" s="12">
        <v>95</v>
      </c>
      <c r="K33" s="12">
        <v>37</v>
      </c>
      <c r="L33" s="12">
        <v>3</v>
      </c>
      <c r="M33" s="12">
        <v>11</v>
      </c>
      <c r="N33" s="12">
        <v>26</v>
      </c>
      <c r="O33" s="41">
        <f t="shared" ref="O33:O37" si="5">(D33+J33+K33)/(B33+J33+K33+M33)</f>
        <v>0.40486725663716816</v>
      </c>
      <c r="P33" s="41">
        <v>0.39800000000000002</v>
      </c>
      <c r="Q33" s="41">
        <f t="shared" ref="Q33:Q37" si="6">D33/B33</f>
        <v>0.30749014454664914</v>
      </c>
      <c r="R33" s="41"/>
      <c r="S33" s="12">
        <v>72</v>
      </c>
      <c r="T33" s="12">
        <v>10</v>
      </c>
      <c r="U33" s="12">
        <v>37</v>
      </c>
      <c r="V33" s="12">
        <v>214</v>
      </c>
      <c r="W33" s="12">
        <v>513</v>
      </c>
      <c r="X33" s="41">
        <f t="shared" si="4"/>
        <v>0.95157068062827221</v>
      </c>
      <c r="Y33" s="75"/>
    </row>
    <row r="34" spans="1:25" ht="16" x14ac:dyDescent="0.2">
      <c r="A34" s="80" t="s">
        <v>76</v>
      </c>
      <c r="B34" s="12">
        <v>821</v>
      </c>
      <c r="C34" s="12">
        <v>155</v>
      </c>
      <c r="D34" s="12">
        <v>199</v>
      </c>
      <c r="E34" s="12">
        <v>33</v>
      </c>
      <c r="F34" s="12">
        <v>3</v>
      </c>
      <c r="G34" s="12">
        <v>1</v>
      </c>
      <c r="H34" s="12">
        <v>113</v>
      </c>
      <c r="I34" s="12">
        <v>164</v>
      </c>
      <c r="J34" s="12">
        <v>98</v>
      </c>
      <c r="K34" s="12">
        <v>42</v>
      </c>
      <c r="L34" s="12">
        <v>15</v>
      </c>
      <c r="M34" s="12">
        <v>6</v>
      </c>
      <c r="N34" s="12">
        <v>39</v>
      </c>
      <c r="O34" s="41">
        <f t="shared" si="5"/>
        <v>0.35056876938986559</v>
      </c>
      <c r="P34" s="41">
        <v>0.29399999999999998</v>
      </c>
      <c r="Q34" s="41">
        <f t="shared" si="6"/>
        <v>0.24238733252131547</v>
      </c>
      <c r="R34" s="41"/>
      <c r="S34" s="12">
        <v>60</v>
      </c>
      <c r="T34" s="12">
        <v>25</v>
      </c>
      <c r="U34" s="12">
        <v>51</v>
      </c>
      <c r="V34" s="12">
        <v>251</v>
      </c>
      <c r="W34" s="12">
        <v>651</v>
      </c>
      <c r="X34" s="12" t="s">
        <v>77</v>
      </c>
      <c r="Y34" s="81"/>
    </row>
    <row r="35" spans="1:25" ht="16" x14ac:dyDescent="0.2">
      <c r="A35" s="80" t="s">
        <v>78</v>
      </c>
      <c r="B35" s="12">
        <v>772</v>
      </c>
      <c r="C35" s="12">
        <v>118</v>
      </c>
      <c r="D35" s="12">
        <v>196</v>
      </c>
      <c r="E35" s="12">
        <v>30</v>
      </c>
      <c r="F35" s="12">
        <v>1</v>
      </c>
      <c r="G35" s="12">
        <v>1</v>
      </c>
      <c r="H35" s="12">
        <v>101</v>
      </c>
      <c r="I35" s="12">
        <v>188</v>
      </c>
      <c r="J35" s="12">
        <v>104</v>
      </c>
      <c r="K35" s="12">
        <v>34</v>
      </c>
      <c r="L35" s="12">
        <v>12</v>
      </c>
      <c r="M35" s="12">
        <v>9</v>
      </c>
      <c r="N35" s="12">
        <v>25</v>
      </c>
      <c r="O35" s="41">
        <f t="shared" si="5"/>
        <v>0.3634385201305767</v>
      </c>
      <c r="P35" s="41">
        <f>D35/B35</f>
        <v>0.25388601036269431</v>
      </c>
      <c r="Q35" s="41">
        <f t="shared" si="6"/>
        <v>0.25388601036269431</v>
      </c>
      <c r="R35" s="41"/>
      <c r="S35" s="12">
        <v>67</v>
      </c>
      <c r="T35" s="12">
        <v>19</v>
      </c>
      <c r="U35" s="12">
        <v>46</v>
      </c>
      <c r="V35" s="12">
        <v>241</v>
      </c>
      <c r="W35" s="12">
        <v>609</v>
      </c>
      <c r="X35" s="12" t="s">
        <v>79</v>
      </c>
      <c r="Y35" s="81"/>
    </row>
    <row r="36" spans="1:25" ht="16" x14ac:dyDescent="0.2">
      <c r="A36" s="80" t="s">
        <v>80</v>
      </c>
      <c r="B36" s="12">
        <v>701</v>
      </c>
      <c r="C36" s="12">
        <v>182</v>
      </c>
      <c r="D36" s="12">
        <v>201</v>
      </c>
      <c r="E36" s="12">
        <v>30</v>
      </c>
      <c r="F36" s="12">
        <v>8</v>
      </c>
      <c r="G36" s="12">
        <v>3</v>
      </c>
      <c r="H36" s="12">
        <v>137</v>
      </c>
      <c r="I36" s="12">
        <v>155</v>
      </c>
      <c r="J36" s="12">
        <v>141</v>
      </c>
      <c r="K36" s="12">
        <v>39</v>
      </c>
      <c r="L36" s="12">
        <v>9</v>
      </c>
      <c r="M36" s="12">
        <v>6</v>
      </c>
      <c r="N36" s="12">
        <v>22</v>
      </c>
      <c r="O36" s="41">
        <f t="shared" si="5"/>
        <v>0.4295377677564825</v>
      </c>
      <c r="P36" s="41">
        <v>0.29899999999999999</v>
      </c>
      <c r="Q36" s="41">
        <f t="shared" si="6"/>
        <v>0.28673323823109842</v>
      </c>
      <c r="R36" s="41"/>
      <c r="S36" s="12">
        <v>84</v>
      </c>
      <c r="T36" s="12">
        <v>19</v>
      </c>
      <c r="U36" s="12">
        <v>45</v>
      </c>
      <c r="V36" s="12">
        <v>223</v>
      </c>
      <c r="W36" s="12">
        <v>541</v>
      </c>
      <c r="X36" s="12" t="s">
        <v>81</v>
      </c>
      <c r="Y36" s="81"/>
    </row>
    <row r="37" spans="1:25" ht="16" x14ac:dyDescent="0.2">
      <c r="A37" s="80" t="s">
        <v>82</v>
      </c>
      <c r="B37" s="12">
        <v>849</v>
      </c>
      <c r="C37" s="12">
        <v>223</v>
      </c>
      <c r="D37" s="12">
        <v>264</v>
      </c>
      <c r="E37" s="12">
        <v>57</v>
      </c>
      <c r="F37" s="12">
        <v>9</v>
      </c>
      <c r="G37" s="12">
        <v>12</v>
      </c>
      <c r="H37" s="12">
        <v>168</v>
      </c>
      <c r="I37" s="12">
        <v>209</v>
      </c>
      <c r="J37" s="12">
        <v>170</v>
      </c>
      <c r="K37" s="12">
        <v>40</v>
      </c>
      <c r="L37" s="12">
        <v>14</v>
      </c>
      <c r="M37" s="12">
        <v>5</v>
      </c>
      <c r="N37" s="12">
        <v>34</v>
      </c>
      <c r="O37" s="41">
        <f t="shared" si="5"/>
        <v>0.44548872180451127</v>
      </c>
      <c r="P37" s="41">
        <f>($D37+$E37+($F37*2)+(G37*3))/$B37</f>
        <v>0.44169611307420492</v>
      </c>
      <c r="Q37" s="41">
        <f t="shared" si="6"/>
        <v>0.31095406360424027</v>
      </c>
      <c r="R37" s="41"/>
      <c r="S37" s="12">
        <v>67</v>
      </c>
      <c r="T37" s="14"/>
      <c r="U37" s="14"/>
      <c r="V37" s="14"/>
      <c r="W37" s="14"/>
      <c r="X37" s="82"/>
      <c r="Y37" s="83"/>
    </row>
    <row r="38" spans="1:25" ht="16" x14ac:dyDescent="0.2">
      <c r="A38" s="80" t="s">
        <v>83</v>
      </c>
      <c r="B38"/>
      <c r="C38"/>
      <c r="D38"/>
      <c r="E38"/>
      <c r="F38"/>
      <c r="G38"/>
      <c r="H38"/>
      <c r="I38"/>
      <c r="J38"/>
      <c r="K38"/>
      <c r="L38"/>
      <c r="M38"/>
      <c r="N38"/>
      <c r="O38"/>
      <c r="P38"/>
      <c r="Q38"/>
      <c r="R38"/>
      <c r="S38"/>
      <c r="T38"/>
      <c r="U38"/>
      <c r="V38"/>
      <c r="W38"/>
      <c r="X38"/>
      <c r="Y38" s="83"/>
    </row>
    <row r="39" spans="1:25" ht="17" thickBot="1" x14ac:dyDescent="0.25">
      <c r="A39" s="80"/>
      <c r="B39" s="84"/>
      <c r="C39" s="84"/>
      <c r="D39" s="84"/>
      <c r="E39" s="84"/>
      <c r="F39" s="84"/>
      <c r="G39" s="84"/>
      <c r="H39" s="84"/>
      <c r="I39" s="84"/>
      <c r="J39" s="84"/>
      <c r="K39" s="84"/>
      <c r="L39" s="84"/>
      <c r="M39" s="84"/>
      <c r="N39" s="84"/>
      <c r="O39" s="85"/>
      <c r="P39" s="86"/>
      <c r="Q39" s="84"/>
      <c r="R39" s="84"/>
      <c r="S39" s="84"/>
      <c r="T39" s="84"/>
      <c r="U39" s="84"/>
      <c r="V39" s="84"/>
      <c r="W39" s="84"/>
      <c r="X39" s="85"/>
      <c r="Y39" s="83"/>
    </row>
    <row r="40" spans="1:25" ht="20" customHeight="1" x14ac:dyDescent="0.2">
      <c r="A40" s="80"/>
      <c r="B40" s="87"/>
      <c r="C40" s="87"/>
      <c r="D40" s="87"/>
      <c r="E40" s="87"/>
      <c r="F40" s="87"/>
      <c r="G40" s="87"/>
      <c r="H40" s="87"/>
      <c r="I40" s="87"/>
      <c r="J40" s="87"/>
      <c r="K40" s="87"/>
      <c r="L40" s="87"/>
      <c r="M40" s="87"/>
      <c r="N40" s="87"/>
      <c r="O40" s="87"/>
      <c r="P40" s="87"/>
      <c r="Q40" s="87"/>
      <c r="R40" s="87"/>
      <c r="S40" s="87"/>
      <c r="T40" s="87"/>
      <c r="U40" s="87"/>
      <c r="V40" s="87"/>
      <c r="W40" s="87"/>
      <c r="X40" s="87"/>
      <c r="Y40" s="69"/>
    </row>
    <row r="41" spans="1:25" ht="19" customHeight="1" x14ac:dyDescent="0.2">
      <c r="A41" s="80"/>
      <c r="B41" s="12">
        <f t="shared" ref="B41:N41" si="7">SUM(B28:B40)</f>
        <v>7467</v>
      </c>
      <c r="C41" s="12">
        <f t="shared" si="7"/>
        <v>1598</v>
      </c>
      <c r="D41" s="12">
        <f t="shared" si="7"/>
        <v>2081</v>
      </c>
      <c r="E41" s="12">
        <f t="shared" si="7"/>
        <v>353</v>
      </c>
      <c r="F41" s="12">
        <f t="shared" si="7"/>
        <v>55</v>
      </c>
      <c r="G41" s="12">
        <f t="shared" si="7"/>
        <v>49</v>
      </c>
      <c r="H41" s="12">
        <f t="shared" si="7"/>
        <v>1248</v>
      </c>
      <c r="I41" s="12">
        <f t="shared" si="7"/>
        <v>1622</v>
      </c>
      <c r="J41" s="12">
        <f t="shared" si="7"/>
        <v>1087</v>
      </c>
      <c r="K41" s="12">
        <f t="shared" si="7"/>
        <v>328</v>
      </c>
      <c r="L41" s="12">
        <f t="shared" si="7"/>
        <v>85</v>
      </c>
      <c r="M41" s="12">
        <f t="shared" si="7"/>
        <v>91</v>
      </c>
      <c r="N41" s="12">
        <f t="shared" si="7"/>
        <v>291</v>
      </c>
      <c r="O41" s="41">
        <f>(D41+J41+K41)/(B41+J41+K41+M41)</f>
        <v>0.38961328429733644</v>
      </c>
      <c r="P41" s="41">
        <f>($D41+$E41+($F41*2)+(G41*3))/$B41</f>
        <v>0.36038569706709522</v>
      </c>
      <c r="Q41" s="41">
        <f>D41/B41</f>
        <v>0.27869291549484398</v>
      </c>
      <c r="R41" s="41"/>
      <c r="S41" s="12">
        <f>SUM(S28:S40)</f>
        <v>656</v>
      </c>
      <c r="T41" s="12">
        <f>SUM(T28:T40)</f>
        <v>174</v>
      </c>
      <c r="U41" s="12">
        <f>SUM(U28:U40)</f>
        <v>401</v>
      </c>
      <c r="V41" s="12">
        <f>SUM(V28:V40)</f>
        <v>1891</v>
      </c>
      <c r="W41" s="12">
        <f>SUM(W28:W40)</f>
        <v>4905</v>
      </c>
      <c r="X41" s="41">
        <f>(V41+W41)/(U41+V41+W41)</f>
        <v>0.94428233986383214</v>
      </c>
      <c r="Y41" s="83"/>
    </row>
    <row r="42" spans="1:25" ht="19" customHeight="1" x14ac:dyDescent="0.2">
      <c r="A42" s="76"/>
      <c r="B42" s="14"/>
      <c r="C42" s="14"/>
      <c r="D42" s="14"/>
      <c r="E42" s="14"/>
      <c r="F42" s="14"/>
      <c r="G42" s="14"/>
      <c r="H42" s="14"/>
      <c r="I42" s="14"/>
      <c r="J42" s="14"/>
      <c r="K42" s="14"/>
      <c r="L42" s="14"/>
      <c r="M42" s="14"/>
      <c r="N42" s="14"/>
      <c r="O42" s="14"/>
      <c r="P42" s="14"/>
      <c r="Q42" s="14"/>
      <c r="R42" s="14"/>
      <c r="S42" s="14"/>
      <c r="T42" s="14"/>
      <c r="U42" s="14"/>
      <c r="V42" s="14"/>
      <c r="W42" s="14"/>
      <c r="X42" s="14"/>
      <c r="Y42" s="69"/>
    </row>
    <row r="43" spans="1:25" ht="26" customHeight="1" x14ac:dyDescent="0.25">
      <c r="A43" s="123"/>
      <c r="B43" s="124"/>
      <c r="C43" s="229" t="s">
        <v>135</v>
      </c>
      <c r="D43" s="230"/>
      <c r="E43" s="230"/>
      <c r="F43" s="230"/>
      <c r="G43" s="230"/>
      <c r="H43" s="230"/>
      <c r="I43" s="230"/>
      <c r="J43" s="230"/>
      <c r="K43" s="230"/>
      <c r="L43" s="230"/>
      <c r="M43" s="230"/>
      <c r="N43" s="230"/>
      <c r="O43" s="230"/>
      <c r="P43" s="230"/>
      <c r="Q43" s="230"/>
      <c r="R43" s="230"/>
      <c r="S43" s="230"/>
      <c r="T43" s="230"/>
      <c r="U43" s="230"/>
      <c r="V43" s="230"/>
      <c r="W43" s="230"/>
      <c r="X43" s="230"/>
      <c r="Y43" s="88"/>
    </row>
    <row r="44" spans="1:25" ht="19" customHeight="1" x14ac:dyDescent="0.25">
      <c r="A44" s="125" t="s">
        <v>84</v>
      </c>
      <c r="B44" s="126"/>
      <c r="C44" s="126"/>
      <c r="D44" s="124"/>
      <c r="E44" s="126"/>
      <c r="F44" s="126"/>
      <c r="G44" s="126"/>
      <c r="H44" s="126"/>
      <c r="I44" s="126"/>
      <c r="J44" s="126"/>
      <c r="K44" s="126"/>
      <c r="L44" s="126"/>
      <c r="M44" s="126"/>
      <c r="N44" s="126"/>
      <c r="O44" s="126"/>
      <c r="P44" s="124"/>
      <c r="Q44" s="124"/>
      <c r="R44" s="124"/>
      <c r="S44" s="124"/>
      <c r="T44" s="124"/>
      <c r="U44" s="124"/>
      <c r="V44" s="124"/>
      <c r="W44" s="124"/>
      <c r="X44" s="127"/>
      <c r="Y44" s="83"/>
    </row>
    <row r="45" spans="1:25" ht="19.5" customHeight="1" thickBot="1" x14ac:dyDescent="0.3">
      <c r="A45" s="128" t="s">
        <v>85</v>
      </c>
      <c r="B45" s="129" t="s">
        <v>32</v>
      </c>
      <c r="C45" s="129" t="s">
        <v>33</v>
      </c>
      <c r="D45" s="129" t="s">
        <v>34</v>
      </c>
      <c r="E45" s="129" t="s">
        <v>114</v>
      </c>
      <c r="F45" s="129" t="s">
        <v>36</v>
      </c>
      <c r="G45" s="129" t="s">
        <v>8</v>
      </c>
      <c r="H45" s="129" t="s">
        <v>9</v>
      </c>
      <c r="I45" s="129" t="s">
        <v>14</v>
      </c>
      <c r="J45" s="129" t="s">
        <v>15</v>
      </c>
      <c r="K45" s="129" t="s">
        <v>16</v>
      </c>
      <c r="L45" s="129" t="s">
        <v>37</v>
      </c>
      <c r="M45" s="129" t="s">
        <v>38</v>
      </c>
      <c r="N45" s="129" t="s">
        <v>39</v>
      </c>
      <c r="O45" s="129" t="s">
        <v>40</v>
      </c>
      <c r="P45" s="129" t="s">
        <v>86</v>
      </c>
      <c r="Q45" s="129" t="s">
        <v>87</v>
      </c>
      <c r="R45" s="138"/>
      <c r="S45" s="126"/>
      <c r="T45" s="124"/>
      <c r="U45" s="124"/>
      <c r="V45" s="124"/>
      <c r="W45" s="124"/>
      <c r="X45" s="126"/>
      <c r="Y45" s="89"/>
    </row>
    <row r="46" spans="1:25" ht="16" x14ac:dyDescent="0.25">
      <c r="A46" s="74" t="s">
        <v>165</v>
      </c>
      <c r="B46" s="13">
        <v>1</v>
      </c>
      <c r="C46" s="13">
        <v>0</v>
      </c>
      <c r="D46" s="13">
        <v>0</v>
      </c>
      <c r="E46" s="13">
        <v>0</v>
      </c>
      <c r="F46" s="13">
        <v>1</v>
      </c>
      <c r="G46" s="13">
        <v>0</v>
      </c>
      <c r="H46" s="13">
        <v>0</v>
      </c>
      <c r="I46" s="13">
        <v>1</v>
      </c>
      <c r="J46" s="13">
        <v>1</v>
      </c>
      <c r="K46" s="13">
        <v>0</v>
      </c>
      <c r="L46" s="13">
        <v>0</v>
      </c>
      <c r="M46" s="13">
        <v>0</v>
      </c>
      <c r="N46" s="44">
        <v>0</v>
      </c>
      <c r="O46" s="44">
        <v>1</v>
      </c>
      <c r="P46" s="13"/>
      <c r="Q46" s="13">
        <v>17</v>
      </c>
      <c r="R46" s="126"/>
      <c r="S46" s="124"/>
      <c r="T46" s="124"/>
      <c r="U46" s="124"/>
      <c r="V46" s="124"/>
      <c r="W46" s="124"/>
      <c r="X46" s="124"/>
      <c r="Y46" s="69"/>
    </row>
    <row r="47" spans="1:25" ht="16" x14ac:dyDescent="0.25">
      <c r="A47" s="74" t="s">
        <v>166</v>
      </c>
      <c r="B47" s="13">
        <v>1</v>
      </c>
      <c r="C47" s="13">
        <v>0</v>
      </c>
      <c r="D47" s="13">
        <v>0</v>
      </c>
      <c r="E47" s="13">
        <v>0</v>
      </c>
      <c r="F47" s="13">
        <v>1</v>
      </c>
      <c r="G47" s="13">
        <v>0</v>
      </c>
      <c r="H47" s="13">
        <v>0</v>
      </c>
      <c r="I47" s="13">
        <v>1</v>
      </c>
      <c r="J47" s="13">
        <v>1</v>
      </c>
      <c r="K47" s="13">
        <v>0</v>
      </c>
      <c r="L47" s="13">
        <v>0</v>
      </c>
      <c r="M47" s="13">
        <v>0</v>
      </c>
      <c r="N47" s="44">
        <v>0</v>
      </c>
      <c r="O47" s="44">
        <v>1</v>
      </c>
      <c r="P47" s="13"/>
      <c r="Q47" s="13">
        <v>14</v>
      </c>
      <c r="R47" s="126"/>
      <c r="S47" s="124"/>
      <c r="T47" s="124"/>
      <c r="U47" s="124"/>
      <c r="V47" s="124"/>
      <c r="W47" s="124"/>
      <c r="X47" s="124"/>
      <c r="Y47" s="69"/>
    </row>
    <row r="48" spans="1:25" ht="16" x14ac:dyDescent="0.25">
      <c r="A48" s="74" t="s">
        <v>167</v>
      </c>
      <c r="B48" s="13">
        <v>1</v>
      </c>
      <c r="C48" s="13">
        <v>0</v>
      </c>
      <c r="D48" s="13">
        <v>0</v>
      </c>
      <c r="E48" s="13">
        <v>0</v>
      </c>
      <c r="F48" s="13">
        <v>1</v>
      </c>
      <c r="G48" s="13">
        <v>0</v>
      </c>
      <c r="H48" s="13">
        <v>1</v>
      </c>
      <c r="I48" s="13">
        <v>1</v>
      </c>
      <c r="J48" s="13">
        <v>0</v>
      </c>
      <c r="K48" s="13">
        <v>0</v>
      </c>
      <c r="L48" s="13">
        <v>0</v>
      </c>
      <c r="M48" s="13">
        <v>0</v>
      </c>
      <c r="N48" s="44">
        <v>0</v>
      </c>
      <c r="O48" s="44">
        <v>1</v>
      </c>
      <c r="P48" s="13"/>
      <c r="Q48" s="13">
        <v>16</v>
      </c>
      <c r="R48" s="124"/>
      <c r="S48" s="124"/>
      <c r="T48" s="124"/>
      <c r="U48" s="124"/>
      <c r="V48" s="124"/>
      <c r="W48" s="124"/>
      <c r="X48" s="124"/>
      <c r="Y48" s="69"/>
    </row>
    <row r="49" spans="1:25" ht="16" x14ac:dyDescent="0.25">
      <c r="A49" s="74" t="s">
        <v>113</v>
      </c>
      <c r="B49" s="13">
        <v>1</v>
      </c>
      <c r="C49" s="13">
        <v>0</v>
      </c>
      <c r="D49" s="13">
        <v>0</v>
      </c>
      <c r="E49" s="13">
        <v>0</v>
      </c>
      <c r="F49" s="13">
        <v>1</v>
      </c>
      <c r="G49" s="13">
        <v>0</v>
      </c>
      <c r="H49" s="13">
        <v>0</v>
      </c>
      <c r="I49" s="13">
        <v>1</v>
      </c>
      <c r="J49" s="13">
        <v>1</v>
      </c>
      <c r="K49" s="13">
        <v>0</v>
      </c>
      <c r="L49" s="13">
        <v>0</v>
      </c>
      <c r="M49" s="13">
        <v>0</v>
      </c>
      <c r="N49" s="44">
        <v>0</v>
      </c>
      <c r="O49" s="44">
        <v>1</v>
      </c>
      <c r="P49" s="13"/>
      <c r="Q49" s="13">
        <v>23</v>
      </c>
      <c r="R49" s="124"/>
      <c r="S49" s="124"/>
      <c r="T49" s="124"/>
      <c r="U49" s="124"/>
      <c r="V49" s="124"/>
      <c r="W49" s="124"/>
      <c r="X49" s="124"/>
      <c r="Y49" s="69"/>
    </row>
    <row r="50" spans="1:25" ht="16" x14ac:dyDescent="0.25">
      <c r="A50" s="74" t="str">
        <f>Roca!A1</f>
        <v>Tony Roca</v>
      </c>
      <c r="B50" s="12">
        <f>Roca!B52</f>
        <v>9</v>
      </c>
      <c r="C50" s="12">
        <f>Roca!C52</f>
        <v>4</v>
      </c>
      <c r="D50" s="12">
        <f>Roca!D52</f>
        <v>3</v>
      </c>
      <c r="E50" s="13">
        <f>Roca!E52</f>
        <v>0</v>
      </c>
      <c r="F50" s="174">
        <f>Roca!F52</f>
        <v>35</v>
      </c>
      <c r="G50" s="12">
        <f>Roca!G52</f>
        <v>20</v>
      </c>
      <c r="H50" s="12">
        <f>Roca!H52</f>
        <v>19</v>
      </c>
      <c r="I50" s="12">
        <f>Roca!I52</f>
        <v>60</v>
      </c>
      <c r="J50" s="12">
        <f>Roca!J52</f>
        <v>26</v>
      </c>
      <c r="K50" s="12">
        <f>Roca!K52</f>
        <v>2</v>
      </c>
      <c r="L50" s="13">
        <f>Roca!L52</f>
        <v>1</v>
      </c>
      <c r="M50" s="12">
        <f>Roca!M52</f>
        <v>11</v>
      </c>
      <c r="N50" s="44">
        <f>Roca!N52</f>
        <v>2.2000000000000002</v>
      </c>
      <c r="O50" s="44">
        <f>Roca!O52</f>
        <v>1.3428571428571427</v>
      </c>
      <c r="P50" s="13">
        <f>(I50/F50*9)</f>
        <v>15.428571428571427</v>
      </c>
      <c r="Q50" s="12">
        <f>Roca!Q52</f>
        <v>635</v>
      </c>
      <c r="R50" s="124"/>
      <c r="S50" s="124"/>
      <c r="T50" s="124"/>
      <c r="U50" s="124"/>
      <c r="V50" s="124"/>
      <c r="W50" s="124"/>
      <c r="X50" s="124"/>
      <c r="Y50" s="69"/>
    </row>
    <row r="51" spans="1:25" ht="16" x14ac:dyDescent="0.25">
      <c r="A51" s="74" t="str">
        <f>JordheimLockhart!A1</f>
        <v>Will Lockhart</v>
      </c>
      <c r="B51" s="12">
        <f>JordheimLockhart!B34</f>
        <v>7</v>
      </c>
      <c r="C51" s="12">
        <f>JordheimLockhart!C34</f>
        <v>0</v>
      </c>
      <c r="D51" s="12">
        <f>JordheimLockhart!D34</f>
        <v>0</v>
      </c>
      <c r="E51" s="13">
        <f>JordheimLockhart!E34</f>
        <v>0</v>
      </c>
      <c r="F51" s="174">
        <f>JordheimLockhart!F34</f>
        <v>10.33</v>
      </c>
      <c r="G51" s="12">
        <f>JordheimLockhart!G34</f>
        <v>5</v>
      </c>
      <c r="H51" s="12">
        <f>JordheimLockhart!H34</f>
        <v>6</v>
      </c>
      <c r="I51" s="12">
        <f>JordheimLockhart!I34</f>
        <v>6</v>
      </c>
      <c r="J51" s="12">
        <f>JordheimLockhart!J34</f>
        <v>3</v>
      </c>
      <c r="K51" s="12">
        <f>JordheimLockhart!K34</f>
        <v>4</v>
      </c>
      <c r="L51" s="12">
        <f>JordheimLockhart!L34</f>
        <v>1</v>
      </c>
      <c r="M51" s="12">
        <f>JordheimLockhart!M34</f>
        <v>4</v>
      </c>
      <c r="N51" s="44">
        <f>JordheimLockhart!N34</f>
        <v>2.7105517909002903</v>
      </c>
      <c r="O51" s="44">
        <f>JordheimLockhart!O34</f>
        <v>1.2584704743465633</v>
      </c>
      <c r="P51" s="13">
        <f>(I51/F51*9)+B615</f>
        <v>5.2274927395934165</v>
      </c>
      <c r="Q51" s="13">
        <f>JordheimLockhart!Q34</f>
        <v>133</v>
      </c>
      <c r="R51" s="126"/>
      <c r="S51" s="124"/>
      <c r="T51" s="124"/>
      <c r="U51" s="124"/>
      <c r="V51" s="124"/>
      <c r="W51" s="124"/>
      <c r="X51" s="124"/>
      <c r="Y51" s="69"/>
    </row>
    <row r="52" spans="1:25" ht="16" x14ac:dyDescent="0.25">
      <c r="A52" s="74" t="s">
        <v>64</v>
      </c>
      <c r="B52" s="13">
        <f>Maynard!B45</f>
        <v>12</v>
      </c>
      <c r="C52" s="13">
        <f>Maynard!C45</f>
        <v>5</v>
      </c>
      <c r="D52" s="13">
        <f>Maynard!D45</f>
        <v>2</v>
      </c>
      <c r="E52" s="13">
        <f>Maynard!E45</f>
        <v>0</v>
      </c>
      <c r="F52" s="174">
        <f>Maynard!F45</f>
        <v>46.34</v>
      </c>
      <c r="G52" s="13">
        <f>Maynard!G45</f>
        <v>31</v>
      </c>
      <c r="H52" s="13">
        <f>Maynard!H45</f>
        <v>48</v>
      </c>
      <c r="I52" s="13">
        <f>Maynard!I45</f>
        <v>45</v>
      </c>
      <c r="J52" s="13">
        <f>Maynard!J45</f>
        <v>17</v>
      </c>
      <c r="K52" s="13">
        <f>Maynard!K45</f>
        <v>2</v>
      </c>
      <c r="L52" s="13">
        <f>Maynard!L45</f>
        <v>1</v>
      </c>
      <c r="M52" s="13">
        <f>Maynard!M45</f>
        <v>22</v>
      </c>
      <c r="N52" s="44">
        <f>Maynard!N45</f>
        <v>3.3232628398791539</v>
      </c>
      <c r="O52" s="44">
        <f>Maynard!O45</f>
        <v>1.4458351316357358</v>
      </c>
      <c r="P52" s="13">
        <f>(I52/F52*9)+B615</f>
        <v>8.739749676305566</v>
      </c>
      <c r="Q52" s="13">
        <f>Maynard!Q45</f>
        <v>737</v>
      </c>
      <c r="R52" s="124"/>
      <c r="S52" s="131"/>
      <c r="T52" s="131"/>
      <c r="U52" s="131"/>
      <c r="V52" s="131"/>
      <c r="W52" s="131"/>
      <c r="X52" s="131"/>
      <c r="Y52" s="92"/>
    </row>
    <row r="53" spans="1:25" ht="16" x14ac:dyDescent="0.25">
      <c r="A53" s="219" t="str">
        <f>HainesIsaacs!A50</f>
        <v>Luke Isaacs</v>
      </c>
      <c r="B53" s="13">
        <f>HainesIsaacs!B67</f>
        <v>11</v>
      </c>
      <c r="C53" s="13">
        <f>HainesIsaacs!C67</f>
        <v>1</v>
      </c>
      <c r="D53" s="13">
        <f>HainesIsaacs!D67</f>
        <v>2</v>
      </c>
      <c r="E53" s="13">
        <f>HainesIsaacs!E67</f>
        <v>0</v>
      </c>
      <c r="F53" s="174">
        <f>HainesIsaacs!F67</f>
        <v>14.33</v>
      </c>
      <c r="G53" s="13">
        <f>HainesIsaacs!G67</f>
        <v>13</v>
      </c>
      <c r="H53" s="13">
        <f>HainesIsaacs!H67</f>
        <v>11</v>
      </c>
      <c r="I53" s="13">
        <f>HainesIsaacs!I67</f>
        <v>16</v>
      </c>
      <c r="J53" s="13">
        <f>HainesIsaacs!J67</f>
        <v>8</v>
      </c>
      <c r="K53" s="13">
        <f>HainesIsaacs!K67</f>
        <v>4</v>
      </c>
      <c r="L53" s="13">
        <f>HainesIsaacs!L67</f>
        <v>1</v>
      </c>
      <c r="M53" s="13">
        <f>HainesIsaacs!M67</f>
        <v>8</v>
      </c>
      <c r="N53" s="44">
        <f>HainesIsaacs!N67</f>
        <v>3.9078855547801816</v>
      </c>
      <c r="O53" s="44">
        <f>HainesIsaacs!O67</f>
        <v>1.6050244242847174</v>
      </c>
      <c r="P53" s="13">
        <f t="shared" ref="P53:P60" si="8">(I53/F53*9)</f>
        <v>10.048848569434753</v>
      </c>
      <c r="Q53" s="13">
        <f>HainesIsaacs!Q67</f>
        <v>220</v>
      </c>
      <c r="R53" s="124"/>
      <c r="S53" s="131"/>
      <c r="T53" s="131"/>
      <c r="U53" s="131"/>
      <c r="V53" s="131"/>
      <c r="W53" s="131"/>
      <c r="X53" s="131"/>
      <c r="Y53" s="92"/>
    </row>
    <row r="54" spans="1:25" ht="16" x14ac:dyDescent="0.25">
      <c r="A54" s="178" t="str">
        <f>NelsonGriesemer!A47</f>
        <v>Scott Griesemer</v>
      </c>
      <c r="B54" s="175">
        <f>NelsonGriesemer!B91</f>
        <v>6</v>
      </c>
      <c r="C54" s="13">
        <f>NelsonGriesemer!C91</f>
        <v>1</v>
      </c>
      <c r="D54" s="13">
        <f>NelsonGriesemer!D91</f>
        <v>0</v>
      </c>
      <c r="E54" s="13">
        <f>NelsonGriesemer!E91</f>
        <v>2</v>
      </c>
      <c r="F54" s="174">
        <f>NelsonGriesemer!F91</f>
        <v>12.33</v>
      </c>
      <c r="G54" s="13">
        <f>NelsonGriesemer!G91</f>
        <v>7</v>
      </c>
      <c r="H54" s="13">
        <f>NelsonGriesemer!H91</f>
        <v>6</v>
      </c>
      <c r="I54" s="13">
        <f>NelsonGriesemer!I91</f>
        <v>12</v>
      </c>
      <c r="J54" s="13">
        <f>NelsonGriesemer!J91</f>
        <v>7</v>
      </c>
      <c r="K54" s="13">
        <f>NelsonGriesemer!K91</f>
        <v>5</v>
      </c>
      <c r="L54" s="13">
        <f>NelsonGriesemer!L91</f>
        <v>0</v>
      </c>
      <c r="M54" s="13">
        <f>NelsonGriesemer!M91</f>
        <v>7</v>
      </c>
      <c r="N54" s="44">
        <f>NelsonGriesemer!N91</f>
        <v>3.9740470397404706</v>
      </c>
      <c r="O54" s="44">
        <f>NelsonGriesemer!O91</f>
        <v>1.4598540145985401</v>
      </c>
      <c r="P54" s="13">
        <f t="shared" si="8"/>
        <v>8.7591240875912408</v>
      </c>
      <c r="Q54" s="13">
        <f>NelsonGriesemer!Q91</f>
        <v>193</v>
      </c>
      <c r="R54" s="126"/>
      <c r="S54" s="124"/>
      <c r="T54" s="124"/>
      <c r="U54" s="124"/>
      <c r="V54" s="124"/>
      <c r="W54" s="124"/>
      <c r="X54" s="124"/>
      <c r="Y54" s="69"/>
    </row>
    <row r="55" spans="1:25" ht="16" x14ac:dyDescent="0.25">
      <c r="A55" s="178" t="s">
        <v>71</v>
      </c>
      <c r="B55" s="175">
        <f>Ortiz!B16</f>
        <v>8</v>
      </c>
      <c r="C55" s="13">
        <f>Ortiz!C16</f>
        <v>2</v>
      </c>
      <c r="D55" s="13">
        <f>Ortiz!D16</f>
        <v>1</v>
      </c>
      <c r="E55" s="13">
        <f>Ortiz!E16</f>
        <v>2</v>
      </c>
      <c r="F55" s="174">
        <f>Ortiz!F16</f>
        <v>12</v>
      </c>
      <c r="G55" s="13">
        <f>Ortiz!G16</f>
        <v>11</v>
      </c>
      <c r="H55" s="13">
        <f>Ortiz!H16</f>
        <v>17</v>
      </c>
      <c r="I55" s="13">
        <f>Ortiz!I16</f>
        <v>10</v>
      </c>
      <c r="J55" s="13">
        <f>Ortiz!J16</f>
        <v>7</v>
      </c>
      <c r="K55" s="13">
        <f>Ortiz!K16</f>
        <v>1</v>
      </c>
      <c r="L55" s="13">
        <f>Ortiz!L16</f>
        <v>0</v>
      </c>
      <c r="M55" s="13">
        <f>Ortiz!M16</f>
        <v>7</v>
      </c>
      <c r="N55" s="44">
        <f>Ortiz!N16</f>
        <v>4.083333333333333</v>
      </c>
      <c r="O55" s="44">
        <f>Ortiz!O16</f>
        <v>2.0833333333333335</v>
      </c>
      <c r="P55" s="13">
        <f t="shared" si="8"/>
        <v>7.5</v>
      </c>
      <c r="Q55" s="13">
        <f>Ortiz!Q16</f>
        <v>221</v>
      </c>
      <c r="R55" s="126"/>
      <c r="S55" s="124"/>
      <c r="T55" s="124"/>
      <c r="U55" s="124"/>
      <c r="V55" s="124"/>
      <c r="W55" s="124"/>
      <c r="X55" s="124"/>
      <c r="Y55" s="69"/>
    </row>
    <row r="56" spans="1:25" ht="16" x14ac:dyDescent="0.25">
      <c r="A56" s="178" t="str">
        <f>PanarielloGoyal!A1</f>
        <v>Joe Panariello</v>
      </c>
      <c r="B56" s="175">
        <f>PanarielloGoyal!B16</f>
        <v>9</v>
      </c>
      <c r="C56" s="13">
        <f>PanarielloGoyal!C16</f>
        <v>2</v>
      </c>
      <c r="D56" s="13">
        <f>PanarielloGoyal!D16</f>
        <v>0</v>
      </c>
      <c r="E56" s="13">
        <f>PanarielloGoyal!E16</f>
        <v>0</v>
      </c>
      <c r="F56" s="174">
        <f>PanarielloGoyal!F16</f>
        <v>11.67</v>
      </c>
      <c r="G56" s="13">
        <f>PanarielloGoyal!G16</f>
        <v>13</v>
      </c>
      <c r="H56" s="13">
        <f>PanarielloGoyal!H16</f>
        <v>9</v>
      </c>
      <c r="I56" s="13">
        <f>PanarielloGoyal!I16</f>
        <v>7</v>
      </c>
      <c r="J56" s="13">
        <f>PanarielloGoyal!J16</f>
        <v>14</v>
      </c>
      <c r="K56" s="13">
        <f>PanarielloGoyal!K16</f>
        <v>4</v>
      </c>
      <c r="L56" s="13">
        <f>PanarielloGoyal!L16</f>
        <v>1</v>
      </c>
      <c r="M56" s="13">
        <f>PanarielloGoyal!M16</f>
        <v>7</v>
      </c>
      <c r="N56" s="44">
        <f>PanarielloGoyal!N16</f>
        <v>4.1988003427592115</v>
      </c>
      <c r="O56" s="44">
        <f>PanarielloGoyal!O16</f>
        <v>2.3136246786632393</v>
      </c>
      <c r="P56" s="13">
        <f t="shared" si="8"/>
        <v>5.3984575835475574</v>
      </c>
      <c r="Q56" s="13">
        <f>PanarielloGoyal!Q16</f>
        <v>226</v>
      </c>
      <c r="R56" s="126"/>
      <c r="S56" s="131"/>
      <c r="T56" s="131"/>
      <c r="U56" s="131"/>
      <c r="V56" s="131"/>
      <c r="W56" s="131"/>
      <c r="X56" s="131"/>
      <c r="Y56" s="92"/>
    </row>
    <row r="57" spans="1:25" ht="16" x14ac:dyDescent="0.25">
      <c r="A57" s="178" t="s">
        <v>110</v>
      </c>
      <c r="B57" s="175">
        <f>HainesIsaacs!B47</f>
        <v>6</v>
      </c>
      <c r="C57" s="13">
        <f>HainesIsaacs!C47</f>
        <v>1</v>
      </c>
      <c r="D57" s="13">
        <f>HainesIsaacs!D47</f>
        <v>2</v>
      </c>
      <c r="E57" s="13">
        <f>HainesIsaacs!E47</f>
        <v>1</v>
      </c>
      <c r="F57" s="174">
        <f>HainesIsaacs!F47</f>
        <v>16.670000000000002</v>
      </c>
      <c r="G57" s="13">
        <f>HainesIsaacs!G47</f>
        <v>13</v>
      </c>
      <c r="H57" s="13">
        <f>HainesIsaacs!H47</f>
        <v>18</v>
      </c>
      <c r="I57" s="13">
        <f>HainesIsaacs!I47</f>
        <v>17</v>
      </c>
      <c r="J57" s="13">
        <f>HainesIsaacs!J47</f>
        <v>8</v>
      </c>
      <c r="K57" s="13">
        <f>HainesIsaacs!K47</f>
        <v>5</v>
      </c>
      <c r="L57" s="13">
        <f>HainesIsaacs!L47</f>
        <v>5</v>
      </c>
      <c r="M57" s="13">
        <f>HainesIsaacs!M47</f>
        <v>10</v>
      </c>
      <c r="N57" s="44">
        <f>HainesIsaacs!N47</f>
        <v>4.1991601679664061</v>
      </c>
      <c r="O57" s="44">
        <f>HainesIsaacs!O47</f>
        <v>1.8596280743851228</v>
      </c>
      <c r="P57" s="13">
        <f t="shared" si="8"/>
        <v>9.1781643671265751</v>
      </c>
      <c r="Q57" s="13">
        <f>HainesIsaacs!Q47</f>
        <v>279</v>
      </c>
      <c r="R57" s="126"/>
      <c r="S57" s="131"/>
      <c r="T57" s="131"/>
      <c r="U57" s="131"/>
      <c r="V57" s="131"/>
      <c r="W57" s="131"/>
      <c r="X57" s="131"/>
      <c r="Y57" s="92"/>
    </row>
    <row r="58" spans="1:25" ht="16" x14ac:dyDescent="0.25">
      <c r="A58" s="178" t="s">
        <v>70</v>
      </c>
      <c r="B58" s="175">
        <f>JordheimLockhart!B98</f>
        <v>9</v>
      </c>
      <c r="C58" s="13">
        <f>JordheimLockhart!C98</f>
        <v>0</v>
      </c>
      <c r="D58" s="13">
        <f>JordheimLockhart!D98</f>
        <v>1</v>
      </c>
      <c r="E58" s="13">
        <f>JordheimLockhart!E98</f>
        <v>0</v>
      </c>
      <c r="F58" s="174">
        <f>JordheimLockhart!F98</f>
        <v>13.34</v>
      </c>
      <c r="G58" s="13">
        <f>JordheimLockhart!G98</f>
        <v>10</v>
      </c>
      <c r="H58" s="13">
        <f>JordheimLockhart!H98</f>
        <v>14</v>
      </c>
      <c r="I58" s="13">
        <f>JordheimLockhart!I98</f>
        <v>14</v>
      </c>
      <c r="J58" s="13">
        <f>JordheimLockhart!J98</f>
        <v>13</v>
      </c>
      <c r="K58" s="13">
        <f>JordheimLockhart!K98</f>
        <v>1</v>
      </c>
      <c r="L58" s="13">
        <f>JordheimLockhart!L98</f>
        <v>2</v>
      </c>
      <c r="M58" s="13">
        <f>JordheimLockhart!M98</f>
        <v>9</v>
      </c>
      <c r="N58" s="44">
        <f>JordheimLockhart!N98</f>
        <v>4.7226386806596699</v>
      </c>
      <c r="O58" s="44">
        <f>JordheimLockhart!O98</f>
        <v>2.098950524737631</v>
      </c>
      <c r="P58" s="13">
        <f t="shared" si="8"/>
        <v>9.4452773613193397</v>
      </c>
      <c r="Q58" s="13">
        <f>JordheimLockhart!Q98</f>
        <v>239</v>
      </c>
      <c r="R58" s="126"/>
      <c r="S58" s="131"/>
      <c r="T58" s="131"/>
      <c r="U58" s="131"/>
      <c r="V58" s="131"/>
      <c r="W58" s="131"/>
      <c r="X58" s="131"/>
      <c r="Y58" s="92"/>
    </row>
    <row r="59" spans="1:25" ht="16" x14ac:dyDescent="0.25">
      <c r="A59" s="179" t="s">
        <v>107</v>
      </c>
      <c r="B59" s="175">
        <f>NelsonGriesemer!B44</f>
        <v>2</v>
      </c>
      <c r="C59" s="13">
        <f>NelsonGriesemer!C44</f>
        <v>1</v>
      </c>
      <c r="D59" s="13">
        <f>NelsonGriesemer!D44</f>
        <v>0</v>
      </c>
      <c r="E59" s="13">
        <f>NelsonGriesemer!E44</f>
        <v>0</v>
      </c>
      <c r="F59" s="13">
        <f>NelsonGriesemer!F44</f>
        <v>4.33</v>
      </c>
      <c r="G59" s="13">
        <f>NelsonGriesemer!G44</f>
        <v>6</v>
      </c>
      <c r="H59" s="13">
        <f>NelsonGriesemer!H44</f>
        <v>2</v>
      </c>
      <c r="I59" s="13">
        <f>NelsonGriesemer!I44</f>
        <v>4</v>
      </c>
      <c r="J59" s="13">
        <f>NelsonGriesemer!J44</f>
        <v>6</v>
      </c>
      <c r="K59" s="13">
        <f>NelsonGriesemer!K44</f>
        <v>1</v>
      </c>
      <c r="L59" s="13">
        <f>NelsonGriesemer!L44</f>
        <v>0</v>
      </c>
      <c r="M59" s="13">
        <f>NelsonGriesemer!M44</f>
        <v>5</v>
      </c>
      <c r="N59" s="44">
        <f>NelsonGriesemer!N44</f>
        <v>8.0831408775981526</v>
      </c>
      <c r="O59" s="44">
        <f>NelsonGriesemer!O44</f>
        <v>2.0785219399538106</v>
      </c>
      <c r="P59" s="13">
        <f t="shared" si="8"/>
        <v>8.3140877598152425</v>
      </c>
      <c r="Q59" s="13">
        <f>NelsonGriesemer!Q44</f>
        <v>92</v>
      </c>
      <c r="R59" s="126"/>
      <c r="S59" s="131"/>
      <c r="T59" s="131"/>
      <c r="U59" s="131"/>
      <c r="V59" s="131"/>
      <c r="W59" s="131"/>
      <c r="X59" s="131"/>
      <c r="Y59" s="92"/>
    </row>
    <row r="60" spans="1:25" ht="16" x14ac:dyDescent="0.25">
      <c r="A60" s="178" t="s">
        <v>147</v>
      </c>
      <c r="B60" s="175">
        <f>PanarielloGoyal!B62</f>
        <v>4</v>
      </c>
      <c r="C60" s="13">
        <f>PanarielloGoyal!C62</f>
        <v>0</v>
      </c>
      <c r="D60" s="13">
        <f>PanarielloGoyal!D62</f>
        <v>0</v>
      </c>
      <c r="E60" s="13">
        <f>PanarielloGoyal!E62</f>
        <v>0</v>
      </c>
      <c r="F60" s="13">
        <f>PanarielloGoyal!F62</f>
        <v>1.9900000000000002</v>
      </c>
      <c r="G60" s="13">
        <f>PanarielloGoyal!G62</f>
        <v>8</v>
      </c>
      <c r="H60" s="13">
        <f>PanarielloGoyal!H62</f>
        <v>6</v>
      </c>
      <c r="I60" s="13">
        <f>PanarielloGoyal!I62</f>
        <v>2</v>
      </c>
      <c r="J60" s="13">
        <f>PanarielloGoyal!J62</f>
        <v>9</v>
      </c>
      <c r="K60" s="13">
        <f>PanarielloGoyal!K62</f>
        <v>1</v>
      </c>
      <c r="L60" s="13">
        <f>PanarielloGoyal!L62</f>
        <v>0</v>
      </c>
      <c r="M60" s="13">
        <f>PanarielloGoyal!M62</f>
        <v>6</v>
      </c>
      <c r="N60" s="44">
        <f>PanarielloGoyal!N62</f>
        <v>21.105527638190953</v>
      </c>
      <c r="O60" s="44">
        <f>PanarielloGoyal!O62</f>
        <v>8.0402010050251249</v>
      </c>
      <c r="P60" s="13">
        <f t="shared" si="8"/>
        <v>9.0452261306532655</v>
      </c>
      <c r="Q60" s="13">
        <f>PanarielloGoyal!Q62</f>
        <v>92</v>
      </c>
      <c r="R60" s="126"/>
      <c r="S60" s="131"/>
      <c r="T60" s="131"/>
      <c r="U60" s="131"/>
      <c r="V60" s="131"/>
      <c r="W60" s="131"/>
      <c r="X60" s="131"/>
      <c r="Y60" s="92"/>
    </row>
    <row r="61" spans="1:25" ht="16" x14ac:dyDescent="0.25">
      <c r="A61" s="203" t="s">
        <v>142</v>
      </c>
      <c r="B61" s="12">
        <f>Bernstein!B34</f>
        <v>1</v>
      </c>
      <c r="C61" s="12">
        <f>Bernstein!C34</f>
        <v>0</v>
      </c>
      <c r="D61" s="12">
        <f>Bernstein!D34</f>
        <v>0</v>
      </c>
      <c r="E61" s="12">
        <f>Bernstein!E34</f>
        <v>0</v>
      </c>
      <c r="F61" s="12">
        <f>Bernstein!F34</f>
        <v>0</v>
      </c>
      <c r="G61" s="12">
        <f>Bernstein!H34</f>
        <v>4</v>
      </c>
      <c r="H61" s="12">
        <f>Bernstein!G34</f>
        <v>1</v>
      </c>
      <c r="I61" s="12">
        <f>Bernstein!J34</f>
        <v>0</v>
      </c>
      <c r="J61" s="12">
        <f>Bernstein!K34</f>
        <v>3</v>
      </c>
      <c r="K61" s="12">
        <f>Bernstein!M34</f>
        <v>0</v>
      </c>
      <c r="L61" s="12">
        <f>Bernstein!L34</f>
        <v>0</v>
      </c>
      <c r="M61" s="12">
        <f>Bernstein!I34</f>
        <v>4</v>
      </c>
      <c r="N61" s="12" t="s">
        <v>144</v>
      </c>
      <c r="O61" s="12" t="s">
        <v>144</v>
      </c>
      <c r="P61" s="13" t="e">
        <f t="shared" ref="P61:P62" si="9">(I61/F61*9)</f>
        <v>#DIV/0!</v>
      </c>
      <c r="Q61" s="12">
        <f>Bernstein!Q34</f>
        <v>16</v>
      </c>
      <c r="R61" s="126"/>
      <c r="S61" s="131"/>
      <c r="T61" s="131"/>
      <c r="U61" s="131"/>
      <c r="V61" s="131"/>
      <c r="W61" s="131"/>
      <c r="X61" s="131"/>
      <c r="Y61" s="92"/>
    </row>
    <row r="62" spans="1:25" ht="19" customHeight="1" x14ac:dyDescent="0.25">
      <c r="A62" s="202" t="s">
        <v>30</v>
      </c>
      <c r="B62" s="20"/>
      <c r="C62" s="20">
        <f t="shared" ref="C62:M62" si="10">SUM(C46:C61)</f>
        <v>17</v>
      </c>
      <c r="D62" s="20">
        <f t="shared" si="10"/>
        <v>11</v>
      </c>
      <c r="E62" s="20">
        <f t="shared" si="10"/>
        <v>5</v>
      </c>
      <c r="F62" s="176">
        <f t="shared" si="10"/>
        <v>182.32999999999998</v>
      </c>
      <c r="G62" s="20">
        <f t="shared" si="10"/>
        <v>141</v>
      </c>
      <c r="H62" s="20">
        <f t="shared" si="10"/>
        <v>158</v>
      </c>
      <c r="I62" s="20">
        <f t="shared" si="10"/>
        <v>197</v>
      </c>
      <c r="J62" s="20">
        <f t="shared" si="10"/>
        <v>124</v>
      </c>
      <c r="K62" s="20">
        <f t="shared" si="10"/>
        <v>30</v>
      </c>
      <c r="L62" s="20">
        <f t="shared" si="10"/>
        <v>12</v>
      </c>
      <c r="M62" s="20">
        <f t="shared" si="10"/>
        <v>100</v>
      </c>
      <c r="N62" s="36">
        <f>(M62*7)/F62</f>
        <v>3.8391926726265564</v>
      </c>
      <c r="O62" s="36">
        <f>(H62+J62+K62)/F62</f>
        <v>1.7111830197992652</v>
      </c>
      <c r="P62" s="13">
        <f t="shared" si="9"/>
        <v>9.7241265836669797</v>
      </c>
      <c r="Q62" s="20">
        <f>SUM(Q46:Q61)</f>
        <v>3153</v>
      </c>
      <c r="R62" s="139"/>
      <c r="S62" s="124"/>
      <c r="T62" s="124"/>
      <c r="U62" s="124"/>
      <c r="V62" s="124"/>
      <c r="W62" s="124"/>
      <c r="X62" s="124"/>
      <c r="Y62" s="69"/>
    </row>
    <row r="63" spans="1:25" ht="19" customHeight="1" x14ac:dyDescent="0.25">
      <c r="A63" s="130"/>
      <c r="B63" s="126"/>
      <c r="C63" s="126"/>
      <c r="D63" s="126"/>
      <c r="E63" s="126"/>
      <c r="F63" s="133"/>
      <c r="G63" s="126"/>
      <c r="H63" s="126"/>
      <c r="I63" s="126"/>
      <c r="J63" s="126"/>
      <c r="K63" s="126"/>
      <c r="L63" s="126"/>
      <c r="M63" s="126"/>
      <c r="N63" s="132"/>
      <c r="O63" s="132"/>
      <c r="P63" s="124"/>
      <c r="Q63" s="124"/>
      <c r="R63" s="124"/>
      <c r="S63" s="124"/>
      <c r="T63" s="124"/>
      <c r="U63" s="124"/>
      <c r="V63" s="124"/>
      <c r="W63" s="124"/>
      <c r="X63" s="124"/>
      <c r="Y63" s="69"/>
    </row>
    <row r="64" spans="1:25" ht="19" customHeight="1" thickBot="1" x14ac:dyDescent="0.3">
      <c r="A64" s="177"/>
      <c r="B64" s="13"/>
      <c r="C64" s="180" t="s">
        <v>33</v>
      </c>
      <c r="D64" s="180" t="s">
        <v>34</v>
      </c>
      <c r="E64" s="180" t="s">
        <v>35</v>
      </c>
      <c r="F64" s="180" t="s">
        <v>36</v>
      </c>
      <c r="G64" s="180" t="s">
        <v>8</v>
      </c>
      <c r="H64" s="180" t="s">
        <v>9</v>
      </c>
      <c r="I64" s="180" t="s">
        <v>14</v>
      </c>
      <c r="J64" s="180" t="s">
        <v>15</v>
      </c>
      <c r="K64" s="180" t="s">
        <v>16</v>
      </c>
      <c r="L64" s="180" t="s">
        <v>37</v>
      </c>
      <c r="M64" s="180" t="s">
        <v>38</v>
      </c>
      <c r="N64" s="180" t="s">
        <v>39</v>
      </c>
      <c r="O64" s="180" t="s">
        <v>40</v>
      </c>
      <c r="P64" s="124"/>
      <c r="Q64" s="124"/>
      <c r="R64" s="124"/>
      <c r="S64" s="124"/>
      <c r="T64" s="124"/>
      <c r="U64" s="124"/>
      <c r="V64" s="124"/>
      <c r="W64" s="124"/>
      <c r="X64" s="124"/>
      <c r="Y64" s="69"/>
    </row>
    <row r="65" spans="1:25" ht="16" x14ac:dyDescent="0.25">
      <c r="A65" s="177" t="s">
        <v>116</v>
      </c>
      <c r="B65" s="13"/>
      <c r="C65" s="151">
        <v>16</v>
      </c>
      <c r="D65" s="151">
        <v>13</v>
      </c>
      <c r="E65" s="151">
        <v>5</v>
      </c>
      <c r="F65" s="151">
        <v>189.33</v>
      </c>
      <c r="G65" s="151">
        <v>151</v>
      </c>
      <c r="H65" s="151">
        <v>174</v>
      </c>
      <c r="I65" s="151">
        <v>197</v>
      </c>
      <c r="J65" s="151">
        <v>142</v>
      </c>
      <c r="K65" s="151">
        <v>40</v>
      </c>
      <c r="L65" s="151">
        <v>22</v>
      </c>
      <c r="M65" s="151">
        <v>118</v>
      </c>
      <c r="N65" s="36">
        <f>(M65*7)/F65</f>
        <v>4.362752865367348</v>
      </c>
      <c r="O65" s="36">
        <f>(H65+J65+K65)/F65</f>
        <v>1.8803147942745471</v>
      </c>
      <c r="P65" s="124"/>
      <c r="Q65" s="124"/>
      <c r="R65" s="124"/>
      <c r="S65" s="124"/>
      <c r="T65" s="124"/>
      <c r="U65" s="124"/>
      <c r="V65" s="124"/>
      <c r="W65" s="124"/>
      <c r="X65" s="124"/>
      <c r="Y65" s="69"/>
    </row>
    <row r="66" spans="1:25" ht="16" x14ac:dyDescent="0.25">
      <c r="A66" s="177" t="s">
        <v>105</v>
      </c>
      <c r="B66" s="13"/>
      <c r="C66" s="13">
        <v>17</v>
      </c>
      <c r="D66" s="13">
        <v>11</v>
      </c>
      <c r="E66" s="13">
        <v>6</v>
      </c>
      <c r="F66" s="181" t="s">
        <v>106</v>
      </c>
      <c r="G66" s="13">
        <v>96</v>
      </c>
      <c r="H66" s="13">
        <v>157</v>
      </c>
      <c r="I66" s="13">
        <v>172</v>
      </c>
      <c r="J66" s="13">
        <v>78</v>
      </c>
      <c r="K66" s="13">
        <v>26</v>
      </c>
      <c r="L66" s="13">
        <v>14</v>
      </c>
      <c r="M66" s="13">
        <v>58</v>
      </c>
      <c r="N66" s="36">
        <f>(M66*7)/F66</f>
        <v>2.1178925404277518</v>
      </c>
      <c r="O66" s="36">
        <f>(H66+J66+K66)/F66</f>
        <v>1.3615023474178405</v>
      </c>
      <c r="P66" s="124"/>
      <c r="Q66" s="124"/>
      <c r="R66" s="124"/>
      <c r="S66" s="124"/>
      <c r="T66" s="124"/>
      <c r="U66" s="124"/>
      <c r="V66" s="124"/>
      <c r="W66" s="124"/>
      <c r="X66" s="124"/>
      <c r="Y66" s="69"/>
    </row>
    <row r="67" spans="1:25" ht="16" x14ac:dyDescent="0.25">
      <c r="A67" s="74" t="s">
        <v>73</v>
      </c>
      <c r="B67" s="13"/>
      <c r="C67" s="12">
        <v>12</v>
      </c>
      <c r="D67" s="12">
        <v>14</v>
      </c>
      <c r="E67" s="12">
        <v>5</v>
      </c>
      <c r="F67" s="174">
        <v>168.66666666666671</v>
      </c>
      <c r="G67" s="12">
        <v>115</v>
      </c>
      <c r="H67" s="12">
        <v>168</v>
      </c>
      <c r="I67" s="12">
        <v>175</v>
      </c>
      <c r="J67" s="12">
        <v>87</v>
      </c>
      <c r="K67" s="12">
        <v>33</v>
      </c>
      <c r="L67" s="12">
        <v>24</v>
      </c>
      <c r="M67" s="12">
        <v>67</v>
      </c>
      <c r="N67" s="36">
        <f>(M67*7)/F67</f>
        <v>2.7806324110671929</v>
      </c>
      <c r="O67" s="36">
        <f>(H67+J67+K67)/F67</f>
        <v>1.7075098814229244</v>
      </c>
      <c r="P67" s="124"/>
      <c r="Q67" s="124"/>
      <c r="R67" s="124"/>
      <c r="S67" s="124"/>
      <c r="T67" s="124"/>
      <c r="U67" s="124"/>
      <c r="V67" s="124"/>
      <c r="W67" s="124"/>
      <c r="X67" s="124"/>
      <c r="Y67" s="69"/>
    </row>
    <row r="68" spans="1:25" ht="16" x14ac:dyDescent="0.25">
      <c r="A68" s="74" t="s">
        <v>74</v>
      </c>
      <c r="B68" s="13"/>
      <c r="C68" s="12">
        <v>8</v>
      </c>
      <c r="D68" s="12">
        <v>18</v>
      </c>
      <c r="E68" s="12">
        <v>6</v>
      </c>
      <c r="F68" s="174">
        <v>168.66666666666671</v>
      </c>
      <c r="G68" s="12">
        <v>137</v>
      </c>
      <c r="H68" s="12">
        <v>179</v>
      </c>
      <c r="I68" s="12">
        <v>118</v>
      </c>
      <c r="J68" s="12">
        <v>76</v>
      </c>
      <c r="K68" s="12">
        <v>30</v>
      </c>
      <c r="L68" s="12">
        <v>10</v>
      </c>
      <c r="M68" s="12">
        <v>102</v>
      </c>
      <c r="N68" s="12">
        <v>4.2300000000000004</v>
      </c>
      <c r="O68" s="12">
        <v>1.69</v>
      </c>
      <c r="P68" s="124"/>
      <c r="Q68" s="124"/>
      <c r="R68" s="124"/>
      <c r="S68" s="124"/>
      <c r="T68" s="124"/>
      <c r="U68" s="124"/>
      <c r="V68" s="124"/>
      <c r="W68" s="124"/>
      <c r="X68" s="124"/>
      <c r="Y68" s="69"/>
    </row>
    <row r="69" spans="1:25" ht="16" x14ac:dyDescent="0.25">
      <c r="A69" s="74" t="s">
        <v>75</v>
      </c>
      <c r="B69" s="13"/>
      <c r="C69" s="12">
        <v>20</v>
      </c>
      <c r="D69" s="12">
        <v>9</v>
      </c>
      <c r="E69" s="12">
        <v>6</v>
      </c>
      <c r="F69" s="174">
        <v>186</v>
      </c>
      <c r="G69" s="12">
        <v>103</v>
      </c>
      <c r="H69" s="12">
        <v>153</v>
      </c>
      <c r="I69" s="12">
        <v>174</v>
      </c>
      <c r="J69" s="12">
        <v>101</v>
      </c>
      <c r="K69" s="12">
        <v>30</v>
      </c>
      <c r="L69" s="12">
        <v>9</v>
      </c>
      <c r="M69" s="12">
        <v>79</v>
      </c>
      <c r="N69" s="12">
        <v>2.97</v>
      </c>
      <c r="O69" s="12">
        <v>1.53</v>
      </c>
      <c r="P69" s="124"/>
      <c r="Q69" s="124"/>
      <c r="R69" s="124"/>
      <c r="S69" s="124"/>
      <c r="T69" s="124"/>
      <c r="U69" s="124"/>
      <c r="V69" s="124"/>
      <c r="W69" s="124"/>
      <c r="X69" s="124"/>
      <c r="Y69" s="69"/>
    </row>
    <row r="70" spans="1:25" ht="16" x14ac:dyDescent="0.25">
      <c r="A70" s="74" t="s">
        <v>88</v>
      </c>
      <c r="B70" s="13"/>
      <c r="C70" s="12">
        <v>21</v>
      </c>
      <c r="D70" s="12">
        <v>11</v>
      </c>
      <c r="E70" s="12">
        <v>7</v>
      </c>
      <c r="F70" s="174">
        <v>222.33333333333334</v>
      </c>
      <c r="G70" s="12">
        <v>109</v>
      </c>
      <c r="H70" s="12">
        <v>200</v>
      </c>
      <c r="I70" s="12">
        <v>231</v>
      </c>
      <c r="J70" s="12">
        <v>69</v>
      </c>
      <c r="K70" s="12">
        <v>22</v>
      </c>
      <c r="L70" s="12">
        <v>15</v>
      </c>
      <c r="M70" s="12">
        <v>75</v>
      </c>
      <c r="N70" s="12" t="s">
        <v>89</v>
      </c>
      <c r="O70" s="12" t="s">
        <v>90</v>
      </c>
      <c r="P70" s="126"/>
      <c r="Q70" s="124"/>
      <c r="R70" s="124"/>
      <c r="S70" s="124"/>
      <c r="T70" s="124"/>
      <c r="U70" s="124"/>
      <c r="V70" s="124"/>
      <c r="W70" s="124"/>
      <c r="X70" s="124"/>
      <c r="Y70" s="69"/>
    </row>
    <row r="71" spans="1:25" ht="16" x14ac:dyDescent="0.25">
      <c r="A71" s="74" t="s">
        <v>91</v>
      </c>
      <c r="B71" s="13"/>
      <c r="C71" s="12">
        <v>21</v>
      </c>
      <c r="D71" s="12">
        <v>9</v>
      </c>
      <c r="E71" s="12">
        <v>6</v>
      </c>
      <c r="F71" s="174">
        <v>211</v>
      </c>
      <c r="G71" s="12">
        <v>72</v>
      </c>
      <c r="H71" s="12">
        <v>162</v>
      </c>
      <c r="I71" s="12">
        <v>171</v>
      </c>
      <c r="J71" s="12">
        <v>62</v>
      </c>
      <c r="K71" s="12">
        <v>12</v>
      </c>
      <c r="L71" s="12">
        <v>10</v>
      </c>
      <c r="M71" s="12">
        <v>51</v>
      </c>
      <c r="N71" s="12">
        <v>1.69</v>
      </c>
      <c r="O71" s="12">
        <v>1.1200000000000001</v>
      </c>
      <c r="P71" s="126"/>
      <c r="Q71" s="124"/>
      <c r="R71" s="124"/>
      <c r="S71" s="124"/>
      <c r="T71" s="124"/>
      <c r="U71" s="124"/>
      <c r="V71" s="124"/>
      <c r="W71" s="124"/>
      <c r="X71" s="124"/>
      <c r="Y71" s="69"/>
    </row>
    <row r="72" spans="1:25" ht="16" x14ac:dyDescent="0.25">
      <c r="A72" s="74" t="s">
        <v>92</v>
      </c>
      <c r="B72" s="13"/>
      <c r="C72" s="12">
        <v>17</v>
      </c>
      <c r="D72" s="12">
        <v>10</v>
      </c>
      <c r="E72" s="12">
        <v>4</v>
      </c>
      <c r="F72" s="174">
        <v>184.33</v>
      </c>
      <c r="G72" s="12">
        <v>133</v>
      </c>
      <c r="H72" s="12">
        <v>192</v>
      </c>
      <c r="I72" s="12">
        <v>159</v>
      </c>
      <c r="J72" s="12">
        <v>93</v>
      </c>
      <c r="K72" s="12">
        <v>26</v>
      </c>
      <c r="L72" s="12">
        <v>22</v>
      </c>
      <c r="M72" s="12">
        <v>95</v>
      </c>
      <c r="N72" s="12" t="s">
        <v>93</v>
      </c>
      <c r="O72" s="12" t="s">
        <v>94</v>
      </c>
      <c r="P72" s="126"/>
      <c r="Q72" s="124"/>
      <c r="R72" s="124"/>
      <c r="S72" s="124"/>
      <c r="T72" s="124"/>
      <c r="U72" s="124"/>
      <c r="V72" s="124"/>
      <c r="W72" s="124"/>
      <c r="X72" s="124"/>
      <c r="Y72" s="69"/>
    </row>
    <row r="73" spans="1:25" ht="16" x14ac:dyDescent="0.25">
      <c r="A73" s="74" t="s">
        <v>95</v>
      </c>
      <c r="B73" s="13"/>
      <c r="C73" s="12">
        <v>18</v>
      </c>
      <c r="D73" s="12">
        <v>13</v>
      </c>
      <c r="E73" s="12">
        <v>3</v>
      </c>
      <c r="F73" s="174">
        <v>204.33</v>
      </c>
      <c r="G73" s="12">
        <v>194</v>
      </c>
      <c r="H73" s="12">
        <v>221</v>
      </c>
      <c r="I73" s="12">
        <v>182</v>
      </c>
      <c r="J73" s="12">
        <v>129</v>
      </c>
      <c r="K73" s="12">
        <v>24</v>
      </c>
      <c r="L73" s="12">
        <v>7</v>
      </c>
      <c r="M73" s="12">
        <v>111</v>
      </c>
      <c r="N73" s="12">
        <v>3.26</v>
      </c>
      <c r="O73" s="12">
        <v>1.83</v>
      </c>
      <c r="P73" s="126"/>
      <c r="Q73" s="124"/>
      <c r="R73" s="124"/>
      <c r="S73" s="124"/>
      <c r="T73" s="124"/>
      <c r="U73" s="124"/>
      <c r="V73" s="124"/>
      <c r="W73" s="124"/>
      <c r="X73" s="124"/>
      <c r="Y73" s="69"/>
    </row>
    <row r="74" spans="1:25" ht="16" x14ac:dyDescent="0.25">
      <c r="A74" s="182" t="s">
        <v>96</v>
      </c>
      <c r="B74" s="23"/>
      <c r="C74" s="16">
        <v>5</v>
      </c>
      <c r="D74" s="16">
        <v>14</v>
      </c>
      <c r="E74" s="30"/>
      <c r="F74" s="183"/>
      <c r="G74" s="30"/>
      <c r="H74" s="30"/>
      <c r="I74" s="30"/>
      <c r="J74" s="30"/>
      <c r="K74" s="30"/>
      <c r="L74" s="30"/>
      <c r="M74" s="30"/>
      <c r="N74" s="34"/>
      <c r="O74" s="34"/>
      <c r="P74" s="126"/>
      <c r="Q74" s="124"/>
      <c r="R74" s="124"/>
      <c r="S74" s="124"/>
      <c r="T74" s="124"/>
      <c r="U74" s="124"/>
      <c r="V74" s="124"/>
      <c r="W74" s="124"/>
      <c r="X74" s="124"/>
      <c r="Y74" s="69"/>
    </row>
    <row r="75" spans="1:25" ht="19" customHeight="1" x14ac:dyDescent="0.25">
      <c r="A75" s="184"/>
      <c r="B75" s="20"/>
      <c r="C75" s="20"/>
      <c r="D75" s="20"/>
      <c r="E75" s="20"/>
      <c r="F75" s="42"/>
      <c r="G75" s="20"/>
      <c r="H75" s="20"/>
      <c r="I75" s="20"/>
      <c r="J75" s="20"/>
      <c r="K75" s="20"/>
      <c r="L75" s="20"/>
      <c r="M75" s="20"/>
      <c r="N75" s="36"/>
      <c r="O75" s="36"/>
      <c r="P75" s="126"/>
      <c r="Q75" s="124"/>
      <c r="R75" s="124"/>
      <c r="S75" s="124"/>
      <c r="T75" s="124"/>
      <c r="U75" s="124"/>
      <c r="V75" s="124"/>
      <c r="W75" s="124"/>
      <c r="X75" s="124"/>
      <c r="Y75" s="69"/>
    </row>
    <row r="76" spans="1:25" ht="19" customHeight="1" x14ac:dyDescent="0.25">
      <c r="A76" s="74" t="s">
        <v>97</v>
      </c>
      <c r="B76" s="13"/>
      <c r="C76" s="12">
        <f t="shared" ref="C76:M76" si="11">SUM(C65:C74)</f>
        <v>155</v>
      </c>
      <c r="D76" s="12">
        <f t="shared" si="11"/>
        <v>122</v>
      </c>
      <c r="E76" s="12">
        <f t="shared" si="11"/>
        <v>48</v>
      </c>
      <c r="F76" s="174">
        <f>SUM(F65:F74)</f>
        <v>1534.6566666666668</v>
      </c>
      <c r="G76" s="12">
        <f t="shared" si="11"/>
        <v>1110</v>
      </c>
      <c r="H76" s="12">
        <f t="shared" si="11"/>
        <v>1606</v>
      </c>
      <c r="I76" s="12">
        <f t="shared" si="11"/>
        <v>1579</v>
      </c>
      <c r="J76" s="12">
        <f t="shared" si="11"/>
        <v>837</v>
      </c>
      <c r="K76" s="12">
        <f t="shared" si="11"/>
        <v>243</v>
      </c>
      <c r="L76" s="12">
        <f t="shared" si="11"/>
        <v>133</v>
      </c>
      <c r="M76" s="12">
        <f t="shared" si="11"/>
        <v>756</v>
      </c>
      <c r="N76" s="44">
        <f>(M76*7)/F76</f>
        <v>3.4483282905839956</v>
      </c>
      <c r="O76" s="44">
        <f>(H76+J76+K76)/F76</f>
        <v>1.7502286070500024</v>
      </c>
      <c r="P76" s="126"/>
      <c r="Q76" s="124"/>
      <c r="R76" s="124"/>
      <c r="S76" s="124"/>
      <c r="T76" s="124"/>
      <c r="U76" s="124"/>
      <c r="V76" s="124"/>
      <c r="W76" s="124"/>
      <c r="X76" s="124"/>
      <c r="Y76" s="69"/>
    </row>
    <row r="77" spans="1:25" ht="19" customHeight="1" x14ac:dyDescent="0.2">
      <c r="A77" s="93"/>
      <c r="B77" s="31"/>
      <c r="C77" s="31"/>
      <c r="D77" s="31"/>
      <c r="E77" s="31"/>
      <c r="F77" s="31"/>
      <c r="G77" s="31"/>
      <c r="H77" s="31"/>
      <c r="I77" s="31"/>
      <c r="J77" s="31"/>
      <c r="K77" s="31"/>
      <c r="L77" s="31"/>
      <c r="M77" s="31"/>
      <c r="N77" s="31"/>
      <c r="O77" s="31"/>
      <c r="P77" s="14"/>
      <c r="Q77" s="14"/>
      <c r="R77" s="14"/>
      <c r="S77" s="14"/>
      <c r="T77" s="14"/>
      <c r="U77" s="14"/>
      <c r="V77" s="14"/>
      <c r="W77" s="14"/>
      <c r="X77" s="14"/>
      <c r="Y77" s="69"/>
    </row>
    <row r="78" spans="1:25" ht="19.5" customHeight="1" thickBot="1" x14ac:dyDescent="0.25">
      <c r="A78" s="185" t="s">
        <v>98</v>
      </c>
      <c r="B78" s="186" t="s">
        <v>99</v>
      </c>
      <c r="C78" s="186" t="s">
        <v>100</v>
      </c>
      <c r="D78" s="187"/>
      <c r="E78" s="186" t="s">
        <v>101</v>
      </c>
      <c r="F78" s="187"/>
      <c r="G78" s="187"/>
      <c r="H78" s="186" t="s">
        <v>100</v>
      </c>
      <c r="I78" s="187"/>
      <c r="J78" s="187"/>
      <c r="K78" s="187"/>
      <c r="L78" s="186" t="s">
        <v>99</v>
      </c>
      <c r="M78" s="186" t="s">
        <v>100</v>
      </c>
      <c r="N78" s="186" t="s">
        <v>101</v>
      </c>
      <c r="O78" s="168"/>
      <c r="P78" s="14"/>
      <c r="Q78" s="14"/>
      <c r="R78" s="14"/>
      <c r="S78" s="14"/>
      <c r="T78" s="14"/>
      <c r="U78" s="14"/>
      <c r="V78" s="14"/>
      <c r="W78" s="14"/>
      <c r="X78" s="14"/>
      <c r="Y78" s="69"/>
    </row>
    <row r="79" spans="1:25" ht="16" x14ac:dyDescent="0.2">
      <c r="A79" s="166" t="s">
        <v>125</v>
      </c>
      <c r="B79" s="155">
        <v>2</v>
      </c>
      <c r="C79" s="155">
        <v>0</v>
      </c>
      <c r="D79" s="155"/>
      <c r="E79" s="173" t="s">
        <v>126</v>
      </c>
      <c r="F79" s="155">
        <v>0</v>
      </c>
      <c r="G79" s="163"/>
      <c r="H79" s="169" t="s">
        <v>152</v>
      </c>
      <c r="I79" s="167"/>
      <c r="J79" s="153"/>
      <c r="K79" s="153"/>
      <c r="L79" s="155">
        <v>4</v>
      </c>
      <c r="M79" s="155">
        <v>3</v>
      </c>
      <c r="N79" s="170" t="s">
        <v>153</v>
      </c>
      <c r="O79" s="164"/>
      <c r="P79" s="14"/>
      <c r="Q79" s="14"/>
      <c r="R79" s="14"/>
      <c r="S79" s="14"/>
      <c r="T79" s="14"/>
      <c r="U79" s="14"/>
      <c r="V79" s="14"/>
      <c r="W79" s="14"/>
      <c r="X79" s="14"/>
      <c r="Y79" s="69"/>
    </row>
    <row r="80" spans="1:25" ht="16" x14ac:dyDescent="0.2">
      <c r="A80" s="95" t="s">
        <v>127</v>
      </c>
      <c r="B80" s="12">
        <v>9</v>
      </c>
      <c r="C80" s="12">
        <v>8</v>
      </c>
      <c r="D80" s="12"/>
      <c r="E80" s="12">
        <v>2</v>
      </c>
      <c r="F80" s="12">
        <v>0</v>
      </c>
      <c r="G80" s="31"/>
      <c r="H80" s="155" t="s">
        <v>152</v>
      </c>
      <c r="I80" s="13"/>
      <c r="J80" s="13"/>
      <c r="K80" s="13"/>
      <c r="L80" s="12">
        <v>13</v>
      </c>
      <c r="M80" s="12">
        <v>4</v>
      </c>
      <c r="N80" s="171" t="s">
        <v>154</v>
      </c>
      <c r="O80" s="31"/>
      <c r="P80" s="14"/>
      <c r="Q80" s="14"/>
      <c r="R80" s="14"/>
      <c r="S80" s="14"/>
      <c r="T80" s="14"/>
      <c r="U80" s="14"/>
      <c r="V80" s="14"/>
      <c r="W80" s="14"/>
      <c r="X80" s="14"/>
      <c r="Y80" s="69"/>
    </row>
    <row r="81" spans="1:25" ht="16" x14ac:dyDescent="0.2">
      <c r="A81" s="95" t="s">
        <v>128</v>
      </c>
      <c r="B81" s="12">
        <v>4</v>
      </c>
      <c r="C81" s="12">
        <v>14</v>
      </c>
      <c r="D81" s="12"/>
      <c r="E81" s="12">
        <v>2</v>
      </c>
      <c r="F81" s="12">
        <v>1</v>
      </c>
      <c r="G81" s="31"/>
      <c r="H81" s="12" t="s">
        <v>155</v>
      </c>
      <c r="I81" s="13"/>
      <c r="J81" s="13"/>
      <c r="K81" s="13"/>
      <c r="L81" s="12">
        <v>0</v>
      </c>
      <c r="M81" s="12">
        <v>10</v>
      </c>
      <c r="N81" s="171" t="s">
        <v>156</v>
      </c>
      <c r="O81" s="31"/>
      <c r="P81" s="14"/>
      <c r="Q81" s="14"/>
      <c r="R81" s="14"/>
      <c r="S81" s="14"/>
      <c r="T81" s="14"/>
      <c r="U81" s="14"/>
      <c r="V81" s="14"/>
      <c r="W81" s="14"/>
      <c r="X81" s="14"/>
      <c r="Y81" s="69"/>
    </row>
    <row r="82" spans="1:25" ht="16" x14ac:dyDescent="0.2">
      <c r="A82" s="74" t="s">
        <v>129</v>
      </c>
      <c r="B82" s="12">
        <v>0</v>
      </c>
      <c r="C82" s="12">
        <v>8</v>
      </c>
      <c r="D82" s="12"/>
      <c r="E82" s="12">
        <v>2</v>
      </c>
      <c r="F82" s="12">
        <v>2</v>
      </c>
      <c r="G82" s="31"/>
      <c r="H82" s="12" t="s">
        <v>158</v>
      </c>
      <c r="I82" s="96"/>
      <c r="J82" s="96"/>
      <c r="K82" s="96"/>
      <c r="L82" s="12">
        <v>13</v>
      </c>
      <c r="M82" s="12">
        <v>5</v>
      </c>
      <c r="N82" s="172" t="s">
        <v>159</v>
      </c>
      <c r="O82" s="31"/>
      <c r="P82" s="14"/>
      <c r="Q82" s="14"/>
      <c r="R82" s="14"/>
      <c r="S82" s="14"/>
      <c r="T82" s="14"/>
      <c r="U82" s="14"/>
      <c r="V82" s="14"/>
      <c r="W82" s="14"/>
      <c r="X82" s="14"/>
      <c r="Y82" s="69"/>
    </row>
    <row r="83" spans="1:25" ht="16" x14ac:dyDescent="0.2">
      <c r="A83" s="74" t="s">
        <v>130</v>
      </c>
      <c r="B83" s="12">
        <v>2</v>
      </c>
      <c r="C83" s="12">
        <v>1</v>
      </c>
      <c r="D83" s="12"/>
      <c r="E83" s="12">
        <v>3</v>
      </c>
      <c r="F83" s="12">
        <v>2</v>
      </c>
      <c r="G83" s="31"/>
      <c r="H83" s="12" t="s">
        <v>158</v>
      </c>
      <c r="I83" s="97"/>
      <c r="J83" s="97"/>
      <c r="K83" s="96"/>
      <c r="L83" s="12">
        <v>4</v>
      </c>
      <c r="M83" s="12">
        <v>5</v>
      </c>
      <c r="N83" s="172" t="s">
        <v>161</v>
      </c>
      <c r="O83" s="31"/>
      <c r="P83" s="14"/>
      <c r="Q83" s="14"/>
      <c r="R83" s="14"/>
      <c r="S83" s="14"/>
      <c r="T83" s="14"/>
      <c r="U83" s="14"/>
      <c r="V83" s="14"/>
      <c r="W83" s="14"/>
      <c r="X83" s="14"/>
      <c r="Y83" s="69"/>
    </row>
    <row r="84" spans="1:25" ht="16" x14ac:dyDescent="0.2">
      <c r="A84" s="74" t="s">
        <v>131</v>
      </c>
      <c r="B84" s="12">
        <v>5</v>
      </c>
      <c r="C84" s="12">
        <v>4</v>
      </c>
      <c r="D84" s="12"/>
      <c r="E84" s="12">
        <v>4</v>
      </c>
      <c r="F84" s="12">
        <v>2</v>
      </c>
      <c r="G84" s="31"/>
      <c r="H84" s="14" t="s">
        <v>162</v>
      </c>
      <c r="I84" s="96"/>
      <c r="J84" s="96"/>
      <c r="K84" s="96"/>
      <c r="L84" s="14">
        <v>7</v>
      </c>
      <c r="M84" s="14">
        <v>0</v>
      </c>
      <c r="N84" s="136" t="s">
        <v>164</v>
      </c>
      <c r="O84" s="31"/>
      <c r="P84" s="14"/>
      <c r="Q84" s="14"/>
      <c r="R84" s="14"/>
      <c r="S84" s="14"/>
      <c r="T84" s="14"/>
      <c r="U84" s="14"/>
      <c r="V84" s="14"/>
      <c r="W84" s="14"/>
      <c r="X84" s="14"/>
      <c r="Y84" s="69"/>
    </row>
    <row r="85" spans="1:25" ht="16" x14ac:dyDescent="0.2">
      <c r="A85" s="74" t="s">
        <v>132</v>
      </c>
      <c r="B85" s="12">
        <v>12</v>
      </c>
      <c r="C85" s="12">
        <v>4</v>
      </c>
      <c r="D85" s="12"/>
      <c r="E85" s="12">
        <v>5</v>
      </c>
      <c r="F85" s="12">
        <v>2</v>
      </c>
      <c r="G85" s="31"/>
      <c r="H85" s="14" t="s">
        <v>168</v>
      </c>
      <c r="I85" s="96"/>
      <c r="J85" s="96"/>
      <c r="K85" s="96"/>
      <c r="L85" s="14">
        <v>4</v>
      </c>
      <c r="M85" s="14">
        <v>7</v>
      </c>
      <c r="N85" s="136" t="s">
        <v>169</v>
      </c>
      <c r="O85" s="31"/>
      <c r="P85" s="14"/>
      <c r="Q85" s="14"/>
      <c r="R85" s="14"/>
      <c r="S85" s="14"/>
      <c r="T85" s="14"/>
      <c r="U85" s="14"/>
      <c r="V85" s="14"/>
      <c r="W85" s="14"/>
      <c r="X85" s="14"/>
      <c r="Y85" s="69"/>
    </row>
    <row r="86" spans="1:25" ht="16" x14ac:dyDescent="0.2">
      <c r="A86" s="74" t="s">
        <v>136</v>
      </c>
      <c r="B86" s="12">
        <v>4</v>
      </c>
      <c r="C86" s="12">
        <v>14</v>
      </c>
      <c r="D86" s="12"/>
      <c r="E86" s="12">
        <v>5</v>
      </c>
      <c r="F86" s="12">
        <v>3</v>
      </c>
      <c r="G86" s="31"/>
      <c r="H86" s="14" t="s">
        <v>170</v>
      </c>
      <c r="I86" s="13"/>
      <c r="J86" s="13"/>
      <c r="K86" s="13"/>
      <c r="L86" s="14">
        <v>0</v>
      </c>
      <c r="M86" s="14">
        <v>10</v>
      </c>
      <c r="N86" s="14" t="s">
        <v>171</v>
      </c>
      <c r="O86" s="31"/>
      <c r="P86" s="14"/>
      <c r="Q86" s="14"/>
      <c r="R86" s="14"/>
      <c r="S86" s="14"/>
      <c r="T86" s="14"/>
      <c r="U86" s="14"/>
      <c r="V86" s="14"/>
      <c r="W86" s="14"/>
      <c r="X86" s="14"/>
      <c r="Y86" s="69"/>
    </row>
    <row r="87" spans="1:25" ht="16" x14ac:dyDescent="0.2">
      <c r="A87" s="74" t="s">
        <v>138</v>
      </c>
      <c r="B87" s="12">
        <v>9</v>
      </c>
      <c r="C87" s="12">
        <v>7</v>
      </c>
      <c r="D87" s="12"/>
      <c r="E87" s="12">
        <v>6</v>
      </c>
      <c r="F87" s="12">
        <v>3</v>
      </c>
      <c r="G87" s="31"/>
      <c r="H87" s="74" t="s">
        <v>145</v>
      </c>
      <c r="I87" s="13"/>
      <c r="J87" s="13"/>
      <c r="K87" s="13"/>
      <c r="L87" s="14">
        <v>9</v>
      </c>
      <c r="M87" s="14">
        <v>0</v>
      </c>
      <c r="N87" s="14" t="s">
        <v>173</v>
      </c>
      <c r="O87" s="31"/>
      <c r="P87" s="14"/>
      <c r="Q87" s="14"/>
      <c r="R87" s="14"/>
      <c r="S87" s="14"/>
      <c r="T87" s="14"/>
      <c r="U87" s="14"/>
      <c r="V87" s="14"/>
      <c r="W87" s="14"/>
      <c r="X87" s="14"/>
      <c r="Y87" s="69"/>
    </row>
    <row r="88" spans="1:25" ht="16" x14ac:dyDescent="0.2">
      <c r="A88" s="74" t="s">
        <v>140</v>
      </c>
      <c r="B88" s="12">
        <v>7</v>
      </c>
      <c r="C88" s="12">
        <v>6</v>
      </c>
      <c r="D88" s="12"/>
      <c r="E88" s="12">
        <v>7</v>
      </c>
      <c r="F88" s="12">
        <v>3</v>
      </c>
      <c r="G88" s="31"/>
      <c r="H88" s="74" t="s">
        <v>151</v>
      </c>
      <c r="I88" s="31"/>
      <c r="J88" s="31"/>
      <c r="K88" s="31"/>
      <c r="L88" s="14">
        <v>6</v>
      </c>
      <c r="M88" s="14">
        <v>0</v>
      </c>
      <c r="N88" s="14" t="s">
        <v>176</v>
      </c>
      <c r="O88" s="31"/>
      <c r="P88" s="14"/>
      <c r="Q88" s="14"/>
      <c r="R88" s="14"/>
      <c r="S88" s="14"/>
      <c r="T88" s="14"/>
      <c r="U88" s="14"/>
      <c r="V88" s="14"/>
      <c r="W88" s="14"/>
      <c r="X88" s="14"/>
      <c r="Y88" s="69"/>
    </row>
    <row r="89" spans="1:25" ht="16" x14ac:dyDescent="0.2">
      <c r="A89" s="74" t="s">
        <v>145</v>
      </c>
      <c r="B89" s="12">
        <v>7</v>
      </c>
      <c r="C89" s="12">
        <v>1</v>
      </c>
      <c r="D89" s="12"/>
      <c r="E89" s="12">
        <v>8</v>
      </c>
      <c r="F89" s="12">
        <v>3</v>
      </c>
      <c r="G89" s="31"/>
      <c r="H89" s="14" t="s">
        <v>177</v>
      </c>
      <c r="I89" s="13"/>
      <c r="J89" s="13"/>
      <c r="K89" s="13"/>
      <c r="L89" s="13">
        <v>5</v>
      </c>
      <c r="M89" s="13">
        <v>7</v>
      </c>
      <c r="N89" s="13" t="s">
        <v>178</v>
      </c>
      <c r="O89" s="31"/>
      <c r="P89" s="14"/>
      <c r="Q89" s="14"/>
      <c r="R89" s="14"/>
      <c r="S89" s="14"/>
      <c r="T89" s="14"/>
      <c r="U89" s="14"/>
      <c r="V89" s="14"/>
      <c r="W89" s="14"/>
      <c r="X89" s="14"/>
      <c r="Y89" s="69"/>
    </row>
    <row r="90" spans="1:25" ht="16" x14ac:dyDescent="0.2">
      <c r="A90" s="74" t="s">
        <v>145</v>
      </c>
      <c r="B90" s="12">
        <v>13</v>
      </c>
      <c r="C90" s="12">
        <v>2</v>
      </c>
      <c r="D90" s="12"/>
      <c r="E90" s="12">
        <v>9</v>
      </c>
      <c r="F90" s="12">
        <v>3</v>
      </c>
      <c r="G90" s="31"/>
      <c r="H90" s="14"/>
      <c r="I90" s="31"/>
      <c r="J90" s="31"/>
      <c r="K90" s="165"/>
      <c r="L90" s="13"/>
      <c r="M90" s="13"/>
      <c r="N90" s="13"/>
      <c r="O90" s="31"/>
      <c r="P90" s="14"/>
      <c r="Q90" s="14"/>
      <c r="R90" s="14"/>
      <c r="S90" s="14"/>
      <c r="T90" s="14"/>
      <c r="U90" s="14"/>
      <c r="V90" s="14"/>
      <c r="W90" s="14"/>
      <c r="X90" s="14"/>
      <c r="Y90" s="69"/>
    </row>
    <row r="91" spans="1:25" ht="16" x14ac:dyDescent="0.2">
      <c r="A91" s="74" t="s">
        <v>148</v>
      </c>
      <c r="B91" s="12">
        <v>1</v>
      </c>
      <c r="C91" s="12">
        <v>2</v>
      </c>
      <c r="D91" s="12"/>
      <c r="E91" s="12">
        <v>9</v>
      </c>
      <c r="F91" s="12">
        <v>4</v>
      </c>
      <c r="G91" s="31"/>
      <c r="H91" s="98"/>
      <c r="I91" s="31"/>
      <c r="J91" s="31"/>
      <c r="K91" s="164"/>
      <c r="L91" s="13"/>
      <c r="M91" s="13"/>
      <c r="N91" s="13"/>
      <c r="O91" s="31"/>
      <c r="P91" s="14"/>
      <c r="Q91" s="14"/>
      <c r="R91" s="14"/>
      <c r="S91" s="14"/>
      <c r="T91" s="14"/>
      <c r="U91" s="14"/>
      <c r="V91" s="14"/>
      <c r="W91" s="14"/>
      <c r="X91" s="14"/>
      <c r="Y91" s="69"/>
    </row>
    <row r="92" spans="1:25" ht="16" x14ac:dyDescent="0.2">
      <c r="A92" s="74" t="s">
        <v>149</v>
      </c>
      <c r="B92" s="12">
        <v>4</v>
      </c>
      <c r="C92" s="12">
        <v>5</v>
      </c>
      <c r="D92" s="12"/>
      <c r="E92" s="12">
        <v>9</v>
      </c>
      <c r="F92" s="12">
        <v>5</v>
      </c>
      <c r="G92" s="31"/>
      <c r="H92" s="13"/>
      <c r="I92" s="31"/>
      <c r="J92" s="31"/>
      <c r="K92" s="31"/>
      <c r="L92" s="13"/>
      <c r="M92" s="13"/>
      <c r="N92" s="13"/>
      <c r="O92" s="31"/>
      <c r="P92" s="14"/>
      <c r="Q92" s="14"/>
      <c r="R92" s="14"/>
      <c r="S92" s="14"/>
      <c r="T92" s="14"/>
      <c r="U92" s="14"/>
      <c r="V92" s="14"/>
      <c r="W92" s="14"/>
      <c r="X92" s="14"/>
      <c r="Y92" s="69"/>
    </row>
    <row r="93" spans="1:25" ht="16" x14ac:dyDescent="0.2">
      <c r="A93" s="74" t="s">
        <v>150</v>
      </c>
      <c r="B93" s="12">
        <v>7</v>
      </c>
      <c r="C93" s="12">
        <v>13</v>
      </c>
      <c r="D93" s="12"/>
      <c r="E93" s="12">
        <v>9</v>
      </c>
      <c r="F93" s="12">
        <v>6</v>
      </c>
      <c r="G93" s="31"/>
      <c r="H93" s="13"/>
      <c r="I93" s="31"/>
      <c r="J93" s="31"/>
      <c r="K93" s="31"/>
      <c r="L93" s="13"/>
      <c r="M93" s="13"/>
      <c r="N93" s="13"/>
      <c r="O93" s="31"/>
      <c r="P93" s="14"/>
      <c r="Q93" s="14"/>
      <c r="R93" s="14"/>
      <c r="S93" s="14"/>
      <c r="T93" s="14"/>
      <c r="U93" s="14"/>
      <c r="V93" s="14"/>
      <c r="W93" s="14"/>
      <c r="X93" s="14"/>
      <c r="Y93" s="69"/>
    </row>
    <row r="94" spans="1:25" ht="16" x14ac:dyDescent="0.2">
      <c r="A94" s="74" t="s">
        <v>151</v>
      </c>
      <c r="B94" s="12">
        <v>4</v>
      </c>
      <c r="C94" s="12">
        <v>1</v>
      </c>
      <c r="D94" s="12"/>
      <c r="E94" s="12">
        <v>10</v>
      </c>
      <c r="F94" s="12">
        <v>6</v>
      </c>
      <c r="G94" s="31"/>
      <c r="H94" s="31"/>
      <c r="I94" s="31"/>
      <c r="J94" s="31"/>
      <c r="K94" s="31"/>
      <c r="L94" s="31"/>
      <c r="M94" s="31"/>
      <c r="N94" s="31"/>
      <c r="O94" s="31"/>
      <c r="P94" s="14"/>
      <c r="Q94" s="14"/>
      <c r="R94" s="14"/>
      <c r="S94" s="14"/>
      <c r="T94" s="14"/>
      <c r="U94" s="14"/>
      <c r="V94" s="14"/>
      <c r="W94" s="14"/>
      <c r="X94" s="14"/>
      <c r="Y94" s="69"/>
    </row>
    <row r="95" spans="1:25" ht="16" x14ac:dyDescent="0.2">
      <c r="A95" s="99" t="s">
        <v>151</v>
      </c>
      <c r="B95" s="100">
        <v>1</v>
      </c>
      <c r="C95" s="100">
        <v>0</v>
      </c>
      <c r="D95" s="100"/>
      <c r="E95" s="100">
        <v>11</v>
      </c>
      <c r="F95" s="100">
        <v>6</v>
      </c>
      <c r="G95" s="94"/>
      <c r="H95" s="94"/>
      <c r="I95" s="94"/>
      <c r="J95" s="94"/>
      <c r="K95" s="94"/>
      <c r="L95" s="94"/>
      <c r="M95" s="94"/>
      <c r="N95" s="94"/>
      <c r="O95" s="31"/>
      <c r="P95" s="14"/>
      <c r="Q95" s="14"/>
      <c r="R95" s="14"/>
      <c r="S95" s="14"/>
      <c r="T95" s="14"/>
      <c r="U95" s="14"/>
      <c r="V95" s="14"/>
      <c r="W95" s="14"/>
      <c r="X95" s="14"/>
      <c r="Y95" s="69"/>
    </row>
    <row r="96" spans="1:25" ht="19.5" customHeight="1" x14ac:dyDescent="0.2">
      <c r="A96" s="101" t="s">
        <v>30</v>
      </c>
      <c r="B96" s="90">
        <f>SUM(B79:B95)</f>
        <v>91</v>
      </c>
      <c r="C96" s="90">
        <f>SUM(C79:C95)</f>
        <v>90</v>
      </c>
      <c r="D96" s="91"/>
      <c r="E96" s="91"/>
      <c r="F96" s="91"/>
      <c r="G96" s="91"/>
      <c r="H96" s="91"/>
      <c r="I96" s="91"/>
      <c r="J96" s="91"/>
      <c r="K96" s="91"/>
      <c r="L96" s="90">
        <f>SUM(L79:L95)</f>
        <v>65</v>
      </c>
      <c r="M96" s="90">
        <f>SUM(M79:M95)</f>
        <v>51</v>
      </c>
      <c r="N96" s="91"/>
      <c r="O96" s="31"/>
      <c r="P96" s="14"/>
      <c r="Q96" s="14"/>
      <c r="R96" s="14"/>
      <c r="S96" s="14"/>
      <c r="T96" s="14"/>
      <c r="U96" s="14"/>
      <c r="V96" s="14"/>
      <c r="W96" s="14"/>
      <c r="X96" s="14"/>
      <c r="Y96" s="69"/>
    </row>
    <row r="97" spans="1:25" ht="19" customHeight="1" x14ac:dyDescent="0.2">
      <c r="A97" s="76"/>
      <c r="B97" s="14"/>
      <c r="C97" s="14"/>
      <c r="D97" s="14"/>
      <c r="E97" s="14"/>
      <c r="F97" s="14"/>
      <c r="G97" s="14"/>
      <c r="H97" s="14"/>
      <c r="I97" s="14"/>
      <c r="J97" s="14"/>
      <c r="K97" s="14"/>
      <c r="L97" s="14"/>
      <c r="M97" s="14"/>
      <c r="N97" s="14"/>
      <c r="O97" s="14"/>
      <c r="P97" s="14"/>
      <c r="Q97" s="14"/>
      <c r="R97" s="14"/>
      <c r="S97" s="14"/>
      <c r="T97" s="14"/>
      <c r="U97" s="14"/>
      <c r="V97" s="14"/>
      <c r="W97" s="14"/>
      <c r="X97" s="14"/>
      <c r="Y97" s="69"/>
    </row>
    <row r="98" spans="1:25" ht="19" customHeight="1" x14ac:dyDescent="0.2">
      <c r="A98" s="76"/>
      <c r="B98" s="14"/>
      <c r="C98" s="14"/>
      <c r="D98" s="14"/>
      <c r="E98" s="14"/>
      <c r="F98" s="14"/>
      <c r="G98" s="14"/>
      <c r="H98" s="14"/>
      <c r="I98" s="14"/>
      <c r="J98" s="14"/>
      <c r="K98" s="14"/>
      <c r="L98" s="12">
        <f>B96+L96</f>
        <v>156</v>
      </c>
      <c r="M98" s="12">
        <f>C96+M96</f>
        <v>141</v>
      </c>
      <c r="N98" s="14"/>
      <c r="O98" s="14"/>
      <c r="P98" s="14"/>
      <c r="Q98" s="14"/>
      <c r="R98" s="14"/>
      <c r="S98" s="14"/>
      <c r="T98" s="14"/>
      <c r="U98" s="14"/>
      <c r="V98" s="14"/>
      <c r="W98" s="14"/>
      <c r="X98" s="14"/>
      <c r="Y98" s="69"/>
    </row>
    <row r="99" spans="1:25" ht="19" customHeight="1" x14ac:dyDescent="0.2">
      <c r="A99" s="76"/>
      <c r="B99" s="14"/>
      <c r="C99" s="14"/>
      <c r="D99" s="14"/>
      <c r="E99" s="14"/>
      <c r="F99" s="14"/>
      <c r="G99" s="14"/>
      <c r="H99" s="14"/>
      <c r="I99" s="14"/>
      <c r="J99" s="14"/>
      <c r="K99" s="14"/>
      <c r="L99" s="14"/>
      <c r="M99" s="14"/>
      <c r="N99" s="14"/>
      <c r="O99" s="14"/>
      <c r="P99" s="14"/>
      <c r="Q99" s="14"/>
      <c r="R99" s="14"/>
      <c r="S99" s="14"/>
      <c r="T99" s="14"/>
      <c r="U99" s="14"/>
      <c r="V99" s="14"/>
      <c r="W99" s="14"/>
      <c r="X99" s="14"/>
      <c r="Y99" s="69"/>
    </row>
    <row r="100" spans="1:25" ht="19" customHeight="1" x14ac:dyDescent="0.2">
      <c r="A100" s="76"/>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69"/>
    </row>
    <row r="101" spans="1:25" ht="19" customHeight="1" x14ac:dyDescent="0.2">
      <c r="A101" s="76"/>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69"/>
    </row>
    <row r="102" spans="1:25" ht="19" customHeight="1" x14ac:dyDescent="0.2">
      <c r="A102" s="76"/>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69"/>
    </row>
    <row r="103" spans="1:25" ht="19" customHeight="1" x14ac:dyDescent="0.2">
      <c r="A103" s="76"/>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69"/>
    </row>
    <row r="104" spans="1:25" ht="19" customHeight="1" x14ac:dyDescent="0.2">
      <c r="A104" s="76"/>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69"/>
    </row>
    <row r="105" spans="1:25" ht="19" customHeight="1" x14ac:dyDescent="0.2">
      <c r="A105" s="76"/>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69"/>
    </row>
    <row r="106" spans="1:25" ht="19" customHeight="1" x14ac:dyDescent="0.2">
      <c r="A106" s="76"/>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69"/>
    </row>
    <row r="107" spans="1:25" ht="19" customHeight="1" x14ac:dyDescent="0.2">
      <c r="A107" s="76"/>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69"/>
    </row>
    <row r="108" spans="1:25" ht="19" customHeight="1" x14ac:dyDescent="0.2">
      <c r="A108" s="76"/>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69"/>
    </row>
    <row r="109" spans="1:25" ht="19" customHeight="1" x14ac:dyDescent="0.2">
      <c r="A109" s="76"/>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69"/>
    </row>
    <row r="110" spans="1:25" ht="19" customHeight="1" x14ac:dyDescent="0.2">
      <c r="A110" s="76"/>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69"/>
    </row>
    <row r="111" spans="1:25" ht="19" customHeight="1" x14ac:dyDescent="0.2">
      <c r="A111" s="76"/>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69"/>
    </row>
    <row r="112" spans="1:25" ht="19" customHeight="1" x14ac:dyDescent="0.2">
      <c r="A112" s="76"/>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69"/>
    </row>
    <row r="113" spans="1:25" ht="19" customHeight="1" x14ac:dyDescent="0.2">
      <c r="A113" s="76"/>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69"/>
    </row>
    <row r="114" spans="1:25" ht="19" customHeight="1" x14ac:dyDescent="0.2">
      <c r="A114" s="76"/>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69"/>
    </row>
    <row r="115" spans="1:25" ht="19" customHeight="1" x14ac:dyDescent="0.2">
      <c r="A115" s="76"/>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69"/>
    </row>
    <row r="116" spans="1:25" ht="19" customHeight="1" x14ac:dyDescent="0.2">
      <c r="A116" s="76"/>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69"/>
    </row>
    <row r="117" spans="1:25" ht="19" customHeight="1" x14ac:dyDescent="0.2">
      <c r="A117" s="76"/>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69"/>
    </row>
    <row r="118" spans="1:25" ht="19" customHeight="1" x14ac:dyDescent="0.2">
      <c r="A118" s="76"/>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69"/>
    </row>
    <row r="119" spans="1:25" ht="19" customHeight="1" x14ac:dyDescent="0.2">
      <c r="A119" s="76"/>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69"/>
    </row>
    <row r="120" spans="1:25" ht="19" customHeight="1" x14ac:dyDescent="0.2">
      <c r="A120" s="76"/>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69"/>
    </row>
    <row r="121" spans="1:25" ht="19" customHeight="1" x14ac:dyDescent="0.2">
      <c r="A121" s="76"/>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69"/>
    </row>
    <row r="122" spans="1:25" ht="19" customHeight="1" x14ac:dyDescent="0.2">
      <c r="A122" s="76"/>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69"/>
    </row>
    <row r="123" spans="1:25" ht="19" customHeight="1" x14ac:dyDescent="0.2">
      <c r="A123" s="76"/>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69"/>
    </row>
    <row r="124" spans="1:25" ht="19" customHeight="1" x14ac:dyDescent="0.2">
      <c r="A124" s="76"/>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69"/>
    </row>
    <row r="125" spans="1:25" ht="19" customHeight="1" x14ac:dyDescent="0.2">
      <c r="A125" s="76"/>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69"/>
    </row>
    <row r="126" spans="1:25" ht="19" customHeight="1" x14ac:dyDescent="0.2">
      <c r="A126" s="76"/>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69"/>
    </row>
    <row r="127" spans="1:25" ht="19" customHeight="1" x14ac:dyDescent="0.2">
      <c r="A127" s="76"/>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69"/>
    </row>
    <row r="128" spans="1:25" ht="19" customHeight="1" x14ac:dyDescent="0.2">
      <c r="A128" s="76"/>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69"/>
    </row>
    <row r="129" spans="1:25" ht="19" customHeight="1" x14ac:dyDescent="0.2">
      <c r="A129" s="76"/>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69"/>
    </row>
    <row r="130" spans="1:25" ht="19" customHeight="1" x14ac:dyDescent="0.2">
      <c r="A130" s="76"/>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69"/>
    </row>
    <row r="131" spans="1:25" ht="19" customHeight="1" x14ac:dyDescent="0.2">
      <c r="A131" s="76"/>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69"/>
    </row>
    <row r="132" spans="1:25" ht="19" customHeight="1" x14ac:dyDescent="0.2">
      <c r="A132" s="76"/>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69"/>
    </row>
    <row r="133" spans="1:25" ht="19" customHeight="1" x14ac:dyDescent="0.2">
      <c r="A133" s="76"/>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69"/>
    </row>
    <row r="134" spans="1:25" ht="19" customHeight="1" x14ac:dyDescent="0.2">
      <c r="A134" s="76"/>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69"/>
    </row>
    <row r="135" spans="1:25" ht="19" customHeight="1" x14ac:dyDescent="0.2">
      <c r="A135" s="76"/>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69"/>
    </row>
    <row r="136" spans="1:25" ht="19" customHeight="1" x14ac:dyDescent="0.2">
      <c r="A136" s="76"/>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69"/>
    </row>
    <row r="137" spans="1:25" ht="19" customHeight="1" x14ac:dyDescent="0.2">
      <c r="A137" s="76"/>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69"/>
    </row>
    <row r="138" spans="1:25" ht="19" customHeight="1" x14ac:dyDescent="0.2">
      <c r="A138" s="76"/>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69"/>
    </row>
    <row r="139" spans="1:25" ht="19" customHeight="1" x14ac:dyDescent="0.2">
      <c r="A139" s="76"/>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69"/>
    </row>
    <row r="140" spans="1:25" ht="19" customHeight="1" x14ac:dyDescent="0.2">
      <c r="A140" s="76"/>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69"/>
    </row>
    <row r="141" spans="1:25" ht="19" customHeight="1" x14ac:dyDescent="0.2">
      <c r="A141" s="76"/>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69"/>
    </row>
    <row r="142" spans="1:25" ht="19" customHeight="1" x14ac:dyDescent="0.2">
      <c r="A142" s="76"/>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69"/>
    </row>
    <row r="143" spans="1:25" ht="19" customHeight="1" x14ac:dyDescent="0.2">
      <c r="A143" s="76"/>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69"/>
    </row>
    <row r="144" spans="1:25" ht="19" customHeight="1" x14ac:dyDescent="0.2">
      <c r="A144" s="76"/>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69"/>
    </row>
    <row r="145" spans="1:25" ht="19" customHeight="1" x14ac:dyDescent="0.2">
      <c r="A145" s="76"/>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69"/>
    </row>
    <row r="146" spans="1:25" ht="19" customHeight="1" x14ac:dyDescent="0.2">
      <c r="A146" s="76"/>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69"/>
    </row>
    <row r="147" spans="1:25" ht="19" customHeight="1" x14ac:dyDescent="0.2">
      <c r="A147" s="76"/>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69"/>
    </row>
    <row r="148" spans="1:25" ht="19" customHeight="1" x14ac:dyDescent="0.2">
      <c r="A148" s="76"/>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69"/>
    </row>
    <row r="149" spans="1:25" ht="19" customHeight="1" x14ac:dyDescent="0.2">
      <c r="A149" s="76"/>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69"/>
    </row>
    <row r="150" spans="1:25" ht="19" customHeight="1" x14ac:dyDescent="0.2">
      <c r="A150" s="76"/>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69"/>
    </row>
    <row r="151" spans="1:25" ht="19" customHeight="1" x14ac:dyDescent="0.2">
      <c r="A151" s="76"/>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69"/>
    </row>
    <row r="152" spans="1:25" ht="19" customHeight="1" x14ac:dyDescent="0.2">
      <c r="A152" s="76"/>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69"/>
    </row>
    <row r="153" spans="1:25" ht="19" customHeight="1" x14ac:dyDescent="0.2">
      <c r="A153" s="76"/>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69"/>
    </row>
    <row r="154" spans="1:25" ht="19" customHeight="1" x14ac:dyDescent="0.2">
      <c r="A154" s="76"/>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69"/>
    </row>
    <row r="155" spans="1:25" ht="19" customHeight="1" x14ac:dyDescent="0.2">
      <c r="A155" s="76"/>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69"/>
    </row>
    <row r="156" spans="1:25" ht="19" customHeight="1" x14ac:dyDescent="0.2">
      <c r="A156" s="76"/>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69"/>
    </row>
    <row r="157" spans="1:25" ht="19" customHeight="1" x14ac:dyDescent="0.2">
      <c r="A157" s="76"/>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69"/>
    </row>
    <row r="158" spans="1:25" ht="19" customHeight="1" x14ac:dyDescent="0.2">
      <c r="A158" s="76"/>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69"/>
    </row>
    <row r="159" spans="1:25" ht="19" customHeight="1" x14ac:dyDescent="0.2">
      <c r="A159" s="76"/>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69"/>
    </row>
    <row r="160" spans="1:25" ht="19" customHeight="1" x14ac:dyDescent="0.2">
      <c r="A160" s="76"/>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69"/>
    </row>
    <row r="161" spans="1:25" ht="19" customHeight="1" x14ac:dyDescent="0.2">
      <c r="A161" s="76"/>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69"/>
    </row>
    <row r="162" spans="1:25" ht="19" customHeight="1" x14ac:dyDescent="0.2">
      <c r="A162" s="76"/>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69"/>
    </row>
    <row r="163" spans="1:25" ht="19" customHeight="1" x14ac:dyDescent="0.2">
      <c r="A163" s="76"/>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69"/>
    </row>
    <row r="164" spans="1:25" ht="19" customHeight="1" x14ac:dyDescent="0.2">
      <c r="A164" s="76"/>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69"/>
    </row>
    <row r="165" spans="1:25" ht="19" customHeight="1" x14ac:dyDescent="0.2">
      <c r="A165" s="76"/>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69"/>
    </row>
    <row r="166" spans="1:25" ht="19" customHeight="1" x14ac:dyDescent="0.2">
      <c r="A166" s="76"/>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69"/>
    </row>
    <row r="167" spans="1:25" ht="19" customHeight="1" x14ac:dyDescent="0.2">
      <c r="A167" s="76"/>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69"/>
    </row>
    <row r="168" spans="1:25" ht="19" customHeight="1" x14ac:dyDescent="0.2">
      <c r="A168" s="76"/>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69"/>
    </row>
    <row r="169" spans="1:25" ht="19" customHeight="1" x14ac:dyDescent="0.2">
      <c r="A169" s="76"/>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69"/>
    </row>
    <row r="170" spans="1:25" ht="19" customHeight="1" x14ac:dyDescent="0.2">
      <c r="A170" s="76"/>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69"/>
    </row>
    <row r="171" spans="1:25" ht="19" customHeight="1" x14ac:dyDescent="0.2">
      <c r="A171" s="76"/>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69"/>
    </row>
    <row r="172" spans="1:25" ht="19" customHeight="1" x14ac:dyDescent="0.2">
      <c r="A172" s="76"/>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69"/>
    </row>
    <row r="173" spans="1:25" ht="19" customHeight="1" x14ac:dyDescent="0.2">
      <c r="A173" s="76"/>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69"/>
    </row>
    <row r="174" spans="1:25" ht="19" customHeight="1" x14ac:dyDescent="0.2">
      <c r="A174" s="76"/>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69"/>
    </row>
    <row r="175" spans="1:25" ht="19" customHeight="1" x14ac:dyDescent="0.2">
      <c r="A175" s="76"/>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69"/>
    </row>
    <row r="176" spans="1:25" ht="19" customHeight="1" x14ac:dyDescent="0.2">
      <c r="A176" s="76"/>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69"/>
    </row>
    <row r="177" spans="1:25" ht="19" customHeight="1" x14ac:dyDescent="0.2">
      <c r="A177" s="76"/>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69"/>
    </row>
    <row r="178" spans="1:25" ht="19" customHeight="1" x14ac:dyDescent="0.2">
      <c r="A178" s="76"/>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69"/>
    </row>
    <row r="179" spans="1:25" ht="19" customHeight="1" x14ac:dyDescent="0.2">
      <c r="A179" s="76"/>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69"/>
    </row>
    <row r="180" spans="1:25" ht="19" customHeight="1" x14ac:dyDescent="0.2">
      <c r="A180" s="76"/>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69"/>
    </row>
    <row r="181" spans="1:25" ht="19" customHeight="1" x14ac:dyDescent="0.2">
      <c r="A181" s="76"/>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69"/>
    </row>
    <row r="182" spans="1:25" ht="19" customHeight="1" x14ac:dyDescent="0.2">
      <c r="A182" s="76"/>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69"/>
    </row>
    <row r="183" spans="1:25" ht="19" customHeight="1" x14ac:dyDescent="0.2">
      <c r="A183" s="76"/>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69"/>
    </row>
    <row r="184" spans="1:25" ht="19" customHeight="1" x14ac:dyDescent="0.2">
      <c r="A184" s="76"/>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69"/>
    </row>
    <row r="185" spans="1:25" ht="19" customHeight="1" x14ac:dyDescent="0.2">
      <c r="A185" s="76"/>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69"/>
    </row>
    <row r="186" spans="1:25" ht="19" customHeight="1" x14ac:dyDescent="0.2">
      <c r="A186" s="76"/>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69"/>
    </row>
    <row r="187" spans="1:25" ht="19" customHeight="1" x14ac:dyDescent="0.2">
      <c r="A187" s="76"/>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69"/>
    </row>
    <row r="188" spans="1:25" ht="19" customHeight="1" x14ac:dyDescent="0.2">
      <c r="A188" s="76"/>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69"/>
    </row>
    <row r="189" spans="1:25" ht="19" customHeight="1" x14ac:dyDescent="0.2">
      <c r="A189" s="76"/>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69"/>
    </row>
    <row r="190" spans="1:25" ht="19" customHeight="1" x14ac:dyDescent="0.2">
      <c r="A190" s="76"/>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69"/>
    </row>
    <row r="191" spans="1:25" ht="19" customHeight="1" x14ac:dyDescent="0.2">
      <c r="A191" s="76"/>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69"/>
    </row>
    <row r="192" spans="1:25" ht="19" customHeight="1" x14ac:dyDescent="0.2">
      <c r="A192" s="76"/>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69"/>
    </row>
    <row r="193" spans="1:25" ht="19" customHeight="1" x14ac:dyDescent="0.2">
      <c r="A193" s="76"/>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69"/>
    </row>
    <row r="194" spans="1:25" ht="19" customHeight="1" x14ac:dyDescent="0.2">
      <c r="A194" s="76"/>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69"/>
    </row>
    <row r="195" spans="1:25" ht="19" customHeight="1" x14ac:dyDescent="0.2">
      <c r="A195" s="76"/>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69"/>
    </row>
    <row r="196" spans="1:25" ht="19" customHeight="1" x14ac:dyDescent="0.2">
      <c r="A196" s="76"/>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69"/>
    </row>
    <row r="197" spans="1:25" ht="19" customHeight="1" x14ac:dyDescent="0.2">
      <c r="A197" s="76"/>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69"/>
    </row>
    <row r="198" spans="1:25" ht="19" customHeight="1" x14ac:dyDescent="0.2">
      <c r="A198" s="76"/>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69"/>
    </row>
    <row r="199" spans="1:25" ht="19" customHeight="1" x14ac:dyDescent="0.2">
      <c r="A199" s="76"/>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69"/>
    </row>
    <row r="200" spans="1:25" ht="19" customHeight="1" x14ac:dyDescent="0.2">
      <c r="A200" s="76"/>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69"/>
    </row>
    <row r="201" spans="1:25" ht="19" customHeight="1" x14ac:dyDescent="0.2">
      <c r="A201" s="76"/>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69"/>
    </row>
    <row r="202" spans="1:25" ht="19" customHeight="1" x14ac:dyDescent="0.2">
      <c r="A202" s="76"/>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69"/>
    </row>
    <row r="203" spans="1:25" ht="19" customHeight="1" x14ac:dyDescent="0.2">
      <c r="A203" s="76"/>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69"/>
    </row>
    <row r="204" spans="1:25" ht="19" customHeight="1" x14ac:dyDescent="0.2">
      <c r="A204" s="76"/>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69"/>
    </row>
    <row r="205" spans="1:25" ht="19" customHeight="1" x14ac:dyDescent="0.2">
      <c r="A205" s="76"/>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69"/>
    </row>
    <row r="206" spans="1:25" ht="19" customHeight="1" x14ac:dyDescent="0.2">
      <c r="A206" s="76"/>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69"/>
    </row>
    <row r="207" spans="1:25" ht="19" customHeight="1" x14ac:dyDescent="0.2">
      <c r="A207" s="76"/>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69"/>
    </row>
    <row r="208" spans="1:25" ht="19" customHeight="1" x14ac:dyDescent="0.2">
      <c r="A208" s="76"/>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69"/>
    </row>
    <row r="209" spans="1:25" ht="19" customHeight="1" x14ac:dyDescent="0.2">
      <c r="A209" s="76"/>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69"/>
    </row>
    <row r="210" spans="1:25" ht="19" customHeight="1" x14ac:dyDescent="0.2">
      <c r="A210" s="76"/>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69"/>
    </row>
    <row r="211" spans="1:25" ht="19" customHeight="1" x14ac:dyDescent="0.2">
      <c r="A211" s="76"/>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69"/>
    </row>
    <row r="212" spans="1:25" ht="19" customHeight="1" x14ac:dyDescent="0.2">
      <c r="A212" s="76"/>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69"/>
    </row>
    <row r="213" spans="1:25" ht="19" customHeight="1" x14ac:dyDescent="0.2">
      <c r="A213" s="76"/>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69"/>
    </row>
    <row r="214" spans="1:25" ht="19" customHeight="1" x14ac:dyDescent="0.2">
      <c r="A214" s="76"/>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69"/>
    </row>
    <row r="215" spans="1:25" ht="19" customHeight="1" x14ac:dyDescent="0.2">
      <c r="A215" s="76"/>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69"/>
    </row>
    <row r="216" spans="1:25" ht="19" customHeight="1" x14ac:dyDescent="0.2">
      <c r="A216" s="76"/>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69"/>
    </row>
    <row r="217" spans="1:25" ht="19" customHeight="1" x14ac:dyDescent="0.2">
      <c r="A217" s="76"/>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69"/>
    </row>
    <row r="218" spans="1:25" ht="19" customHeight="1" x14ac:dyDescent="0.2">
      <c r="A218" s="76"/>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69"/>
    </row>
    <row r="219" spans="1:25" ht="19" customHeight="1" x14ac:dyDescent="0.2">
      <c r="A219" s="76"/>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69"/>
    </row>
    <row r="220" spans="1:25" ht="19" customHeight="1" x14ac:dyDescent="0.2">
      <c r="A220" s="76"/>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69"/>
    </row>
    <row r="221" spans="1:25" ht="19" customHeight="1" x14ac:dyDescent="0.2">
      <c r="A221" s="76"/>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69"/>
    </row>
    <row r="222" spans="1:25" ht="19" customHeight="1" x14ac:dyDescent="0.2">
      <c r="A222" s="76"/>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69"/>
    </row>
    <row r="223" spans="1:25" ht="19" customHeight="1" x14ac:dyDescent="0.2">
      <c r="A223" s="76"/>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69"/>
    </row>
    <row r="224" spans="1:25" ht="19" customHeight="1" x14ac:dyDescent="0.2">
      <c r="A224" s="76"/>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69"/>
    </row>
    <row r="225" spans="1:25" ht="19" customHeight="1" x14ac:dyDescent="0.2">
      <c r="A225" s="76"/>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69"/>
    </row>
    <row r="226" spans="1:25" ht="19" customHeight="1" x14ac:dyDescent="0.2">
      <c r="A226" s="76"/>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69"/>
    </row>
    <row r="227" spans="1:25" ht="19" customHeight="1" x14ac:dyDescent="0.2">
      <c r="A227" s="76"/>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69"/>
    </row>
    <row r="228" spans="1:25" ht="19" customHeight="1" x14ac:dyDescent="0.2">
      <c r="A228" s="76"/>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69"/>
    </row>
    <row r="229" spans="1:25" ht="19" customHeight="1" x14ac:dyDescent="0.2">
      <c r="A229" s="76"/>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69"/>
    </row>
    <row r="230" spans="1:25" ht="19" customHeight="1" x14ac:dyDescent="0.2">
      <c r="A230" s="76"/>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69"/>
    </row>
    <row r="231" spans="1:25" ht="19" customHeight="1" x14ac:dyDescent="0.2">
      <c r="A231" s="76"/>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69"/>
    </row>
    <row r="232" spans="1:25" ht="19" customHeight="1" x14ac:dyDescent="0.2">
      <c r="A232" s="76"/>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69"/>
    </row>
    <row r="233" spans="1:25" ht="19" customHeight="1" x14ac:dyDescent="0.2">
      <c r="A233" s="76"/>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69"/>
    </row>
    <row r="234" spans="1:25" ht="19" customHeight="1" x14ac:dyDescent="0.2">
      <c r="A234" s="76"/>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69"/>
    </row>
    <row r="235" spans="1:25" ht="19" customHeight="1" x14ac:dyDescent="0.2">
      <c r="A235" s="76"/>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69"/>
    </row>
    <row r="236" spans="1:25" ht="19" customHeight="1" x14ac:dyDescent="0.2">
      <c r="A236" s="76"/>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69"/>
    </row>
    <row r="237" spans="1:25" ht="19" customHeight="1" x14ac:dyDescent="0.2">
      <c r="A237" s="76"/>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69"/>
    </row>
    <row r="238" spans="1:25" ht="19" customHeight="1" x14ac:dyDescent="0.2">
      <c r="A238" s="76"/>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69"/>
    </row>
    <row r="239" spans="1:25" ht="19" customHeight="1" x14ac:dyDescent="0.2">
      <c r="A239" s="76"/>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69"/>
    </row>
    <row r="240" spans="1:25" ht="19" customHeight="1" x14ac:dyDescent="0.2">
      <c r="A240" s="76"/>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69"/>
    </row>
    <row r="241" spans="1:25" ht="19" customHeight="1" x14ac:dyDescent="0.2">
      <c r="A241" s="76"/>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69"/>
    </row>
    <row r="242" spans="1:25" ht="19" customHeight="1" x14ac:dyDescent="0.2">
      <c r="A242" s="76"/>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69"/>
    </row>
    <row r="243" spans="1:25" ht="19" customHeight="1" x14ac:dyDescent="0.2">
      <c r="A243" s="76"/>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69"/>
    </row>
    <row r="244" spans="1:25" ht="19" customHeight="1" x14ac:dyDescent="0.2">
      <c r="A244" s="76"/>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69"/>
    </row>
    <row r="245" spans="1:25" ht="19" customHeight="1" x14ac:dyDescent="0.2">
      <c r="A245" s="76"/>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69"/>
    </row>
    <row r="246" spans="1:25" ht="19" customHeight="1" x14ac:dyDescent="0.2">
      <c r="A246" s="76"/>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69"/>
    </row>
    <row r="247" spans="1:25" ht="19" customHeight="1" x14ac:dyDescent="0.2">
      <c r="A247" s="76"/>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69"/>
    </row>
    <row r="248" spans="1:25" ht="19" customHeight="1" x14ac:dyDescent="0.2">
      <c r="A248" s="76"/>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69"/>
    </row>
    <row r="249" spans="1:25" ht="19" customHeight="1" x14ac:dyDescent="0.2">
      <c r="A249" s="76"/>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69"/>
    </row>
    <row r="250" spans="1:25" ht="19" customHeight="1" x14ac:dyDescent="0.2">
      <c r="A250" s="76"/>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69"/>
    </row>
    <row r="251" spans="1:25" ht="19" customHeight="1" x14ac:dyDescent="0.2">
      <c r="A251" s="76"/>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69"/>
    </row>
    <row r="252" spans="1:25" ht="19" customHeight="1" x14ac:dyDescent="0.2">
      <c r="A252" s="76"/>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69"/>
    </row>
    <row r="253" spans="1:25" ht="19" customHeight="1" x14ac:dyDescent="0.2">
      <c r="A253" s="76"/>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69"/>
    </row>
    <row r="254" spans="1:25" ht="19" customHeight="1" x14ac:dyDescent="0.2">
      <c r="A254" s="76"/>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69"/>
    </row>
    <row r="255" spans="1:25" ht="19" customHeight="1" x14ac:dyDescent="0.2">
      <c r="A255" s="76"/>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69"/>
    </row>
    <row r="256" spans="1:25" ht="19" customHeight="1" x14ac:dyDescent="0.2">
      <c r="A256" s="76"/>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69"/>
    </row>
    <row r="257" spans="1:25" ht="19" customHeight="1" x14ac:dyDescent="0.2">
      <c r="A257" s="76"/>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69"/>
    </row>
    <row r="258" spans="1:25" ht="19" customHeight="1" x14ac:dyDescent="0.2">
      <c r="A258" s="76"/>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69"/>
    </row>
    <row r="259" spans="1:25" ht="19" customHeight="1" x14ac:dyDescent="0.2">
      <c r="A259" s="76"/>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69"/>
    </row>
    <row r="260" spans="1:25" ht="19" customHeight="1" x14ac:dyDescent="0.2">
      <c r="A260" s="76"/>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69"/>
    </row>
    <row r="261" spans="1:25" ht="19" customHeight="1" x14ac:dyDescent="0.2">
      <c r="A261" s="76"/>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69"/>
    </row>
    <row r="262" spans="1:25" ht="19" customHeight="1" x14ac:dyDescent="0.2">
      <c r="A262" s="76"/>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69"/>
    </row>
    <row r="263" spans="1:25" ht="19" customHeight="1" x14ac:dyDescent="0.2">
      <c r="A263" s="76"/>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69"/>
    </row>
    <row r="264" spans="1:25" ht="19" customHeight="1" x14ac:dyDescent="0.2">
      <c r="A264" s="76"/>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69"/>
    </row>
    <row r="265" spans="1:25" ht="19" customHeight="1" x14ac:dyDescent="0.2">
      <c r="A265" s="76"/>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69"/>
    </row>
    <row r="266" spans="1:25" ht="19" customHeight="1" x14ac:dyDescent="0.2">
      <c r="A266" s="76"/>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69"/>
    </row>
    <row r="267" spans="1:25" ht="19" customHeight="1" x14ac:dyDescent="0.2">
      <c r="A267" s="76"/>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69"/>
    </row>
    <row r="268" spans="1:25" ht="19" customHeight="1" x14ac:dyDescent="0.2">
      <c r="A268" s="76"/>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69"/>
    </row>
    <row r="269" spans="1:25" ht="19" customHeight="1" x14ac:dyDescent="0.2">
      <c r="A269" s="76"/>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69"/>
    </row>
    <row r="270" spans="1:25" ht="19" customHeight="1" x14ac:dyDescent="0.2">
      <c r="A270" s="76"/>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69"/>
    </row>
    <row r="271" spans="1:25" ht="19" customHeight="1" x14ac:dyDescent="0.2">
      <c r="A271" s="76"/>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69"/>
    </row>
    <row r="272" spans="1:25" ht="19" customHeight="1" x14ac:dyDescent="0.2">
      <c r="A272" s="76"/>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69"/>
    </row>
    <row r="273" spans="1:25" ht="19" customHeight="1" x14ac:dyDescent="0.2">
      <c r="A273" s="76"/>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69"/>
    </row>
    <row r="274" spans="1:25" ht="19" customHeight="1" x14ac:dyDescent="0.2">
      <c r="A274" s="76"/>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69"/>
    </row>
    <row r="275" spans="1:25" ht="19" customHeight="1" x14ac:dyDescent="0.2">
      <c r="A275" s="76"/>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69"/>
    </row>
    <row r="276" spans="1:25" ht="19" customHeight="1" x14ac:dyDescent="0.2">
      <c r="A276" s="76"/>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69"/>
    </row>
    <row r="277" spans="1:25" ht="19" customHeight="1" x14ac:dyDescent="0.2">
      <c r="A277" s="76"/>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69"/>
    </row>
    <row r="278" spans="1:25" ht="19" customHeight="1" x14ac:dyDescent="0.2">
      <c r="A278" s="76"/>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69"/>
    </row>
    <row r="279" spans="1:25" ht="19" customHeight="1" x14ac:dyDescent="0.2">
      <c r="A279" s="76"/>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69"/>
    </row>
    <row r="280" spans="1:25" ht="19" customHeight="1" x14ac:dyDescent="0.2">
      <c r="A280" s="76"/>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69"/>
    </row>
    <row r="281" spans="1:25" ht="19" customHeight="1" x14ac:dyDescent="0.2">
      <c r="A281" s="76"/>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69"/>
    </row>
    <row r="282" spans="1:25" ht="19" customHeight="1" x14ac:dyDescent="0.2">
      <c r="A282" s="76"/>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69"/>
    </row>
    <row r="283" spans="1:25" ht="19" customHeight="1" x14ac:dyDescent="0.2">
      <c r="A283" s="76"/>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69"/>
    </row>
    <row r="284" spans="1:25" ht="19" customHeight="1" x14ac:dyDescent="0.2">
      <c r="A284" s="76"/>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69"/>
    </row>
    <row r="285" spans="1:25" ht="19" customHeight="1" x14ac:dyDescent="0.2">
      <c r="A285" s="76"/>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69"/>
    </row>
    <row r="286" spans="1:25" ht="19" customHeight="1" x14ac:dyDescent="0.2">
      <c r="A286" s="76"/>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69"/>
    </row>
    <row r="287" spans="1:25" ht="19" customHeight="1" x14ac:dyDescent="0.2">
      <c r="A287" s="76"/>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69"/>
    </row>
    <row r="288" spans="1:25" ht="19" customHeight="1" x14ac:dyDescent="0.2">
      <c r="A288" s="76"/>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69"/>
    </row>
    <row r="289" spans="1:25" ht="19" customHeight="1" x14ac:dyDescent="0.2">
      <c r="A289" s="76"/>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69"/>
    </row>
    <row r="290" spans="1:25" ht="19" customHeight="1" x14ac:dyDescent="0.2">
      <c r="A290" s="76"/>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69"/>
    </row>
    <row r="291" spans="1:25" ht="19" customHeight="1" x14ac:dyDescent="0.2">
      <c r="A291" s="76"/>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69"/>
    </row>
    <row r="292" spans="1:25" ht="19" customHeight="1" x14ac:dyDescent="0.2">
      <c r="A292" s="76"/>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69"/>
    </row>
    <row r="293" spans="1:25" ht="19" customHeight="1" x14ac:dyDescent="0.2">
      <c r="A293" s="76"/>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69"/>
    </row>
    <row r="294" spans="1:25" ht="19" customHeight="1" x14ac:dyDescent="0.2">
      <c r="A294" s="76"/>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69"/>
    </row>
    <row r="295" spans="1:25" ht="19" customHeight="1" x14ac:dyDescent="0.2">
      <c r="A295" s="76"/>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69"/>
    </row>
    <row r="296" spans="1:25" ht="19" customHeight="1" x14ac:dyDescent="0.2">
      <c r="A296" s="76"/>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69"/>
    </row>
    <row r="297" spans="1:25" ht="19" customHeight="1" x14ac:dyDescent="0.2">
      <c r="A297" s="76"/>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69"/>
    </row>
    <row r="298" spans="1:25" ht="19" customHeight="1" x14ac:dyDescent="0.2">
      <c r="A298" s="76"/>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69"/>
    </row>
    <row r="299" spans="1:25" ht="19" customHeight="1" x14ac:dyDescent="0.2">
      <c r="A299" s="76"/>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69"/>
    </row>
    <row r="300" spans="1:25" ht="19" customHeight="1" x14ac:dyDescent="0.2">
      <c r="A300" s="76"/>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69"/>
    </row>
    <row r="301" spans="1:25" ht="19" customHeight="1" x14ac:dyDescent="0.2">
      <c r="A301" s="76"/>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69"/>
    </row>
    <row r="302" spans="1:25" ht="19" customHeight="1" x14ac:dyDescent="0.2">
      <c r="A302" s="76"/>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69"/>
    </row>
    <row r="303" spans="1:25" ht="19" customHeight="1" x14ac:dyDescent="0.2">
      <c r="A303" s="76"/>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69"/>
    </row>
    <row r="304" spans="1:25" ht="19" customHeight="1" x14ac:dyDescent="0.2">
      <c r="A304" s="76"/>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69"/>
    </row>
    <row r="305" spans="1:25" ht="19" customHeight="1" x14ac:dyDescent="0.2">
      <c r="A305" s="76"/>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69"/>
    </row>
    <row r="306" spans="1:25" ht="19" customHeight="1" x14ac:dyDescent="0.2">
      <c r="A306" s="76"/>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69"/>
    </row>
    <row r="307" spans="1:25" ht="19" customHeight="1" x14ac:dyDescent="0.2">
      <c r="A307" s="76"/>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69"/>
    </row>
    <row r="308" spans="1:25" ht="19" customHeight="1" x14ac:dyDescent="0.2">
      <c r="A308" s="76"/>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69"/>
    </row>
    <row r="309" spans="1:25" ht="19" customHeight="1" x14ac:dyDescent="0.2">
      <c r="A309" s="76"/>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69"/>
    </row>
    <row r="310" spans="1:25" ht="19" customHeight="1" x14ac:dyDescent="0.2">
      <c r="A310" s="76"/>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69"/>
    </row>
    <row r="311" spans="1:25" ht="19" customHeight="1" x14ac:dyDescent="0.2">
      <c r="A311" s="76"/>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69"/>
    </row>
    <row r="312" spans="1:25" ht="19" customHeight="1" x14ac:dyDescent="0.2">
      <c r="A312" s="76"/>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69"/>
    </row>
    <row r="313" spans="1:25" ht="19" customHeight="1" x14ac:dyDescent="0.2">
      <c r="A313" s="76"/>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69"/>
    </row>
    <row r="314" spans="1:25" ht="19" customHeight="1" x14ac:dyDescent="0.2">
      <c r="A314" s="76"/>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69"/>
    </row>
    <row r="315" spans="1:25" ht="19" customHeight="1" x14ac:dyDescent="0.2">
      <c r="A315" s="76"/>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69"/>
    </row>
    <row r="316" spans="1:25" ht="19" customHeight="1" x14ac:dyDescent="0.2">
      <c r="A316" s="76"/>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69"/>
    </row>
    <row r="317" spans="1:25" ht="19" customHeight="1" x14ac:dyDescent="0.2">
      <c r="A317" s="76"/>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69"/>
    </row>
    <row r="318" spans="1:25" ht="19" customHeight="1" x14ac:dyDescent="0.2">
      <c r="A318" s="76"/>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69"/>
    </row>
    <row r="319" spans="1:25" ht="19" customHeight="1" x14ac:dyDescent="0.2">
      <c r="A319" s="76"/>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69"/>
    </row>
    <row r="320" spans="1:25" ht="19" customHeight="1" x14ac:dyDescent="0.2">
      <c r="A320" s="76"/>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69"/>
    </row>
    <row r="321" spans="1:25" ht="19" customHeight="1" x14ac:dyDescent="0.2">
      <c r="A321" s="76"/>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69"/>
    </row>
    <row r="322" spans="1:25" ht="19" customHeight="1" x14ac:dyDescent="0.2">
      <c r="A322" s="76"/>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69"/>
    </row>
    <row r="323" spans="1:25" ht="19" customHeight="1" x14ac:dyDescent="0.2">
      <c r="A323" s="76"/>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69"/>
    </row>
    <row r="324" spans="1:25" ht="19" customHeight="1" x14ac:dyDescent="0.2">
      <c r="A324" s="76"/>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69"/>
    </row>
    <row r="325" spans="1:25" ht="19" customHeight="1" x14ac:dyDescent="0.2">
      <c r="A325" s="76"/>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69"/>
    </row>
    <row r="326" spans="1:25" ht="19" customHeight="1" x14ac:dyDescent="0.2">
      <c r="A326" s="76"/>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69"/>
    </row>
    <row r="327" spans="1:25" ht="19" customHeight="1" x14ac:dyDescent="0.2">
      <c r="A327" s="76"/>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69"/>
    </row>
    <row r="328" spans="1:25" ht="19" customHeight="1" x14ac:dyDescent="0.2">
      <c r="A328" s="76"/>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69"/>
    </row>
    <row r="329" spans="1:25" ht="19" customHeight="1" x14ac:dyDescent="0.2">
      <c r="A329" s="76"/>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69"/>
    </row>
    <row r="330" spans="1:25" ht="19" customHeight="1" x14ac:dyDescent="0.2">
      <c r="A330" s="76"/>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69"/>
    </row>
    <row r="331" spans="1:25" ht="19" customHeight="1" x14ac:dyDescent="0.2">
      <c r="A331" s="76"/>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69"/>
    </row>
    <row r="332" spans="1:25" ht="19" customHeight="1" x14ac:dyDescent="0.2">
      <c r="A332" s="76"/>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69"/>
    </row>
    <row r="333" spans="1:25" ht="19" customHeight="1" x14ac:dyDescent="0.2">
      <c r="A333" s="76"/>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69"/>
    </row>
    <row r="334" spans="1:25" ht="19" customHeight="1" x14ac:dyDescent="0.2">
      <c r="A334" s="76"/>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69"/>
    </row>
    <row r="335" spans="1:25" ht="19" customHeight="1" x14ac:dyDescent="0.2">
      <c r="A335" s="76"/>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69"/>
    </row>
    <row r="336" spans="1:25" ht="19" customHeight="1" x14ac:dyDescent="0.2">
      <c r="A336" s="76"/>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69"/>
    </row>
    <row r="337" spans="1:25" ht="19" customHeight="1" x14ac:dyDescent="0.2">
      <c r="A337" s="76"/>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69"/>
    </row>
    <row r="338" spans="1:25" ht="19" customHeight="1" x14ac:dyDescent="0.2">
      <c r="A338" s="76"/>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69"/>
    </row>
    <row r="339" spans="1:25" ht="19" customHeight="1" x14ac:dyDescent="0.2">
      <c r="A339" s="76"/>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69"/>
    </row>
    <row r="340" spans="1:25" ht="19" customHeight="1" x14ac:dyDescent="0.2">
      <c r="A340" s="76"/>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69"/>
    </row>
    <row r="341" spans="1:25" ht="19" customHeight="1" x14ac:dyDescent="0.2">
      <c r="A341" s="76"/>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69"/>
    </row>
    <row r="342" spans="1:25" ht="19" customHeight="1" x14ac:dyDescent="0.2">
      <c r="A342" s="76"/>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69"/>
    </row>
    <row r="343" spans="1:25" ht="19" customHeight="1" x14ac:dyDescent="0.2">
      <c r="A343" s="76"/>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69"/>
    </row>
    <row r="344" spans="1:25" ht="19" customHeight="1" x14ac:dyDescent="0.2">
      <c r="A344" s="76"/>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69"/>
    </row>
    <row r="345" spans="1:25" ht="19" customHeight="1" x14ac:dyDescent="0.2">
      <c r="A345" s="76"/>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69"/>
    </row>
    <row r="346" spans="1:25" ht="19" customHeight="1" x14ac:dyDescent="0.2">
      <c r="A346" s="76"/>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69"/>
    </row>
    <row r="347" spans="1:25" ht="19" customHeight="1" x14ac:dyDescent="0.2">
      <c r="A347" s="76"/>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69"/>
    </row>
    <row r="348" spans="1:25" ht="19" customHeight="1" x14ac:dyDescent="0.2">
      <c r="A348" s="76"/>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69"/>
    </row>
    <row r="349" spans="1:25" ht="19" customHeight="1" x14ac:dyDescent="0.2">
      <c r="A349" s="76"/>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69"/>
    </row>
    <row r="350" spans="1:25" ht="19" customHeight="1" x14ac:dyDescent="0.2">
      <c r="A350" s="76"/>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69"/>
    </row>
    <row r="351" spans="1:25" ht="19" customHeight="1" x14ac:dyDescent="0.2">
      <c r="A351" s="76"/>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69"/>
    </row>
    <row r="352" spans="1:25" ht="19" customHeight="1" x14ac:dyDescent="0.2">
      <c r="A352" s="76"/>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69"/>
    </row>
    <row r="353" spans="1:25" ht="19" customHeight="1" x14ac:dyDescent="0.2">
      <c r="A353" s="76"/>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69"/>
    </row>
    <row r="354" spans="1:25" ht="19" customHeight="1" x14ac:dyDescent="0.2">
      <c r="A354" s="76"/>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69"/>
    </row>
    <row r="355" spans="1:25" ht="19" customHeight="1" x14ac:dyDescent="0.2">
      <c r="A355" s="76"/>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69"/>
    </row>
    <row r="356" spans="1:25" ht="19" customHeight="1" x14ac:dyDescent="0.2">
      <c r="A356" s="76"/>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69"/>
    </row>
    <row r="357" spans="1:25" ht="19" customHeight="1" x14ac:dyDescent="0.2">
      <c r="A357" s="76"/>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69"/>
    </row>
    <row r="358" spans="1:25" ht="19" customHeight="1" x14ac:dyDescent="0.2">
      <c r="A358" s="76"/>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69"/>
    </row>
    <row r="359" spans="1:25" ht="19" customHeight="1" x14ac:dyDescent="0.2">
      <c r="A359" s="76"/>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69"/>
    </row>
    <row r="360" spans="1:25" ht="19" customHeight="1" x14ac:dyDescent="0.2">
      <c r="A360" s="76"/>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69"/>
    </row>
    <row r="361" spans="1:25" ht="19" customHeight="1" x14ac:dyDescent="0.2">
      <c r="A361" s="76"/>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69"/>
    </row>
    <row r="362" spans="1:25" ht="19" customHeight="1" x14ac:dyDescent="0.2">
      <c r="A362" s="76"/>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69"/>
    </row>
    <row r="363" spans="1:25" ht="19" customHeight="1" x14ac:dyDescent="0.2">
      <c r="A363" s="76"/>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69"/>
    </row>
    <row r="364" spans="1:25" ht="19" customHeight="1" x14ac:dyDescent="0.2">
      <c r="A364" s="76"/>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69"/>
    </row>
    <row r="365" spans="1:25" ht="19" customHeight="1" x14ac:dyDescent="0.2">
      <c r="A365" s="76"/>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69"/>
    </row>
    <row r="366" spans="1:25" ht="19" customHeight="1" x14ac:dyDescent="0.2">
      <c r="A366" s="76"/>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69"/>
    </row>
    <row r="367" spans="1:25" ht="19" customHeight="1" x14ac:dyDescent="0.2">
      <c r="A367" s="76"/>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69"/>
    </row>
    <row r="368" spans="1:25" ht="19" customHeight="1" x14ac:dyDescent="0.2">
      <c r="A368" s="76"/>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69"/>
    </row>
    <row r="369" spans="1:25" ht="19" customHeight="1" x14ac:dyDescent="0.2">
      <c r="A369" s="76"/>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69"/>
    </row>
    <row r="370" spans="1:25" ht="19" customHeight="1" x14ac:dyDescent="0.2">
      <c r="A370" s="76"/>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69"/>
    </row>
    <row r="371" spans="1:25" ht="19" customHeight="1" x14ac:dyDescent="0.2">
      <c r="A371" s="76"/>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69"/>
    </row>
    <row r="372" spans="1:25" ht="19" customHeight="1" x14ac:dyDescent="0.2">
      <c r="A372" s="76"/>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69"/>
    </row>
    <row r="373" spans="1:25" ht="19" customHeight="1" x14ac:dyDescent="0.2">
      <c r="A373" s="76"/>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69"/>
    </row>
    <row r="374" spans="1:25" ht="19" customHeight="1" x14ac:dyDescent="0.2">
      <c r="A374" s="76"/>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69"/>
    </row>
    <row r="375" spans="1:25" ht="19" customHeight="1" x14ac:dyDescent="0.2">
      <c r="A375" s="76"/>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69"/>
    </row>
    <row r="376" spans="1:25" ht="19" customHeight="1" x14ac:dyDescent="0.2">
      <c r="A376" s="76"/>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69"/>
    </row>
    <row r="377" spans="1:25" ht="19" customHeight="1" x14ac:dyDescent="0.2">
      <c r="A377" s="76"/>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69"/>
    </row>
    <row r="378" spans="1:25" ht="19" customHeight="1" x14ac:dyDescent="0.2">
      <c r="A378" s="76"/>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69"/>
    </row>
    <row r="379" spans="1:25" ht="19" customHeight="1" x14ac:dyDescent="0.2">
      <c r="A379" s="76"/>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69"/>
    </row>
    <row r="380" spans="1:25" ht="19" customHeight="1" x14ac:dyDescent="0.2">
      <c r="A380" s="76"/>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69"/>
    </row>
    <row r="381" spans="1:25" ht="19" customHeight="1" x14ac:dyDescent="0.2">
      <c r="A381" s="76"/>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69"/>
    </row>
    <row r="382" spans="1:25" ht="19" customHeight="1" x14ac:dyDescent="0.2">
      <c r="A382" s="76"/>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69"/>
    </row>
    <row r="383" spans="1:25" ht="19" customHeight="1" x14ac:dyDescent="0.2">
      <c r="A383" s="76"/>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69"/>
    </row>
    <row r="384" spans="1:25" ht="19" customHeight="1" x14ac:dyDescent="0.2">
      <c r="A384" s="76"/>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69"/>
    </row>
    <row r="385" spans="1:25" ht="19" customHeight="1" x14ac:dyDescent="0.2">
      <c r="A385" s="76"/>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69"/>
    </row>
    <row r="386" spans="1:25" ht="19" customHeight="1" x14ac:dyDescent="0.2">
      <c r="A386" s="76"/>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69"/>
    </row>
    <row r="387" spans="1:25" ht="19" customHeight="1" x14ac:dyDescent="0.2">
      <c r="A387" s="76"/>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69"/>
    </row>
    <row r="388" spans="1:25" ht="19" customHeight="1" x14ac:dyDescent="0.2">
      <c r="A388" s="76"/>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69"/>
    </row>
    <row r="389" spans="1:25" ht="19" customHeight="1" x14ac:dyDescent="0.2">
      <c r="A389" s="76"/>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69"/>
    </row>
    <row r="390" spans="1:25" ht="19" customHeight="1" x14ac:dyDescent="0.2">
      <c r="A390" s="76"/>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69"/>
    </row>
    <row r="391" spans="1:25" ht="19" customHeight="1" x14ac:dyDescent="0.2">
      <c r="A391" s="76"/>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69"/>
    </row>
    <row r="392" spans="1:25" ht="19" customHeight="1" x14ac:dyDescent="0.2">
      <c r="A392" s="76"/>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69"/>
    </row>
    <row r="393" spans="1:25" ht="19" customHeight="1" x14ac:dyDescent="0.2">
      <c r="A393" s="76"/>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69"/>
    </row>
    <row r="394" spans="1:25" ht="19" customHeight="1" x14ac:dyDescent="0.2">
      <c r="A394" s="76"/>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69"/>
    </row>
    <row r="395" spans="1:25" ht="19" customHeight="1" x14ac:dyDescent="0.2">
      <c r="A395" s="76"/>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69"/>
    </row>
    <row r="396" spans="1:25" ht="19" customHeight="1" x14ac:dyDescent="0.2">
      <c r="A396" s="76"/>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69"/>
    </row>
    <row r="397" spans="1:25" ht="19" customHeight="1" x14ac:dyDescent="0.2">
      <c r="A397" s="76"/>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69"/>
    </row>
    <row r="398" spans="1:25" ht="19" customHeight="1" x14ac:dyDescent="0.2">
      <c r="A398" s="76"/>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69"/>
    </row>
    <row r="399" spans="1:25" ht="19" customHeight="1" x14ac:dyDescent="0.2">
      <c r="A399" s="76"/>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69"/>
    </row>
    <row r="400" spans="1:25" ht="19" customHeight="1" x14ac:dyDescent="0.2">
      <c r="A400" s="76"/>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69"/>
    </row>
    <row r="401" spans="1:25" ht="19" customHeight="1" x14ac:dyDescent="0.2">
      <c r="A401" s="76"/>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69"/>
    </row>
    <row r="402" spans="1:25" ht="19" customHeight="1" x14ac:dyDescent="0.2">
      <c r="A402" s="76"/>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69"/>
    </row>
    <row r="403" spans="1:25" ht="19" customHeight="1" x14ac:dyDescent="0.2">
      <c r="A403" s="76"/>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69"/>
    </row>
    <row r="404" spans="1:25" ht="19" customHeight="1" x14ac:dyDescent="0.2">
      <c r="A404" s="76"/>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69"/>
    </row>
    <row r="405" spans="1:25" ht="19" customHeight="1" x14ac:dyDescent="0.2">
      <c r="A405" s="76"/>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69"/>
    </row>
    <row r="406" spans="1:25" ht="19" customHeight="1" x14ac:dyDescent="0.2">
      <c r="A406" s="76"/>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69"/>
    </row>
    <row r="407" spans="1:25" ht="19" customHeight="1" x14ac:dyDescent="0.2">
      <c r="A407" s="76"/>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69"/>
    </row>
    <row r="408" spans="1:25" ht="19" customHeight="1" x14ac:dyDescent="0.2">
      <c r="A408" s="76"/>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69"/>
    </row>
    <row r="409" spans="1:25" ht="19" customHeight="1" x14ac:dyDescent="0.2">
      <c r="A409" s="76"/>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69"/>
    </row>
    <row r="410" spans="1:25" ht="19" customHeight="1" x14ac:dyDescent="0.2">
      <c r="A410" s="76"/>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69"/>
    </row>
    <row r="411" spans="1:25" ht="19" customHeight="1" x14ac:dyDescent="0.2">
      <c r="A411" s="76"/>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69"/>
    </row>
    <row r="412" spans="1:25" ht="19" customHeight="1" x14ac:dyDescent="0.2">
      <c r="A412" s="76"/>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69"/>
    </row>
    <row r="413" spans="1:25" ht="19" customHeight="1" x14ac:dyDescent="0.2">
      <c r="A413" s="76"/>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69"/>
    </row>
    <row r="414" spans="1:25" ht="19" customHeight="1" x14ac:dyDescent="0.2">
      <c r="A414" s="76"/>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69"/>
    </row>
    <row r="415" spans="1:25" ht="19" customHeight="1" x14ac:dyDescent="0.2">
      <c r="A415" s="76"/>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69"/>
    </row>
    <row r="416" spans="1:25" ht="19" customHeight="1" x14ac:dyDescent="0.2">
      <c r="A416" s="76"/>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69"/>
    </row>
    <row r="417" spans="1:25" ht="19" customHeight="1" x14ac:dyDescent="0.2">
      <c r="A417" s="76"/>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69"/>
    </row>
    <row r="418" spans="1:25" ht="19" customHeight="1" x14ac:dyDescent="0.2">
      <c r="A418" s="76"/>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69"/>
    </row>
    <row r="419" spans="1:25" ht="19" customHeight="1" x14ac:dyDescent="0.2">
      <c r="A419" s="76"/>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69"/>
    </row>
    <row r="420" spans="1:25" ht="19" customHeight="1" x14ac:dyDescent="0.2">
      <c r="A420" s="76"/>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69"/>
    </row>
    <row r="421" spans="1:25" ht="19" customHeight="1" x14ac:dyDescent="0.2">
      <c r="A421" s="76"/>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69"/>
    </row>
    <row r="422" spans="1:25" ht="19" customHeight="1" x14ac:dyDescent="0.2">
      <c r="A422" s="76"/>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69"/>
    </row>
    <row r="423" spans="1:25" ht="19" customHeight="1" x14ac:dyDescent="0.2">
      <c r="A423" s="76"/>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69"/>
    </row>
    <row r="424" spans="1:25" ht="19" customHeight="1" x14ac:dyDescent="0.2">
      <c r="A424" s="76"/>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69"/>
    </row>
    <row r="425" spans="1:25" ht="19" customHeight="1" x14ac:dyDescent="0.2">
      <c r="A425" s="76"/>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69"/>
    </row>
    <row r="426" spans="1:25" ht="19" customHeight="1" x14ac:dyDescent="0.2">
      <c r="A426" s="76"/>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69"/>
    </row>
    <row r="427" spans="1:25" ht="19" customHeight="1" x14ac:dyDescent="0.2">
      <c r="A427" s="76"/>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69"/>
    </row>
    <row r="428" spans="1:25" ht="19" customHeight="1" x14ac:dyDescent="0.2">
      <c r="A428" s="76"/>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69"/>
    </row>
    <row r="429" spans="1:25" ht="19" customHeight="1" x14ac:dyDescent="0.2">
      <c r="A429" s="76"/>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69"/>
    </row>
    <row r="430" spans="1:25" ht="19" customHeight="1" x14ac:dyDescent="0.2">
      <c r="A430" s="76"/>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69"/>
    </row>
    <row r="431" spans="1:25" ht="19" customHeight="1" x14ac:dyDescent="0.2">
      <c r="A431" s="76"/>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69"/>
    </row>
    <row r="432" spans="1:25" ht="19" customHeight="1" x14ac:dyDescent="0.2">
      <c r="A432" s="76"/>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69"/>
    </row>
    <row r="433" spans="1:25" ht="19" customHeight="1" x14ac:dyDescent="0.2">
      <c r="A433" s="76"/>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69"/>
    </row>
    <row r="434" spans="1:25" ht="19" customHeight="1" x14ac:dyDescent="0.2">
      <c r="A434" s="76"/>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69"/>
    </row>
    <row r="435" spans="1:25" ht="19" customHeight="1" x14ac:dyDescent="0.2">
      <c r="A435" s="76"/>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69"/>
    </row>
    <row r="436" spans="1:25" ht="19" customHeight="1" x14ac:dyDescent="0.2">
      <c r="A436" s="76"/>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69"/>
    </row>
    <row r="437" spans="1:25" ht="19" customHeight="1" x14ac:dyDescent="0.2">
      <c r="A437" s="76"/>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69"/>
    </row>
    <row r="438" spans="1:25" ht="19" customHeight="1" x14ac:dyDescent="0.2">
      <c r="A438" s="76"/>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69"/>
    </row>
    <row r="439" spans="1:25" ht="19" customHeight="1" x14ac:dyDescent="0.2">
      <c r="A439" s="76"/>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69"/>
    </row>
    <row r="440" spans="1:25" ht="19" customHeight="1" x14ac:dyDescent="0.2">
      <c r="A440" s="76"/>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69"/>
    </row>
    <row r="441" spans="1:25" ht="19" customHeight="1" x14ac:dyDescent="0.2">
      <c r="A441" s="76"/>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69"/>
    </row>
    <row r="442" spans="1:25" ht="19" customHeight="1" x14ac:dyDescent="0.2">
      <c r="A442" s="76"/>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69"/>
    </row>
    <row r="443" spans="1:25" ht="19" customHeight="1" x14ac:dyDescent="0.2">
      <c r="A443" s="76"/>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69"/>
    </row>
    <row r="444" spans="1:25" ht="19" customHeight="1" x14ac:dyDescent="0.2">
      <c r="A444" s="76"/>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69"/>
    </row>
    <row r="445" spans="1:25" ht="19" customHeight="1" x14ac:dyDescent="0.2">
      <c r="A445" s="76"/>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69"/>
    </row>
    <row r="446" spans="1:25" ht="19" customHeight="1" x14ac:dyDescent="0.2">
      <c r="A446" s="76"/>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69"/>
    </row>
    <row r="447" spans="1:25" ht="19" customHeight="1" x14ac:dyDescent="0.2">
      <c r="A447" s="76"/>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69"/>
    </row>
    <row r="448" spans="1:25" ht="19" customHeight="1" x14ac:dyDescent="0.2">
      <c r="A448" s="76"/>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69"/>
    </row>
    <row r="449" spans="1:25" ht="19" customHeight="1" x14ac:dyDescent="0.2">
      <c r="A449" s="76"/>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69"/>
    </row>
    <row r="450" spans="1:25" ht="19" customHeight="1" x14ac:dyDescent="0.2">
      <c r="A450" s="76"/>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69"/>
    </row>
    <row r="451" spans="1:25" ht="19" customHeight="1" x14ac:dyDescent="0.2">
      <c r="A451" s="76"/>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69"/>
    </row>
    <row r="452" spans="1:25" ht="19" customHeight="1" x14ac:dyDescent="0.2">
      <c r="A452" s="76"/>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69"/>
    </row>
    <row r="453" spans="1:25" ht="19" customHeight="1" x14ac:dyDescent="0.2">
      <c r="A453" s="76"/>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69"/>
    </row>
    <row r="454" spans="1:25" ht="19" customHeight="1" x14ac:dyDescent="0.2">
      <c r="A454" s="76"/>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69"/>
    </row>
    <row r="455" spans="1:25" ht="19" customHeight="1" x14ac:dyDescent="0.2">
      <c r="A455" s="76"/>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69"/>
    </row>
    <row r="456" spans="1:25" ht="19" customHeight="1" x14ac:dyDescent="0.2">
      <c r="A456" s="76"/>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69"/>
    </row>
    <row r="457" spans="1:25" ht="19" customHeight="1" x14ac:dyDescent="0.2">
      <c r="A457" s="76"/>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69"/>
    </row>
    <row r="458" spans="1:25" ht="19" customHeight="1" x14ac:dyDescent="0.2">
      <c r="A458" s="76"/>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69"/>
    </row>
    <row r="459" spans="1:25" ht="19" customHeight="1" x14ac:dyDescent="0.2">
      <c r="A459" s="76"/>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69"/>
    </row>
    <row r="460" spans="1:25" ht="19" customHeight="1" x14ac:dyDescent="0.2">
      <c r="A460" s="76"/>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69"/>
    </row>
    <row r="461" spans="1:25" ht="19" customHeight="1" x14ac:dyDescent="0.2">
      <c r="A461" s="76"/>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69"/>
    </row>
    <row r="462" spans="1:25" ht="19" customHeight="1" x14ac:dyDescent="0.2">
      <c r="A462" s="76"/>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69"/>
    </row>
    <row r="463" spans="1:25" ht="19" customHeight="1" x14ac:dyDescent="0.2">
      <c r="A463" s="76"/>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69"/>
    </row>
    <row r="464" spans="1:25" ht="19" customHeight="1" x14ac:dyDescent="0.2">
      <c r="A464" s="76"/>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69"/>
    </row>
    <row r="465" spans="1:25" ht="19" customHeight="1" x14ac:dyDescent="0.2">
      <c r="A465" s="76"/>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69"/>
    </row>
    <row r="466" spans="1:25" ht="19" customHeight="1" x14ac:dyDescent="0.2">
      <c r="A466" s="76"/>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69"/>
    </row>
    <row r="467" spans="1:25" ht="19" customHeight="1" x14ac:dyDescent="0.2">
      <c r="A467" s="76"/>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69"/>
    </row>
    <row r="468" spans="1:25" ht="19" customHeight="1" x14ac:dyDescent="0.2">
      <c r="A468" s="76"/>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69"/>
    </row>
    <row r="469" spans="1:25" ht="19" customHeight="1" x14ac:dyDescent="0.2">
      <c r="A469" s="76"/>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69"/>
    </row>
    <row r="470" spans="1:25" ht="19" customHeight="1" x14ac:dyDescent="0.2">
      <c r="A470" s="76"/>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69"/>
    </row>
    <row r="471" spans="1:25" ht="19" customHeight="1" x14ac:dyDescent="0.2">
      <c r="A471" s="76"/>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69"/>
    </row>
    <row r="472" spans="1:25" ht="19" customHeight="1" x14ac:dyDescent="0.2">
      <c r="A472" s="76"/>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69"/>
    </row>
    <row r="473" spans="1:25" ht="19" customHeight="1" x14ac:dyDescent="0.2">
      <c r="A473" s="76"/>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69"/>
    </row>
    <row r="474" spans="1:25" ht="19" customHeight="1" x14ac:dyDescent="0.2">
      <c r="A474" s="76"/>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69"/>
    </row>
    <row r="475" spans="1:25" ht="19" customHeight="1" x14ac:dyDescent="0.2">
      <c r="A475" s="76"/>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69"/>
    </row>
    <row r="476" spans="1:25" ht="19" customHeight="1" x14ac:dyDescent="0.2">
      <c r="A476" s="76"/>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69"/>
    </row>
    <row r="477" spans="1:25" ht="19" customHeight="1" x14ac:dyDescent="0.2">
      <c r="A477" s="76"/>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69"/>
    </row>
    <row r="478" spans="1:25" ht="19" customHeight="1" x14ac:dyDescent="0.2">
      <c r="A478" s="76"/>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69"/>
    </row>
    <row r="479" spans="1:25" ht="19" customHeight="1" x14ac:dyDescent="0.2">
      <c r="A479" s="76"/>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69"/>
    </row>
    <row r="480" spans="1:25" ht="19" customHeight="1" x14ac:dyDescent="0.2">
      <c r="A480" s="76"/>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69"/>
    </row>
    <row r="481" spans="1:25" ht="19" customHeight="1" x14ac:dyDescent="0.2">
      <c r="A481" s="76"/>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69"/>
    </row>
    <row r="482" spans="1:25" ht="19" customHeight="1" x14ac:dyDescent="0.2">
      <c r="A482" s="76"/>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69"/>
    </row>
    <row r="483" spans="1:25" ht="19" customHeight="1" x14ac:dyDescent="0.2">
      <c r="A483" s="76"/>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69"/>
    </row>
    <row r="484" spans="1:25" ht="19" customHeight="1" x14ac:dyDescent="0.2">
      <c r="A484" s="76"/>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69"/>
    </row>
    <row r="485" spans="1:25" ht="19" customHeight="1" x14ac:dyDescent="0.2">
      <c r="A485" s="76"/>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69"/>
    </row>
    <row r="486" spans="1:25" ht="19" customHeight="1" x14ac:dyDescent="0.2">
      <c r="A486" s="76"/>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69"/>
    </row>
    <row r="487" spans="1:25" ht="19" customHeight="1" x14ac:dyDescent="0.2">
      <c r="A487" s="76"/>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69"/>
    </row>
    <row r="488" spans="1:25" ht="19" customHeight="1" x14ac:dyDescent="0.2">
      <c r="A488" s="76"/>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69"/>
    </row>
    <row r="489" spans="1:25" ht="19" customHeight="1" x14ac:dyDescent="0.2">
      <c r="A489" s="76"/>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69"/>
    </row>
    <row r="490" spans="1:25" ht="19" customHeight="1" x14ac:dyDescent="0.2">
      <c r="A490" s="76"/>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69"/>
    </row>
    <row r="491" spans="1:25" ht="19" customHeight="1" x14ac:dyDescent="0.2">
      <c r="A491" s="76"/>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69"/>
    </row>
    <row r="492" spans="1:25" ht="19" customHeight="1" x14ac:dyDescent="0.2">
      <c r="A492" s="76"/>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69"/>
    </row>
    <row r="493" spans="1:25" ht="19" customHeight="1" x14ac:dyDescent="0.2">
      <c r="A493" s="76"/>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69"/>
    </row>
    <row r="494" spans="1:25" ht="19" customHeight="1" x14ac:dyDescent="0.2">
      <c r="A494" s="76"/>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69"/>
    </row>
    <row r="495" spans="1:25" ht="19" customHeight="1" x14ac:dyDescent="0.2">
      <c r="A495" s="76"/>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69"/>
    </row>
    <row r="496" spans="1:25" ht="19" customHeight="1" x14ac:dyDescent="0.2">
      <c r="A496" s="76"/>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69"/>
    </row>
    <row r="497" spans="1:25" ht="19" customHeight="1" x14ac:dyDescent="0.2">
      <c r="A497" s="76"/>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69"/>
    </row>
    <row r="498" spans="1:25" ht="19" customHeight="1" x14ac:dyDescent="0.2">
      <c r="A498" s="76"/>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69"/>
    </row>
    <row r="499" spans="1:25" ht="19" customHeight="1" x14ac:dyDescent="0.2">
      <c r="A499" s="76"/>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69"/>
    </row>
    <row r="500" spans="1:25" ht="19" customHeight="1" x14ac:dyDescent="0.2">
      <c r="A500" s="76"/>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69"/>
    </row>
    <row r="501" spans="1:25" ht="19" customHeight="1" x14ac:dyDescent="0.2">
      <c r="A501" s="76"/>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69"/>
    </row>
    <row r="502" spans="1:25" ht="19" customHeight="1" x14ac:dyDescent="0.2">
      <c r="A502" s="76"/>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69"/>
    </row>
    <row r="503" spans="1:25" ht="19" customHeight="1" x14ac:dyDescent="0.2">
      <c r="A503" s="76"/>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69"/>
    </row>
    <row r="504" spans="1:25" ht="19" customHeight="1" x14ac:dyDescent="0.2">
      <c r="A504" s="76"/>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69"/>
    </row>
    <row r="505" spans="1:25" ht="19" customHeight="1" x14ac:dyDescent="0.2">
      <c r="A505" s="76"/>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69"/>
    </row>
    <row r="506" spans="1:25" ht="19" customHeight="1" x14ac:dyDescent="0.2">
      <c r="A506" s="76"/>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69"/>
    </row>
    <row r="507" spans="1:25" ht="19" customHeight="1" x14ac:dyDescent="0.2">
      <c r="A507" s="76"/>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69"/>
    </row>
    <row r="508" spans="1:25" ht="19" customHeight="1" x14ac:dyDescent="0.2">
      <c r="A508" s="76"/>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69"/>
    </row>
    <row r="509" spans="1:25" ht="19" customHeight="1" x14ac:dyDescent="0.2">
      <c r="A509" s="76"/>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69"/>
    </row>
    <row r="510" spans="1:25" ht="19" customHeight="1" x14ac:dyDescent="0.2">
      <c r="A510" s="76"/>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69"/>
    </row>
    <row r="511" spans="1:25" ht="19" customHeight="1" x14ac:dyDescent="0.2">
      <c r="A511" s="76"/>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69"/>
    </row>
    <row r="512" spans="1:25" ht="19" customHeight="1" x14ac:dyDescent="0.2">
      <c r="A512" s="76"/>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69"/>
    </row>
    <row r="513" spans="1:25" ht="19" customHeight="1" x14ac:dyDescent="0.2">
      <c r="A513" s="76"/>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69"/>
    </row>
    <row r="514" spans="1:25" ht="19" customHeight="1" x14ac:dyDescent="0.2">
      <c r="A514" s="76"/>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69"/>
    </row>
    <row r="515" spans="1:25" ht="19" customHeight="1" x14ac:dyDescent="0.2">
      <c r="A515" s="76"/>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69"/>
    </row>
    <row r="516" spans="1:25" ht="19" customHeight="1" x14ac:dyDescent="0.2">
      <c r="A516" s="76"/>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69"/>
    </row>
    <row r="517" spans="1:25" ht="19" customHeight="1" x14ac:dyDescent="0.2">
      <c r="A517" s="76"/>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69"/>
    </row>
    <row r="518" spans="1:25" ht="19" customHeight="1" x14ac:dyDescent="0.2">
      <c r="A518" s="76"/>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69"/>
    </row>
    <row r="519" spans="1:25" ht="19" customHeight="1" x14ac:dyDescent="0.2">
      <c r="A519" s="76"/>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69"/>
    </row>
    <row r="520" spans="1:25" ht="19" customHeight="1" x14ac:dyDescent="0.2">
      <c r="A520" s="76"/>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69"/>
    </row>
    <row r="521" spans="1:25" ht="19" customHeight="1" x14ac:dyDescent="0.2">
      <c r="A521" s="76"/>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69"/>
    </row>
    <row r="522" spans="1:25" ht="19" customHeight="1" x14ac:dyDescent="0.2">
      <c r="A522" s="76"/>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69"/>
    </row>
    <row r="523" spans="1:25" ht="19" customHeight="1" x14ac:dyDescent="0.2">
      <c r="A523" s="76"/>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69"/>
    </row>
    <row r="524" spans="1:25" ht="19" customHeight="1" x14ac:dyDescent="0.2">
      <c r="A524" s="76"/>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69"/>
    </row>
    <row r="525" spans="1:25" ht="19" customHeight="1" x14ac:dyDescent="0.2">
      <c r="A525" s="76"/>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69"/>
    </row>
    <row r="526" spans="1:25" ht="19" customHeight="1" x14ac:dyDescent="0.2">
      <c r="A526" s="76"/>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69"/>
    </row>
    <row r="527" spans="1:25" ht="19" customHeight="1" x14ac:dyDescent="0.2">
      <c r="A527" s="76"/>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69"/>
    </row>
    <row r="528" spans="1:25" ht="19" customHeight="1" x14ac:dyDescent="0.2">
      <c r="A528" s="76"/>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69"/>
    </row>
    <row r="529" spans="1:25" ht="19" customHeight="1" x14ac:dyDescent="0.2">
      <c r="A529" s="76"/>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69"/>
    </row>
    <row r="530" spans="1:25" ht="19" customHeight="1" x14ac:dyDescent="0.2">
      <c r="A530" s="76"/>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69"/>
    </row>
    <row r="531" spans="1:25" ht="19" customHeight="1" x14ac:dyDescent="0.2">
      <c r="A531" s="76"/>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69"/>
    </row>
    <row r="532" spans="1:25" ht="19" customHeight="1" x14ac:dyDescent="0.2">
      <c r="A532" s="76"/>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69"/>
    </row>
    <row r="533" spans="1:25" ht="19" customHeight="1" x14ac:dyDescent="0.2">
      <c r="A533" s="76"/>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69"/>
    </row>
    <row r="534" spans="1:25" ht="19" customHeight="1" x14ac:dyDescent="0.2">
      <c r="A534" s="76"/>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69"/>
    </row>
    <row r="535" spans="1:25" ht="19" customHeight="1" x14ac:dyDescent="0.2">
      <c r="A535" s="76"/>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69"/>
    </row>
    <row r="536" spans="1:25" ht="19" customHeight="1" x14ac:dyDescent="0.2">
      <c r="A536" s="76"/>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69"/>
    </row>
    <row r="537" spans="1:25" ht="19" customHeight="1" x14ac:dyDescent="0.2">
      <c r="A537" s="76"/>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69"/>
    </row>
    <row r="538" spans="1:25" ht="19" customHeight="1" x14ac:dyDescent="0.2">
      <c r="A538" s="76"/>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69"/>
    </row>
    <row r="539" spans="1:25" ht="19" customHeight="1" x14ac:dyDescent="0.2">
      <c r="A539" s="76"/>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69"/>
    </row>
    <row r="540" spans="1:25" ht="19" customHeight="1" x14ac:dyDescent="0.2">
      <c r="A540" s="76"/>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69"/>
    </row>
    <row r="541" spans="1:25" ht="19" customHeight="1" x14ac:dyDescent="0.2">
      <c r="A541" s="76"/>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69"/>
    </row>
    <row r="542" spans="1:25" ht="19" customHeight="1" x14ac:dyDescent="0.2">
      <c r="A542" s="76"/>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69"/>
    </row>
    <row r="543" spans="1:25" ht="19" customHeight="1" x14ac:dyDescent="0.2">
      <c r="A543" s="76"/>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69"/>
    </row>
    <row r="544" spans="1:25" ht="19" customHeight="1" x14ac:dyDescent="0.2">
      <c r="A544" s="76"/>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69"/>
    </row>
    <row r="545" spans="1:25" ht="19" customHeight="1" x14ac:dyDescent="0.2">
      <c r="A545" s="76"/>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69"/>
    </row>
    <row r="546" spans="1:25" ht="19" customHeight="1" x14ac:dyDescent="0.2">
      <c r="A546" s="76"/>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69"/>
    </row>
    <row r="547" spans="1:25" ht="19" customHeight="1" x14ac:dyDescent="0.2">
      <c r="A547" s="76"/>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69"/>
    </row>
    <row r="548" spans="1:25" ht="19" customHeight="1" x14ac:dyDescent="0.2">
      <c r="A548" s="76"/>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69"/>
    </row>
    <row r="549" spans="1:25" ht="19" customHeight="1" x14ac:dyDescent="0.2">
      <c r="A549" s="76"/>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69"/>
    </row>
    <row r="550" spans="1:25" ht="19" customHeight="1" x14ac:dyDescent="0.2">
      <c r="A550" s="76"/>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69"/>
    </row>
    <row r="551" spans="1:25" ht="19" customHeight="1" x14ac:dyDescent="0.2">
      <c r="A551" s="76"/>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69"/>
    </row>
    <row r="552" spans="1:25" ht="19" customHeight="1" x14ac:dyDescent="0.2">
      <c r="A552" s="76"/>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69"/>
    </row>
    <row r="553" spans="1:25" ht="19" customHeight="1" x14ac:dyDescent="0.2">
      <c r="A553" s="76"/>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69"/>
    </row>
    <row r="554" spans="1:25" ht="19" customHeight="1" x14ac:dyDescent="0.2">
      <c r="A554" s="76"/>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69"/>
    </row>
    <row r="555" spans="1:25" ht="19" customHeight="1" x14ac:dyDescent="0.2">
      <c r="A555" s="76"/>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69"/>
    </row>
    <row r="556" spans="1:25" ht="19" customHeight="1" x14ac:dyDescent="0.2">
      <c r="A556" s="76"/>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69"/>
    </row>
    <row r="557" spans="1:25" ht="19" customHeight="1" x14ac:dyDescent="0.2">
      <c r="A557" s="76"/>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69"/>
    </row>
    <row r="558" spans="1:25" ht="19" customHeight="1" x14ac:dyDescent="0.2">
      <c r="A558" s="76"/>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69"/>
    </row>
    <row r="559" spans="1:25" ht="19" customHeight="1" x14ac:dyDescent="0.2">
      <c r="A559" s="76"/>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69"/>
    </row>
    <row r="560" spans="1:25" ht="19" customHeight="1" x14ac:dyDescent="0.2">
      <c r="A560" s="76"/>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69"/>
    </row>
    <row r="561" spans="1:25" ht="19" customHeight="1" x14ac:dyDescent="0.2">
      <c r="A561" s="76"/>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69"/>
    </row>
    <row r="562" spans="1:25" ht="19" customHeight="1" x14ac:dyDescent="0.2">
      <c r="A562" s="76"/>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69"/>
    </row>
    <row r="563" spans="1:25" ht="19" customHeight="1" x14ac:dyDescent="0.2">
      <c r="A563" s="76"/>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69"/>
    </row>
    <row r="564" spans="1:25" ht="19" customHeight="1" x14ac:dyDescent="0.2">
      <c r="A564" s="76"/>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69"/>
    </row>
    <row r="565" spans="1:25" ht="19" customHeight="1" x14ac:dyDescent="0.2">
      <c r="A565" s="76"/>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69"/>
    </row>
    <row r="566" spans="1:25" ht="19" customHeight="1" x14ac:dyDescent="0.2">
      <c r="A566" s="76"/>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69"/>
    </row>
    <row r="567" spans="1:25" ht="19" customHeight="1" x14ac:dyDescent="0.2">
      <c r="A567" s="76"/>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69"/>
    </row>
    <row r="568" spans="1:25" ht="19" customHeight="1" x14ac:dyDescent="0.2">
      <c r="A568" s="76"/>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69"/>
    </row>
    <row r="569" spans="1:25" ht="19" customHeight="1" x14ac:dyDescent="0.2">
      <c r="A569" s="76"/>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69"/>
    </row>
    <row r="570" spans="1:25" ht="19" customHeight="1" x14ac:dyDescent="0.2">
      <c r="A570" s="76"/>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69"/>
    </row>
    <row r="571" spans="1:25" ht="19" customHeight="1" x14ac:dyDescent="0.2">
      <c r="A571" s="76"/>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69"/>
    </row>
    <row r="572" spans="1:25" ht="19" customHeight="1" x14ac:dyDescent="0.2">
      <c r="A572" s="76"/>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69"/>
    </row>
    <row r="573" spans="1:25" ht="19" customHeight="1" x14ac:dyDescent="0.2">
      <c r="A573" s="76"/>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69"/>
    </row>
    <row r="574" spans="1:25" ht="19" customHeight="1" x14ac:dyDescent="0.2">
      <c r="A574" s="76"/>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69"/>
    </row>
    <row r="575" spans="1:25" ht="19" customHeight="1" x14ac:dyDescent="0.2">
      <c r="A575" s="76"/>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69"/>
    </row>
    <row r="576" spans="1:25" ht="19" customHeight="1" x14ac:dyDescent="0.2">
      <c r="A576" s="76"/>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69"/>
    </row>
    <row r="577" spans="1:25" ht="19" customHeight="1" x14ac:dyDescent="0.2">
      <c r="A577" s="76"/>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69"/>
    </row>
    <row r="578" spans="1:25" ht="19" customHeight="1" x14ac:dyDescent="0.2">
      <c r="A578" s="76"/>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69"/>
    </row>
    <row r="579" spans="1:25" ht="19" customHeight="1" x14ac:dyDescent="0.2">
      <c r="A579" s="76"/>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69"/>
    </row>
    <row r="580" spans="1:25" ht="19" customHeight="1" x14ac:dyDescent="0.2">
      <c r="A580" s="76"/>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69"/>
    </row>
    <row r="581" spans="1:25" ht="19" customHeight="1" x14ac:dyDescent="0.2">
      <c r="A581" s="76"/>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69"/>
    </row>
    <row r="582" spans="1:25" ht="19" customHeight="1" x14ac:dyDescent="0.2">
      <c r="A582" s="76"/>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69"/>
    </row>
    <row r="583" spans="1:25" ht="19" customHeight="1" x14ac:dyDescent="0.2">
      <c r="A583" s="76"/>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69"/>
    </row>
    <row r="584" spans="1:25" ht="19" customHeight="1" x14ac:dyDescent="0.2">
      <c r="A584" s="76"/>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69"/>
    </row>
    <row r="585" spans="1:25" ht="19" customHeight="1" x14ac:dyDescent="0.2">
      <c r="A585" s="76"/>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69"/>
    </row>
    <row r="586" spans="1:25" ht="19" customHeight="1" x14ac:dyDescent="0.2">
      <c r="A586" s="76"/>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69"/>
    </row>
    <row r="587" spans="1:25" ht="19" customHeight="1" x14ac:dyDescent="0.2">
      <c r="A587" s="76"/>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69"/>
    </row>
    <row r="588" spans="1:25" ht="19" customHeight="1" x14ac:dyDescent="0.2">
      <c r="A588" s="76"/>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69"/>
    </row>
    <row r="589" spans="1:25" ht="19" customHeight="1" x14ac:dyDescent="0.2">
      <c r="A589" s="76"/>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69"/>
    </row>
    <row r="590" spans="1:25" ht="19" customHeight="1" x14ac:dyDescent="0.2">
      <c r="A590" s="76"/>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69"/>
    </row>
    <row r="591" spans="1:25" ht="19" customHeight="1" x14ac:dyDescent="0.2">
      <c r="A591" s="76"/>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69"/>
    </row>
    <row r="592" spans="1:25" ht="19" customHeight="1" x14ac:dyDescent="0.2">
      <c r="A592" s="76"/>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69"/>
    </row>
    <row r="593" spans="1:25" ht="19" customHeight="1" x14ac:dyDescent="0.2">
      <c r="A593" s="76"/>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69"/>
    </row>
    <row r="594" spans="1:25" ht="19" customHeight="1" x14ac:dyDescent="0.2">
      <c r="A594" s="76"/>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69"/>
    </row>
    <row r="595" spans="1:25" ht="19" customHeight="1" x14ac:dyDescent="0.2">
      <c r="A595" s="76"/>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69"/>
    </row>
    <row r="596" spans="1:25" ht="19" customHeight="1" x14ac:dyDescent="0.2">
      <c r="A596" s="76"/>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69"/>
    </row>
    <row r="597" spans="1:25" ht="19" customHeight="1" x14ac:dyDescent="0.2">
      <c r="A597" s="76"/>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69"/>
    </row>
    <row r="598" spans="1:25" ht="19" customHeight="1" x14ac:dyDescent="0.2">
      <c r="A598" s="76"/>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69"/>
    </row>
    <row r="599" spans="1:25" ht="19" customHeight="1" x14ac:dyDescent="0.2">
      <c r="A599" s="76"/>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69"/>
    </row>
    <row r="600" spans="1:25" ht="19" customHeight="1" x14ac:dyDescent="0.2">
      <c r="A600" s="76"/>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69"/>
    </row>
    <row r="601" spans="1:25" ht="19" customHeight="1" x14ac:dyDescent="0.2">
      <c r="A601" s="76"/>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69"/>
    </row>
    <row r="602" spans="1:25" ht="19" customHeight="1" x14ac:dyDescent="0.2">
      <c r="A602" s="76"/>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69"/>
    </row>
    <row r="603" spans="1:25" ht="19" customHeight="1" x14ac:dyDescent="0.2">
      <c r="A603" s="76"/>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69"/>
    </row>
    <row r="604" spans="1:25" ht="19" customHeight="1" x14ac:dyDescent="0.2">
      <c r="A604" s="76"/>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69"/>
    </row>
    <row r="605" spans="1:25" ht="19.5" customHeight="1" x14ac:dyDescent="0.2">
      <c r="A605" s="102"/>
      <c r="B605" s="103"/>
      <c r="C605" s="103"/>
      <c r="D605" s="103"/>
      <c r="E605" s="103"/>
      <c r="F605" s="103"/>
      <c r="G605" s="103"/>
      <c r="H605" s="103"/>
      <c r="I605" s="103"/>
      <c r="J605" s="103"/>
      <c r="K605" s="103"/>
      <c r="L605" s="103"/>
      <c r="M605" s="103"/>
      <c r="N605" s="103"/>
      <c r="O605" s="103"/>
      <c r="P605" s="103"/>
      <c r="Q605" s="103"/>
      <c r="R605" s="103"/>
      <c r="S605" s="103"/>
      <c r="T605" s="103"/>
      <c r="U605" s="103"/>
      <c r="V605" s="103"/>
      <c r="W605" s="103"/>
      <c r="X605" s="103"/>
      <c r="Y605" s="104"/>
    </row>
  </sheetData>
  <sortState xmlns:xlrd2="http://schemas.microsoft.com/office/spreadsheetml/2017/richdata2" ref="A4:Y22">
    <sortCondition descending="1" ref="Q4:Q22"/>
    <sortCondition descending="1" ref="B4:B22"/>
  </sortState>
  <mergeCells count="2">
    <mergeCell ref="C43:X43"/>
    <mergeCell ref="A1:X1"/>
  </mergeCells>
  <phoneticPr fontId="13" type="noConversion"/>
  <printOptions gridLines="1"/>
  <pageMargins left="0.75" right="0.75" top="1" bottom="1" header="0.5" footer="0.5"/>
  <pageSetup scale="79" orientation="landscape"/>
  <headerFooter>
    <oddFooter>&amp;C&amp;"Geneva,Regular"&amp;10&amp;K000000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62"/>
  <sheetViews>
    <sheetView showGridLines="0" topLeftCell="A8" workbookViewId="0">
      <selection activeCell="C27" sqref="C27"/>
    </sheetView>
  </sheetViews>
  <sheetFormatPr baseColWidth="10" defaultColWidth="8.125" defaultRowHeight="13" customHeight="1" x14ac:dyDescent="0.2"/>
  <cols>
    <col min="1" max="1" width="13" style="5" customWidth="1"/>
    <col min="2" max="2" width="2.375" style="5" bestFit="1" customWidth="1"/>
    <col min="3" max="3" width="1.75" style="5" customWidth="1"/>
    <col min="4" max="4" width="1.75" style="5" bestFit="1" customWidth="1"/>
    <col min="5" max="5" width="3.625" style="5" customWidth="1"/>
    <col min="6" max="6" width="4.375" style="5" bestFit="1" customWidth="1"/>
    <col min="7" max="10" width="2.375" style="5" bestFit="1" customWidth="1"/>
    <col min="11" max="11" width="2.75" style="5" customWidth="1"/>
    <col min="12" max="12" width="3" style="5" customWidth="1"/>
    <col min="13" max="13" width="2.375" style="5" customWidth="1"/>
    <col min="14" max="17" width="4.25" style="5" bestFit="1" customWidth="1"/>
    <col min="18" max="19" width="2.25" style="5" bestFit="1" customWidth="1"/>
    <col min="20" max="20" width="2.125" style="5" customWidth="1"/>
    <col min="21" max="21" width="1.75" style="5" bestFit="1" customWidth="1"/>
    <col min="22" max="22" width="2.125" style="5" customWidth="1"/>
    <col min="23" max="23" width="4.25" style="5" bestFit="1" customWidth="1"/>
    <col min="24" max="256" width="8.125" customWidth="1"/>
  </cols>
  <sheetData>
    <row r="1" spans="1:23" ht="21" customHeight="1" x14ac:dyDescent="0.2">
      <c r="A1" s="223" t="s">
        <v>119</v>
      </c>
      <c r="B1" s="225"/>
      <c r="C1" s="225"/>
      <c r="D1" s="225"/>
      <c r="E1" s="225"/>
      <c r="F1" s="225"/>
      <c r="G1" s="225"/>
      <c r="H1" s="225"/>
      <c r="I1" s="225"/>
      <c r="J1" s="225"/>
      <c r="K1" s="225"/>
      <c r="L1" s="225"/>
      <c r="M1" s="225"/>
      <c r="N1" s="225"/>
      <c r="O1" s="225"/>
      <c r="P1" s="225"/>
      <c r="Q1" s="225"/>
      <c r="R1" s="225"/>
      <c r="S1" s="225"/>
      <c r="T1" s="225"/>
      <c r="U1" s="225"/>
      <c r="V1" s="225"/>
      <c r="W1" s="14"/>
    </row>
    <row r="2" spans="1:23" ht="19" customHeight="1" x14ac:dyDescent="0.2">
      <c r="A2" s="21" t="s">
        <v>31</v>
      </c>
      <c r="B2" s="13"/>
      <c r="C2" s="13"/>
      <c r="D2" s="13"/>
      <c r="E2" s="13"/>
      <c r="F2" s="13"/>
      <c r="G2" s="13"/>
      <c r="H2" s="13"/>
      <c r="I2" s="13"/>
      <c r="J2" s="13"/>
      <c r="K2" s="13"/>
      <c r="L2" s="13"/>
      <c r="M2" s="13"/>
      <c r="N2" s="13"/>
      <c r="O2" s="13"/>
      <c r="P2" s="13"/>
      <c r="Q2" s="13"/>
      <c r="R2" s="13"/>
      <c r="S2" s="13"/>
      <c r="T2" s="13"/>
      <c r="U2" s="13"/>
      <c r="V2" s="14"/>
      <c r="W2" s="14"/>
    </row>
    <row r="3" spans="1:23" ht="19" customHeight="1" x14ac:dyDescent="0.2">
      <c r="A3" s="29" t="s">
        <v>6</v>
      </c>
      <c r="B3" s="16" t="s">
        <v>32</v>
      </c>
      <c r="C3" s="16" t="s">
        <v>33</v>
      </c>
      <c r="D3" s="16" t="s">
        <v>34</v>
      </c>
      <c r="E3" s="16" t="s">
        <v>35</v>
      </c>
      <c r="F3" s="16" t="s">
        <v>36</v>
      </c>
      <c r="G3" s="16" t="s">
        <v>8</v>
      </c>
      <c r="H3" s="16" t="s">
        <v>9</v>
      </c>
      <c r="I3" s="16" t="s">
        <v>14</v>
      </c>
      <c r="J3" s="16" t="s">
        <v>15</v>
      </c>
      <c r="K3" s="16" t="s">
        <v>16</v>
      </c>
      <c r="L3" s="16" t="s">
        <v>37</v>
      </c>
      <c r="M3" s="16" t="s">
        <v>38</v>
      </c>
      <c r="N3" s="16" t="s">
        <v>39</v>
      </c>
      <c r="O3" s="16" t="s">
        <v>40</v>
      </c>
      <c r="P3" s="16" t="s">
        <v>7</v>
      </c>
      <c r="Q3" s="16" t="s">
        <v>41</v>
      </c>
      <c r="R3" s="30"/>
      <c r="S3" s="30"/>
      <c r="T3" s="23"/>
      <c r="U3" s="16" t="s">
        <v>25</v>
      </c>
      <c r="V3" s="48" t="s">
        <v>26</v>
      </c>
      <c r="W3" s="48" t="s">
        <v>27</v>
      </c>
    </row>
    <row r="4" spans="1:23" ht="19" customHeight="1" x14ac:dyDescent="0.2">
      <c r="A4" s="116" t="s">
        <v>127</v>
      </c>
      <c r="B4" s="19">
        <v>1</v>
      </c>
      <c r="C4" s="19">
        <v>1</v>
      </c>
      <c r="D4" s="19"/>
      <c r="E4" s="19"/>
      <c r="F4" s="19">
        <v>1</v>
      </c>
      <c r="G4" s="19"/>
      <c r="H4" s="19"/>
      <c r="I4" s="19"/>
      <c r="J4" s="19">
        <v>1</v>
      </c>
      <c r="K4" s="19">
        <v>1</v>
      </c>
      <c r="L4" s="19"/>
      <c r="M4" s="19">
        <v>0</v>
      </c>
      <c r="N4" s="19"/>
      <c r="O4" s="19"/>
      <c r="P4" s="19"/>
      <c r="Q4" s="19">
        <v>10</v>
      </c>
      <c r="R4" s="19"/>
      <c r="S4" s="19"/>
      <c r="T4" s="19"/>
      <c r="U4" s="19"/>
      <c r="V4" s="19">
        <v>2</v>
      </c>
      <c r="W4" s="64"/>
    </row>
    <row r="5" spans="1:23" ht="19" customHeight="1" x14ac:dyDescent="0.2">
      <c r="A5" s="117" t="s">
        <v>128</v>
      </c>
      <c r="B5" s="14">
        <v>1</v>
      </c>
      <c r="C5" s="14"/>
      <c r="D5" s="14"/>
      <c r="E5" s="14"/>
      <c r="F5" s="14">
        <v>2.33</v>
      </c>
      <c r="G5" s="14">
        <v>4</v>
      </c>
      <c r="H5" s="14">
        <v>0</v>
      </c>
      <c r="I5" s="14">
        <v>2</v>
      </c>
      <c r="J5" s="14">
        <v>4</v>
      </c>
      <c r="K5" s="14"/>
      <c r="L5" s="14"/>
      <c r="M5" s="14">
        <v>1</v>
      </c>
      <c r="N5" s="14"/>
      <c r="O5" s="14"/>
      <c r="P5" s="14"/>
      <c r="Q5" s="14">
        <v>50</v>
      </c>
      <c r="R5" s="14"/>
      <c r="S5" s="14"/>
      <c r="T5" s="14"/>
      <c r="U5" s="14"/>
      <c r="V5" s="14">
        <v>1</v>
      </c>
      <c r="W5" s="14"/>
    </row>
    <row r="6" spans="1:23" ht="19" customHeight="1" x14ac:dyDescent="0.2">
      <c r="A6" s="117" t="s">
        <v>131</v>
      </c>
      <c r="B6" s="14">
        <v>1</v>
      </c>
      <c r="C6" s="14"/>
      <c r="D6" s="14"/>
      <c r="E6" s="14"/>
      <c r="F6" s="14">
        <v>0.67</v>
      </c>
      <c r="G6" s="14">
        <v>0</v>
      </c>
      <c r="H6" s="14">
        <v>0</v>
      </c>
      <c r="I6" s="14">
        <v>1</v>
      </c>
      <c r="J6" s="14">
        <v>2</v>
      </c>
      <c r="K6" s="14">
        <v>1</v>
      </c>
      <c r="L6" s="14"/>
      <c r="M6" s="14">
        <v>0</v>
      </c>
      <c r="N6" s="14"/>
      <c r="O6" s="14"/>
      <c r="P6" s="14"/>
      <c r="Q6" s="14">
        <v>27</v>
      </c>
      <c r="R6" s="14"/>
      <c r="S6" s="14"/>
      <c r="T6" s="14"/>
      <c r="U6" s="14"/>
      <c r="V6" s="14"/>
      <c r="W6" s="14"/>
    </row>
    <row r="7" spans="1:23" ht="19" customHeight="1" x14ac:dyDescent="0.2">
      <c r="A7" s="116" t="s">
        <v>136</v>
      </c>
      <c r="B7" s="14">
        <v>1</v>
      </c>
      <c r="C7" s="14"/>
      <c r="D7" s="14"/>
      <c r="E7" s="14"/>
      <c r="F7" s="14">
        <v>0</v>
      </c>
      <c r="G7" s="14">
        <v>1</v>
      </c>
      <c r="H7" s="14">
        <v>1</v>
      </c>
      <c r="I7" s="14"/>
      <c r="J7" s="14">
        <v>3</v>
      </c>
      <c r="K7" s="14"/>
      <c r="L7" s="14"/>
      <c r="M7" s="14">
        <v>1</v>
      </c>
      <c r="N7" s="14"/>
      <c r="O7" s="14"/>
      <c r="P7" s="14"/>
      <c r="Q7" s="14">
        <v>21</v>
      </c>
      <c r="S7" s="14"/>
      <c r="T7" s="14"/>
      <c r="U7" s="14"/>
      <c r="V7" s="14"/>
      <c r="W7" s="14"/>
    </row>
    <row r="8" spans="1:23" ht="19" customHeight="1" x14ac:dyDescent="0.2">
      <c r="A8" s="117" t="s">
        <v>145</v>
      </c>
      <c r="B8" s="14">
        <v>1</v>
      </c>
      <c r="C8" s="14"/>
      <c r="D8" s="14"/>
      <c r="E8" s="14"/>
      <c r="F8" s="14">
        <v>2</v>
      </c>
      <c r="G8" s="14">
        <v>2</v>
      </c>
      <c r="H8" s="14">
        <v>3</v>
      </c>
      <c r="I8" s="14">
        <v>0</v>
      </c>
      <c r="J8" s="14">
        <v>1</v>
      </c>
      <c r="K8" s="14"/>
      <c r="L8" s="14">
        <v>1</v>
      </c>
      <c r="M8" s="14">
        <v>0</v>
      </c>
      <c r="N8" s="14"/>
      <c r="O8" s="14"/>
      <c r="P8" s="14"/>
      <c r="Q8" s="14">
        <v>36</v>
      </c>
      <c r="R8" s="14"/>
      <c r="S8" s="14"/>
      <c r="T8" s="14"/>
      <c r="U8" s="14"/>
      <c r="V8" s="14"/>
      <c r="W8" s="14"/>
    </row>
    <row r="9" spans="1:23" ht="19" customHeight="1" x14ac:dyDescent="0.2">
      <c r="A9" s="14" t="s">
        <v>150</v>
      </c>
      <c r="B9" s="14">
        <v>1</v>
      </c>
      <c r="C9" s="14"/>
      <c r="D9" s="14"/>
      <c r="E9" s="14"/>
      <c r="F9" s="14">
        <v>0.67</v>
      </c>
      <c r="G9" s="14">
        <v>0</v>
      </c>
      <c r="H9" s="14">
        <v>0</v>
      </c>
      <c r="I9" s="14">
        <v>0</v>
      </c>
      <c r="J9" s="14">
        <v>0</v>
      </c>
      <c r="K9" s="14"/>
      <c r="L9" s="14"/>
      <c r="M9" s="14">
        <v>0</v>
      </c>
      <c r="N9" s="14"/>
      <c r="O9" s="14"/>
      <c r="P9" s="14"/>
      <c r="Q9" s="14">
        <v>3</v>
      </c>
      <c r="R9" s="14"/>
      <c r="S9" s="14"/>
      <c r="T9" s="14"/>
      <c r="U9" s="14"/>
      <c r="V9" s="14"/>
      <c r="W9" s="14"/>
    </row>
    <row r="10" spans="1:23" ht="19" customHeight="1" x14ac:dyDescent="0.2">
      <c r="A10" s="116" t="s">
        <v>152</v>
      </c>
      <c r="B10" s="14">
        <v>1</v>
      </c>
      <c r="C10" s="14"/>
      <c r="D10" s="14"/>
      <c r="E10" s="14"/>
      <c r="F10" s="14">
        <v>2</v>
      </c>
      <c r="G10" s="14">
        <v>1</v>
      </c>
      <c r="H10" s="14">
        <v>3</v>
      </c>
      <c r="I10" s="14">
        <v>2</v>
      </c>
      <c r="J10" s="14"/>
      <c r="K10" s="14"/>
      <c r="L10" s="14"/>
      <c r="M10" s="14">
        <v>1</v>
      </c>
      <c r="N10" s="14"/>
      <c r="O10" s="14"/>
      <c r="P10" s="14"/>
      <c r="Q10" s="14">
        <v>26</v>
      </c>
      <c r="R10" s="14"/>
      <c r="S10" s="14"/>
      <c r="T10" s="14"/>
      <c r="U10" s="14"/>
      <c r="V10" s="14"/>
      <c r="W10" s="14"/>
    </row>
    <row r="11" spans="1:23" ht="19" customHeight="1" x14ac:dyDescent="0.2">
      <c r="A11" s="28" t="s">
        <v>155</v>
      </c>
      <c r="B11" s="13">
        <v>1</v>
      </c>
      <c r="C11" s="13"/>
      <c r="D11" s="13"/>
      <c r="E11" s="43"/>
      <c r="F11" s="13">
        <v>0</v>
      </c>
      <c r="G11" s="13">
        <v>5</v>
      </c>
      <c r="H11" s="13">
        <v>2</v>
      </c>
      <c r="I11" s="13">
        <v>0</v>
      </c>
      <c r="J11" s="13">
        <v>2</v>
      </c>
      <c r="K11" s="13"/>
      <c r="L11" s="44"/>
      <c r="M11" s="13">
        <v>4</v>
      </c>
      <c r="N11" s="13"/>
      <c r="O11" s="13"/>
      <c r="P11" s="13"/>
      <c r="Q11" s="13">
        <v>19</v>
      </c>
      <c r="R11" s="13"/>
      <c r="S11" s="14"/>
      <c r="T11" s="13"/>
      <c r="U11" s="13"/>
      <c r="V11" s="13"/>
      <c r="W11" s="14"/>
    </row>
    <row r="12" spans="1:23" ht="19" customHeight="1" x14ac:dyDescent="0.2">
      <c r="A12" s="188" t="s">
        <v>162</v>
      </c>
      <c r="B12" s="13">
        <v>1</v>
      </c>
      <c r="C12" s="13">
        <v>1</v>
      </c>
      <c r="D12" s="13"/>
      <c r="E12" s="43"/>
      <c r="F12" s="13">
        <v>3</v>
      </c>
      <c r="G12" s="13">
        <v>0</v>
      </c>
      <c r="H12" s="13">
        <v>0</v>
      </c>
      <c r="I12" s="13">
        <v>2</v>
      </c>
      <c r="J12" s="13">
        <v>1</v>
      </c>
      <c r="K12" s="13">
        <v>2</v>
      </c>
      <c r="L12" s="44"/>
      <c r="M12" s="13">
        <v>0</v>
      </c>
      <c r="N12" s="13"/>
      <c r="O12" s="13"/>
      <c r="P12" s="13"/>
      <c r="Q12" s="13">
        <v>34</v>
      </c>
      <c r="R12" s="13"/>
      <c r="S12" s="14"/>
      <c r="T12" s="13"/>
      <c r="U12" s="13"/>
      <c r="V12" s="13"/>
      <c r="W12" s="14"/>
    </row>
    <row r="13" spans="1:23" ht="19" customHeight="1" x14ac:dyDescent="0.2">
      <c r="A13" s="28"/>
      <c r="B13" s="13"/>
      <c r="C13" s="13"/>
      <c r="D13" s="13"/>
      <c r="E13" s="43"/>
      <c r="F13" s="13"/>
      <c r="G13" s="13"/>
      <c r="H13" s="13"/>
      <c r="I13" s="13"/>
      <c r="J13" s="13"/>
      <c r="K13" s="13"/>
      <c r="L13" s="44"/>
      <c r="M13" s="13"/>
      <c r="N13" s="13"/>
      <c r="O13" s="13"/>
      <c r="P13" s="13"/>
      <c r="Q13" s="13"/>
      <c r="R13" s="13"/>
      <c r="S13" s="14"/>
      <c r="T13" s="13"/>
      <c r="U13" s="13"/>
      <c r="V13" s="13"/>
      <c r="W13" s="14"/>
    </row>
    <row r="14" spans="1:23" ht="19" customHeight="1" x14ac:dyDescent="0.2">
      <c r="A14" s="28"/>
      <c r="B14" s="13"/>
      <c r="C14" s="13"/>
      <c r="D14" s="13"/>
      <c r="E14" s="43"/>
      <c r="F14" s="13"/>
      <c r="G14" s="13"/>
      <c r="H14" s="13"/>
      <c r="I14" s="13"/>
      <c r="J14" s="13"/>
      <c r="K14" s="13"/>
      <c r="L14" s="44"/>
      <c r="M14" s="13"/>
      <c r="N14" s="13"/>
      <c r="O14" s="13"/>
      <c r="P14" s="13"/>
      <c r="Q14" s="13"/>
      <c r="R14" s="13"/>
      <c r="S14" s="14"/>
      <c r="T14" s="13"/>
      <c r="U14" s="13"/>
      <c r="V14" s="13"/>
      <c r="W14" s="14"/>
    </row>
    <row r="15" spans="1:23" ht="19" customHeight="1" x14ac:dyDescent="0.2">
      <c r="A15" s="22"/>
      <c r="B15" s="23"/>
      <c r="C15" s="23"/>
      <c r="D15" s="23"/>
      <c r="E15" s="33"/>
      <c r="F15" s="23"/>
      <c r="G15" s="23"/>
      <c r="H15" s="23"/>
      <c r="I15" s="23"/>
      <c r="J15" s="23"/>
      <c r="K15" s="23"/>
      <c r="L15" s="34"/>
      <c r="M15" s="23"/>
      <c r="N15" s="23"/>
      <c r="O15" s="23"/>
      <c r="P15" s="23"/>
      <c r="Q15" s="23"/>
      <c r="R15" s="23"/>
      <c r="S15" s="25"/>
      <c r="T15" s="23"/>
      <c r="U15" s="23"/>
      <c r="V15" s="23"/>
      <c r="W15" s="25"/>
    </row>
    <row r="16" spans="1:23" ht="19" customHeight="1" x14ac:dyDescent="0.2">
      <c r="A16" s="26" t="s">
        <v>30</v>
      </c>
      <c r="B16" s="20">
        <f t="shared" ref="B16:M16" si="0">SUM(B4:B15)</f>
        <v>9</v>
      </c>
      <c r="C16" s="20">
        <f t="shared" si="0"/>
        <v>2</v>
      </c>
      <c r="D16" s="20">
        <f t="shared" si="0"/>
        <v>0</v>
      </c>
      <c r="E16" s="35">
        <f t="shared" si="0"/>
        <v>0</v>
      </c>
      <c r="F16" s="36">
        <f t="shared" si="0"/>
        <v>11.67</v>
      </c>
      <c r="G16" s="20">
        <f t="shared" si="0"/>
        <v>13</v>
      </c>
      <c r="H16" s="20">
        <f t="shared" si="0"/>
        <v>9</v>
      </c>
      <c r="I16" s="20">
        <f t="shared" si="0"/>
        <v>7</v>
      </c>
      <c r="J16" s="20">
        <f t="shared" si="0"/>
        <v>14</v>
      </c>
      <c r="K16" s="20">
        <f t="shared" si="0"/>
        <v>4</v>
      </c>
      <c r="L16" s="20">
        <f t="shared" si="0"/>
        <v>1</v>
      </c>
      <c r="M16" s="20">
        <f t="shared" si="0"/>
        <v>7</v>
      </c>
      <c r="N16" s="36">
        <f>(M16*7)/F16</f>
        <v>4.1988003427592115</v>
      </c>
      <c r="O16" s="36">
        <f>SUM(H16+J16+K16)/F16</f>
        <v>2.3136246786632393</v>
      </c>
      <c r="P16" s="20">
        <f>SUM(P4:P15)</f>
        <v>0</v>
      </c>
      <c r="Q16" s="20">
        <f>SUM(Q4:Q15)</f>
        <v>226</v>
      </c>
      <c r="R16" s="20">
        <f>SUM(R4:R15)</f>
        <v>0</v>
      </c>
      <c r="S16" s="19"/>
      <c r="T16" s="35"/>
      <c r="U16" s="20">
        <f>SUM(U4:U15)</f>
        <v>0</v>
      </c>
      <c r="V16" s="20">
        <f>SUM(V4:V15)</f>
        <v>3</v>
      </c>
      <c r="W16" s="20">
        <f>SUM(W4:W15)</f>
        <v>0</v>
      </c>
    </row>
    <row r="17" spans="1:24" ht="19" customHeight="1" x14ac:dyDescent="0.2">
      <c r="A17" s="28"/>
      <c r="B17" s="13"/>
      <c r="C17" s="13"/>
      <c r="D17" s="13"/>
      <c r="E17" s="13"/>
      <c r="F17" s="13"/>
      <c r="G17" s="13"/>
      <c r="H17" s="13"/>
      <c r="I17" s="13"/>
      <c r="J17" s="13"/>
      <c r="K17" s="13"/>
      <c r="L17" s="13"/>
      <c r="M17" s="13"/>
      <c r="N17" s="13"/>
      <c r="O17" s="13"/>
      <c r="P17" s="13"/>
      <c r="Q17" s="13"/>
      <c r="R17" s="13"/>
      <c r="S17" s="13"/>
      <c r="T17" s="13"/>
      <c r="U17" s="13"/>
      <c r="V17" s="14"/>
      <c r="W17" s="14"/>
    </row>
    <row r="18" spans="1:24" ht="19" customHeight="1" x14ac:dyDescent="0.2">
      <c r="A18" s="38"/>
      <c r="B18" s="14"/>
      <c r="C18" s="14"/>
      <c r="D18" s="14"/>
      <c r="E18" s="14"/>
      <c r="F18" s="14"/>
      <c r="G18" s="14"/>
      <c r="H18" s="14"/>
      <c r="I18" s="14"/>
      <c r="J18" s="14"/>
      <c r="K18" s="14"/>
      <c r="L18" s="14"/>
      <c r="M18" s="14"/>
      <c r="N18" s="14"/>
      <c r="O18" s="14"/>
      <c r="P18" s="14"/>
      <c r="Q18" s="14"/>
      <c r="R18" s="14"/>
      <c r="S18" s="14"/>
      <c r="T18" s="14"/>
      <c r="U18" s="14"/>
      <c r="V18" s="14"/>
      <c r="W18" s="14"/>
    </row>
    <row r="19" spans="1:24" ht="16" x14ac:dyDescent="0.2">
      <c r="A19" s="10"/>
      <c r="B19" s="11"/>
      <c r="C19" s="11"/>
      <c r="D19" s="11"/>
      <c r="E19" s="11"/>
      <c r="F19" s="11"/>
      <c r="G19" s="11"/>
      <c r="H19" s="11"/>
      <c r="I19" s="11"/>
      <c r="J19" s="11"/>
      <c r="K19" s="11"/>
      <c r="L19" s="11"/>
      <c r="M19" s="11"/>
      <c r="N19" s="11"/>
      <c r="O19" s="11"/>
      <c r="P19" s="11"/>
      <c r="Q19" s="11"/>
      <c r="R19" s="11"/>
      <c r="S19" s="11"/>
      <c r="T19" s="11"/>
      <c r="U19" s="13"/>
      <c r="V19" s="13"/>
      <c r="W19" s="14"/>
      <c r="X19" s="14"/>
    </row>
    <row r="20" spans="1:24" ht="16" x14ac:dyDescent="0.2">
      <c r="A20" s="38"/>
      <c r="B20" s="14"/>
      <c r="C20" s="14"/>
      <c r="D20" s="14"/>
      <c r="E20" s="31"/>
      <c r="F20" s="14"/>
      <c r="G20" s="14"/>
      <c r="H20" s="14"/>
      <c r="I20" s="14"/>
      <c r="J20" s="14"/>
      <c r="K20" s="14"/>
      <c r="L20" s="14"/>
      <c r="M20" s="14"/>
      <c r="N20" s="14"/>
      <c r="O20" s="14"/>
      <c r="P20" s="14"/>
      <c r="Q20" s="14"/>
      <c r="R20" s="14"/>
      <c r="S20" s="14"/>
      <c r="T20" s="14"/>
      <c r="U20" s="13"/>
      <c r="V20" s="13"/>
      <c r="W20" s="14"/>
      <c r="X20" s="14"/>
    </row>
    <row r="21" spans="1:24" ht="28" x14ac:dyDescent="0.2">
      <c r="A21" s="15" t="s">
        <v>6</v>
      </c>
      <c r="B21" s="16" t="s">
        <v>7</v>
      </c>
      <c r="C21" s="16" t="s">
        <v>8</v>
      </c>
      <c r="D21" s="16" t="s">
        <v>9</v>
      </c>
      <c r="E21" s="16" t="s">
        <v>10</v>
      </c>
      <c r="F21" s="16" t="s">
        <v>11</v>
      </c>
      <c r="G21" s="16" t="s">
        <v>12</v>
      </c>
      <c r="H21" s="16" t="s">
        <v>13</v>
      </c>
      <c r="I21" s="16" t="s">
        <v>14</v>
      </c>
      <c r="J21" s="16" t="s">
        <v>15</v>
      </c>
      <c r="K21" s="16" t="s">
        <v>16</v>
      </c>
      <c r="L21" s="16" t="s">
        <v>17</v>
      </c>
      <c r="M21" s="16" t="s">
        <v>18</v>
      </c>
      <c r="N21" s="16" t="s">
        <v>19</v>
      </c>
      <c r="O21" s="16" t="s">
        <v>20</v>
      </c>
      <c r="P21" s="17" t="s">
        <v>21</v>
      </c>
      <c r="Q21" s="16" t="s">
        <v>22</v>
      </c>
      <c r="R21" s="16" t="s">
        <v>23</v>
      </c>
      <c r="S21" s="16" t="s">
        <v>24</v>
      </c>
      <c r="T21" s="16" t="s">
        <v>25</v>
      </c>
      <c r="U21" s="16" t="s">
        <v>26</v>
      </c>
      <c r="V21" s="16" t="s">
        <v>27</v>
      </c>
      <c r="W21" s="17" t="s">
        <v>28</v>
      </c>
      <c r="X21" s="48" t="s">
        <v>29</v>
      </c>
    </row>
    <row r="22" spans="1:24" ht="16" x14ac:dyDescent="0.2">
      <c r="A22" s="117" t="s">
        <v>145</v>
      </c>
      <c r="B22" s="19">
        <v>1</v>
      </c>
      <c r="C22" s="19">
        <v>0</v>
      </c>
      <c r="D22" s="19">
        <v>1</v>
      </c>
      <c r="E22" s="19"/>
      <c r="F22" s="19"/>
      <c r="G22" s="19"/>
      <c r="H22" s="19"/>
      <c r="I22" s="19"/>
      <c r="J22" s="19"/>
      <c r="K22" s="19"/>
      <c r="L22" s="19"/>
      <c r="M22" s="19"/>
      <c r="N22" s="19"/>
      <c r="O22" s="19"/>
      <c r="P22" s="19"/>
      <c r="Q22" s="19"/>
      <c r="R22" s="19"/>
      <c r="S22" s="19"/>
      <c r="T22" s="19"/>
      <c r="U22" s="19">
        <v>1</v>
      </c>
      <c r="V22" s="19"/>
      <c r="W22" s="19"/>
      <c r="X22" s="19"/>
    </row>
    <row r="23" spans="1:24" ht="16" x14ac:dyDescent="0.2">
      <c r="A23" s="117"/>
      <c r="B23" s="14"/>
      <c r="C23" s="14">
        <v>1</v>
      </c>
      <c r="D23" s="14"/>
      <c r="E23" s="14"/>
      <c r="F23" s="14"/>
      <c r="G23" s="14"/>
      <c r="H23" s="14"/>
      <c r="I23" s="14"/>
      <c r="J23" s="14"/>
      <c r="K23" s="14"/>
      <c r="L23" s="14"/>
      <c r="M23" s="14"/>
      <c r="N23" s="14"/>
      <c r="O23" s="14"/>
      <c r="P23" s="14"/>
      <c r="Q23" s="14"/>
      <c r="R23" s="14"/>
      <c r="S23" s="14"/>
      <c r="T23" s="14"/>
      <c r="U23" s="14"/>
      <c r="V23" s="14"/>
      <c r="W23" s="14"/>
      <c r="X23" s="14"/>
    </row>
    <row r="24" spans="1:24" ht="16" x14ac:dyDescent="0.2">
      <c r="A24" s="116" t="s">
        <v>152</v>
      </c>
      <c r="B24" s="14">
        <v>1</v>
      </c>
      <c r="C24" s="14">
        <v>0</v>
      </c>
      <c r="D24" s="14">
        <v>0</v>
      </c>
      <c r="E24" s="14"/>
      <c r="F24" s="14"/>
      <c r="G24" s="14"/>
      <c r="H24" s="14"/>
      <c r="I24" s="14">
        <v>1</v>
      </c>
      <c r="J24" s="14"/>
      <c r="K24" s="14"/>
      <c r="L24" s="14"/>
      <c r="M24" s="14"/>
      <c r="N24" s="14"/>
      <c r="O24" s="14"/>
      <c r="P24" s="14"/>
      <c r="Q24" s="14"/>
      <c r="R24" s="14"/>
      <c r="S24" s="14"/>
      <c r="T24" s="14"/>
      <c r="U24" s="14"/>
      <c r="V24" s="14"/>
      <c r="W24" s="14"/>
      <c r="X24" s="14"/>
    </row>
    <row r="25" spans="1:24" ht="16" x14ac:dyDescent="0.2">
      <c r="A25" s="188" t="s">
        <v>162</v>
      </c>
      <c r="B25" s="20">
        <v>3</v>
      </c>
      <c r="C25" s="20">
        <v>0</v>
      </c>
      <c r="D25" s="20">
        <v>0</v>
      </c>
      <c r="E25" s="20"/>
      <c r="F25" s="14"/>
      <c r="G25" s="14"/>
      <c r="H25" s="14"/>
      <c r="I25" s="14">
        <v>2</v>
      </c>
      <c r="J25" s="14"/>
      <c r="K25" s="14"/>
      <c r="L25" s="14"/>
      <c r="M25" s="14"/>
      <c r="N25" s="14"/>
      <c r="O25" s="14"/>
      <c r="P25" s="14"/>
      <c r="Q25" s="14"/>
      <c r="R25" s="14"/>
      <c r="S25" s="14"/>
      <c r="T25" s="14"/>
      <c r="U25" s="14">
        <v>1</v>
      </c>
      <c r="V25" s="14">
        <v>1</v>
      </c>
      <c r="W25" s="14"/>
      <c r="X25" s="14"/>
    </row>
    <row r="26" spans="1:24" ht="16" x14ac:dyDescent="0.2">
      <c r="A26" s="117"/>
      <c r="B26" s="14"/>
      <c r="C26" s="14"/>
      <c r="D26" s="14"/>
      <c r="E26" s="14"/>
      <c r="F26" s="14"/>
      <c r="G26" s="14"/>
      <c r="H26" s="14"/>
      <c r="I26" s="14"/>
      <c r="J26" s="14"/>
      <c r="K26" s="14"/>
      <c r="L26" s="14"/>
      <c r="M26" s="14"/>
      <c r="N26" s="14"/>
      <c r="O26" s="14"/>
      <c r="P26" s="14"/>
      <c r="Q26" s="14"/>
      <c r="R26" s="14"/>
      <c r="S26" s="14"/>
      <c r="T26" s="14"/>
      <c r="U26" s="14"/>
      <c r="V26" s="14"/>
      <c r="W26" s="14"/>
      <c r="X26" s="14"/>
    </row>
    <row r="27" spans="1:24" ht="16" x14ac:dyDescent="0.2">
      <c r="A27" s="148"/>
      <c r="B27" s="14"/>
      <c r="C27" s="14"/>
      <c r="D27" s="14"/>
      <c r="E27" s="14"/>
      <c r="F27" s="14"/>
      <c r="G27" s="14"/>
      <c r="H27" s="14"/>
      <c r="I27" s="14"/>
      <c r="J27" s="14"/>
      <c r="K27" s="14"/>
      <c r="L27" s="14"/>
      <c r="M27" s="14"/>
      <c r="N27" s="14"/>
      <c r="O27" s="14"/>
      <c r="P27" s="14"/>
      <c r="Q27" s="14"/>
      <c r="R27" s="14"/>
      <c r="S27" s="14"/>
      <c r="T27" s="14"/>
      <c r="U27" s="14"/>
      <c r="V27" s="14"/>
      <c r="W27" s="14"/>
      <c r="X27" s="14"/>
    </row>
    <row r="28" spans="1:24" ht="16" x14ac:dyDescent="0.2">
      <c r="A28" s="38"/>
      <c r="B28" s="14"/>
      <c r="C28" s="14"/>
      <c r="D28" s="14"/>
      <c r="E28" s="14"/>
      <c r="F28" s="14"/>
      <c r="G28" s="14"/>
      <c r="H28" s="14"/>
      <c r="I28" s="14"/>
      <c r="J28" s="14"/>
      <c r="K28" s="14"/>
      <c r="L28" s="14"/>
      <c r="M28" s="14"/>
      <c r="N28" s="14"/>
      <c r="O28" s="14"/>
      <c r="P28" s="14"/>
      <c r="Q28" s="14"/>
      <c r="R28" s="14"/>
      <c r="S28" s="14"/>
      <c r="T28" s="14"/>
      <c r="U28" s="14"/>
      <c r="V28" s="14"/>
      <c r="W28" s="14"/>
      <c r="X28" s="14"/>
    </row>
    <row r="29" spans="1:24" ht="16" x14ac:dyDescent="0.2">
      <c r="A29" s="38"/>
      <c r="B29" s="14"/>
      <c r="C29" s="14"/>
      <c r="D29" s="14"/>
      <c r="E29" s="14"/>
      <c r="F29" s="14"/>
      <c r="G29" s="14"/>
      <c r="H29" s="14"/>
      <c r="I29" s="14"/>
      <c r="J29" s="14"/>
      <c r="K29" s="14"/>
      <c r="L29" s="14"/>
      <c r="M29" s="14"/>
      <c r="N29" s="14"/>
      <c r="O29" s="14"/>
      <c r="P29" s="14"/>
      <c r="Q29" s="14"/>
      <c r="R29" s="14"/>
      <c r="S29" s="14"/>
      <c r="T29" s="14"/>
      <c r="U29" s="14"/>
      <c r="V29" s="14"/>
      <c r="W29" s="14"/>
      <c r="X29" s="14"/>
    </row>
    <row r="30" spans="1:24" ht="16" x14ac:dyDescent="0.2">
      <c r="A30" s="38"/>
      <c r="B30" s="14"/>
      <c r="C30" s="14"/>
      <c r="D30" s="14"/>
      <c r="E30" s="14"/>
      <c r="F30" s="14"/>
      <c r="G30" s="14"/>
      <c r="H30" s="14"/>
      <c r="I30" s="14"/>
      <c r="J30" s="14"/>
      <c r="K30" s="14"/>
      <c r="L30" s="14"/>
      <c r="M30" s="14"/>
      <c r="N30" s="14"/>
      <c r="O30" s="14"/>
      <c r="P30" s="14"/>
      <c r="Q30" s="14"/>
      <c r="R30" s="14"/>
      <c r="S30" s="14"/>
      <c r="T30" s="14"/>
      <c r="U30" s="14"/>
      <c r="V30" s="14"/>
      <c r="W30" s="14"/>
      <c r="X30" s="14"/>
    </row>
    <row r="31" spans="1:24" ht="16" x14ac:dyDescent="0.2">
      <c r="A31" s="38"/>
      <c r="B31" s="14"/>
      <c r="C31" s="14"/>
      <c r="D31" s="14"/>
      <c r="E31" s="14"/>
      <c r="F31" s="14"/>
      <c r="G31" s="14"/>
      <c r="H31" s="14"/>
      <c r="I31" s="14"/>
      <c r="J31" s="14"/>
      <c r="K31" s="14"/>
      <c r="L31" s="14"/>
      <c r="M31" s="14"/>
      <c r="N31" s="14"/>
      <c r="O31" s="14"/>
      <c r="P31" s="14"/>
      <c r="Q31" s="14"/>
      <c r="R31" s="14"/>
      <c r="S31" s="14"/>
      <c r="T31" s="14"/>
      <c r="U31" s="14"/>
      <c r="V31" s="14"/>
      <c r="W31" s="14"/>
      <c r="X31" s="14"/>
    </row>
    <row r="32" spans="1:24" ht="16" x14ac:dyDescent="0.2">
      <c r="A32" s="38"/>
      <c r="B32" s="14"/>
      <c r="C32" s="14"/>
      <c r="D32" s="14"/>
      <c r="E32" s="14"/>
      <c r="F32" s="14"/>
      <c r="G32" s="14"/>
      <c r="H32" s="14"/>
      <c r="I32" s="14"/>
      <c r="J32" s="14"/>
      <c r="K32" s="14"/>
      <c r="L32" s="14"/>
      <c r="M32" s="14"/>
      <c r="N32" s="14"/>
      <c r="O32" s="14"/>
      <c r="P32" s="14"/>
      <c r="Q32" s="14"/>
      <c r="R32" s="14"/>
      <c r="S32" s="14"/>
      <c r="T32" s="14"/>
      <c r="U32" s="14"/>
      <c r="V32" s="14"/>
      <c r="W32" s="14"/>
      <c r="X32" s="14"/>
    </row>
    <row r="33" spans="1:24" ht="16" x14ac:dyDescent="0.2">
      <c r="A33" s="38"/>
      <c r="B33" s="14"/>
      <c r="C33" s="14"/>
      <c r="D33" s="14"/>
      <c r="E33" s="14"/>
      <c r="F33" s="14"/>
      <c r="G33" s="14"/>
      <c r="H33" s="14"/>
      <c r="I33" s="14"/>
      <c r="J33" s="14"/>
      <c r="K33" s="14"/>
      <c r="L33" s="14"/>
      <c r="M33" s="14"/>
      <c r="N33" s="14"/>
      <c r="O33" s="14"/>
      <c r="P33" s="14"/>
      <c r="Q33" s="14"/>
      <c r="R33" s="14"/>
      <c r="S33" s="14"/>
      <c r="T33" s="14"/>
      <c r="U33" s="14"/>
      <c r="V33" s="14"/>
      <c r="W33" s="14"/>
      <c r="X33" s="14"/>
    </row>
    <row r="34" spans="1:24" ht="16" x14ac:dyDescent="0.2">
      <c r="A34" s="38"/>
      <c r="B34" s="14"/>
      <c r="C34" s="14"/>
      <c r="D34" s="14"/>
      <c r="E34" s="14"/>
      <c r="F34" s="14"/>
      <c r="G34" s="14"/>
      <c r="H34" s="14"/>
      <c r="I34" s="14"/>
      <c r="J34" s="14"/>
      <c r="K34" s="14"/>
      <c r="L34" s="14"/>
      <c r="M34" s="14"/>
      <c r="N34" s="14"/>
      <c r="O34" s="14"/>
      <c r="P34" s="14"/>
      <c r="Q34" s="14"/>
      <c r="R34" s="14"/>
      <c r="S34" s="14"/>
      <c r="T34" s="14"/>
      <c r="U34" s="14"/>
      <c r="V34" s="14"/>
      <c r="W34" s="14"/>
      <c r="X34" s="14"/>
    </row>
    <row r="35" spans="1:24" ht="16" x14ac:dyDescent="0.2">
      <c r="A35" s="38"/>
      <c r="B35" s="14"/>
      <c r="C35" s="14"/>
      <c r="D35" s="14"/>
      <c r="E35" s="14"/>
      <c r="F35" s="14"/>
      <c r="G35" s="14"/>
      <c r="H35" s="14"/>
      <c r="I35" s="14"/>
      <c r="J35" s="14"/>
      <c r="K35" s="14"/>
      <c r="L35" s="14"/>
      <c r="M35" s="14"/>
      <c r="N35" s="14"/>
      <c r="O35" s="14"/>
      <c r="P35" s="14"/>
      <c r="Q35" s="14"/>
      <c r="R35" s="14"/>
      <c r="S35" s="14"/>
      <c r="T35" s="14"/>
      <c r="U35" s="14"/>
      <c r="V35" s="14"/>
      <c r="W35" s="14"/>
      <c r="X35" s="14"/>
    </row>
    <row r="36" spans="1:24" ht="16" x14ac:dyDescent="0.2">
      <c r="A36" s="38"/>
      <c r="B36" s="14"/>
      <c r="C36" s="14"/>
      <c r="D36" s="14"/>
      <c r="E36" s="14"/>
      <c r="F36" s="14"/>
      <c r="G36" s="14"/>
      <c r="H36" s="14"/>
      <c r="I36" s="14"/>
      <c r="J36" s="14"/>
      <c r="K36" s="14"/>
      <c r="L36" s="14"/>
      <c r="M36" s="14"/>
      <c r="N36" s="14"/>
      <c r="O36" s="14"/>
      <c r="P36" s="14"/>
      <c r="Q36" s="14"/>
      <c r="R36" s="14"/>
      <c r="S36" s="14"/>
      <c r="T36" s="14"/>
      <c r="U36" s="14"/>
      <c r="V36" s="14"/>
      <c r="W36" s="14"/>
      <c r="X36" s="14"/>
    </row>
    <row r="37" spans="1:24" ht="16" x14ac:dyDescent="0.2">
      <c r="A37" s="38"/>
      <c r="B37" s="14"/>
      <c r="C37" s="14"/>
      <c r="D37" s="14"/>
      <c r="E37" s="14"/>
      <c r="F37" s="14"/>
      <c r="G37" s="14"/>
      <c r="H37" s="14"/>
      <c r="I37" s="14"/>
      <c r="J37" s="14"/>
      <c r="K37" s="14"/>
      <c r="L37" s="14"/>
      <c r="M37" s="14"/>
      <c r="N37" s="14"/>
      <c r="O37" s="14"/>
      <c r="P37" s="14"/>
      <c r="Q37" s="14"/>
      <c r="R37" s="14"/>
      <c r="S37" s="14"/>
      <c r="T37" s="14"/>
      <c r="U37" s="14"/>
      <c r="V37" s="14"/>
      <c r="W37" s="14"/>
      <c r="X37" s="14"/>
    </row>
    <row r="38" spans="1:24" ht="16" x14ac:dyDescent="0.2">
      <c r="A38" s="38"/>
      <c r="B38" s="14"/>
      <c r="C38" s="14"/>
      <c r="D38" s="14"/>
      <c r="E38" s="14"/>
      <c r="F38" s="14"/>
      <c r="G38" s="14"/>
      <c r="H38" s="14"/>
      <c r="I38" s="14"/>
      <c r="J38" s="14"/>
      <c r="K38" s="14"/>
      <c r="L38" s="14"/>
      <c r="M38" s="14"/>
      <c r="N38" s="14"/>
      <c r="O38" s="14"/>
      <c r="P38" s="14"/>
      <c r="Q38" s="14"/>
      <c r="R38" s="14"/>
      <c r="S38" s="14"/>
      <c r="T38" s="14"/>
      <c r="U38" s="14"/>
      <c r="V38" s="14"/>
      <c r="W38" s="14"/>
      <c r="X38" s="14"/>
    </row>
    <row r="39" spans="1:24" ht="16" x14ac:dyDescent="0.2">
      <c r="A39" s="38"/>
      <c r="B39" s="14"/>
      <c r="C39" s="14"/>
      <c r="D39" s="14"/>
      <c r="E39" s="14"/>
      <c r="F39" s="14"/>
      <c r="G39" s="14"/>
      <c r="H39" s="14"/>
      <c r="I39" s="14"/>
      <c r="J39" s="14"/>
      <c r="K39" s="14"/>
      <c r="L39" s="14"/>
      <c r="M39" s="14"/>
      <c r="N39" s="14"/>
      <c r="O39" s="14"/>
      <c r="P39" s="14"/>
      <c r="Q39" s="14"/>
      <c r="R39" s="14"/>
      <c r="S39" s="14"/>
      <c r="T39" s="14"/>
      <c r="U39" s="14"/>
      <c r="V39" s="14"/>
      <c r="W39" s="14"/>
      <c r="X39" s="14"/>
    </row>
    <row r="40" spans="1:24" ht="16" x14ac:dyDescent="0.2">
      <c r="A40" s="38"/>
      <c r="B40" s="14"/>
      <c r="C40" s="14"/>
      <c r="D40" s="14"/>
      <c r="E40" s="14"/>
      <c r="F40" s="14"/>
      <c r="G40" s="14"/>
      <c r="H40" s="14"/>
      <c r="I40" s="14"/>
      <c r="J40" s="14"/>
      <c r="K40" s="14"/>
      <c r="L40" s="14"/>
      <c r="M40" s="14"/>
      <c r="N40" s="14"/>
      <c r="O40" s="14"/>
      <c r="P40" s="14"/>
      <c r="Q40" s="14"/>
      <c r="R40" s="14"/>
      <c r="S40" s="14"/>
      <c r="T40" s="14"/>
      <c r="U40" s="14"/>
      <c r="V40" s="14"/>
      <c r="W40" s="14"/>
      <c r="X40" s="14"/>
    </row>
    <row r="41" spans="1:24" ht="16" x14ac:dyDescent="0.2">
      <c r="A41" s="38"/>
      <c r="B41" s="14"/>
      <c r="C41" s="14"/>
      <c r="D41" s="14"/>
      <c r="E41" s="14"/>
      <c r="F41" s="14"/>
      <c r="G41" s="14"/>
      <c r="H41" s="14"/>
      <c r="I41" s="14"/>
      <c r="J41" s="14"/>
      <c r="K41" s="14"/>
      <c r="L41" s="14"/>
      <c r="M41" s="14"/>
      <c r="N41" s="14"/>
      <c r="O41" s="14"/>
      <c r="P41" s="14"/>
      <c r="Q41" s="14"/>
      <c r="R41" s="14"/>
      <c r="S41" s="14"/>
      <c r="T41" s="14"/>
      <c r="U41" s="14"/>
      <c r="V41" s="14"/>
      <c r="W41" s="14"/>
      <c r="X41" s="14"/>
    </row>
    <row r="42" spans="1:24" ht="16" x14ac:dyDescent="0.2">
      <c r="A42" s="38"/>
      <c r="B42" s="14"/>
      <c r="C42" s="14"/>
      <c r="D42" s="14"/>
      <c r="E42" s="14"/>
      <c r="F42" s="14"/>
      <c r="G42" s="14"/>
      <c r="H42" s="14"/>
      <c r="I42" s="14"/>
      <c r="J42" s="14"/>
      <c r="K42" s="14"/>
      <c r="L42" s="14"/>
      <c r="M42" s="14"/>
      <c r="N42" s="14"/>
      <c r="O42" s="14"/>
      <c r="P42" s="14"/>
      <c r="Q42" s="14"/>
      <c r="R42" s="14"/>
      <c r="S42" s="14"/>
      <c r="T42" s="14"/>
      <c r="U42" s="14"/>
      <c r="V42" s="14"/>
      <c r="W42" s="14"/>
      <c r="X42" s="14"/>
    </row>
    <row r="43" spans="1:24" ht="16" x14ac:dyDescent="0.2">
      <c r="A43" s="22"/>
      <c r="B43" s="23"/>
      <c r="C43" s="23"/>
      <c r="D43" s="23"/>
      <c r="E43" s="23"/>
      <c r="F43" s="23"/>
      <c r="G43" s="23"/>
      <c r="H43" s="23"/>
      <c r="I43" s="23"/>
      <c r="J43" s="23"/>
      <c r="K43" s="23"/>
      <c r="L43" s="23"/>
      <c r="M43" s="23"/>
      <c r="N43" s="23"/>
      <c r="O43" s="24"/>
      <c r="P43" s="24"/>
      <c r="Q43" s="24"/>
      <c r="R43" s="23"/>
      <c r="S43" s="23"/>
      <c r="T43" s="23"/>
      <c r="U43" s="23"/>
      <c r="V43" s="23"/>
      <c r="W43" s="23"/>
      <c r="X43" s="25"/>
    </row>
    <row r="44" spans="1:24" ht="16" x14ac:dyDescent="0.2">
      <c r="A44" s="26" t="s">
        <v>30</v>
      </c>
      <c r="B44" s="20">
        <f>SUM(B22:B43)</f>
        <v>5</v>
      </c>
      <c r="C44" s="20">
        <f>SUM(C22:C43)</f>
        <v>1</v>
      </c>
      <c r="D44" s="20">
        <f>SUM(D22:D43)</f>
        <v>1</v>
      </c>
      <c r="E44" s="20">
        <f t="shared" ref="E44:N44" si="1">SUM(E22:E43)</f>
        <v>0</v>
      </c>
      <c r="F44" s="20">
        <f t="shared" si="1"/>
        <v>0</v>
      </c>
      <c r="G44" s="20">
        <f t="shared" si="1"/>
        <v>0</v>
      </c>
      <c r="H44" s="20">
        <f t="shared" si="1"/>
        <v>0</v>
      </c>
      <c r="I44" s="20">
        <f t="shared" si="1"/>
        <v>3</v>
      </c>
      <c r="J44" s="20">
        <f t="shared" si="1"/>
        <v>0</v>
      </c>
      <c r="K44" s="20">
        <f t="shared" si="1"/>
        <v>0</v>
      </c>
      <c r="L44" s="20">
        <f t="shared" si="1"/>
        <v>0</v>
      </c>
      <c r="M44" s="20">
        <f t="shared" si="1"/>
        <v>0</v>
      </c>
      <c r="N44" s="20">
        <f t="shared" si="1"/>
        <v>0</v>
      </c>
      <c r="O44" s="27">
        <f>(D44+J44+K44+N44)/(B44+J44+K44)</f>
        <v>0.2</v>
      </c>
      <c r="P44" s="27">
        <f>($D44+$E44+($F44*2)+(G44*3))/$B44</f>
        <v>0.2</v>
      </c>
      <c r="Q44" s="27">
        <f>D44/B44</f>
        <v>0.2</v>
      </c>
      <c r="R44" s="20">
        <f>SUM(R22:R43)</f>
        <v>0</v>
      </c>
      <c r="S44" s="20">
        <f>SUM(S22:S43)</f>
        <v>0</v>
      </c>
      <c r="T44" s="20">
        <f>SUM(T22:T43)</f>
        <v>0</v>
      </c>
      <c r="U44" s="20">
        <f>SUM(U22:U43)</f>
        <v>2</v>
      </c>
      <c r="V44" s="20">
        <f>SUM(V22:V43)</f>
        <v>1</v>
      </c>
      <c r="W44" s="27">
        <f>(U44+V44)/(T44+U44+V44)</f>
        <v>1</v>
      </c>
      <c r="X44" s="27">
        <f>(D44-G44)/(B44-I44-G44+M44)</f>
        <v>0.5</v>
      </c>
    </row>
    <row r="45" spans="1:24" ht="16" x14ac:dyDescent="0.2"/>
    <row r="46" spans="1:24" ht="16" x14ac:dyDescent="0.2">
      <c r="A46" s="223" t="s">
        <v>123</v>
      </c>
      <c r="B46" s="233"/>
      <c r="C46" s="233"/>
      <c r="D46" s="233"/>
      <c r="E46" s="233"/>
      <c r="F46" s="233"/>
      <c r="G46" s="233"/>
      <c r="H46" s="233"/>
      <c r="I46" s="233"/>
      <c r="J46" s="233"/>
      <c r="K46" s="233"/>
      <c r="L46" s="233"/>
      <c r="M46" s="233"/>
      <c r="N46" s="233"/>
      <c r="O46" s="233"/>
      <c r="P46" s="233"/>
      <c r="Q46" s="233"/>
      <c r="R46" s="233"/>
      <c r="S46" s="233"/>
      <c r="T46" s="233"/>
      <c r="U46" s="14"/>
      <c r="V46" s="14"/>
      <c r="W46" s="14"/>
    </row>
    <row r="47" spans="1:24" ht="16" x14ac:dyDescent="0.2">
      <c r="A47" s="21" t="s">
        <v>31</v>
      </c>
      <c r="B47" s="13"/>
      <c r="C47" s="13"/>
      <c r="D47" s="13"/>
      <c r="E47" s="13"/>
      <c r="F47" s="13"/>
      <c r="G47" s="13"/>
      <c r="H47" s="13"/>
      <c r="I47" s="13"/>
      <c r="J47" s="13"/>
      <c r="K47" s="13"/>
      <c r="L47" s="13"/>
      <c r="M47" s="13"/>
      <c r="N47" s="13"/>
      <c r="O47" s="13"/>
      <c r="P47" s="13"/>
      <c r="Q47" s="13"/>
      <c r="R47" s="13"/>
      <c r="S47" s="13"/>
      <c r="T47" s="13"/>
      <c r="U47" s="14"/>
      <c r="V47" s="14"/>
      <c r="W47" s="14"/>
    </row>
    <row r="48" spans="1:24" s="5" customFormat="1" ht="16" x14ac:dyDescent="0.2">
      <c r="A48" s="29" t="s">
        <v>6</v>
      </c>
      <c r="B48" s="16" t="s">
        <v>32</v>
      </c>
      <c r="C48" s="16" t="s">
        <v>33</v>
      </c>
      <c r="D48" s="16" t="s">
        <v>34</v>
      </c>
      <c r="E48" s="16" t="s">
        <v>35</v>
      </c>
      <c r="F48" s="16" t="s">
        <v>36</v>
      </c>
      <c r="G48" s="16" t="s">
        <v>8</v>
      </c>
      <c r="H48" s="16" t="s">
        <v>9</v>
      </c>
      <c r="I48" s="16" t="s">
        <v>14</v>
      </c>
      <c r="J48" s="16" t="s">
        <v>15</v>
      </c>
      <c r="K48" s="16" t="s">
        <v>16</v>
      </c>
      <c r="L48" s="16" t="s">
        <v>37</v>
      </c>
      <c r="M48" s="16" t="s">
        <v>38</v>
      </c>
      <c r="N48" s="16" t="s">
        <v>39</v>
      </c>
      <c r="O48" s="16" t="s">
        <v>40</v>
      </c>
      <c r="P48" s="16" t="s">
        <v>7</v>
      </c>
      <c r="Q48" s="16" t="s">
        <v>41</v>
      </c>
      <c r="R48" s="30"/>
      <c r="S48" s="30"/>
      <c r="T48" s="23"/>
      <c r="U48" s="16" t="s">
        <v>25</v>
      </c>
      <c r="V48" s="48" t="s">
        <v>26</v>
      </c>
      <c r="W48" s="48" t="s">
        <v>27</v>
      </c>
    </row>
    <row r="49" spans="1:23" ht="16" x14ac:dyDescent="0.2">
      <c r="A49" s="117" t="s">
        <v>128</v>
      </c>
      <c r="B49" s="20">
        <v>1</v>
      </c>
      <c r="C49" s="20"/>
      <c r="D49" s="20"/>
      <c r="E49" s="20"/>
      <c r="F49" s="20">
        <v>0.33</v>
      </c>
      <c r="G49" s="20">
        <v>2</v>
      </c>
      <c r="H49" s="20">
        <v>1</v>
      </c>
      <c r="I49" s="20">
        <v>1</v>
      </c>
      <c r="J49" s="20">
        <v>2</v>
      </c>
      <c r="K49" s="20"/>
      <c r="L49" s="20"/>
      <c r="M49" s="20">
        <v>2</v>
      </c>
      <c r="N49" s="20"/>
      <c r="O49" s="20"/>
      <c r="P49" s="20"/>
      <c r="Q49" s="20">
        <v>19</v>
      </c>
      <c r="R49" s="20"/>
      <c r="S49" s="20"/>
      <c r="T49" s="20"/>
      <c r="U49" s="20"/>
      <c r="V49" s="20"/>
      <c r="W49" s="20"/>
    </row>
    <row r="50" spans="1:23" ht="16" x14ac:dyDescent="0.2">
      <c r="A50" s="117" t="s">
        <v>134</v>
      </c>
      <c r="B50" s="12">
        <v>1</v>
      </c>
      <c r="C50" s="12"/>
      <c r="D50" s="12"/>
      <c r="E50" s="12"/>
      <c r="F50" s="12">
        <v>1</v>
      </c>
      <c r="G50" s="12">
        <v>1</v>
      </c>
      <c r="H50" s="12">
        <v>2</v>
      </c>
      <c r="I50" s="12">
        <v>1</v>
      </c>
      <c r="J50" s="12">
        <v>1</v>
      </c>
      <c r="K50" s="12">
        <v>1</v>
      </c>
      <c r="L50" s="12"/>
      <c r="M50" s="12">
        <v>0</v>
      </c>
      <c r="N50" s="12"/>
      <c r="O50" s="12"/>
      <c r="P50" s="12"/>
      <c r="Q50" s="12">
        <v>27</v>
      </c>
      <c r="R50" s="12"/>
      <c r="S50" s="12"/>
      <c r="T50" s="12"/>
      <c r="U50" s="12"/>
      <c r="V50" s="12"/>
      <c r="W50" s="12"/>
    </row>
    <row r="51" spans="1:23" ht="16" x14ac:dyDescent="0.2">
      <c r="A51" s="117" t="s">
        <v>150</v>
      </c>
      <c r="B51" s="12">
        <v>1</v>
      </c>
      <c r="C51" s="12"/>
      <c r="D51" s="12"/>
      <c r="E51" s="12"/>
      <c r="F51" s="12">
        <v>0.33</v>
      </c>
      <c r="G51" s="12">
        <v>2</v>
      </c>
      <c r="H51" s="12">
        <v>1</v>
      </c>
      <c r="I51" s="12">
        <v>0</v>
      </c>
      <c r="J51" s="12">
        <v>3</v>
      </c>
      <c r="K51" s="12"/>
      <c r="L51" s="12"/>
      <c r="M51" s="12">
        <v>2</v>
      </c>
      <c r="N51" s="12"/>
      <c r="O51" s="12"/>
      <c r="P51" s="12"/>
      <c r="Q51" s="12">
        <v>23</v>
      </c>
      <c r="R51" s="12"/>
      <c r="S51" s="12"/>
      <c r="T51" s="12"/>
      <c r="U51" s="12"/>
      <c r="V51" s="12"/>
      <c r="W51" s="12"/>
    </row>
    <row r="52" spans="1:23" ht="16" x14ac:dyDescent="0.2">
      <c r="A52" s="116" t="s">
        <v>152</v>
      </c>
      <c r="B52" s="12">
        <v>1</v>
      </c>
      <c r="C52" s="12"/>
      <c r="D52" s="12"/>
      <c r="E52" s="12"/>
      <c r="F52" s="12">
        <v>0.33</v>
      </c>
      <c r="G52" s="12">
        <v>3</v>
      </c>
      <c r="H52" s="12">
        <v>2</v>
      </c>
      <c r="I52" s="12">
        <v>0</v>
      </c>
      <c r="J52" s="12">
        <v>3</v>
      </c>
      <c r="K52" s="12"/>
      <c r="L52" s="12"/>
      <c r="M52" s="12">
        <v>2</v>
      </c>
      <c r="N52" s="12"/>
      <c r="O52" s="12"/>
      <c r="P52" s="12"/>
      <c r="Q52" s="12">
        <v>23</v>
      </c>
      <c r="R52" s="12"/>
      <c r="S52" s="12"/>
      <c r="T52" s="12"/>
      <c r="U52" s="12"/>
      <c r="V52" s="12"/>
      <c r="W52" s="12"/>
    </row>
    <row r="53" spans="1:23" ht="16" x14ac:dyDescent="0.2">
      <c r="A53" s="116"/>
      <c r="B53" s="12"/>
      <c r="C53" s="12"/>
      <c r="D53" s="12"/>
      <c r="E53" s="12"/>
      <c r="F53" s="12"/>
      <c r="G53" s="12"/>
      <c r="H53" s="12"/>
      <c r="I53" s="12"/>
      <c r="J53" s="12"/>
      <c r="K53" s="12"/>
      <c r="L53" s="12"/>
      <c r="M53" s="12"/>
      <c r="N53" s="12"/>
      <c r="O53" s="12"/>
      <c r="P53" s="12"/>
      <c r="Q53" s="12"/>
      <c r="R53" s="12"/>
      <c r="S53" s="12"/>
      <c r="T53" s="12"/>
      <c r="U53" s="12"/>
      <c r="V53" s="12"/>
      <c r="W53" s="12"/>
    </row>
    <row r="54" spans="1:23" ht="16" x14ac:dyDescent="0.2">
      <c r="A54" s="116"/>
      <c r="B54" s="12"/>
      <c r="C54" s="12"/>
      <c r="D54" s="12"/>
      <c r="E54" s="12"/>
      <c r="F54" s="12"/>
      <c r="G54" s="12"/>
      <c r="H54" s="12"/>
      <c r="I54" s="12"/>
      <c r="J54" s="12"/>
      <c r="K54" s="12"/>
      <c r="L54" s="12"/>
      <c r="M54" s="12"/>
      <c r="N54" s="12"/>
      <c r="O54" s="12"/>
      <c r="P54" s="12"/>
      <c r="Q54" s="12"/>
      <c r="R54" s="12"/>
      <c r="S54" s="12"/>
      <c r="T54" s="12"/>
      <c r="U54" s="12"/>
      <c r="V54" s="12"/>
      <c r="W54" s="12"/>
    </row>
    <row r="55" spans="1:23" ht="16" x14ac:dyDescent="0.2">
      <c r="A55" s="116"/>
      <c r="B55" s="12"/>
      <c r="C55" s="12"/>
      <c r="D55" s="12"/>
      <c r="E55" s="12"/>
      <c r="F55" s="12"/>
      <c r="G55" s="12"/>
      <c r="H55" s="12"/>
      <c r="I55" s="12"/>
      <c r="J55" s="12"/>
      <c r="K55" s="12"/>
      <c r="L55" s="12"/>
      <c r="M55" s="12"/>
      <c r="N55" s="12"/>
      <c r="O55" s="12"/>
      <c r="P55" s="12"/>
      <c r="Q55" s="12"/>
      <c r="R55" s="12"/>
      <c r="S55" s="12"/>
      <c r="T55" s="12"/>
      <c r="U55" s="12"/>
      <c r="V55" s="12"/>
      <c r="W55" s="12"/>
    </row>
    <row r="56" spans="1:23" ht="16" x14ac:dyDescent="0.2">
      <c r="A56" s="117"/>
      <c r="B56" s="12"/>
      <c r="C56" s="12"/>
      <c r="D56" s="12"/>
      <c r="E56" s="12"/>
      <c r="F56" s="12"/>
      <c r="G56" s="12"/>
      <c r="H56" s="12"/>
      <c r="I56" s="12"/>
      <c r="J56" s="12"/>
      <c r="K56" s="12"/>
      <c r="L56" s="12"/>
      <c r="M56" s="12"/>
      <c r="N56" s="12"/>
      <c r="O56" s="12"/>
      <c r="P56" s="12"/>
      <c r="Q56" s="12"/>
      <c r="R56" s="12"/>
      <c r="S56" s="12"/>
      <c r="T56" s="12"/>
      <c r="U56" s="12"/>
      <c r="V56" s="12"/>
      <c r="W56" s="12"/>
    </row>
    <row r="57" spans="1:23" ht="16" x14ac:dyDescent="0.2">
      <c r="A57" s="117"/>
      <c r="B57" s="12"/>
      <c r="C57" s="12"/>
      <c r="D57" s="12"/>
      <c r="E57" s="12"/>
      <c r="F57" s="12"/>
      <c r="G57" s="12"/>
      <c r="H57" s="12"/>
      <c r="I57" s="12"/>
      <c r="J57" s="12"/>
      <c r="K57" s="12"/>
      <c r="L57" s="12"/>
      <c r="M57" s="12"/>
      <c r="N57" s="12"/>
      <c r="O57" s="12"/>
      <c r="P57" s="12"/>
      <c r="Q57" s="12"/>
      <c r="R57" s="12"/>
      <c r="S57" s="12"/>
      <c r="T57" s="12"/>
      <c r="U57" s="12"/>
      <c r="V57" s="12"/>
      <c r="W57" s="12"/>
    </row>
    <row r="58" spans="1:23" ht="16" x14ac:dyDescent="0.2">
      <c r="A58" s="141"/>
      <c r="B58" s="12"/>
      <c r="C58" s="12"/>
      <c r="D58" s="12"/>
      <c r="E58" s="12"/>
      <c r="F58" s="12"/>
      <c r="G58" s="12"/>
      <c r="H58" s="12"/>
      <c r="I58" s="12"/>
      <c r="J58" s="12"/>
      <c r="K58" s="12"/>
      <c r="L58" s="12"/>
      <c r="M58" s="12"/>
      <c r="N58" s="12"/>
      <c r="O58" s="12"/>
      <c r="P58" s="12"/>
      <c r="Q58" s="12"/>
      <c r="R58" s="12"/>
      <c r="S58" s="12"/>
      <c r="T58" s="12"/>
      <c r="U58" s="12"/>
      <c r="V58" s="12"/>
      <c r="W58" s="12"/>
    </row>
    <row r="59" spans="1:23" ht="16" x14ac:dyDescent="0.2">
      <c r="A59" s="38"/>
      <c r="B59" s="14"/>
      <c r="C59" s="14"/>
      <c r="D59" s="14"/>
      <c r="E59" s="14"/>
      <c r="F59" s="14"/>
      <c r="G59" s="14"/>
      <c r="H59" s="14"/>
      <c r="I59" s="14"/>
      <c r="J59" s="14"/>
      <c r="K59" s="14"/>
      <c r="L59" s="14"/>
      <c r="M59" s="14"/>
      <c r="N59" s="14"/>
      <c r="O59" s="14"/>
      <c r="P59" s="14"/>
      <c r="Q59" s="14"/>
      <c r="R59" s="14"/>
      <c r="S59" s="14"/>
      <c r="T59" s="14"/>
      <c r="U59" s="14"/>
      <c r="V59" s="14"/>
      <c r="W59" s="14"/>
    </row>
    <row r="60" spans="1:23" ht="16" x14ac:dyDescent="0.2">
      <c r="A60" s="116"/>
      <c r="B60" s="14"/>
      <c r="C60" s="14"/>
      <c r="D60" s="14"/>
      <c r="E60" s="14"/>
      <c r="F60" s="14"/>
      <c r="G60" s="14"/>
      <c r="H60" s="14"/>
      <c r="I60" s="14"/>
      <c r="J60" s="14"/>
      <c r="K60" s="14"/>
      <c r="L60" s="14"/>
      <c r="M60" s="14"/>
      <c r="N60" s="14"/>
      <c r="O60" s="14"/>
      <c r="P60" s="14"/>
      <c r="Q60" s="14"/>
      <c r="R60" s="14"/>
      <c r="S60" s="14"/>
      <c r="T60" s="14"/>
      <c r="U60" s="14"/>
      <c r="V60" s="14"/>
      <c r="W60" s="14"/>
    </row>
    <row r="61" spans="1:23" ht="16" x14ac:dyDescent="0.2">
      <c r="A61" s="22"/>
      <c r="B61" s="23"/>
      <c r="C61" s="23"/>
      <c r="D61" s="23"/>
      <c r="E61" s="33"/>
      <c r="F61" s="23"/>
      <c r="G61" s="23"/>
      <c r="H61" s="23"/>
      <c r="I61" s="23"/>
      <c r="J61" s="23"/>
      <c r="K61" s="23"/>
      <c r="L61" s="23"/>
      <c r="M61" s="23"/>
      <c r="N61" s="23"/>
      <c r="O61" s="23"/>
      <c r="P61" s="23"/>
      <c r="Q61" s="23"/>
      <c r="R61" s="23"/>
      <c r="S61" s="23"/>
      <c r="T61" s="23"/>
      <c r="U61" s="23"/>
      <c r="V61" s="23"/>
      <c r="W61" s="25"/>
    </row>
    <row r="62" spans="1:23" ht="16" x14ac:dyDescent="0.2">
      <c r="A62" s="26" t="s">
        <v>30</v>
      </c>
      <c r="B62" s="20">
        <f t="shared" ref="B62:M62" si="2">SUM(B49:B61)</f>
        <v>4</v>
      </c>
      <c r="C62" s="20">
        <f t="shared" si="2"/>
        <v>0</v>
      </c>
      <c r="D62" s="20">
        <f t="shared" si="2"/>
        <v>0</v>
      </c>
      <c r="E62" s="36">
        <f t="shared" si="2"/>
        <v>0</v>
      </c>
      <c r="F62" s="36">
        <f t="shared" si="2"/>
        <v>1.9900000000000002</v>
      </c>
      <c r="G62" s="20">
        <f t="shared" si="2"/>
        <v>8</v>
      </c>
      <c r="H62" s="20">
        <f t="shared" si="2"/>
        <v>6</v>
      </c>
      <c r="I62" s="20">
        <f t="shared" si="2"/>
        <v>2</v>
      </c>
      <c r="J62" s="20">
        <f t="shared" si="2"/>
        <v>9</v>
      </c>
      <c r="K62" s="20">
        <f t="shared" si="2"/>
        <v>1</v>
      </c>
      <c r="L62" s="20">
        <f t="shared" si="2"/>
        <v>0</v>
      </c>
      <c r="M62" s="20">
        <f t="shared" si="2"/>
        <v>6</v>
      </c>
      <c r="N62" s="36">
        <f>(M62*7)/F62</f>
        <v>21.105527638190953</v>
      </c>
      <c r="O62" s="36">
        <f>SUM(H62+J62+K62)/F62</f>
        <v>8.0402010050251249</v>
      </c>
      <c r="P62" s="20">
        <f>SUM(P49:P61)</f>
        <v>0</v>
      </c>
      <c r="Q62" s="20">
        <f>SUM(Q49:Q61)</f>
        <v>92</v>
      </c>
      <c r="R62" s="20">
        <f>SUM(R49:R61)</f>
        <v>0</v>
      </c>
      <c r="S62" s="19"/>
      <c r="T62" s="35"/>
      <c r="U62" s="20">
        <f>SUM(U49:U61)</f>
        <v>0</v>
      </c>
      <c r="V62" s="20">
        <f>SUM(V49:V61)</f>
        <v>0</v>
      </c>
      <c r="W62" s="20">
        <f>SUM(W49:W61)</f>
        <v>0</v>
      </c>
    </row>
  </sheetData>
  <mergeCells count="2">
    <mergeCell ref="A1:V1"/>
    <mergeCell ref="A46:T46"/>
  </mergeCells>
  <pageMargins left="0.75" right="0.75" top="1" bottom="1" header="0.5" footer="0.5"/>
  <pageSetup orientation="portrait"/>
  <headerFooter>
    <oddHeader>&amp;L&amp;"Geneva,Regular"&amp;10&amp;K000000PhillyFaulkner</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55"/>
  <sheetViews>
    <sheetView workbookViewId="0">
      <selection activeCell="Q14" sqref="Q14"/>
    </sheetView>
  </sheetViews>
  <sheetFormatPr baseColWidth="10" defaultColWidth="8.125" defaultRowHeight="13" customHeight="1" x14ac:dyDescent="0.2"/>
  <cols>
    <col min="1" max="1" width="13" style="5" customWidth="1"/>
    <col min="2" max="2" width="2.125" style="5" customWidth="1"/>
    <col min="3" max="4" width="2.375" style="5" bestFit="1" customWidth="1"/>
    <col min="5" max="5" width="3.5" style="5" customWidth="1"/>
    <col min="6" max="6" width="4.25" style="5" bestFit="1" customWidth="1"/>
    <col min="7" max="7" width="2.25" style="5" bestFit="1" customWidth="1"/>
    <col min="8" max="8" width="2.5" style="5" bestFit="1" customWidth="1"/>
    <col min="9" max="10" width="2.375" style="5" bestFit="1" customWidth="1"/>
    <col min="11" max="11" width="2.75" style="5" customWidth="1"/>
    <col min="12" max="12" width="3" style="5" customWidth="1"/>
    <col min="13" max="13" width="2.375" style="5" customWidth="1"/>
    <col min="14" max="14" width="4.125" style="5" bestFit="1" customWidth="1"/>
    <col min="15" max="15" width="3.25" style="5" customWidth="1"/>
    <col min="16" max="16" width="5.375" style="5" customWidth="1"/>
    <col min="17" max="17" width="3.625" style="5" customWidth="1"/>
    <col min="18" max="18" width="2.375" style="5" bestFit="1" customWidth="1"/>
    <col min="19" max="19" width="2" style="5" customWidth="1"/>
    <col min="20" max="20" width="1.375" style="5" customWidth="1"/>
    <col min="21" max="21" width="2.25" style="6" bestFit="1" customWidth="1"/>
    <col min="22" max="22" width="2.125" style="6" customWidth="1"/>
    <col min="23" max="23" width="4.125" style="5" customWidth="1"/>
    <col min="24" max="24" width="8.125" style="5" customWidth="1"/>
    <col min="25" max="256" width="8.125" customWidth="1"/>
  </cols>
  <sheetData>
    <row r="1" spans="1:24" ht="21" customHeight="1" x14ac:dyDescent="0.2">
      <c r="A1" s="10" t="s">
        <v>71</v>
      </c>
      <c r="B1" s="55"/>
      <c r="C1" s="55"/>
      <c r="D1" s="55"/>
      <c r="E1" s="55"/>
      <c r="F1" s="55"/>
      <c r="G1" s="55"/>
      <c r="H1" s="55"/>
      <c r="I1" s="55"/>
      <c r="J1" s="55"/>
      <c r="K1" s="55"/>
      <c r="L1" s="55"/>
      <c r="M1" s="55"/>
      <c r="N1" s="55"/>
      <c r="O1" s="55"/>
      <c r="P1" s="55"/>
      <c r="Q1" s="55"/>
      <c r="R1" s="55"/>
      <c r="S1" s="55"/>
      <c r="T1" s="55"/>
      <c r="U1" s="13"/>
      <c r="V1" s="13"/>
      <c r="W1" s="38"/>
      <c r="X1" s="38"/>
    </row>
    <row r="2" spans="1:24" ht="19" customHeight="1" x14ac:dyDescent="0.2">
      <c r="A2" s="38"/>
      <c r="B2" s="38"/>
      <c r="C2" s="38"/>
      <c r="D2" s="38"/>
      <c r="E2" s="31"/>
      <c r="F2" s="38"/>
      <c r="G2" s="38"/>
      <c r="H2" s="38"/>
      <c r="I2" s="38"/>
      <c r="J2" s="38"/>
      <c r="K2" s="38"/>
      <c r="L2" s="38"/>
      <c r="M2" s="38"/>
      <c r="N2" s="38"/>
      <c r="O2" s="38"/>
      <c r="P2" s="38"/>
      <c r="Q2" s="38"/>
      <c r="R2" s="38"/>
      <c r="S2" s="38"/>
      <c r="T2" s="38"/>
      <c r="U2" s="13"/>
      <c r="V2" s="13"/>
      <c r="W2" s="38"/>
      <c r="X2" s="38"/>
    </row>
    <row r="3" spans="1:24" ht="21" customHeight="1" x14ac:dyDescent="0.2">
      <c r="A3" s="233"/>
      <c r="B3" s="225"/>
      <c r="C3" s="225"/>
      <c r="D3" s="225"/>
      <c r="E3" s="225"/>
      <c r="F3" s="225"/>
      <c r="G3" s="225"/>
      <c r="H3" s="225"/>
      <c r="I3" s="225"/>
      <c r="J3" s="225"/>
      <c r="K3" s="225"/>
      <c r="L3" s="225"/>
      <c r="M3" s="225"/>
      <c r="N3" s="225"/>
      <c r="O3" s="225"/>
      <c r="P3" s="225"/>
      <c r="Q3" s="225"/>
      <c r="R3" s="225"/>
      <c r="S3" s="225"/>
      <c r="T3" s="225"/>
      <c r="U3" s="225"/>
      <c r="V3" s="225"/>
      <c r="W3" s="38"/>
      <c r="X3" s="38"/>
    </row>
    <row r="4" spans="1:24" ht="18.25" customHeight="1" x14ac:dyDescent="0.2">
      <c r="A4" s="21" t="s">
        <v>31</v>
      </c>
      <c r="B4" s="13"/>
      <c r="C4" s="13"/>
      <c r="D4" s="13"/>
      <c r="E4" s="13"/>
      <c r="F4" s="13"/>
      <c r="G4" s="13"/>
      <c r="H4" s="13"/>
      <c r="I4" s="13"/>
      <c r="J4" s="13"/>
      <c r="K4" s="13"/>
      <c r="L4" s="13"/>
      <c r="M4" s="28"/>
      <c r="N4" s="105"/>
      <c r="O4" s="28"/>
      <c r="P4" s="28"/>
      <c r="Q4" s="28"/>
      <c r="R4" s="28"/>
      <c r="S4" s="28"/>
      <c r="T4" s="105"/>
      <c r="U4" s="13"/>
      <c r="V4" s="32"/>
      <c r="W4" s="38"/>
      <c r="X4" s="38"/>
    </row>
    <row r="5" spans="1:24" ht="19" customHeight="1" x14ac:dyDescent="0.2">
      <c r="A5" s="29" t="s">
        <v>6</v>
      </c>
      <c r="B5" s="16" t="s">
        <v>32</v>
      </c>
      <c r="C5" s="16" t="s">
        <v>33</v>
      </c>
      <c r="D5" s="16" t="s">
        <v>34</v>
      </c>
      <c r="E5" s="16" t="s">
        <v>35</v>
      </c>
      <c r="F5" s="16" t="s">
        <v>36</v>
      </c>
      <c r="G5" s="16" t="s">
        <v>8</v>
      </c>
      <c r="H5" s="16" t="s">
        <v>9</v>
      </c>
      <c r="I5" s="16" t="s">
        <v>14</v>
      </c>
      <c r="J5" s="16" t="s">
        <v>15</v>
      </c>
      <c r="K5" s="16" t="s">
        <v>16</v>
      </c>
      <c r="L5" s="16" t="s">
        <v>37</v>
      </c>
      <c r="M5" s="16" t="s">
        <v>38</v>
      </c>
      <c r="N5" s="16" t="s">
        <v>39</v>
      </c>
      <c r="O5" s="16" t="s">
        <v>40</v>
      </c>
      <c r="P5" s="16" t="s">
        <v>7</v>
      </c>
      <c r="Q5" s="16" t="s">
        <v>41</v>
      </c>
      <c r="R5" s="30"/>
      <c r="S5" s="30"/>
      <c r="T5" s="23"/>
      <c r="U5" s="30"/>
      <c r="V5" s="106"/>
      <c r="W5" s="106"/>
      <c r="X5" s="38"/>
    </row>
    <row r="6" spans="1:24" ht="19" customHeight="1" x14ac:dyDescent="0.2">
      <c r="A6" s="32" t="s">
        <v>129</v>
      </c>
      <c r="B6" s="32">
        <v>1</v>
      </c>
      <c r="C6" s="32"/>
      <c r="D6" s="32">
        <v>1</v>
      </c>
      <c r="E6" s="32"/>
      <c r="F6" s="150">
        <v>3</v>
      </c>
      <c r="G6" s="32">
        <v>1</v>
      </c>
      <c r="H6" s="32">
        <v>1</v>
      </c>
      <c r="I6" s="32">
        <v>2</v>
      </c>
      <c r="J6" s="32">
        <v>2</v>
      </c>
      <c r="K6" s="32"/>
      <c r="L6" s="32"/>
      <c r="M6" s="32">
        <v>1</v>
      </c>
      <c r="N6" s="32"/>
      <c r="O6" s="32"/>
      <c r="P6" s="32"/>
      <c r="Q6" s="32">
        <v>46</v>
      </c>
      <c r="R6" s="32"/>
      <c r="S6" s="32"/>
      <c r="T6" s="32"/>
      <c r="U6" s="32"/>
      <c r="V6" s="32"/>
      <c r="W6" s="32"/>
      <c r="X6" s="38"/>
    </row>
    <row r="7" spans="1:24" ht="19" customHeight="1" x14ac:dyDescent="0.2">
      <c r="A7" s="117" t="s">
        <v>138</v>
      </c>
      <c r="B7" s="14">
        <v>1</v>
      </c>
      <c r="C7" s="14">
        <v>1</v>
      </c>
      <c r="D7" s="14"/>
      <c r="E7" s="14"/>
      <c r="F7" s="150">
        <v>4</v>
      </c>
      <c r="G7" s="14">
        <v>2</v>
      </c>
      <c r="H7" s="14">
        <v>4</v>
      </c>
      <c r="I7" s="14">
        <v>4</v>
      </c>
      <c r="J7" s="14">
        <v>1</v>
      </c>
      <c r="K7" s="14"/>
      <c r="L7" s="14"/>
      <c r="M7" s="14">
        <v>0</v>
      </c>
      <c r="N7" s="14"/>
      <c r="O7" s="14"/>
      <c r="P7" s="14">
        <v>19</v>
      </c>
      <c r="Q7" s="14">
        <v>65</v>
      </c>
      <c r="R7" s="14"/>
      <c r="S7" s="14"/>
      <c r="T7" s="14"/>
      <c r="U7" s="14"/>
      <c r="V7" s="14"/>
      <c r="W7" s="14"/>
      <c r="X7" s="38"/>
    </row>
    <row r="8" spans="1:24" ht="19" customHeight="1" x14ac:dyDescent="0.2">
      <c r="A8" s="117" t="s">
        <v>140</v>
      </c>
      <c r="B8" s="13">
        <v>1</v>
      </c>
      <c r="C8" s="13"/>
      <c r="D8" s="13"/>
      <c r="E8" s="43">
        <v>1</v>
      </c>
      <c r="F8" s="44">
        <v>1</v>
      </c>
      <c r="G8" s="13">
        <v>1</v>
      </c>
      <c r="H8" s="13">
        <v>3</v>
      </c>
      <c r="I8" s="13">
        <v>1</v>
      </c>
      <c r="J8" s="13"/>
      <c r="K8" s="13"/>
      <c r="L8" s="44"/>
      <c r="M8" s="13">
        <v>0</v>
      </c>
      <c r="N8" s="13"/>
      <c r="O8" s="13"/>
      <c r="P8" s="13">
        <v>7</v>
      </c>
      <c r="Q8" s="13">
        <v>23</v>
      </c>
      <c r="R8" s="13"/>
      <c r="S8" s="14"/>
      <c r="T8" s="13"/>
      <c r="U8" s="13"/>
      <c r="V8" s="13"/>
      <c r="W8" s="14"/>
      <c r="X8" s="38"/>
    </row>
    <row r="9" spans="1:24" ht="19" customHeight="1" x14ac:dyDescent="0.2">
      <c r="A9" s="116" t="s">
        <v>151</v>
      </c>
      <c r="B9" s="13">
        <v>1</v>
      </c>
      <c r="C9" s="13"/>
      <c r="D9" s="13"/>
      <c r="E9" s="43">
        <v>1</v>
      </c>
      <c r="F9" s="44">
        <v>1</v>
      </c>
      <c r="G9" s="13">
        <v>0</v>
      </c>
      <c r="H9" s="13">
        <v>1</v>
      </c>
      <c r="I9" s="13">
        <v>1</v>
      </c>
      <c r="J9" s="13">
        <v>1</v>
      </c>
      <c r="K9" s="13"/>
      <c r="L9" s="44"/>
      <c r="M9" s="13">
        <v>0</v>
      </c>
      <c r="N9" s="13"/>
      <c r="O9" s="13"/>
      <c r="P9" s="13">
        <v>5</v>
      </c>
      <c r="Q9" s="13">
        <v>18</v>
      </c>
      <c r="R9" s="13"/>
      <c r="S9" s="14"/>
      <c r="T9" s="13"/>
      <c r="U9" s="13"/>
      <c r="V9" s="13"/>
      <c r="W9" s="14"/>
      <c r="X9" s="38"/>
    </row>
    <row r="10" spans="1:24" ht="19" customHeight="1" x14ac:dyDescent="0.2">
      <c r="A10" s="116" t="s">
        <v>152</v>
      </c>
      <c r="B10" s="13">
        <v>1</v>
      </c>
      <c r="C10" s="13">
        <v>1</v>
      </c>
      <c r="D10" s="13"/>
      <c r="E10" s="43"/>
      <c r="F10" s="44">
        <v>2</v>
      </c>
      <c r="G10" s="13">
        <v>0</v>
      </c>
      <c r="H10" s="13">
        <v>2</v>
      </c>
      <c r="I10" s="13">
        <v>0</v>
      </c>
      <c r="J10" s="13">
        <v>1</v>
      </c>
      <c r="K10" s="13"/>
      <c r="L10" s="44"/>
      <c r="M10" s="13">
        <v>0</v>
      </c>
      <c r="N10" s="13"/>
      <c r="O10" s="13"/>
      <c r="P10" s="13">
        <v>8</v>
      </c>
      <c r="Q10" s="13">
        <v>21</v>
      </c>
      <c r="R10" s="13"/>
      <c r="S10" s="14"/>
      <c r="T10" s="13"/>
      <c r="U10" s="13"/>
      <c r="V10" s="13"/>
      <c r="W10" s="14"/>
      <c r="X10" s="38"/>
    </row>
    <row r="11" spans="1:24" ht="19" customHeight="1" x14ac:dyDescent="0.2">
      <c r="A11" s="142" t="s">
        <v>155</v>
      </c>
      <c r="B11" s="13">
        <v>1</v>
      </c>
      <c r="C11" s="13"/>
      <c r="D11" s="13"/>
      <c r="E11" s="43"/>
      <c r="F11" s="44">
        <v>0.67</v>
      </c>
      <c r="G11" s="13">
        <v>1</v>
      </c>
      <c r="H11" s="13">
        <v>3</v>
      </c>
      <c r="I11" s="13">
        <v>2</v>
      </c>
      <c r="J11" s="13">
        <v>0</v>
      </c>
      <c r="K11" s="13"/>
      <c r="L11" s="44"/>
      <c r="M11" s="13">
        <v>0</v>
      </c>
      <c r="N11" s="13"/>
      <c r="O11" s="13"/>
      <c r="P11" s="13">
        <v>6</v>
      </c>
      <c r="Q11" s="13">
        <v>18</v>
      </c>
      <c r="R11" s="13"/>
      <c r="S11" s="14"/>
      <c r="T11" s="13"/>
      <c r="U11" s="13"/>
      <c r="V11" s="13"/>
      <c r="W11" s="14"/>
      <c r="X11" s="38"/>
    </row>
    <row r="12" spans="1:24" ht="19" customHeight="1" x14ac:dyDescent="0.2">
      <c r="A12" s="134" t="s">
        <v>170</v>
      </c>
      <c r="B12" s="13">
        <v>1</v>
      </c>
      <c r="C12" s="13"/>
      <c r="D12" s="13"/>
      <c r="E12" s="43"/>
      <c r="F12" s="44">
        <v>0.33</v>
      </c>
      <c r="G12" s="13">
        <v>3</v>
      </c>
      <c r="H12" s="13">
        <v>2</v>
      </c>
      <c r="I12" s="13">
        <v>0</v>
      </c>
      <c r="J12" s="13">
        <v>0</v>
      </c>
      <c r="K12" s="13">
        <v>1</v>
      </c>
      <c r="L12" s="44"/>
      <c r="M12" s="13">
        <v>3</v>
      </c>
      <c r="N12" s="13"/>
      <c r="O12" s="13"/>
      <c r="P12" s="13"/>
      <c r="Q12" s="13">
        <v>19</v>
      </c>
      <c r="R12" s="13"/>
      <c r="S12" s="14"/>
      <c r="T12" s="13"/>
      <c r="U12" s="13"/>
      <c r="V12" s="13"/>
      <c r="W12" s="14"/>
      <c r="X12" s="38"/>
    </row>
    <row r="13" spans="1:24" ht="19" customHeight="1" x14ac:dyDescent="0.2">
      <c r="A13" s="145" t="s">
        <v>177</v>
      </c>
      <c r="B13" s="13">
        <v>1</v>
      </c>
      <c r="C13" s="13"/>
      <c r="D13" s="13"/>
      <c r="E13" s="43"/>
      <c r="F13" s="44">
        <v>0</v>
      </c>
      <c r="G13" s="13">
        <v>3</v>
      </c>
      <c r="H13" s="13">
        <v>1</v>
      </c>
      <c r="I13" s="13"/>
      <c r="J13" s="13">
        <v>2</v>
      </c>
      <c r="K13" s="13"/>
      <c r="L13" s="44"/>
      <c r="M13" s="13">
        <v>3</v>
      </c>
      <c r="N13" s="13"/>
      <c r="O13" s="13"/>
      <c r="P13" s="13">
        <v>3</v>
      </c>
      <c r="Q13" s="13">
        <v>11</v>
      </c>
      <c r="R13" s="13"/>
      <c r="S13" s="14"/>
      <c r="T13" s="13"/>
      <c r="U13" s="13"/>
      <c r="V13" s="13"/>
      <c r="W13" s="14"/>
      <c r="X13" s="38"/>
    </row>
    <row r="14" spans="1:24" ht="19" customHeight="1" x14ac:dyDescent="0.2">
      <c r="A14" s="28"/>
      <c r="B14" s="13"/>
      <c r="C14" s="13"/>
      <c r="D14" s="13"/>
      <c r="E14" s="43"/>
      <c r="F14" s="44"/>
      <c r="G14" s="13"/>
      <c r="H14" s="13"/>
      <c r="I14" s="13"/>
      <c r="J14" s="13"/>
      <c r="K14" s="13"/>
      <c r="L14" s="44"/>
      <c r="M14" s="13"/>
      <c r="N14" s="13"/>
      <c r="O14" s="13"/>
      <c r="P14" s="13"/>
      <c r="Q14" s="13"/>
      <c r="R14" s="13"/>
      <c r="S14" s="14"/>
      <c r="T14" s="13"/>
      <c r="U14" s="13"/>
      <c r="V14" s="13"/>
      <c r="W14" s="14"/>
      <c r="X14" s="38"/>
    </row>
    <row r="15" spans="1:24" ht="19" customHeight="1" x14ac:dyDescent="0.2">
      <c r="A15" s="22"/>
      <c r="B15" s="23"/>
      <c r="C15" s="23"/>
      <c r="D15" s="23"/>
      <c r="E15" s="33"/>
      <c r="F15" s="23"/>
      <c r="G15" s="23"/>
      <c r="H15" s="23"/>
      <c r="I15" s="23"/>
      <c r="J15" s="23"/>
      <c r="K15" s="23"/>
      <c r="L15" s="34"/>
      <c r="M15" s="23"/>
      <c r="N15" s="23"/>
      <c r="O15" s="23"/>
      <c r="P15" s="23"/>
      <c r="Q15" s="23"/>
      <c r="R15" s="23"/>
      <c r="S15" s="25"/>
      <c r="T15" s="23"/>
      <c r="U15" s="23"/>
      <c r="V15" s="23"/>
      <c r="W15" s="25"/>
      <c r="X15" s="38"/>
    </row>
    <row r="16" spans="1:24" ht="19" customHeight="1" x14ac:dyDescent="0.2">
      <c r="A16" s="26" t="s">
        <v>30</v>
      </c>
      <c r="B16" s="20">
        <f t="shared" ref="B16:M16" si="0">SUM(B6:B15)</f>
        <v>8</v>
      </c>
      <c r="C16" s="20">
        <f t="shared" si="0"/>
        <v>2</v>
      </c>
      <c r="D16" s="20">
        <f t="shared" si="0"/>
        <v>1</v>
      </c>
      <c r="E16" s="35">
        <f t="shared" si="0"/>
        <v>2</v>
      </c>
      <c r="F16" s="36">
        <f t="shared" si="0"/>
        <v>12</v>
      </c>
      <c r="G16" s="20">
        <f t="shared" si="0"/>
        <v>11</v>
      </c>
      <c r="H16" s="20">
        <f t="shared" si="0"/>
        <v>17</v>
      </c>
      <c r="I16" s="20">
        <f t="shared" si="0"/>
        <v>10</v>
      </c>
      <c r="J16" s="20">
        <f t="shared" si="0"/>
        <v>7</v>
      </c>
      <c r="K16" s="20">
        <f t="shared" si="0"/>
        <v>1</v>
      </c>
      <c r="L16" s="20">
        <f t="shared" si="0"/>
        <v>0</v>
      </c>
      <c r="M16" s="20">
        <f t="shared" si="0"/>
        <v>7</v>
      </c>
      <c r="N16" s="36">
        <f>(M16*7)/F16</f>
        <v>4.083333333333333</v>
      </c>
      <c r="O16" s="36">
        <f>SUM(H16+J16+K16)/F16</f>
        <v>2.0833333333333335</v>
      </c>
      <c r="P16" s="20">
        <f>SUM(P6:P15)</f>
        <v>48</v>
      </c>
      <c r="Q16" s="20">
        <f>SUM(Q6:Q15)</f>
        <v>221</v>
      </c>
      <c r="R16" s="20">
        <f>SUM(R6:R15)</f>
        <v>0</v>
      </c>
      <c r="S16" s="19"/>
      <c r="T16" s="35"/>
      <c r="U16" s="20">
        <f>SUM(U6:U15)</f>
        <v>0</v>
      </c>
      <c r="V16" s="20">
        <f>SUM(V6:V15)</f>
        <v>0</v>
      </c>
      <c r="W16" s="35">
        <f>SUM(W6:W15)</f>
        <v>0</v>
      </c>
      <c r="X16" s="38"/>
    </row>
    <row r="17" spans="1:24" ht="19" customHeight="1" x14ac:dyDescent="0.2">
      <c r="A17" s="159"/>
      <c r="B17" s="113"/>
      <c r="C17" s="113"/>
      <c r="D17" s="113"/>
      <c r="E17" s="160"/>
      <c r="F17" s="161"/>
      <c r="G17" s="113"/>
      <c r="H17" s="113"/>
      <c r="I17" s="113"/>
      <c r="J17" s="113"/>
      <c r="K17" s="113"/>
      <c r="L17" s="113"/>
      <c r="M17" s="113"/>
      <c r="N17" s="161"/>
      <c r="O17" s="161"/>
      <c r="P17" s="113"/>
      <c r="Q17" s="113"/>
      <c r="R17" s="113"/>
      <c r="S17" s="162"/>
      <c r="T17" s="160"/>
      <c r="U17" s="113"/>
      <c r="V17" s="113"/>
      <c r="W17" s="160"/>
      <c r="X17" s="147"/>
    </row>
    <row r="18" spans="1:24" ht="19" customHeight="1" x14ac:dyDescent="0.2">
      <c r="A18" s="29" t="s">
        <v>6</v>
      </c>
      <c r="B18" s="16" t="s">
        <v>7</v>
      </c>
      <c r="C18" s="16" t="s">
        <v>8</v>
      </c>
      <c r="D18" s="16" t="s">
        <v>9</v>
      </c>
      <c r="E18" s="16" t="s">
        <v>10</v>
      </c>
      <c r="F18" s="16" t="s">
        <v>11</v>
      </c>
      <c r="G18" s="16" t="s">
        <v>12</v>
      </c>
      <c r="H18" s="16" t="s">
        <v>13</v>
      </c>
      <c r="I18" s="16" t="s">
        <v>14</v>
      </c>
      <c r="J18" s="16" t="s">
        <v>15</v>
      </c>
      <c r="K18" s="16" t="s">
        <v>16</v>
      </c>
      <c r="L18" s="16" t="s">
        <v>17</v>
      </c>
      <c r="M18" s="16" t="s">
        <v>18</v>
      </c>
      <c r="N18" s="16" t="s">
        <v>19</v>
      </c>
      <c r="O18" s="16" t="s">
        <v>20</v>
      </c>
      <c r="P18" s="17" t="s">
        <v>21</v>
      </c>
      <c r="Q18" s="16" t="s">
        <v>22</v>
      </c>
      <c r="R18" s="29" t="s">
        <v>23</v>
      </c>
      <c r="S18" s="29" t="s">
        <v>24</v>
      </c>
      <c r="T18" s="29" t="s">
        <v>25</v>
      </c>
      <c r="U18" s="16" t="s">
        <v>26</v>
      </c>
      <c r="V18" s="16" t="s">
        <v>27</v>
      </c>
      <c r="W18" s="108" t="s">
        <v>28</v>
      </c>
      <c r="X18" s="40"/>
    </row>
    <row r="19" spans="1:24" ht="19" customHeight="1" x14ac:dyDescent="0.2">
      <c r="A19" s="116" t="s">
        <v>124</v>
      </c>
      <c r="B19" s="35">
        <v>1</v>
      </c>
      <c r="C19" s="35">
        <v>0</v>
      </c>
      <c r="D19" s="35">
        <v>0</v>
      </c>
      <c r="E19" s="42"/>
      <c r="F19" s="35"/>
      <c r="G19" s="35"/>
      <c r="H19" s="35"/>
      <c r="I19" s="35">
        <v>1</v>
      </c>
      <c r="J19" s="35">
        <v>2</v>
      </c>
      <c r="K19" s="35"/>
      <c r="L19" s="35"/>
      <c r="M19" s="35"/>
      <c r="N19" s="109"/>
      <c r="O19" s="110"/>
      <c r="P19" s="35"/>
      <c r="Q19" s="35"/>
      <c r="R19" s="35">
        <v>1</v>
      </c>
      <c r="S19" s="62"/>
      <c r="T19" s="109"/>
      <c r="U19" s="107">
        <v>1</v>
      </c>
      <c r="V19" s="107">
        <v>1</v>
      </c>
      <c r="W19" s="39"/>
      <c r="X19" s="39"/>
    </row>
    <row r="20" spans="1:24" ht="19" customHeight="1" x14ac:dyDescent="0.2">
      <c r="A20" s="116" t="s">
        <v>127</v>
      </c>
      <c r="B20" s="13">
        <v>2</v>
      </c>
      <c r="C20" s="13">
        <v>1</v>
      </c>
      <c r="D20" s="13">
        <v>0</v>
      </c>
      <c r="E20" s="43"/>
      <c r="F20" s="13"/>
      <c r="G20" s="13"/>
      <c r="H20" s="13"/>
      <c r="I20" s="13"/>
      <c r="J20" s="13"/>
      <c r="K20" s="13"/>
      <c r="L20" s="13"/>
      <c r="M20" s="13"/>
      <c r="N20" s="111"/>
      <c r="O20" s="28"/>
      <c r="P20" s="31"/>
      <c r="Q20" s="13"/>
      <c r="R20" s="13"/>
      <c r="S20" s="28"/>
      <c r="T20" s="105"/>
      <c r="U20" s="13">
        <v>1</v>
      </c>
      <c r="V20" s="13">
        <v>2</v>
      </c>
      <c r="W20" s="38"/>
      <c r="X20" s="38"/>
    </row>
    <row r="21" spans="1:24" ht="19" customHeight="1" x14ac:dyDescent="0.2">
      <c r="A21" s="117" t="s">
        <v>128</v>
      </c>
      <c r="B21" s="13">
        <v>2</v>
      </c>
      <c r="C21" s="13">
        <v>1</v>
      </c>
      <c r="D21" s="13">
        <v>1</v>
      </c>
      <c r="E21" s="43"/>
      <c r="F21" s="13"/>
      <c r="G21" s="13"/>
      <c r="H21" s="13"/>
      <c r="I21" s="13"/>
      <c r="J21" s="13">
        <v>1</v>
      </c>
      <c r="K21" s="13"/>
      <c r="L21" s="13"/>
      <c r="M21" s="13"/>
      <c r="N21" s="105"/>
      <c r="O21" s="28"/>
      <c r="P21" s="13"/>
      <c r="Q21" s="13"/>
      <c r="R21" s="13"/>
      <c r="S21" s="28"/>
      <c r="T21" s="105"/>
      <c r="U21" s="13">
        <v>1</v>
      </c>
      <c r="V21" s="13"/>
      <c r="W21" s="38"/>
      <c r="X21" s="38"/>
    </row>
    <row r="22" spans="1:24" ht="19" customHeight="1" x14ac:dyDescent="0.2">
      <c r="A22" s="117" t="s">
        <v>129</v>
      </c>
      <c r="B22" s="13">
        <v>3</v>
      </c>
      <c r="C22" s="13">
        <v>0</v>
      </c>
      <c r="D22" s="13">
        <v>1</v>
      </c>
      <c r="E22" s="43"/>
      <c r="F22" s="13"/>
      <c r="G22" s="13"/>
      <c r="H22" s="13"/>
      <c r="I22" s="13">
        <v>2</v>
      </c>
      <c r="J22" s="13"/>
      <c r="K22" s="13"/>
      <c r="L22" s="13"/>
      <c r="M22" s="13"/>
      <c r="N22" s="105"/>
      <c r="O22" s="28"/>
      <c r="P22" s="13"/>
      <c r="Q22" s="13"/>
      <c r="R22" s="13"/>
      <c r="S22" s="28"/>
      <c r="T22" s="105"/>
      <c r="U22" s="13">
        <v>1</v>
      </c>
      <c r="V22" s="13"/>
      <c r="W22" s="38"/>
      <c r="X22" s="38"/>
    </row>
    <row r="23" spans="1:24" ht="16" x14ac:dyDescent="0.2">
      <c r="A23" s="117" t="s">
        <v>130</v>
      </c>
      <c r="B23" s="13">
        <v>3</v>
      </c>
      <c r="C23" s="13">
        <v>0</v>
      </c>
      <c r="D23" s="13">
        <v>2</v>
      </c>
      <c r="E23" s="43"/>
      <c r="F23" s="13"/>
      <c r="G23" s="13"/>
      <c r="H23" s="13"/>
      <c r="I23" s="13"/>
      <c r="J23" s="13"/>
      <c r="K23" s="13"/>
      <c r="L23" s="13"/>
      <c r="M23" s="13"/>
      <c r="N23" s="105"/>
      <c r="O23" s="28"/>
      <c r="P23" s="13"/>
      <c r="Q23" s="13"/>
      <c r="R23" s="13">
        <v>1</v>
      </c>
      <c r="S23" s="28"/>
      <c r="T23" s="105">
        <v>1</v>
      </c>
      <c r="U23" s="13"/>
      <c r="V23" s="13">
        <v>1</v>
      </c>
      <c r="W23" s="38"/>
      <c r="X23" s="38"/>
    </row>
    <row r="24" spans="1:24" ht="18.25" customHeight="1" x14ac:dyDescent="0.2">
      <c r="A24" s="117" t="s">
        <v>132</v>
      </c>
      <c r="B24" s="13">
        <v>1</v>
      </c>
      <c r="C24" s="13">
        <v>1</v>
      </c>
      <c r="D24" s="13">
        <v>0</v>
      </c>
      <c r="E24" s="43"/>
      <c r="F24" s="13"/>
      <c r="G24" s="13"/>
      <c r="H24" s="13"/>
      <c r="I24" s="13">
        <v>1</v>
      </c>
      <c r="J24" s="13">
        <v>3</v>
      </c>
      <c r="K24" s="13"/>
      <c r="L24" s="13"/>
      <c r="M24" s="13"/>
      <c r="N24" s="105"/>
      <c r="O24" s="28"/>
      <c r="P24" s="13"/>
      <c r="Q24" s="13"/>
      <c r="R24" s="13">
        <v>1</v>
      </c>
      <c r="S24" s="28"/>
      <c r="T24" s="105"/>
      <c r="U24" s="13">
        <v>4</v>
      </c>
      <c r="V24" s="13"/>
      <c r="W24" s="38"/>
      <c r="X24" s="38"/>
    </row>
    <row r="25" spans="1:24" ht="19" customHeight="1" x14ac:dyDescent="0.2">
      <c r="A25" s="116" t="s">
        <v>136</v>
      </c>
      <c r="B25" s="13">
        <v>3</v>
      </c>
      <c r="C25" s="13">
        <v>1</v>
      </c>
      <c r="D25" s="13">
        <v>1</v>
      </c>
      <c r="E25" s="43"/>
      <c r="F25" s="13"/>
      <c r="G25" s="13"/>
      <c r="H25" s="13"/>
      <c r="I25" s="13"/>
      <c r="J25" s="13"/>
      <c r="K25" s="13"/>
      <c r="L25" s="13"/>
      <c r="M25" s="13"/>
      <c r="N25" s="105"/>
      <c r="O25" s="28"/>
      <c r="P25" s="13"/>
      <c r="Q25" s="13"/>
      <c r="R25" s="13"/>
      <c r="S25" s="28"/>
      <c r="T25" s="105"/>
      <c r="U25" s="13">
        <v>1</v>
      </c>
      <c r="V25" s="13">
        <v>1</v>
      </c>
      <c r="W25" s="9"/>
      <c r="X25" s="9"/>
    </row>
    <row r="26" spans="1:24" ht="19" customHeight="1" x14ac:dyDescent="0.2">
      <c r="A26" s="117" t="s">
        <v>138</v>
      </c>
      <c r="B26" s="13">
        <v>2</v>
      </c>
      <c r="C26" s="13">
        <v>0</v>
      </c>
      <c r="D26" s="13">
        <v>2</v>
      </c>
      <c r="E26" s="43">
        <v>1</v>
      </c>
      <c r="F26" s="13"/>
      <c r="G26" s="13"/>
      <c r="H26" s="13">
        <v>3</v>
      </c>
      <c r="I26" s="13"/>
      <c r="J26" s="13"/>
      <c r="K26" s="13"/>
      <c r="L26" s="13"/>
      <c r="M26" s="13">
        <v>1</v>
      </c>
      <c r="N26" s="105"/>
      <c r="O26" s="28"/>
      <c r="P26" s="13"/>
      <c r="Q26" s="13"/>
      <c r="R26" s="13">
        <v>1</v>
      </c>
      <c r="S26" s="28"/>
      <c r="T26" s="105"/>
      <c r="U26" s="13">
        <v>1</v>
      </c>
      <c r="V26" s="13"/>
      <c r="W26" s="37"/>
      <c r="X26" s="9"/>
    </row>
    <row r="27" spans="1:24" ht="19" customHeight="1" x14ac:dyDescent="0.2">
      <c r="A27" s="117" t="s">
        <v>140</v>
      </c>
      <c r="B27" s="13">
        <v>4</v>
      </c>
      <c r="C27" s="13">
        <v>2</v>
      </c>
      <c r="D27" s="13">
        <v>2</v>
      </c>
      <c r="E27" s="43"/>
      <c r="F27" s="13"/>
      <c r="G27" s="13"/>
      <c r="H27" s="13">
        <v>1</v>
      </c>
      <c r="I27" s="13"/>
      <c r="J27" s="13"/>
      <c r="K27" s="13"/>
      <c r="L27" s="13"/>
      <c r="M27" s="13"/>
      <c r="N27" s="105"/>
      <c r="O27" s="28"/>
      <c r="P27" s="13"/>
      <c r="Q27" s="13"/>
      <c r="R27" s="13">
        <v>1</v>
      </c>
      <c r="S27" s="28"/>
      <c r="T27" s="105"/>
      <c r="U27" s="13">
        <v>1</v>
      </c>
      <c r="V27" s="13"/>
      <c r="W27" s="37"/>
      <c r="X27" s="9"/>
    </row>
    <row r="28" spans="1:24" ht="19" customHeight="1" x14ac:dyDescent="0.2">
      <c r="A28" s="117" t="s">
        <v>145</v>
      </c>
      <c r="B28" s="13">
        <v>3</v>
      </c>
      <c r="C28" s="13">
        <v>1</v>
      </c>
      <c r="D28" s="13">
        <v>1</v>
      </c>
      <c r="E28" s="43">
        <v>1</v>
      </c>
      <c r="F28" s="13"/>
      <c r="G28" s="13"/>
      <c r="H28" s="13">
        <v>1</v>
      </c>
      <c r="I28" s="13"/>
      <c r="J28" s="13"/>
      <c r="K28" s="13"/>
      <c r="L28" s="13"/>
      <c r="M28" s="13"/>
      <c r="N28" s="105"/>
      <c r="O28" s="28"/>
      <c r="P28" s="13"/>
      <c r="Q28" s="13"/>
      <c r="R28" s="13"/>
      <c r="S28" s="28"/>
      <c r="T28" s="105"/>
      <c r="U28" s="13"/>
      <c r="V28" s="13"/>
      <c r="W28" s="37"/>
      <c r="X28" s="9"/>
    </row>
    <row r="29" spans="1:24" ht="19" customHeight="1" x14ac:dyDescent="0.2">
      <c r="A29" s="117" t="s">
        <v>145</v>
      </c>
      <c r="B29" s="13">
        <v>2</v>
      </c>
      <c r="C29" s="13">
        <v>1</v>
      </c>
      <c r="D29" s="13">
        <v>2</v>
      </c>
      <c r="E29" s="43"/>
      <c r="F29" s="13"/>
      <c r="G29" s="13"/>
      <c r="H29" s="13">
        <v>1</v>
      </c>
      <c r="I29" s="13"/>
      <c r="J29" s="13"/>
      <c r="K29" s="13">
        <v>1</v>
      </c>
      <c r="L29" s="13"/>
      <c r="M29" s="13"/>
      <c r="N29" s="105"/>
      <c r="O29" s="28"/>
      <c r="P29" s="13"/>
      <c r="Q29" s="13"/>
      <c r="R29" s="13">
        <v>3</v>
      </c>
      <c r="S29" s="28"/>
      <c r="T29" s="105"/>
      <c r="U29" s="13"/>
      <c r="V29" s="13"/>
      <c r="W29" s="37"/>
      <c r="X29" s="9"/>
    </row>
    <row r="30" spans="1:24" ht="19" customHeight="1" x14ac:dyDescent="0.2">
      <c r="A30" s="117" t="s">
        <v>148</v>
      </c>
      <c r="B30" s="13">
        <v>2</v>
      </c>
      <c r="C30" s="13">
        <v>1</v>
      </c>
      <c r="D30" s="13">
        <v>0</v>
      </c>
      <c r="E30" s="43"/>
      <c r="F30" s="13"/>
      <c r="G30" s="13"/>
      <c r="H30" s="13"/>
      <c r="I30" s="13"/>
      <c r="J30" s="13">
        <v>1</v>
      </c>
      <c r="K30" s="13"/>
      <c r="L30" s="13"/>
      <c r="M30" s="13"/>
      <c r="N30" s="105"/>
      <c r="O30" s="28"/>
      <c r="P30" s="13"/>
      <c r="Q30" s="13"/>
      <c r="R30" s="13"/>
      <c r="S30" s="28"/>
      <c r="T30" s="105"/>
      <c r="U30" s="13">
        <v>1</v>
      </c>
      <c r="V30" s="13">
        <v>1</v>
      </c>
      <c r="W30" s="37"/>
      <c r="X30" s="9"/>
    </row>
    <row r="31" spans="1:24" ht="19" customHeight="1" x14ac:dyDescent="0.2">
      <c r="A31" s="117" t="s">
        <v>149</v>
      </c>
      <c r="B31" s="13">
        <v>2</v>
      </c>
      <c r="C31" s="13">
        <v>0</v>
      </c>
      <c r="D31" s="13">
        <v>2</v>
      </c>
      <c r="E31" s="43">
        <v>1</v>
      </c>
      <c r="F31" s="13"/>
      <c r="G31" s="13"/>
      <c r="H31" s="13">
        <v>2</v>
      </c>
      <c r="I31" s="13"/>
      <c r="J31" s="13"/>
      <c r="K31" s="13"/>
      <c r="L31" s="13"/>
      <c r="M31" s="13">
        <v>2</v>
      </c>
      <c r="N31" s="105"/>
      <c r="O31" s="28"/>
      <c r="P31" s="13"/>
      <c r="Q31" s="13"/>
      <c r="R31" s="13">
        <v>1</v>
      </c>
      <c r="S31" s="28"/>
      <c r="T31" s="105"/>
      <c r="U31" s="13">
        <v>4</v>
      </c>
      <c r="V31" s="13">
        <v>3</v>
      </c>
      <c r="W31" s="37"/>
      <c r="X31" s="9"/>
    </row>
    <row r="32" spans="1:24" ht="19" customHeight="1" x14ac:dyDescent="0.2">
      <c r="A32" s="117" t="s">
        <v>150</v>
      </c>
      <c r="B32" s="13">
        <v>4</v>
      </c>
      <c r="C32" s="13">
        <v>1</v>
      </c>
      <c r="D32" s="13">
        <v>1</v>
      </c>
      <c r="E32" s="43"/>
      <c r="F32" s="13"/>
      <c r="G32" s="13"/>
      <c r="H32" s="13">
        <v>3</v>
      </c>
      <c r="I32" s="13"/>
      <c r="J32" s="13"/>
      <c r="K32" s="13"/>
      <c r="L32" s="13"/>
      <c r="M32" s="13"/>
      <c r="N32" s="105"/>
      <c r="O32" s="28"/>
      <c r="P32" s="13"/>
      <c r="Q32" s="13"/>
      <c r="R32" s="13"/>
      <c r="S32" s="28"/>
      <c r="T32" s="105"/>
      <c r="U32" s="13"/>
      <c r="V32" s="13">
        <v>1</v>
      </c>
      <c r="W32" s="37"/>
      <c r="X32" s="9"/>
    </row>
    <row r="33" spans="1:24" ht="19" customHeight="1" x14ac:dyDescent="0.2">
      <c r="A33" s="116" t="s">
        <v>151</v>
      </c>
      <c r="B33" s="13">
        <v>2</v>
      </c>
      <c r="C33" s="13">
        <v>0</v>
      </c>
      <c r="D33" s="13">
        <v>1</v>
      </c>
      <c r="E33" s="43">
        <v>1</v>
      </c>
      <c r="F33" s="13"/>
      <c r="G33" s="13"/>
      <c r="H33" s="13">
        <v>2</v>
      </c>
      <c r="I33" s="13"/>
      <c r="J33" s="13">
        <v>1</v>
      </c>
      <c r="K33" s="13"/>
      <c r="L33" s="13"/>
      <c r="M33" s="13"/>
      <c r="N33" s="105"/>
      <c r="O33" s="28"/>
      <c r="P33" s="13"/>
      <c r="Q33" s="13"/>
      <c r="R33" s="13"/>
      <c r="S33" s="28"/>
      <c r="T33" s="105"/>
      <c r="U33" s="13">
        <v>4</v>
      </c>
      <c r="V33" s="13"/>
      <c r="W33" s="37"/>
      <c r="X33" s="9"/>
    </row>
    <row r="34" spans="1:24" ht="19" customHeight="1" x14ac:dyDescent="0.2">
      <c r="A34" s="116" t="s">
        <v>151</v>
      </c>
      <c r="B34" s="13">
        <v>3</v>
      </c>
      <c r="C34" s="13">
        <v>0</v>
      </c>
      <c r="D34" s="13">
        <v>0</v>
      </c>
      <c r="E34" s="43"/>
      <c r="F34" s="13"/>
      <c r="G34" s="13"/>
      <c r="H34" s="13"/>
      <c r="I34" s="13">
        <v>2</v>
      </c>
      <c r="J34" s="13"/>
      <c r="K34" s="13"/>
      <c r="L34" s="13"/>
      <c r="M34" s="13"/>
      <c r="N34" s="105"/>
      <c r="O34" s="28"/>
      <c r="P34" s="13"/>
      <c r="Q34" s="13"/>
      <c r="R34" s="13"/>
      <c r="S34" s="28"/>
      <c r="T34" s="105"/>
      <c r="U34" s="13">
        <v>5</v>
      </c>
      <c r="V34" s="13">
        <v>3</v>
      </c>
      <c r="W34" s="37"/>
      <c r="X34" s="9"/>
    </row>
    <row r="35" spans="1:24" ht="19" customHeight="1" x14ac:dyDescent="0.2">
      <c r="A35" s="116" t="s">
        <v>152</v>
      </c>
      <c r="B35" s="13">
        <v>4</v>
      </c>
      <c r="C35" s="13">
        <v>0</v>
      </c>
      <c r="D35" s="13">
        <v>0</v>
      </c>
      <c r="E35" s="43"/>
      <c r="F35" s="13"/>
      <c r="G35" s="13"/>
      <c r="H35" s="13"/>
      <c r="I35" s="13"/>
      <c r="J35" s="13"/>
      <c r="K35" s="13"/>
      <c r="L35" s="13"/>
      <c r="M35" s="13"/>
      <c r="N35" s="105"/>
      <c r="O35" s="28"/>
      <c r="P35" s="13"/>
      <c r="Q35" s="13"/>
      <c r="R35" s="13"/>
      <c r="S35" s="28"/>
      <c r="T35" s="105"/>
      <c r="U35" s="13">
        <v>4</v>
      </c>
      <c r="V35" s="13"/>
      <c r="W35" s="37"/>
      <c r="X35" s="9"/>
    </row>
    <row r="36" spans="1:24" ht="19" customHeight="1" x14ac:dyDescent="0.2">
      <c r="A36" s="116" t="s">
        <v>152</v>
      </c>
      <c r="B36" s="13">
        <v>2</v>
      </c>
      <c r="C36" s="13">
        <v>2</v>
      </c>
      <c r="D36" s="13">
        <v>1</v>
      </c>
      <c r="E36" s="43">
        <v>1</v>
      </c>
      <c r="F36" s="13"/>
      <c r="G36" s="13"/>
      <c r="H36" s="13">
        <v>2</v>
      </c>
      <c r="I36" s="13"/>
      <c r="J36" s="13"/>
      <c r="K36" s="13">
        <v>2</v>
      </c>
      <c r="L36" s="13"/>
      <c r="M36" s="13"/>
      <c r="N36" s="105"/>
      <c r="O36" s="28"/>
      <c r="P36" s="13"/>
      <c r="Q36" s="13"/>
      <c r="R36" s="13">
        <v>1</v>
      </c>
      <c r="S36" s="28"/>
      <c r="T36" s="105"/>
      <c r="U36" s="13">
        <v>4</v>
      </c>
      <c r="V36" s="13">
        <v>2</v>
      </c>
      <c r="W36" s="37"/>
      <c r="X36" s="9"/>
    </row>
    <row r="37" spans="1:24" ht="19" customHeight="1" x14ac:dyDescent="0.2">
      <c r="A37" s="116" t="s">
        <v>155</v>
      </c>
      <c r="B37" s="13">
        <v>1</v>
      </c>
      <c r="C37" s="13">
        <v>0</v>
      </c>
      <c r="D37" s="13">
        <v>0</v>
      </c>
      <c r="E37" s="43"/>
      <c r="F37" s="13"/>
      <c r="G37" s="13"/>
      <c r="H37" s="13"/>
      <c r="I37" s="13">
        <v>1</v>
      </c>
      <c r="J37" s="13">
        <v>1</v>
      </c>
      <c r="K37" s="13"/>
      <c r="L37" s="13"/>
      <c r="M37" s="13"/>
      <c r="N37" s="105"/>
      <c r="O37" s="28"/>
      <c r="P37" s="13"/>
      <c r="Q37" s="13"/>
      <c r="R37" s="13"/>
      <c r="S37" s="28"/>
      <c r="T37" s="105"/>
      <c r="U37" s="13"/>
      <c r="V37" s="13">
        <v>1</v>
      </c>
      <c r="W37" s="37"/>
      <c r="X37" s="9"/>
    </row>
    <row r="38" spans="1:24" ht="19" customHeight="1" x14ac:dyDescent="0.2">
      <c r="A38" s="116" t="s">
        <v>160</v>
      </c>
      <c r="B38" s="13">
        <v>4</v>
      </c>
      <c r="C38" s="13">
        <v>2</v>
      </c>
      <c r="D38" s="13">
        <v>1</v>
      </c>
      <c r="E38" s="43">
        <v>1</v>
      </c>
      <c r="F38" s="13"/>
      <c r="G38" s="13"/>
      <c r="H38" s="13"/>
      <c r="I38" s="13">
        <v>1</v>
      </c>
      <c r="J38" s="13">
        <v>1</v>
      </c>
      <c r="K38" s="13"/>
      <c r="L38" s="13"/>
      <c r="M38" s="13"/>
      <c r="N38" s="105"/>
      <c r="O38" s="28"/>
      <c r="P38" s="13"/>
      <c r="Q38" s="13"/>
      <c r="R38" s="13"/>
      <c r="S38" s="28"/>
      <c r="T38" s="105">
        <v>1</v>
      </c>
      <c r="U38" s="13">
        <v>2</v>
      </c>
      <c r="V38" s="13">
        <v>2</v>
      </c>
      <c r="W38" s="37"/>
      <c r="X38" s="9"/>
    </row>
    <row r="39" spans="1:24" ht="19" customHeight="1" x14ac:dyDescent="0.2">
      <c r="A39" s="117" t="s">
        <v>158</v>
      </c>
      <c r="B39" s="13">
        <v>4</v>
      </c>
      <c r="C39" s="13">
        <v>0</v>
      </c>
      <c r="D39" s="13">
        <v>1</v>
      </c>
      <c r="E39" s="43"/>
      <c r="F39" s="13"/>
      <c r="G39" s="13"/>
      <c r="H39" s="13"/>
      <c r="I39" s="13"/>
      <c r="J39" s="13"/>
      <c r="K39" s="13"/>
      <c r="L39" s="13"/>
      <c r="M39" s="13"/>
      <c r="N39" s="105"/>
      <c r="O39" s="28"/>
      <c r="P39" s="13"/>
      <c r="Q39" s="13"/>
      <c r="R39" s="13"/>
      <c r="S39" s="28"/>
      <c r="T39" s="105"/>
      <c r="U39" s="13">
        <v>3</v>
      </c>
      <c r="V39" s="13">
        <v>2</v>
      </c>
      <c r="W39" s="37"/>
      <c r="X39" s="9"/>
    </row>
    <row r="40" spans="1:24" ht="19" customHeight="1" x14ac:dyDescent="0.2">
      <c r="A40" s="116" t="s">
        <v>168</v>
      </c>
      <c r="B40" s="13">
        <v>3</v>
      </c>
      <c r="C40" s="13">
        <v>0</v>
      </c>
      <c r="D40" s="13">
        <v>1</v>
      </c>
      <c r="E40" s="43"/>
      <c r="F40" s="13"/>
      <c r="G40" s="13"/>
      <c r="H40" s="13"/>
      <c r="I40" s="13">
        <v>1</v>
      </c>
      <c r="J40" s="13">
        <v>1</v>
      </c>
      <c r="K40" s="13"/>
      <c r="L40" s="13"/>
      <c r="M40" s="13"/>
      <c r="N40" s="105"/>
      <c r="O40" s="28"/>
      <c r="P40" s="13"/>
      <c r="Q40" s="13"/>
      <c r="R40" s="13"/>
      <c r="S40" s="28"/>
      <c r="T40" s="105">
        <v>1</v>
      </c>
      <c r="U40" s="13">
        <v>1</v>
      </c>
      <c r="V40" s="13">
        <v>2</v>
      </c>
      <c r="W40" s="37"/>
      <c r="X40" s="9"/>
    </row>
    <row r="41" spans="1:24" ht="19" customHeight="1" x14ac:dyDescent="0.2">
      <c r="A41" s="134" t="s">
        <v>170</v>
      </c>
      <c r="B41" s="13">
        <v>3</v>
      </c>
      <c r="C41" s="13">
        <v>0</v>
      </c>
      <c r="D41" s="13">
        <v>1</v>
      </c>
      <c r="E41" s="43"/>
      <c r="F41" s="13"/>
      <c r="G41" s="13"/>
      <c r="H41" s="13"/>
      <c r="I41" s="13"/>
      <c r="J41" s="13"/>
      <c r="K41" s="13"/>
      <c r="L41" s="13"/>
      <c r="M41" s="13"/>
      <c r="N41" s="105"/>
      <c r="O41" s="28"/>
      <c r="P41" s="13"/>
      <c r="Q41" s="13"/>
      <c r="R41" s="13"/>
      <c r="S41" s="28"/>
      <c r="T41" s="105">
        <v>2</v>
      </c>
      <c r="U41" s="13">
        <v>1</v>
      </c>
      <c r="V41" s="13">
        <v>1</v>
      </c>
      <c r="W41" s="37"/>
      <c r="X41" s="9"/>
    </row>
    <row r="42" spans="1:24" ht="19" customHeight="1" x14ac:dyDescent="0.2">
      <c r="A42" s="117" t="s">
        <v>145</v>
      </c>
      <c r="B42" s="13">
        <v>4</v>
      </c>
      <c r="C42" s="13">
        <v>1</v>
      </c>
      <c r="D42" s="13">
        <v>2</v>
      </c>
      <c r="E42" s="43"/>
      <c r="F42" s="13"/>
      <c r="G42" s="13"/>
      <c r="H42" s="13">
        <v>1</v>
      </c>
      <c r="I42" s="13"/>
      <c r="J42" s="13"/>
      <c r="K42" s="13"/>
      <c r="L42" s="13"/>
      <c r="M42" s="13"/>
      <c r="N42" s="105"/>
      <c r="O42" s="28"/>
      <c r="P42" s="13"/>
      <c r="Q42" s="13"/>
      <c r="R42" s="13"/>
      <c r="S42" s="28"/>
      <c r="T42" s="105"/>
      <c r="U42" s="13">
        <v>1</v>
      </c>
      <c r="V42" s="13">
        <v>1</v>
      </c>
      <c r="W42" s="37"/>
      <c r="X42" s="9"/>
    </row>
    <row r="43" spans="1:24" ht="19" customHeight="1" x14ac:dyDescent="0.2">
      <c r="A43" s="217" t="s">
        <v>151</v>
      </c>
      <c r="B43" s="13">
        <v>2</v>
      </c>
      <c r="C43" s="13">
        <v>1</v>
      </c>
      <c r="D43" s="13">
        <v>0</v>
      </c>
      <c r="E43" s="43"/>
      <c r="F43" s="13"/>
      <c r="G43" s="13"/>
      <c r="H43" s="13"/>
      <c r="I43" s="13"/>
      <c r="J43" s="13">
        <v>1</v>
      </c>
      <c r="K43" s="13"/>
      <c r="L43" s="13"/>
      <c r="M43" s="13"/>
      <c r="N43" s="105"/>
      <c r="O43" s="28"/>
      <c r="P43" s="13"/>
      <c r="Q43" s="13"/>
      <c r="R43" s="13"/>
      <c r="S43" s="28"/>
      <c r="T43" s="105"/>
      <c r="U43" s="13">
        <v>3</v>
      </c>
      <c r="V43" s="13"/>
      <c r="W43" s="37"/>
      <c r="X43" s="9"/>
    </row>
    <row r="44" spans="1:24" ht="19" customHeight="1" x14ac:dyDescent="0.2">
      <c r="A44" s="145" t="s">
        <v>177</v>
      </c>
      <c r="B44" s="13">
        <v>3</v>
      </c>
      <c r="C44" s="13">
        <v>0</v>
      </c>
      <c r="D44" s="13">
        <v>1</v>
      </c>
      <c r="E44" s="43">
        <v>1</v>
      </c>
      <c r="F44" s="13"/>
      <c r="G44" s="13"/>
      <c r="H44" s="13">
        <v>2</v>
      </c>
      <c r="I44" s="13"/>
      <c r="J44" s="13">
        <v>1</v>
      </c>
      <c r="K44" s="13"/>
      <c r="L44" s="13"/>
      <c r="M44" s="13"/>
      <c r="N44" s="105"/>
      <c r="O44" s="28"/>
      <c r="P44" s="13"/>
      <c r="Q44" s="13"/>
      <c r="R44" s="13"/>
      <c r="S44" s="28"/>
      <c r="T44" s="105"/>
      <c r="U44" s="13">
        <v>1</v>
      </c>
      <c r="V44" s="13"/>
      <c r="W44" s="37"/>
      <c r="X44" s="9"/>
    </row>
    <row r="45" spans="1:24" ht="19" customHeight="1" x14ac:dyDescent="0.2">
      <c r="A45" s="116"/>
      <c r="B45" s="23"/>
      <c r="C45" s="23"/>
      <c r="D45" s="23"/>
      <c r="E45" s="33"/>
      <c r="F45" s="23"/>
      <c r="G45" s="23"/>
      <c r="H45" s="23"/>
      <c r="I45" s="23"/>
      <c r="J45" s="23"/>
      <c r="K45" s="23"/>
      <c r="L45" s="23"/>
      <c r="M45" s="23"/>
      <c r="N45" s="112"/>
      <c r="O45" s="22"/>
      <c r="P45" s="23"/>
      <c r="Q45" s="23"/>
      <c r="R45" s="23"/>
      <c r="S45" s="22"/>
      <c r="T45" s="112"/>
      <c r="U45" s="23"/>
      <c r="V45" s="23"/>
      <c r="W45" s="40"/>
      <c r="X45" s="9"/>
    </row>
    <row r="46" spans="1:24" ht="19" customHeight="1" x14ac:dyDescent="0.2">
      <c r="A46" s="21" t="s">
        <v>30</v>
      </c>
      <c r="B46" s="35">
        <f t="shared" ref="B46:N46" si="1">SUM(B19:B45)</f>
        <v>69</v>
      </c>
      <c r="C46" s="35">
        <f t="shared" si="1"/>
        <v>16</v>
      </c>
      <c r="D46" s="35">
        <f t="shared" si="1"/>
        <v>24</v>
      </c>
      <c r="E46" s="35">
        <f t="shared" si="1"/>
        <v>7</v>
      </c>
      <c r="F46" s="35">
        <f t="shared" si="1"/>
        <v>0</v>
      </c>
      <c r="G46" s="35">
        <f t="shared" si="1"/>
        <v>0</v>
      </c>
      <c r="H46" s="35">
        <f t="shared" si="1"/>
        <v>18</v>
      </c>
      <c r="I46" s="35">
        <f t="shared" si="1"/>
        <v>9</v>
      </c>
      <c r="J46" s="35">
        <f t="shared" si="1"/>
        <v>13</v>
      </c>
      <c r="K46" s="35">
        <f t="shared" si="1"/>
        <v>3</v>
      </c>
      <c r="L46" s="35">
        <f t="shared" si="1"/>
        <v>0</v>
      </c>
      <c r="M46" s="35">
        <f t="shared" si="1"/>
        <v>3</v>
      </c>
      <c r="N46" s="35">
        <f t="shared" si="1"/>
        <v>0</v>
      </c>
      <c r="O46" s="27">
        <f>(D46+J46+K46+N46)/(B46+J46+K46+M46)</f>
        <v>0.45454545454545453</v>
      </c>
      <c r="P46" s="27">
        <f>($D46+$E46+($F46*2)+(G46*3))/$B46</f>
        <v>0.44927536231884058</v>
      </c>
      <c r="Q46" s="27">
        <f>D46/B46</f>
        <v>0.34782608695652173</v>
      </c>
      <c r="R46" s="35">
        <f>SUM(R19:R45)</f>
        <v>10</v>
      </c>
      <c r="S46" s="35">
        <f>SUM(S19:S45)</f>
        <v>0</v>
      </c>
      <c r="T46" s="35">
        <f>SUM(T19:T45)</f>
        <v>5</v>
      </c>
      <c r="U46" s="35">
        <f>SUM(U19:U45)</f>
        <v>45</v>
      </c>
      <c r="V46" s="35">
        <f>SUM(V19:V45)</f>
        <v>24</v>
      </c>
      <c r="W46" s="27">
        <f>(U46+V46)/(T46+U46+V46)</f>
        <v>0.93243243243243246</v>
      </c>
      <c r="X46" s="38"/>
    </row>
    <row r="47" spans="1:24" ht="19" customHeight="1" x14ac:dyDescent="0.2">
      <c r="A47" s="28"/>
      <c r="B47" s="13"/>
      <c r="C47" s="13"/>
      <c r="D47" s="13"/>
      <c r="E47" s="13"/>
      <c r="F47" s="13"/>
      <c r="G47" s="13"/>
      <c r="H47" s="13"/>
      <c r="I47" s="13"/>
      <c r="J47" s="13"/>
      <c r="K47" s="13"/>
      <c r="L47" s="13"/>
      <c r="M47" s="13"/>
      <c r="N47" s="13"/>
      <c r="O47" s="41"/>
      <c r="P47" s="41"/>
      <c r="Q47" s="41"/>
      <c r="R47" s="13"/>
      <c r="S47" s="13"/>
      <c r="T47" s="13"/>
      <c r="U47" s="13"/>
      <c r="V47" s="13"/>
      <c r="W47" s="28"/>
      <c r="X47" s="38"/>
    </row>
    <row r="48" spans="1:24" ht="19" customHeight="1" x14ac:dyDescent="0.2">
      <c r="A48" s="28"/>
      <c r="B48" s="13"/>
      <c r="C48" s="13"/>
      <c r="D48" s="13"/>
      <c r="E48" s="13"/>
      <c r="F48" s="13"/>
      <c r="G48" s="13"/>
      <c r="H48" s="13"/>
      <c r="I48" s="13"/>
      <c r="J48" s="13"/>
      <c r="K48" s="13"/>
      <c r="L48" s="13"/>
      <c r="M48" s="13"/>
      <c r="N48" s="13"/>
      <c r="O48" s="41"/>
      <c r="P48" s="41"/>
      <c r="Q48" s="41"/>
      <c r="R48" s="13"/>
      <c r="S48" s="13"/>
      <c r="T48" s="13"/>
      <c r="U48" s="13"/>
      <c r="V48" s="13"/>
      <c r="W48" s="28"/>
      <c r="X48" s="38"/>
    </row>
    <row r="49" spans="1:24" ht="19" customHeight="1" x14ac:dyDescent="0.2">
      <c r="A49" s="28"/>
      <c r="B49" s="13"/>
      <c r="C49" s="13"/>
      <c r="D49" s="13"/>
      <c r="E49" s="13"/>
      <c r="F49" s="13"/>
      <c r="G49" s="13"/>
      <c r="H49" s="13"/>
      <c r="I49" s="13"/>
      <c r="J49" s="13"/>
      <c r="K49" s="13"/>
      <c r="L49" s="13"/>
      <c r="M49" s="13"/>
      <c r="N49" s="13"/>
      <c r="O49" s="41"/>
      <c r="P49" s="41"/>
      <c r="Q49" s="41"/>
      <c r="R49" s="13"/>
      <c r="S49" s="13"/>
      <c r="T49" s="13"/>
      <c r="U49" s="13"/>
      <c r="V49" s="13"/>
      <c r="W49" s="28"/>
      <c r="X49" s="38"/>
    </row>
    <row r="50" spans="1:24" ht="19" customHeight="1" x14ac:dyDescent="0.2">
      <c r="A50" s="233"/>
      <c r="B50" s="233"/>
      <c r="C50" s="233"/>
      <c r="D50" s="233"/>
      <c r="E50" s="233"/>
      <c r="F50" s="233"/>
      <c r="G50" s="233"/>
      <c r="H50" s="233"/>
      <c r="I50" s="233"/>
      <c r="J50" s="233"/>
      <c r="K50" s="233"/>
      <c r="L50" s="233"/>
      <c r="M50" s="233"/>
      <c r="N50" s="233"/>
      <c r="O50" s="233"/>
      <c r="P50" s="233"/>
      <c r="Q50" s="233"/>
      <c r="R50" s="233"/>
      <c r="S50" s="233"/>
      <c r="T50" s="233"/>
      <c r="U50" s="32"/>
      <c r="V50" s="32"/>
      <c r="W50" s="38"/>
      <c r="X50" s="38"/>
    </row>
    <row r="51" spans="1:24" ht="18.25" customHeight="1" x14ac:dyDescent="0.2"/>
    <row r="52" spans="1:24" ht="18.25" customHeight="1" x14ac:dyDescent="0.2"/>
    <row r="53" spans="1:24" ht="18.25" customHeight="1" x14ac:dyDescent="0.2"/>
    <row r="54" spans="1:24" ht="18.25" customHeight="1" x14ac:dyDescent="0.2"/>
    <row r="55" spans="1:24" ht="21" customHeight="1" x14ac:dyDescent="0.2"/>
  </sheetData>
  <mergeCells count="2">
    <mergeCell ref="A3:V3"/>
    <mergeCell ref="A50:T50"/>
  </mergeCells>
  <pageMargins left="0.75" right="0.75" top="1" bottom="1" header="0.5" footer="0.5"/>
  <pageSetup orientation="portrait"/>
  <headerFooter>
    <oddHeader>&amp;L&amp;"Geneva,Regular"&amp;10&amp;K000000Blank</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70"/>
  <sheetViews>
    <sheetView showGridLines="0" topLeftCell="A13" workbookViewId="0">
      <selection activeCell="E12" sqref="E12"/>
    </sheetView>
  </sheetViews>
  <sheetFormatPr baseColWidth="10" defaultColWidth="8.125" defaultRowHeight="13" customHeight="1" x14ac:dyDescent="0.2"/>
  <cols>
    <col min="1" max="1" width="13.625" style="5" customWidth="1"/>
    <col min="2" max="2" width="2.125" style="6" customWidth="1"/>
    <col min="3" max="4" width="2.375" style="6" bestFit="1" customWidth="1"/>
    <col min="5" max="5" width="3.5" style="5" customWidth="1"/>
    <col min="6" max="6" width="3.375" style="5" customWidth="1"/>
    <col min="7" max="9" width="2" style="5" customWidth="1"/>
    <col min="10" max="10" width="2.375" style="5" bestFit="1" customWidth="1"/>
    <col min="11" max="11" width="3" style="5" bestFit="1" customWidth="1"/>
    <col min="12" max="12" width="3" style="5" customWidth="1"/>
    <col min="13" max="13" width="2.375" style="5" customWidth="1"/>
    <col min="14" max="14" width="3.5" style="5" bestFit="1" customWidth="1"/>
    <col min="15" max="15" width="5.25" style="5" bestFit="1" customWidth="1"/>
    <col min="16" max="16" width="5.5" style="5" customWidth="1"/>
    <col min="17" max="17" width="5.125" style="5" bestFit="1" customWidth="1"/>
    <col min="18" max="19" width="2.375" style="5" customWidth="1"/>
    <col min="20" max="20" width="2" style="5" customWidth="1"/>
    <col min="21" max="21" width="2.125" style="5" customWidth="1"/>
    <col min="22" max="22" width="2.375" style="5" bestFit="1" customWidth="1"/>
    <col min="23" max="24" width="4.875" style="5" customWidth="1"/>
    <col min="25" max="256" width="8.125" customWidth="1"/>
  </cols>
  <sheetData>
    <row r="1" spans="1:24" ht="19" customHeight="1" x14ac:dyDescent="0.2">
      <c r="A1" s="28"/>
      <c r="B1" s="13"/>
      <c r="C1" s="13"/>
      <c r="D1" s="13"/>
      <c r="E1" s="13"/>
      <c r="F1" s="13"/>
      <c r="G1" s="13"/>
      <c r="H1" s="13"/>
      <c r="I1" s="13"/>
      <c r="J1" s="13"/>
      <c r="K1" s="13"/>
      <c r="L1" s="13"/>
      <c r="M1" s="13"/>
      <c r="N1" s="13"/>
      <c r="O1" s="13"/>
      <c r="P1" s="13"/>
      <c r="Q1" s="13"/>
      <c r="R1" s="13"/>
      <c r="S1" s="13"/>
      <c r="T1" s="13"/>
      <c r="U1" s="13"/>
      <c r="V1" s="13"/>
      <c r="W1" s="14"/>
      <c r="X1" s="14"/>
    </row>
    <row r="2" spans="1:24" ht="19" customHeight="1" x14ac:dyDescent="0.2">
      <c r="A2" s="28"/>
      <c r="B2" s="13"/>
      <c r="C2" s="13"/>
      <c r="D2" s="13"/>
      <c r="E2" s="13"/>
      <c r="F2" s="13"/>
      <c r="G2" s="13"/>
      <c r="H2" s="13"/>
      <c r="I2" s="13"/>
      <c r="J2" s="13"/>
      <c r="K2" s="13"/>
      <c r="L2" s="13"/>
      <c r="M2" s="13"/>
      <c r="N2" s="13"/>
      <c r="O2" s="13"/>
      <c r="P2" s="13"/>
      <c r="Q2" s="13"/>
      <c r="R2" s="13"/>
      <c r="S2" s="13"/>
      <c r="T2" s="13"/>
      <c r="U2" s="13"/>
      <c r="V2" s="13"/>
      <c r="W2" s="14"/>
      <c r="X2" s="14"/>
    </row>
    <row r="3" spans="1:24" ht="21" customHeight="1" x14ac:dyDescent="0.2">
      <c r="A3" s="223" t="s">
        <v>72</v>
      </c>
      <c r="B3" s="225"/>
      <c r="C3" s="225"/>
      <c r="D3" s="225"/>
      <c r="E3" s="225"/>
      <c r="F3" s="225"/>
      <c r="G3" s="225"/>
      <c r="H3" s="225"/>
      <c r="I3" s="225"/>
      <c r="J3" s="225"/>
      <c r="K3" s="225"/>
      <c r="L3" s="225"/>
      <c r="M3" s="225"/>
      <c r="N3" s="225"/>
      <c r="O3" s="225"/>
      <c r="P3" s="225"/>
      <c r="Q3" s="225"/>
      <c r="R3" s="225"/>
      <c r="S3" s="234"/>
      <c r="T3" s="225"/>
      <c r="U3" s="225"/>
      <c r="V3" s="225"/>
      <c r="W3" s="225"/>
      <c r="X3" s="46"/>
    </row>
    <row r="4" spans="1:24" ht="19" customHeight="1" x14ac:dyDescent="0.2">
      <c r="A4" s="38"/>
      <c r="B4" s="14"/>
      <c r="C4" s="14"/>
      <c r="D4" s="14"/>
      <c r="E4" s="31"/>
      <c r="F4" s="14"/>
      <c r="G4" s="14"/>
      <c r="H4" s="14"/>
      <c r="I4" s="14"/>
      <c r="J4" s="14"/>
      <c r="K4" s="14"/>
      <c r="L4" s="14"/>
      <c r="M4" s="14"/>
      <c r="N4" s="14"/>
      <c r="O4" s="14"/>
      <c r="P4" s="14"/>
      <c r="Q4" s="14"/>
      <c r="R4" s="14"/>
      <c r="S4" s="32"/>
      <c r="T4" s="14"/>
      <c r="U4" s="13"/>
      <c r="V4" s="13"/>
      <c r="W4" s="14"/>
      <c r="X4" s="14"/>
    </row>
    <row r="5" spans="1:24" ht="28.25" customHeight="1" x14ac:dyDescent="0.2">
      <c r="A5" s="15" t="s">
        <v>6</v>
      </c>
      <c r="B5" s="16" t="s">
        <v>7</v>
      </c>
      <c r="C5" s="16" t="s">
        <v>8</v>
      </c>
      <c r="D5" s="16" t="s">
        <v>9</v>
      </c>
      <c r="E5" s="16" t="s">
        <v>10</v>
      </c>
      <c r="F5" s="16" t="s">
        <v>11</v>
      </c>
      <c r="G5" s="16" t="s">
        <v>12</v>
      </c>
      <c r="H5" s="16" t="s">
        <v>15</v>
      </c>
      <c r="I5" s="16" t="s">
        <v>16</v>
      </c>
      <c r="J5" s="16" t="s">
        <v>14</v>
      </c>
      <c r="K5" s="16" t="s">
        <v>17</v>
      </c>
      <c r="L5" s="16" t="s">
        <v>18</v>
      </c>
      <c r="M5" s="16" t="s">
        <v>13</v>
      </c>
      <c r="N5" s="16" t="s">
        <v>19</v>
      </c>
      <c r="O5" s="16" t="s">
        <v>20</v>
      </c>
      <c r="P5" s="17" t="s">
        <v>21</v>
      </c>
      <c r="Q5" s="16" t="s">
        <v>22</v>
      </c>
      <c r="R5" s="16" t="s">
        <v>23</v>
      </c>
      <c r="S5" s="16" t="s">
        <v>24</v>
      </c>
      <c r="T5" s="16" t="s">
        <v>25</v>
      </c>
      <c r="U5" s="16" t="s">
        <v>27</v>
      </c>
      <c r="V5" s="16" t="s">
        <v>26</v>
      </c>
      <c r="W5" s="17" t="s">
        <v>28</v>
      </c>
      <c r="X5" s="17" t="s">
        <v>29</v>
      </c>
    </row>
    <row r="6" spans="1:24" ht="19" customHeight="1" x14ac:dyDescent="0.2">
      <c r="A6" s="60" t="s">
        <v>124</v>
      </c>
      <c r="B6" s="47">
        <v>4</v>
      </c>
      <c r="C6" s="47">
        <v>1</v>
      </c>
      <c r="D6" s="47">
        <v>2</v>
      </c>
      <c r="E6" s="13"/>
      <c r="F6" s="47"/>
      <c r="G6" s="47"/>
      <c r="H6" s="47"/>
      <c r="I6" s="47"/>
      <c r="J6" s="47">
        <v>1</v>
      </c>
      <c r="K6" s="47"/>
      <c r="L6" s="47"/>
      <c r="M6" s="47"/>
      <c r="N6" s="44"/>
      <c r="O6" s="44"/>
      <c r="P6" s="47"/>
      <c r="Q6" s="47"/>
      <c r="R6" s="47"/>
      <c r="S6" s="47">
        <v>1</v>
      </c>
      <c r="T6" s="32"/>
      <c r="U6" s="32"/>
      <c r="V6" s="32">
        <v>1</v>
      </c>
      <c r="W6" s="32"/>
      <c r="X6" s="32"/>
    </row>
    <row r="7" spans="1:24" ht="19" customHeight="1" x14ac:dyDescent="0.2">
      <c r="A7" s="116" t="s">
        <v>127</v>
      </c>
      <c r="B7" s="47">
        <v>4</v>
      </c>
      <c r="C7" s="47">
        <v>2</v>
      </c>
      <c r="D7" s="47">
        <v>2</v>
      </c>
      <c r="E7" s="13"/>
      <c r="F7" s="47"/>
      <c r="G7" s="47"/>
      <c r="H7" s="47"/>
      <c r="I7" s="47"/>
      <c r="J7" s="47">
        <v>0</v>
      </c>
      <c r="K7" s="47"/>
      <c r="L7" s="47"/>
      <c r="M7" s="47"/>
      <c r="N7" s="44"/>
      <c r="O7" s="44"/>
      <c r="P7" s="47"/>
      <c r="Q7" s="47"/>
      <c r="R7" s="47"/>
      <c r="S7" s="47"/>
      <c r="T7" s="32"/>
      <c r="U7" s="32"/>
      <c r="V7" s="32">
        <v>1</v>
      </c>
      <c r="W7" s="32"/>
      <c r="X7" s="32"/>
    </row>
    <row r="8" spans="1:24" ht="19" customHeight="1" x14ac:dyDescent="0.2">
      <c r="A8" s="117" t="s">
        <v>128</v>
      </c>
      <c r="B8" s="47">
        <v>3</v>
      </c>
      <c r="C8" s="47">
        <v>1</v>
      </c>
      <c r="D8" s="47">
        <v>2</v>
      </c>
      <c r="E8" s="13"/>
      <c r="F8" s="47">
        <v>1</v>
      </c>
      <c r="G8" s="47"/>
      <c r="H8" s="47"/>
      <c r="I8" s="47"/>
      <c r="J8" s="47">
        <v>1</v>
      </c>
      <c r="K8" s="47"/>
      <c r="L8" s="47"/>
      <c r="M8" s="47">
        <v>2</v>
      </c>
      <c r="N8" s="44"/>
      <c r="O8" s="44"/>
      <c r="P8" s="47"/>
      <c r="Q8" s="47"/>
      <c r="R8" s="47"/>
      <c r="S8" s="47"/>
      <c r="T8" s="32">
        <v>1</v>
      </c>
      <c r="U8" s="32">
        <v>1</v>
      </c>
      <c r="V8" s="32">
        <v>2</v>
      </c>
      <c r="W8" s="32"/>
      <c r="X8" s="32"/>
    </row>
    <row r="9" spans="1:24" ht="19" customHeight="1" x14ac:dyDescent="0.2">
      <c r="A9" s="117" t="s">
        <v>129</v>
      </c>
      <c r="B9" s="47">
        <v>3</v>
      </c>
      <c r="C9" s="47">
        <v>0</v>
      </c>
      <c r="D9" s="47">
        <v>1</v>
      </c>
      <c r="E9" s="13"/>
      <c r="F9" s="47"/>
      <c r="G9" s="47"/>
      <c r="H9" s="47"/>
      <c r="I9" s="47"/>
      <c r="J9" s="47">
        <v>0</v>
      </c>
      <c r="K9" s="47"/>
      <c r="L9" s="47"/>
      <c r="M9" s="47"/>
      <c r="N9" s="44"/>
      <c r="O9" s="44"/>
      <c r="P9" s="47"/>
      <c r="Q9" s="47"/>
      <c r="R9" s="47"/>
      <c r="S9" s="47"/>
      <c r="T9" s="32">
        <v>1</v>
      </c>
      <c r="U9" s="32"/>
      <c r="V9" s="32">
        <v>3</v>
      </c>
      <c r="W9" s="32"/>
      <c r="X9" s="32"/>
    </row>
    <row r="10" spans="1:24" ht="19" customHeight="1" x14ac:dyDescent="0.2">
      <c r="A10" s="117" t="s">
        <v>130</v>
      </c>
      <c r="B10" s="47">
        <v>2</v>
      </c>
      <c r="C10" s="47">
        <v>0</v>
      </c>
      <c r="D10" s="47">
        <v>0</v>
      </c>
      <c r="E10" s="13"/>
      <c r="F10" s="47"/>
      <c r="G10" s="47"/>
      <c r="H10" s="47">
        <v>2</v>
      </c>
      <c r="I10" s="47"/>
      <c r="J10" s="47">
        <v>1</v>
      </c>
      <c r="K10" s="47"/>
      <c r="L10" s="47"/>
      <c r="M10" s="47"/>
      <c r="N10" s="44"/>
      <c r="O10" s="44"/>
      <c r="P10" s="47"/>
      <c r="Q10" s="47"/>
      <c r="R10" s="47"/>
      <c r="S10" s="47"/>
      <c r="T10" s="32"/>
      <c r="U10" s="32"/>
      <c r="V10" s="32">
        <v>2</v>
      </c>
      <c r="W10" s="32"/>
      <c r="X10" s="32"/>
    </row>
    <row r="11" spans="1:24" ht="19" customHeight="1" x14ac:dyDescent="0.2">
      <c r="A11" s="117" t="s">
        <v>131</v>
      </c>
      <c r="B11" s="47">
        <v>3</v>
      </c>
      <c r="C11" s="47">
        <v>2</v>
      </c>
      <c r="D11" s="47">
        <v>2</v>
      </c>
      <c r="E11" s="13">
        <v>1</v>
      </c>
      <c r="F11" s="47"/>
      <c r="G11" s="47"/>
      <c r="H11" s="47"/>
      <c r="I11" s="47"/>
      <c r="J11" s="47">
        <v>1</v>
      </c>
      <c r="K11" s="47"/>
      <c r="L11" s="47"/>
      <c r="M11" s="47">
        <v>1</v>
      </c>
      <c r="N11" s="44"/>
      <c r="O11" s="44"/>
      <c r="P11" s="47"/>
      <c r="Q11" s="47"/>
      <c r="R11" s="47">
        <v>1</v>
      </c>
      <c r="S11" s="47"/>
      <c r="T11" s="32"/>
      <c r="U11" s="32"/>
      <c r="V11" s="32">
        <v>2</v>
      </c>
      <c r="W11" s="32"/>
      <c r="X11" s="32"/>
    </row>
    <row r="12" spans="1:24" ht="19" customHeight="1" x14ac:dyDescent="0.2">
      <c r="A12" s="117" t="s">
        <v>132</v>
      </c>
      <c r="B12" s="47">
        <v>4</v>
      </c>
      <c r="C12" s="47">
        <v>2</v>
      </c>
      <c r="D12" s="47">
        <v>2</v>
      </c>
      <c r="E12" s="13"/>
      <c r="F12" s="47">
        <v>1</v>
      </c>
      <c r="G12" s="47"/>
      <c r="H12" s="47">
        <v>1</v>
      </c>
      <c r="I12" s="47"/>
      <c r="J12" s="47">
        <v>0</v>
      </c>
      <c r="K12" s="47"/>
      <c r="L12" s="47"/>
      <c r="M12" s="47">
        <v>2</v>
      </c>
      <c r="N12" s="13">
        <v>1</v>
      </c>
      <c r="O12" s="44"/>
      <c r="P12" s="47"/>
      <c r="Q12" s="47"/>
      <c r="R12" s="47"/>
      <c r="S12" s="47"/>
      <c r="T12" s="32"/>
      <c r="U12" s="32">
        <v>1</v>
      </c>
      <c r="V12" s="32">
        <v>1</v>
      </c>
      <c r="W12" s="32"/>
      <c r="X12" s="32"/>
    </row>
    <row r="13" spans="1:24" ht="19" customHeight="1" x14ac:dyDescent="0.2">
      <c r="A13" s="116" t="s">
        <v>136</v>
      </c>
      <c r="B13" s="47">
        <v>1</v>
      </c>
      <c r="C13" s="47">
        <v>0</v>
      </c>
      <c r="D13" s="47">
        <v>1</v>
      </c>
      <c r="E13" s="13"/>
      <c r="F13" s="47"/>
      <c r="G13" s="47"/>
      <c r="H13" s="47">
        <v>1</v>
      </c>
      <c r="I13" s="47">
        <v>1</v>
      </c>
      <c r="J13" s="47">
        <v>0</v>
      </c>
      <c r="K13" s="47"/>
      <c r="L13" s="47"/>
      <c r="M13" s="47"/>
      <c r="N13" s="44"/>
      <c r="O13" s="44"/>
      <c r="P13" s="47"/>
      <c r="Q13" s="47"/>
      <c r="R13" s="47"/>
      <c r="S13" s="47">
        <v>1</v>
      </c>
      <c r="T13" s="32"/>
      <c r="U13" s="32">
        <v>1</v>
      </c>
      <c r="V13" s="32">
        <v>1</v>
      </c>
      <c r="W13" s="32"/>
      <c r="X13" s="32"/>
    </row>
    <row r="14" spans="1:24" ht="19" customHeight="1" x14ac:dyDescent="0.2">
      <c r="A14" s="117" t="s">
        <v>138</v>
      </c>
      <c r="B14" s="47">
        <v>3</v>
      </c>
      <c r="C14" s="47">
        <v>3</v>
      </c>
      <c r="D14" s="47">
        <v>3</v>
      </c>
      <c r="E14" s="13">
        <v>1</v>
      </c>
      <c r="F14" s="47"/>
      <c r="G14" s="47"/>
      <c r="H14" s="47">
        <v>1</v>
      </c>
      <c r="I14" s="47"/>
      <c r="J14" s="47">
        <v>0</v>
      </c>
      <c r="K14" s="47"/>
      <c r="L14" s="47"/>
      <c r="M14" s="47"/>
      <c r="N14" s="44"/>
      <c r="O14" s="44"/>
      <c r="P14" s="47"/>
      <c r="Q14" s="47"/>
      <c r="R14" s="47">
        <v>2</v>
      </c>
      <c r="S14" s="47"/>
      <c r="T14" s="32"/>
      <c r="U14" s="32">
        <v>2</v>
      </c>
      <c r="V14" s="32"/>
      <c r="W14" s="32"/>
      <c r="X14" s="32"/>
    </row>
    <row r="15" spans="1:24" ht="19" customHeight="1" x14ac:dyDescent="0.2">
      <c r="A15" s="117" t="s">
        <v>140</v>
      </c>
      <c r="B15" s="47">
        <v>3</v>
      </c>
      <c r="C15" s="47">
        <v>1</v>
      </c>
      <c r="D15" s="47">
        <v>2</v>
      </c>
      <c r="E15" s="13"/>
      <c r="F15" s="47"/>
      <c r="G15" s="47"/>
      <c r="H15" s="47">
        <v>1</v>
      </c>
      <c r="I15" s="47"/>
      <c r="J15" s="47">
        <v>1</v>
      </c>
      <c r="K15" s="47"/>
      <c r="L15" s="47"/>
      <c r="M15" s="47"/>
      <c r="N15" s="44"/>
      <c r="O15" s="44"/>
      <c r="P15" s="47"/>
      <c r="Q15" s="47"/>
      <c r="R15" s="47">
        <v>1</v>
      </c>
      <c r="S15" s="47"/>
      <c r="T15" s="32">
        <v>1</v>
      </c>
      <c r="U15" s="32"/>
      <c r="V15" s="32">
        <v>1</v>
      </c>
      <c r="W15" s="32"/>
      <c r="X15" s="32"/>
    </row>
    <row r="16" spans="1:24" ht="19" customHeight="1" x14ac:dyDescent="0.2">
      <c r="A16" s="117" t="s">
        <v>145</v>
      </c>
      <c r="B16" s="47">
        <v>3</v>
      </c>
      <c r="C16" s="47">
        <v>1</v>
      </c>
      <c r="D16" s="47">
        <v>1</v>
      </c>
      <c r="E16" s="13"/>
      <c r="F16" s="47"/>
      <c r="G16" s="47"/>
      <c r="H16" s="47"/>
      <c r="I16" s="47"/>
      <c r="J16" s="47">
        <v>0</v>
      </c>
      <c r="K16" s="47"/>
      <c r="L16" s="47"/>
      <c r="M16" s="47"/>
      <c r="N16" s="44"/>
      <c r="O16" s="44"/>
      <c r="P16" s="47"/>
      <c r="Q16" s="47"/>
      <c r="R16" s="47"/>
      <c r="S16" s="47"/>
      <c r="T16" s="32"/>
      <c r="U16" s="32"/>
      <c r="V16" s="32"/>
      <c r="W16" s="32"/>
      <c r="X16" s="32"/>
    </row>
    <row r="17" spans="1:24" ht="19" customHeight="1" x14ac:dyDescent="0.2">
      <c r="A17" s="117" t="s">
        <v>145</v>
      </c>
      <c r="B17" s="47">
        <v>2</v>
      </c>
      <c r="C17" s="47">
        <v>1</v>
      </c>
      <c r="D17" s="47">
        <v>1</v>
      </c>
      <c r="E17" s="13"/>
      <c r="F17" s="47"/>
      <c r="G17" s="47"/>
      <c r="H17" s="47"/>
      <c r="I17" s="47">
        <v>1</v>
      </c>
      <c r="J17" s="47">
        <v>0</v>
      </c>
      <c r="K17" s="47"/>
      <c r="L17" s="47"/>
      <c r="M17" s="47">
        <v>2</v>
      </c>
      <c r="N17" s="44"/>
      <c r="O17" s="44"/>
      <c r="P17" s="47"/>
      <c r="Q17" s="47"/>
      <c r="R17" s="47">
        <v>2</v>
      </c>
      <c r="S17" s="47"/>
      <c r="T17" s="32"/>
      <c r="U17" s="32">
        <v>2</v>
      </c>
      <c r="V17" s="32"/>
      <c r="W17" s="32"/>
      <c r="X17" s="32"/>
    </row>
    <row r="18" spans="1:24" ht="19" customHeight="1" x14ac:dyDescent="0.2">
      <c r="A18" s="117" t="s">
        <v>148</v>
      </c>
      <c r="B18" s="47">
        <v>3</v>
      </c>
      <c r="C18" s="47">
        <v>0</v>
      </c>
      <c r="D18" s="47">
        <v>0</v>
      </c>
      <c r="E18" s="13"/>
      <c r="F18" s="47"/>
      <c r="G18" s="47"/>
      <c r="H18" s="47"/>
      <c r="I18" s="47"/>
      <c r="J18" s="47">
        <v>1</v>
      </c>
      <c r="K18" s="47"/>
      <c r="L18" s="47"/>
      <c r="M18" s="47"/>
      <c r="N18" s="44"/>
      <c r="O18" s="44"/>
      <c r="P18" s="47"/>
      <c r="Q18" s="47"/>
      <c r="R18" s="47"/>
      <c r="S18" s="47"/>
      <c r="T18" s="32"/>
      <c r="U18" s="32"/>
      <c r="V18" s="32">
        <v>1</v>
      </c>
      <c r="W18" s="32"/>
      <c r="X18" s="32"/>
    </row>
    <row r="19" spans="1:24" ht="19" customHeight="1" x14ac:dyDescent="0.2">
      <c r="A19" s="117" t="s">
        <v>149</v>
      </c>
      <c r="B19" s="47">
        <v>4</v>
      </c>
      <c r="C19" s="47">
        <v>1</v>
      </c>
      <c r="D19" s="47">
        <v>1</v>
      </c>
      <c r="E19" s="13">
        <v>1</v>
      </c>
      <c r="F19" s="47"/>
      <c r="G19" s="47"/>
      <c r="H19" s="47"/>
      <c r="I19" s="47"/>
      <c r="J19" s="47">
        <v>1</v>
      </c>
      <c r="K19" s="47"/>
      <c r="L19" s="47"/>
      <c r="M19" s="47"/>
      <c r="N19" s="44">
        <v>1</v>
      </c>
      <c r="O19" s="44"/>
      <c r="P19" s="47"/>
      <c r="Q19" s="47"/>
      <c r="R19" s="47">
        <v>1</v>
      </c>
      <c r="S19" s="47"/>
      <c r="T19" s="32"/>
      <c r="U19" s="32">
        <v>1</v>
      </c>
      <c r="V19" s="32">
        <v>1</v>
      </c>
      <c r="W19" s="32"/>
      <c r="X19" s="32"/>
    </row>
    <row r="20" spans="1:24" ht="19" customHeight="1" x14ac:dyDescent="0.2">
      <c r="A20" s="60" t="s">
        <v>150</v>
      </c>
      <c r="B20" s="47">
        <v>3</v>
      </c>
      <c r="C20" s="47">
        <v>3</v>
      </c>
      <c r="D20" s="47">
        <v>2</v>
      </c>
      <c r="E20" s="13">
        <v>1</v>
      </c>
      <c r="F20" s="47"/>
      <c r="G20" s="47"/>
      <c r="H20" s="47">
        <v>1</v>
      </c>
      <c r="I20" s="47"/>
      <c r="J20" s="47">
        <v>1</v>
      </c>
      <c r="K20" s="47"/>
      <c r="L20" s="47"/>
      <c r="M20" s="47">
        <v>1</v>
      </c>
      <c r="N20" s="44"/>
      <c r="O20" s="44"/>
      <c r="P20" s="47"/>
      <c r="Q20" s="47"/>
      <c r="R20" s="47">
        <v>2</v>
      </c>
      <c r="S20" s="47"/>
      <c r="T20" s="32"/>
      <c r="U20" s="32">
        <v>3</v>
      </c>
      <c r="V20" s="32">
        <v>4</v>
      </c>
      <c r="W20" s="32"/>
      <c r="X20" s="32"/>
    </row>
    <row r="21" spans="1:24" ht="17" customHeight="1" x14ac:dyDescent="0.2">
      <c r="A21" s="60" t="s">
        <v>151</v>
      </c>
      <c r="B21" s="47">
        <v>4</v>
      </c>
      <c r="C21" s="47">
        <v>1</v>
      </c>
      <c r="D21" s="47">
        <v>2</v>
      </c>
      <c r="E21" s="13"/>
      <c r="F21" s="47"/>
      <c r="G21" s="47"/>
      <c r="H21" s="47"/>
      <c r="I21" s="47"/>
      <c r="J21" s="47">
        <v>1</v>
      </c>
      <c r="K21" s="47"/>
      <c r="L21" s="47"/>
      <c r="M21" s="47">
        <v>2</v>
      </c>
      <c r="N21" s="44"/>
      <c r="O21" s="44"/>
      <c r="P21" s="47"/>
      <c r="Q21" s="47"/>
      <c r="R21" s="47"/>
      <c r="S21" s="47">
        <v>1</v>
      </c>
      <c r="T21" s="32"/>
      <c r="U21" s="32"/>
      <c r="V21" s="32"/>
      <c r="W21" s="32"/>
      <c r="X21" s="32"/>
    </row>
    <row r="22" spans="1:24" ht="17" customHeight="1" x14ac:dyDescent="0.2">
      <c r="A22" s="116" t="s">
        <v>151</v>
      </c>
      <c r="B22" s="47">
        <v>3</v>
      </c>
      <c r="C22" s="47">
        <v>0</v>
      </c>
      <c r="D22" s="47">
        <v>0</v>
      </c>
      <c r="E22" s="13"/>
      <c r="F22" s="47"/>
      <c r="G22" s="47"/>
      <c r="H22" s="47"/>
      <c r="I22" s="47"/>
      <c r="J22" s="47">
        <v>2</v>
      </c>
      <c r="K22" s="47"/>
      <c r="L22" s="47"/>
      <c r="M22" s="47"/>
      <c r="N22" s="44"/>
      <c r="O22" s="44"/>
      <c r="P22" s="47"/>
      <c r="Q22" s="47"/>
      <c r="R22" s="47"/>
      <c r="S22" s="47"/>
      <c r="T22" s="32"/>
      <c r="U22" s="32">
        <v>4</v>
      </c>
      <c r="V22" s="32"/>
      <c r="W22" s="32"/>
      <c r="X22" s="32"/>
    </row>
    <row r="23" spans="1:24" ht="19" customHeight="1" x14ac:dyDescent="0.2">
      <c r="A23" s="60" t="s">
        <v>160</v>
      </c>
      <c r="B23" s="47">
        <v>5</v>
      </c>
      <c r="C23" s="47">
        <v>3</v>
      </c>
      <c r="D23" s="47">
        <v>4</v>
      </c>
      <c r="E23" s="13">
        <v>1</v>
      </c>
      <c r="F23" s="47"/>
      <c r="G23" s="47">
        <v>2</v>
      </c>
      <c r="H23" s="47"/>
      <c r="I23" s="47"/>
      <c r="J23" s="47"/>
      <c r="K23" s="47"/>
      <c r="L23" s="47"/>
      <c r="M23" s="47">
        <v>4</v>
      </c>
      <c r="N23" s="44">
        <v>1</v>
      </c>
      <c r="O23" s="44"/>
      <c r="P23" s="47"/>
      <c r="Q23" s="47"/>
      <c r="R23" s="47">
        <v>1</v>
      </c>
      <c r="S23" s="47"/>
      <c r="T23" s="32">
        <v>1</v>
      </c>
      <c r="U23" s="32"/>
      <c r="V23" s="32"/>
      <c r="W23" s="32"/>
      <c r="X23" s="32"/>
    </row>
    <row r="24" spans="1:24" ht="19" customHeight="1" x14ac:dyDescent="0.2">
      <c r="A24" s="117" t="s">
        <v>158</v>
      </c>
      <c r="B24" s="47">
        <v>4</v>
      </c>
      <c r="C24" s="47">
        <v>1</v>
      </c>
      <c r="D24" s="47">
        <v>3</v>
      </c>
      <c r="E24" s="13">
        <v>1</v>
      </c>
      <c r="F24" s="47"/>
      <c r="G24" s="47">
        <v>1</v>
      </c>
      <c r="H24" s="47"/>
      <c r="I24" s="47"/>
      <c r="J24" s="47"/>
      <c r="K24" s="47"/>
      <c r="L24" s="47"/>
      <c r="M24" s="47">
        <v>1</v>
      </c>
      <c r="N24" s="44"/>
      <c r="O24" s="44"/>
      <c r="P24" s="47"/>
      <c r="Q24" s="47"/>
      <c r="R24" s="47"/>
      <c r="S24" s="47"/>
      <c r="T24" s="32"/>
      <c r="U24" s="32">
        <v>1</v>
      </c>
      <c r="V24" s="32"/>
      <c r="W24" s="32"/>
      <c r="X24" s="32"/>
    </row>
    <row r="25" spans="1:24" ht="19" customHeight="1" x14ac:dyDescent="0.2">
      <c r="A25" s="188" t="s">
        <v>162</v>
      </c>
      <c r="B25" s="47">
        <v>1</v>
      </c>
      <c r="C25" s="47">
        <v>0</v>
      </c>
      <c r="D25" s="47">
        <v>0</v>
      </c>
      <c r="E25" s="13"/>
      <c r="F25" s="47"/>
      <c r="G25" s="47"/>
      <c r="H25" s="47"/>
      <c r="I25" s="47">
        <v>1</v>
      </c>
      <c r="J25" s="47"/>
      <c r="K25" s="47"/>
      <c r="L25" s="47"/>
      <c r="M25" s="47"/>
      <c r="N25" s="44"/>
      <c r="O25" s="44"/>
      <c r="P25" s="47"/>
      <c r="Q25" s="47"/>
      <c r="R25" s="47"/>
      <c r="S25" s="47"/>
      <c r="T25" s="32"/>
      <c r="U25" s="32">
        <v>1</v>
      </c>
      <c r="V25" s="32">
        <v>3</v>
      </c>
      <c r="W25" s="32"/>
      <c r="X25" s="32"/>
    </row>
    <row r="26" spans="1:24" ht="19" customHeight="1" x14ac:dyDescent="0.2">
      <c r="A26" s="38" t="s">
        <v>168</v>
      </c>
      <c r="B26" s="47">
        <v>4</v>
      </c>
      <c r="C26" s="47">
        <v>0</v>
      </c>
      <c r="D26" s="47">
        <v>0</v>
      </c>
      <c r="E26" s="13"/>
      <c r="F26" s="47"/>
      <c r="G26" s="47"/>
      <c r="H26" s="47"/>
      <c r="I26" s="47"/>
      <c r="J26" s="47">
        <v>1</v>
      </c>
      <c r="K26" s="47"/>
      <c r="L26" s="47"/>
      <c r="M26" s="47"/>
      <c r="N26" s="44"/>
      <c r="O26" s="44"/>
      <c r="P26" s="47"/>
      <c r="Q26" s="47"/>
      <c r="R26" s="47"/>
      <c r="S26" s="47"/>
      <c r="T26" s="32">
        <v>1</v>
      </c>
      <c r="U26" s="32">
        <v>2</v>
      </c>
      <c r="V26" s="32"/>
      <c r="W26" s="32"/>
      <c r="X26" s="32"/>
    </row>
    <row r="27" spans="1:24" ht="19" customHeight="1" x14ac:dyDescent="0.2">
      <c r="A27" s="38" t="s">
        <v>172</v>
      </c>
      <c r="B27" s="47">
        <v>3</v>
      </c>
      <c r="C27" s="47">
        <v>0</v>
      </c>
      <c r="D27" s="47">
        <v>0</v>
      </c>
      <c r="E27" s="13"/>
      <c r="F27" s="47"/>
      <c r="G27" s="47"/>
      <c r="H27" s="47"/>
      <c r="I27" s="47"/>
      <c r="J27" s="47">
        <v>1</v>
      </c>
      <c r="K27" s="47"/>
      <c r="L27" s="47"/>
      <c r="M27" s="47"/>
      <c r="N27" s="44"/>
      <c r="O27" s="44"/>
      <c r="P27" s="47"/>
      <c r="Q27" s="47"/>
      <c r="R27" s="47"/>
      <c r="S27" s="47"/>
      <c r="T27" s="32"/>
      <c r="U27" s="32">
        <v>1</v>
      </c>
      <c r="V27" s="32">
        <v>1</v>
      </c>
      <c r="W27" s="32"/>
      <c r="X27" s="32"/>
    </row>
    <row r="28" spans="1:24" ht="19" customHeight="1" x14ac:dyDescent="0.2">
      <c r="A28" s="117" t="s">
        <v>145</v>
      </c>
      <c r="B28" s="47">
        <v>3</v>
      </c>
      <c r="C28" s="47">
        <v>2</v>
      </c>
      <c r="D28" s="47">
        <v>0</v>
      </c>
      <c r="E28" s="13"/>
      <c r="F28" s="47"/>
      <c r="G28" s="47"/>
      <c r="H28" s="47">
        <v>1</v>
      </c>
      <c r="I28" s="47"/>
      <c r="J28" s="47"/>
      <c r="K28" s="47"/>
      <c r="L28" s="47"/>
      <c r="M28" s="47"/>
      <c r="N28" s="44">
        <v>1</v>
      </c>
      <c r="O28" s="44"/>
      <c r="P28" s="47"/>
      <c r="Q28" s="47"/>
      <c r="R28" s="47">
        <v>2</v>
      </c>
      <c r="S28" s="47"/>
      <c r="T28" s="32"/>
      <c r="U28" s="32"/>
      <c r="V28" s="32"/>
      <c r="W28" s="32"/>
      <c r="X28" s="32"/>
    </row>
    <row r="29" spans="1:24" ht="19" customHeight="1" x14ac:dyDescent="0.2">
      <c r="A29" s="217" t="s">
        <v>151</v>
      </c>
      <c r="B29" s="47">
        <v>2</v>
      </c>
      <c r="C29" s="47">
        <v>0</v>
      </c>
      <c r="D29" s="47">
        <v>0</v>
      </c>
      <c r="E29" s="13"/>
      <c r="F29" s="47"/>
      <c r="G29" s="47"/>
      <c r="H29" s="47"/>
      <c r="I29" s="47">
        <v>1</v>
      </c>
      <c r="J29" s="47"/>
      <c r="K29" s="47"/>
      <c r="L29" s="47"/>
      <c r="M29" s="47"/>
      <c r="N29" s="44"/>
      <c r="O29" s="44"/>
      <c r="P29" s="47"/>
      <c r="Q29" s="47"/>
      <c r="R29" s="47"/>
      <c r="S29" s="47">
        <v>1</v>
      </c>
      <c r="T29" s="32"/>
      <c r="U29" s="32">
        <v>5</v>
      </c>
      <c r="V29" s="32"/>
      <c r="W29" s="32"/>
      <c r="X29" s="32"/>
    </row>
    <row r="30" spans="1:24" ht="19" customHeight="1" x14ac:dyDescent="0.2">
      <c r="A30" s="60" t="s">
        <v>177</v>
      </c>
      <c r="B30" s="47">
        <v>4</v>
      </c>
      <c r="C30" s="47">
        <v>2</v>
      </c>
      <c r="D30" s="47">
        <v>0</v>
      </c>
      <c r="E30" s="13"/>
      <c r="F30" s="47"/>
      <c r="G30" s="47"/>
      <c r="H30" s="47">
        <v>1</v>
      </c>
      <c r="I30" s="47"/>
      <c r="J30" s="47"/>
      <c r="K30" s="47"/>
      <c r="L30" s="47"/>
      <c r="M30" s="47"/>
      <c r="N30" s="44"/>
      <c r="O30" s="44"/>
      <c r="P30" s="47"/>
      <c r="Q30" s="47"/>
      <c r="R30" s="47">
        <v>1</v>
      </c>
      <c r="S30" s="47"/>
      <c r="T30" s="32"/>
      <c r="U30" s="32"/>
      <c r="V30" s="32"/>
      <c r="W30" s="32"/>
      <c r="X30" s="32"/>
    </row>
    <row r="31" spans="1:24" ht="19" customHeight="1" x14ac:dyDescent="0.2">
      <c r="A31" s="60"/>
      <c r="B31" s="47"/>
      <c r="C31" s="47"/>
      <c r="D31" s="47"/>
      <c r="E31" s="13"/>
      <c r="F31" s="47"/>
      <c r="G31" s="47"/>
      <c r="H31" s="47"/>
      <c r="I31" s="47"/>
      <c r="J31" s="47"/>
      <c r="K31" s="47"/>
      <c r="L31" s="47"/>
      <c r="M31" s="47"/>
      <c r="N31" s="44"/>
      <c r="O31" s="44"/>
      <c r="P31" s="47"/>
      <c r="Q31" s="47"/>
      <c r="R31" s="47"/>
      <c r="S31" s="47"/>
      <c r="T31" s="32"/>
      <c r="U31" s="32"/>
      <c r="V31" s="32"/>
      <c r="W31" s="32"/>
      <c r="X31" s="32"/>
    </row>
    <row r="32" spans="1:24" ht="19" customHeight="1" x14ac:dyDescent="0.2">
      <c r="A32" s="26" t="s">
        <v>30</v>
      </c>
      <c r="B32" s="35">
        <f>SUM(B6:B31)</f>
        <v>78</v>
      </c>
      <c r="C32" s="35">
        <f t="shared" ref="C32:N32" si="0">SUM(C6:C31)</f>
        <v>27</v>
      </c>
      <c r="D32" s="35">
        <f t="shared" si="0"/>
        <v>31</v>
      </c>
      <c r="E32" s="35">
        <f t="shared" si="0"/>
        <v>6</v>
      </c>
      <c r="F32" s="35">
        <f t="shared" si="0"/>
        <v>2</v>
      </c>
      <c r="G32" s="35">
        <f t="shared" si="0"/>
        <v>3</v>
      </c>
      <c r="H32" s="35">
        <f t="shared" si="0"/>
        <v>9</v>
      </c>
      <c r="I32" s="35">
        <f t="shared" si="0"/>
        <v>4</v>
      </c>
      <c r="J32" s="35">
        <f t="shared" si="0"/>
        <v>13</v>
      </c>
      <c r="K32" s="35">
        <f t="shared" si="0"/>
        <v>0</v>
      </c>
      <c r="L32" s="35">
        <f t="shared" si="0"/>
        <v>0</v>
      </c>
      <c r="M32" s="35">
        <f t="shared" si="0"/>
        <v>15</v>
      </c>
      <c r="N32" s="35">
        <f t="shared" si="0"/>
        <v>4</v>
      </c>
      <c r="O32" s="27">
        <f>(D32+H32+I32+N32)/(B32+H32+I32+L32)</f>
        <v>0.52747252747252749</v>
      </c>
      <c r="P32" s="27">
        <f>($D32+$E32+($F32*2)+(G32*3))/$B32</f>
        <v>0.64102564102564108</v>
      </c>
      <c r="Q32" s="27">
        <f>D32/B32</f>
        <v>0.39743589743589741</v>
      </c>
      <c r="R32" s="35">
        <f t="shared" ref="R32:T32" si="1">SUM(R6:R31)</f>
        <v>13</v>
      </c>
      <c r="S32" s="35">
        <f t="shared" si="1"/>
        <v>4</v>
      </c>
      <c r="T32" s="35">
        <f t="shared" si="1"/>
        <v>5</v>
      </c>
      <c r="U32" s="35">
        <f t="shared" ref="U32:V32" si="2">SUM(U6:U31)</f>
        <v>25</v>
      </c>
      <c r="V32" s="35">
        <f t="shared" si="2"/>
        <v>24</v>
      </c>
      <c r="W32" s="27">
        <f>(U32+V32)/(T32+U32+V32)</f>
        <v>0.90740740740740744</v>
      </c>
      <c r="X32" s="14"/>
    </row>
    <row r="33" spans="1:24" ht="19" customHeight="1" x14ac:dyDescent="0.2">
      <c r="A33" s="60"/>
      <c r="B33" s="47"/>
      <c r="C33" s="47"/>
      <c r="D33" s="47"/>
      <c r="E33" s="13"/>
      <c r="F33" s="47"/>
      <c r="G33" s="47"/>
      <c r="H33" s="47"/>
      <c r="I33" s="47"/>
      <c r="J33" s="47"/>
      <c r="K33" s="47"/>
      <c r="L33" s="47"/>
      <c r="M33" s="47"/>
      <c r="N33" s="44"/>
      <c r="O33" s="44"/>
      <c r="P33" s="47"/>
      <c r="Q33" s="47"/>
      <c r="R33" s="47"/>
      <c r="S33" s="47"/>
      <c r="T33" s="32"/>
      <c r="U33" s="32"/>
      <c r="V33" s="32"/>
      <c r="W33" s="32"/>
      <c r="X33" s="32"/>
    </row>
    <row r="34" spans="1:24" ht="19" customHeight="1" x14ac:dyDescent="0.2">
      <c r="A34" s="60"/>
      <c r="B34" s="47"/>
      <c r="C34" s="47"/>
      <c r="D34" s="47"/>
      <c r="E34" s="13"/>
      <c r="F34" s="47"/>
      <c r="G34" s="47"/>
      <c r="H34" s="47"/>
      <c r="I34" s="47"/>
      <c r="J34" s="47"/>
      <c r="K34" s="47"/>
      <c r="L34" s="47"/>
      <c r="M34" s="47"/>
      <c r="N34" s="44"/>
      <c r="O34" s="44"/>
      <c r="P34" s="47"/>
      <c r="Q34" s="47"/>
      <c r="R34" s="47"/>
      <c r="S34" s="47"/>
      <c r="T34" s="32"/>
      <c r="U34" s="32"/>
      <c r="V34" s="32"/>
      <c r="W34" s="32"/>
      <c r="X34" s="32"/>
    </row>
    <row r="35" spans="1:24" ht="19" customHeight="1" x14ac:dyDescent="0.2">
      <c r="A35" s="60"/>
      <c r="B35" s="47"/>
      <c r="C35" s="47"/>
      <c r="D35" s="47"/>
      <c r="E35" s="13"/>
      <c r="F35" s="47"/>
      <c r="G35" s="47"/>
      <c r="H35" s="47"/>
      <c r="I35" s="47"/>
      <c r="J35" s="47"/>
      <c r="K35" s="47"/>
      <c r="L35" s="47"/>
      <c r="M35" s="47"/>
      <c r="N35" s="44"/>
      <c r="O35" s="44"/>
      <c r="P35" s="47"/>
      <c r="Q35" s="47"/>
      <c r="R35" s="47"/>
      <c r="S35" s="47"/>
      <c r="T35" s="32"/>
      <c r="U35" s="32"/>
      <c r="V35" s="32"/>
      <c r="W35" s="32"/>
      <c r="X35" s="32"/>
    </row>
    <row r="36" spans="1:24" ht="19" customHeight="1" x14ac:dyDescent="0.2">
      <c r="A36" s="60"/>
      <c r="B36" s="47"/>
      <c r="C36" s="47"/>
      <c r="D36" s="47"/>
      <c r="E36" s="13"/>
      <c r="F36" s="47"/>
      <c r="G36" s="47"/>
      <c r="H36" s="47"/>
      <c r="I36" s="47"/>
      <c r="J36" s="47"/>
      <c r="K36" s="47"/>
      <c r="L36" s="47"/>
      <c r="M36" s="47"/>
      <c r="N36" s="44"/>
      <c r="O36" s="44"/>
      <c r="P36" s="47"/>
      <c r="Q36" s="47"/>
      <c r="R36" s="47"/>
      <c r="S36" s="47"/>
      <c r="T36" s="32"/>
      <c r="U36" s="32"/>
      <c r="V36" s="32"/>
      <c r="W36" s="32"/>
      <c r="X36" s="32"/>
    </row>
    <row r="37" spans="1:24" ht="19" customHeight="1" x14ac:dyDescent="0.2">
      <c r="A37" s="60"/>
      <c r="B37" s="47"/>
      <c r="C37" s="47"/>
      <c r="D37" s="47"/>
      <c r="E37" s="13"/>
      <c r="F37" s="47"/>
      <c r="G37" s="47"/>
      <c r="H37" s="47"/>
      <c r="I37" s="47"/>
      <c r="J37" s="47"/>
      <c r="K37" s="47"/>
      <c r="L37" s="47"/>
      <c r="M37" s="47"/>
      <c r="N37" s="44"/>
      <c r="O37" s="44"/>
      <c r="P37" s="47"/>
      <c r="Q37" s="47"/>
      <c r="R37" s="47"/>
      <c r="S37" s="47"/>
      <c r="T37" s="32"/>
      <c r="U37" s="32"/>
      <c r="V37" s="32"/>
      <c r="W37" s="32"/>
      <c r="X37" s="32"/>
    </row>
    <row r="38" spans="1:24" ht="19" customHeight="1" x14ac:dyDescent="0.2">
      <c r="A38" s="60"/>
      <c r="B38" s="47"/>
      <c r="C38" s="47"/>
      <c r="D38" s="47"/>
      <c r="E38" s="13"/>
      <c r="F38" s="47"/>
      <c r="G38" s="47"/>
      <c r="H38" s="47"/>
      <c r="I38" s="47"/>
      <c r="J38" s="47"/>
      <c r="K38" s="47"/>
      <c r="L38" s="47"/>
      <c r="M38" s="47"/>
      <c r="N38" s="44"/>
      <c r="O38" s="44"/>
      <c r="P38" s="47"/>
      <c r="Q38" s="47"/>
      <c r="R38" s="47"/>
      <c r="S38" s="47"/>
      <c r="T38" s="32"/>
      <c r="U38" s="32"/>
      <c r="V38" s="32"/>
      <c r="W38" s="32"/>
      <c r="X38" s="32"/>
    </row>
    <row r="39" spans="1:24" ht="19" customHeight="1" x14ac:dyDescent="0.2">
      <c r="A39" s="60"/>
      <c r="B39" s="47"/>
      <c r="C39" s="47"/>
      <c r="D39" s="47"/>
      <c r="E39" s="13"/>
      <c r="F39" s="47"/>
      <c r="G39" s="47"/>
      <c r="H39" s="47"/>
      <c r="I39" s="47"/>
      <c r="J39" s="47"/>
      <c r="K39" s="47"/>
      <c r="L39" s="47"/>
      <c r="M39" s="47"/>
      <c r="N39" s="44"/>
      <c r="O39" s="44"/>
      <c r="P39" s="47"/>
      <c r="Q39" s="47"/>
      <c r="R39" s="47"/>
      <c r="S39" s="47"/>
      <c r="T39" s="32"/>
      <c r="U39" s="32"/>
      <c r="V39" s="32"/>
      <c r="W39" s="32"/>
      <c r="X39" s="32"/>
    </row>
    <row r="40" spans="1:24" ht="19" customHeight="1" x14ac:dyDescent="0.2">
      <c r="A40" s="60"/>
      <c r="B40" s="47"/>
      <c r="C40" s="47"/>
      <c r="D40" s="47"/>
      <c r="E40" s="13"/>
      <c r="F40" s="47"/>
      <c r="G40" s="47"/>
      <c r="H40" s="47"/>
      <c r="I40" s="47"/>
      <c r="J40" s="47"/>
      <c r="K40" s="47"/>
      <c r="L40" s="47"/>
      <c r="M40" s="47"/>
      <c r="N40" s="44"/>
      <c r="O40" s="44"/>
      <c r="P40" s="47"/>
      <c r="Q40" s="47"/>
      <c r="R40" s="47"/>
      <c r="S40" s="47"/>
      <c r="T40" s="32"/>
      <c r="U40" s="32"/>
      <c r="V40" s="32"/>
      <c r="W40" s="32"/>
      <c r="X40" s="32"/>
    </row>
    <row r="41" spans="1:24" ht="19" customHeight="1" x14ac:dyDescent="0.2">
      <c r="A41" s="60"/>
      <c r="B41" s="47"/>
      <c r="C41" s="47"/>
      <c r="D41" s="47"/>
      <c r="E41" s="13"/>
      <c r="F41" s="47"/>
      <c r="G41" s="47"/>
      <c r="H41" s="47"/>
      <c r="I41" s="47"/>
      <c r="J41" s="47"/>
      <c r="K41" s="47"/>
      <c r="L41" s="47"/>
      <c r="M41" s="47"/>
      <c r="N41" s="44"/>
      <c r="O41" s="44"/>
      <c r="P41" s="47"/>
      <c r="Q41" s="47"/>
      <c r="R41" s="47"/>
      <c r="S41" s="47"/>
      <c r="T41" s="32"/>
      <c r="U41" s="32"/>
      <c r="V41" s="32"/>
      <c r="W41" s="32"/>
      <c r="X41" s="32"/>
    </row>
    <row r="42" spans="1:24" ht="19" customHeight="1" x14ac:dyDescent="0.2">
      <c r="A42" s="60"/>
      <c r="B42" s="47"/>
      <c r="C42" s="47"/>
      <c r="D42" s="47"/>
      <c r="E42" s="13"/>
      <c r="F42" s="47"/>
      <c r="G42" s="47"/>
      <c r="H42" s="47"/>
      <c r="I42" s="47"/>
      <c r="J42" s="47"/>
      <c r="K42" s="47"/>
      <c r="L42" s="47"/>
      <c r="M42" s="47"/>
      <c r="N42" s="44"/>
      <c r="O42" s="44"/>
      <c r="P42" s="47"/>
      <c r="Q42" s="47"/>
      <c r="R42" s="47"/>
      <c r="S42" s="47"/>
      <c r="T42" s="32"/>
      <c r="U42" s="32"/>
      <c r="V42" s="32"/>
      <c r="W42" s="32"/>
      <c r="X42" s="32"/>
    </row>
    <row r="43" spans="1:24" ht="19" customHeight="1" x14ac:dyDescent="0.2">
      <c r="A43" s="60"/>
      <c r="B43" s="47"/>
      <c r="C43" s="47"/>
      <c r="D43" s="47"/>
      <c r="E43" s="13"/>
      <c r="F43" s="47"/>
      <c r="G43" s="47"/>
      <c r="H43" s="47"/>
      <c r="I43" s="47"/>
      <c r="J43" s="47"/>
      <c r="K43" s="47"/>
      <c r="L43" s="47"/>
      <c r="M43" s="47"/>
      <c r="N43" s="44"/>
      <c r="O43" s="44"/>
      <c r="P43" s="47"/>
      <c r="Q43" s="47"/>
      <c r="R43" s="47"/>
      <c r="S43" s="47"/>
      <c r="T43" s="32"/>
      <c r="U43" s="32"/>
      <c r="V43" s="32"/>
      <c r="W43" s="32"/>
      <c r="X43" s="32"/>
    </row>
    <row r="44" spans="1:24" ht="19" customHeight="1" x14ac:dyDescent="0.2">
      <c r="A44" s="60"/>
      <c r="B44" s="47"/>
      <c r="C44" s="47"/>
      <c r="D44" s="47"/>
      <c r="E44" s="13"/>
      <c r="F44" s="47"/>
      <c r="G44" s="47"/>
      <c r="H44" s="47"/>
      <c r="I44" s="47"/>
      <c r="J44" s="47"/>
      <c r="K44" s="47"/>
      <c r="L44" s="47"/>
      <c r="M44" s="47"/>
      <c r="N44" s="44"/>
      <c r="O44" s="44"/>
      <c r="P44" s="47"/>
      <c r="Q44" s="47"/>
      <c r="R44" s="47"/>
      <c r="S44" s="47"/>
      <c r="T44" s="32"/>
      <c r="U44" s="32"/>
      <c r="V44" s="32"/>
      <c r="W44" s="32"/>
      <c r="X44" s="32"/>
    </row>
    <row r="45" spans="1:24" ht="19" customHeight="1" x14ac:dyDescent="0.2">
      <c r="A45" s="60"/>
      <c r="B45" s="47"/>
      <c r="C45" s="47"/>
      <c r="D45" s="47"/>
      <c r="E45" s="13"/>
      <c r="F45" s="47"/>
      <c r="G45" s="47"/>
      <c r="H45" s="47"/>
      <c r="I45" s="47"/>
      <c r="J45" s="47"/>
      <c r="K45" s="47"/>
      <c r="L45" s="47"/>
      <c r="M45" s="47"/>
      <c r="N45" s="44"/>
      <c r="O45" s="44"/>
      <c r="P45" s="47"/>
      <c r="Q45" s="47"/>
      <c r="R45" s="47"/>
      <c r="S45" s="47"/>
      <c r="T45" s="32"/>
      <c r="U45" s="32"/>
      <c r="V45" s="32"/>
      <c r="W45" s="32"/>
      <c r="X45" s="32"/>
    </row>
    <row r="46" spans="1:24" ht="19" customHeight="1" x14ac:dyDescent="0.2">
      <c r="A46" s="60"/>
      <c r="B46" s="47"/>
      <c r="C46" s="47"/>
      <c r="D46" s="47"/>
      <c r="E46" s="13"/>
      <c r="F46" s="47"/>
      <c r="G46" s="47"/>
      <c r="H46" s="47"/>
      <c r="I46" s="47"/>
      <c r="J46" s="47"/>
      <c r="K46" s="47"/>
      <c r="L46" s="47"/>
      <c r="M46" s="47"/>
      <c r="N46" s="44"/>
      <c r="O46" s="44"/>
      <c r="P46" s="47"/>
      <c r="Q46" s="47"/>
      <c r="R46" s="47"/>
      <c r="S46" s="47"/>
      <c r="T46" s="32"/>
      <c r="U46" s="32"/>
      <c r="V46" s="32"/>
      <c r="W46" s="32"/>
      <c r="X46" s="32"/>
    </row>
    <row r="47" spans="1:24" ht="19" customHeight="1" x14ac:dyDescent="0.2">
      <c r="A47" s="60"/>
      <c r="B47" s="47"/>
      <c r="C47" s="47"/>
      <c r="D47" s="47"/>
      <c r="E47" s="13"/>
      <c r="F47" s="47"/>
      <c r="G47" s="47"/>
      <c r="H47" s="47"/>
      <c r="I47" s="47"/>
      <c r="J47" s="47"/>
      <c r="K47" s="47"/>
      <c r="L47" s="47"/>
      <c r="M47" s="47"/>
      <c r="N47" s="44"/>
      <c r="O47" s="44"/>
      <c r="P47" s="47"/>
      <c r="Q47" s="47"/>
      <c r="R47" s="47"/>
      <c r="S47" s="47"/>
      <c r="T47" s="32"/>
      <c r="U47" s="32"/>
      <c r="V47" s="32"/>
      <c r="W47" s="32"/>
      <c r="X47" s="32"/>
    </row>
    <row r="48" spans="1:24" ht="19" customHeight="1" x14ac:dyDescent="0.2">
      <c r="A48" s="60"/>
      <c r="B48" s="47"/>
      <c r="C48" s="47"/>
      <c r="D48" s="47"/>
      <c r="E48" s="13"/>
      <c r="F48" s="47"/>
      <c r="G48" s="47"/>
      <c r="H48" s="47"/>
      <c r="I48" s="47"/>
      <c r="J48" s="47"/>
      <c r="K48" s="47"/>
      <c r="L48" s="47"/>
      <c r="M48" s="47"/>
      <c r="N48" s="44"/>
      <c r="O48" s="44"/>
      <c r="P48" s="47"/>
      <c r="Q48" s="47"/>
      <c r="R48" s="47"/>
      <c r="S48" s="47"/>
      <c r="T48" s="32"/>
      <c r="U48" s="32"/>
      <c r="V48" s="32"/>
      <c r="W48" s="32"/>
      <c r="X48" s="32"/>
    </row>
    <row r="49" spans="1:24" ht="19" customHeight="1" x14ac:dyDescent="0.2">
      <c r="A49" s="60"/>
      <c r="B49" s="47"/>
      <c r="C49" s="47"/>
      <c r="D49" s="47"/>
      <c r="E49" s="13"/>
      <c r="F49" s="47"/>
      <c r="G49" s="47"/>
      <c r="H49" s="47"/>
      <c r="I49" s="47"/>
      <c r="J49" s="47"/>
      <c r="K49" s="47"/>
      <c r="L49" s="47"/>
      <c r="M49" s="47"/>
      <c r="N49" s="44"/>
      <c r="O49" s="44"/>
      <c r="P49" s="47"/>
      <c r="Q49" s="47"/>
      <c r="R49" s="47"/>
      <c r="S49" s="47"/>
      <c r="T49" s="32"/>
      <c r="U49" s="32"/>
      <c r="V49" s="32"/>
      <c r="W49" s="32"/>
      <c r="X49" s="32"/>
    </row>
    <row r="50" spans="1:24" ht="19" customHeight="1" x14ac:dyDescent="0.2">
      <c r="A50" s="60"/>
      <c r="B50" s="47"/>
      <c r="C50" s="47"/>
      <c r="D50" s="47"/>
      <c r="E50" s="13"/>
      <c r="F50" s="47"/>
      <c r="G50" s="47"/>
      <c r="H50" s="47"/>
      <c r="I50" s="47"/>
      <c r="J50" s="47"/>
      <c r="K50" s="47"/>
      <c r="L50" s="47"/>
      <c r="M50" s="47"/>
      <c r="N50" s="44"/>
      <c r="O50" s="44"/>
      <c r="P50" s="47"/>
      <c r="Q50" s="47"/>
      <c r="R50" s="47"/>
      <c r="S50" s="47"/>
      <c r="T50" s="32"/>
      <c r="U50" s="32"/>
      <c r="V50" s="32"/>
      <c r="W50" s="32"/>
      <c r="X50" s="32"/>
    </row>
    <row r="51" spans="1:24" ht="19" customHeight="1" x14ac:dyDescent="0.2">
      <c r="A51" s="60"/>
      <c r="B51" s="47"/>
      <c r="C51" s="47"/>
      <c r="D51" s="47"/>
      <c r="E51" s="13"/>
      <c r="F51" s="47"/>
      <c r="G51" s="47"/>
      <c r="H51" s="47"/>
      <c r="I51" s="47"/>
      <c r="J51" s="47"/>
      <c r="K51" s="47"/>
      <c r="L51" s="47"/>
      <c r="M51" s="47"/>
      <c r="N51" s="44"/>
      <c r="O51" s="44"/>
      <c r="P51" s="47"/>
      <c r="Q51" s="47"/>
      <c r="R51" s="47"/>
      <c r="S51" s="47"/>
      <c r="T51" s="32"/>
      <c r="U51" s="32"/>
      <c r="V51" s="32"/>
      <c r="W51" s="32"/>
      <c r="X51" s="32"/>
    </row>
    <row r="52" spans="1:24" ht="19" customHeight="1" x14ac:dyDescent="0.2">
      <c r="A52" s="60"/>
      <c r="B52" s="47"/>
      <c r="C52" s="47"/>
      <c r="D52" s="47"/>
      <c r="E52" s="13"/>
      <c r="F52" s="47"/>
      <c r="G52" s="47"/>
      <c r="H52" s="47"/>
      <c r="I52" s="47"/>
      <c r="J52" s="47"/>
      <c r="K52" s="47"/>
      <c r="L52" s="47"/>
      <c r="M52" s="47"/>
      <c r="N52" s="44"/>
      <c r="O52" s="44"/>
      <c r="P52" s="47"/>
      <c r="Q52" s="47"/>
      <c r="R52" s="47"/>
      <c r="S52" s="47"/>
      <c r="T52" s="32"/>
      <c r="U52" s="32"/>
      <c r="V52" s="32"/>
      <c r="W52" s="32"/>
      <c r="X52" s="32"/>
    </row>
    <row r="53" spans="1:24" ht="19" customHeight="1" x14ac:dyDescent="0.2">
      <c r="A53" s="60"/>
      <c r="B53" s="47"/>
      <c r="C53" s="47"/>
      <c r="D53" s="47"/>
      <c r="E53" s="13"/>
      <c r="F53" s="47"/>
      <c r="G53" s="47"/>
      <c r="H53" s="47"/>
      <c r="I53" s="47"/>
      <c r="J53" s="47"/>
      <c r="K53" s="47"/>
      <c r="L53" s="47"/>
      <c r="M53" s="47"/>
      <c r="N53" s="44"/>
      <c r="O53" s="44"/>
      <c r="P53" s="47"/>
      <c r="Q53" s="47"/>
      <c r="R53" s="47"/>
      <c r="S53" s="47"/>
      <c r="T53" s="32"/>
      <c r="U53" s="32"/>
      <c r="V53" s="32"/>
      <c r="W53" s="32"/>
      <c r="X53" s="32"/>
    </row>
    <row r="54" spans="1:24" ht="19" customHeight="1" x14ac:dyDescent="0.2"/>
    <row r="55" spans="1:24" ht="19" customHeight="1" x14ac:dyDescent="0.2"/>
    <row r="56" spans="1:24" ht="19" customHeight="1" x14ac:dyDescent="0.2"/>
    <row r="57" spans="1:24" ht="19" customHeight="1" x14ac:dyDescent="0.2"/>
    <row r="58" spans="1:24" ht="19" customHeight="1" x14ac:dyDescent="0.2"/>
    <row r="59" spans="1:24" ht="19" customHeight="1" x14ac:dyDescent="0.2"/>
    <row r="60" spans="1:24" ht="19" customHeight="1" x14ac:dyDescent="0.2"/>
    <row r="61" spans="1:24" ht="19" customHeight="1" x14ac:dyDescent="0.2"/>
    <row r="62" spans="1:24" ht="19" customHeight="1" x14ac:dyDescent="0.2"/>
    <row r="63" spans="1:24" ht="19" customHeight="1" x14ac:dyDescent="0.2"/>
    <row r="64" spans="1:24" ht="19" customHeight="1" x14ac:dyDescent="0.2"/>
    <row r="65" ht="19" customHeight="1" x14ac:dyDescent="0.2"/>
    <row r="66" ht="19" customHeight="1" x14ac:dyDescent="0.2"/>
    <row r="67" ht="19" customHeight="1" x14ac:dyDescent="0.2"/>
    <row r="68" ht="19" customHeight="1" x14ac:dyDescent="0.2"/>
    <row r="69" ht="19" customHeight="1" x14ac:dyDescent="0.2"/>
    <row r="70" ht="19" customHeight="1" x14ac:dyDescent="0.2"/>
  </sheetData>
  <mergeCells count="1">
    <mergeCell ref="A3:W3"/>
  </mergeCells>
  <pageMargins left="0.75" right="0.75" top="1" bottom="1" header="0.5" footer="0.5"/>
  <pageSetup orientation="portrait"/>
  <headerFooter>
    <oddHeader>&amp;L&amp;"Geneva,Regular"&amp;10&amp;K000000Crawley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RowHeight="16"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91"/>
  <sheetViews>
    <sheetView defaultGridColor="0" colorId="12" workbookViewId="0">
      <pane ySplit="2280" topLeftCell="A41" activePane="bottomLeft"/>
      <selection pane="bottomLeft" activeCell="A29" sqref="A29:XFD29"/>
    </sheetView>
  </sheetViews>
  <sheetFormatPr baseColWidth="10" defaultColWidth="8.125" defaultRowHeight="13" customHeight="1" x14ac:dyDescent="0.2"/>
  <cols>
    <col min="1" max="1" width="16.25" style="5" customWidth="1"/>
    <col min="2" max="2" width="2.625" style="5" customWidth="1"/>
    <col min="3" max="4" width="2.375" style="5" bestFit="1" customWidth="1"/>
    <col min="5" max="5" width="3.625" style="6" customWidth="1"/>
    <col min="6" max="6" width="4" style="5" customWidth="1"/>
    <col min="7" max="7" width="2.25" style="5" customWidth="1"/>
    <col min="8" max="8" width="2.125" style="5" customWidth="1"/>
    <col min="9" max="9" width="2.375" style="5" bestFit="1" customWidth="1"/>
    <col min="10" max="10" width="2.25" style="5" customWidth="1"/>
    <col min="11" max="12" width="2.75" style="5" customWidth="1"/>
    <col min="13" max="13" width="3" style="5" customWidth="1"/>
    <col min="14" max="14" width="4.875" style="5" customWidth="1"/>
    <col min="15" max="15" width="5.125" style="5" bestFit="1" customWidth="1"/>
    <col min="16" max="17" width="3.375" style="5" bestFit="1" customWidth="1"/>
    <col min="18" max="18" width="2.375" style="5" bestFit="1" customWidth="1"/>
    <col min="19" max="20" width="2" style="5" customWidth="1"/>
    <col min="21" max="21" width="2.375" style="7" bestFit="1" customWidth="1"/>
    <col min="22" max="22" width="2.375" style="8" bestFit="1" customWidth="1"/>
    <col min="23" max="23" width="4.125" style="8" bestFit="1" customWidth="1"/>
    <col min="24" max="24" width="3.875" style="5" customWidth="1"/>
    <col min="25" max="256" width="8.125" customWidth="1"/>
  </cols>
  <sheetData>
    <row r="1" spans="1:24" s="9" customFormat="1" ht="21" customHeight="1" x14ac:dyDescent="0.2">
      <c r="A1" s="10" t="s">
        <v>107</v>
      </c>
      <c r="B1" s="11"/>
      <c r="C1" s="11"/>
      <c r="D1" s="11"/>
      <c r="E1" s="11"/>
      <c r="F1" s="11"/>
      <c r="G1" s="11"/>
      <c r="H1" s="11"/>
      <c r="I1" s="11"/>
      <c r="J1" s="11"/>
      <c r="K1" s="11"/>
      <c r="L1" s="11"/>
      <c r="M1" s="11"/>
      <c r="N1" s="11"/>
      <c r="O1" s="11"/>
      <c r="P1" s="11"/>
      <c r="Q1" s="11"/>
      <c r="R1" s="11"/>
      <c r="S1" s="11"/>
      <c r="T1" s="11"/>
      <c r="U1" s="12"/>
      <c r="V1" s="13"/>
      <c r="W1" s="13"/>
      <c r="X1" s="14"/>
    </row>
    <row r="2" spans="1:24" s="9" customFormat="1" ht="19" customHeight="1" x14ac:dyDescent="0.2">
      <c r="B2" s="14"/>
      <c r="C2" s="14"/>
      <c r="D2" s="14"/>
      <c r="E2" s="14"/>
      <c r="F2" s="14"/>
      <c r="G2" s="14"/>
      <c r="H2" s="14"/>
      <c r="I2" s="14"/>
      <c r="J2" s="14"/>
      <c r="K2" s="14"/>
      <c r="L2" s="14"/>
      <c r="M2" s="14"/>
      <c r="N2" s="14"/>
      <c r="O2" s="14"/>
      <c r="P2" s="14"/>
      <c r="Q2" s="14"/>
      <c r="R2" s="14"/>
      <c r="S2" s="14"/>
      <c r="T2" s="14"/>
      <c r="U2" s="12"/>
      <c r="V2" s="12"/>
      <c r="W2" s="12"/>
      <c r="X2" s="14"/>
    </row>
    <row r="3" spans="1:24" s="9" customFormat="1" ht="52.25" customHeight="1" x14ac:dyDescent="0.2">
      <c r="A3" s="15" t="s">
        <v>6</v>
      </c>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21</v>
      </c>
      <c r="Q3" s="16" t="s">
        <v>22</v>
      </c>
      <c r="R3" s="16" t="s">
        <v>23</v>
      </c>
      <c r="S3" s="16" t="s">
        <v>24</v>
      </c>
      <c r="T3" s="16" t="s">
        <v>25</v>
      </c>
      <c r="U3" s="16" t="s">
        <v>26</v>
      </c>
      <c r="V3" s="16" t="s">
        <v>27</v>
      </c>
      <c r="W3" s="17" t="s">
        <v>28</v>
      </c>
      <c r="X3" s="16" t="s">
        <v>29</v>
      </c>
    </row>
    <row r="4" spans="1:24" s="9" customFormat="1" ht="19" customHeight="1" x14ac:dyDescent="0.2">
      <c r="A4" s="152" t="s">
        <v>124</v>
      </c>
      <c r="B4" s="19">
        <v>4</v>
      </c>
      <c r="C4" s="19">
        <v>0</v>
      </c>
      <c r="D4" s="19">
        <v>0</v>
      </c>
      <c r="E4" s="19"/>
      <c r="F4" s="19"/>
      <c r="G4" s="19"/>
      <c r="H4" s="19"/>
      <c r="I4" s="19">
        <v>3</v>
      </c>
      <c r="J4" s="19"/>
      <c r="K4" s="19"/>
      <c r="L4" s="19"/>
      <c r="M4" s="19"/>
      <c r="N4" s="19"/>
      <c r="O4" s="19"/>
      <c r="P4" s="19"/>
      <c r="Q4" s="19"/>
      <c r="R4" s="19"/>
      <c r="S4" s="19"/>
      <c r="T4" s="19"/>
      <c r="U4" s="20"/>
      <c r="V4" s="20">
        <v>3</v>
      </c>
      <c r="W4" s="20"/>
      <c r="X4" s="19"/>
    </row>
    <row r="5" spans="1:24" s="9" customFormat="1" ht="19" customHeight="1" x14ac:dyDescent="0.2">
      <c r="A5" s="9" t="s">
        <v>127</v>
      </c>
      <c r="B5" s="14">
        <v>2</v>
      </c>
      <c r="C5" s="14">
        <v>3</v>
      </c>
      <c r="D5" s="14">
        <v>2</v>
      </c>
      <c r="E5" s="14"/>
      <c r="F5" s="14"/>
      <c r="G5" s="14"/>
      <c r="H5" s="14"/>
      <c r="I5" s="14"/>
      <c r="J5" s="14">
        <v>2</v>
      </c>
      <c r="K5" s="14"/>
      <c r="L5" s="14"/>
      <c r="M5" s="14"/>
      <c r="N5" s="14"/>
      <c r="O5" s="14"/>
      <c r="P5" s="14"/>
      <c r="Q5" s="14"/>
      <c r="R5" s="14"/>
      <c r="S5" s="14"/>
      <c r="T5" s="14"/>
      <c r="U5" s="12"/>
      <c r="V5" s="12"/>
      <c r="W5" s="12"/>
      <c r="X5" s="14"/>
    </row>
    <row r="6" spans="1:24" s="9" customFormat="1" ht="19" customHeight="1" x14ac:dyDescent="0.2">
      <c r="A6" s="117" t="s">
        <v>128</v>
      </c>
      <c r="B6" s="14">
        <v>3</v>
      </c>
      <c r="C6" s="14">
        <v>1</v>
      </c>
      <c r="D6" s="14">
        <v>1</v>
      </c>
      <c r="E6" s="14"/>
      <c r="F6" s="14"/>
      <c r="G6" s="14"/>
      <c r="H6" s="14">
        <v>1</v>
      </c>
      <c r="I6" s="14">
        <v>1</v>
      </c>
      <c r="J6" s="14"/>
      <c r="K6" s="14"/>
      <c r="L6" s="14"/>
      <c r="M6" s="14"/>
      <c r="N6" s="14"/>
      <c r="O6" s="14"/>
      <c r="P6" s="14"/>
      <c r="Q6" s="14"/>
      <c r="R6" s="14"/>
      <c r="S6" s="14"/>
      <c r="T6" s="14"/>
      <c r="U6" s="12"/>
      <c r="V6" s="12">
        <v>2</v>
      </c>
      <c r="W6" s="12"/>
      <c r="X6" s="14"/>
    </row>
    <row r="7" spans="1:24" s="9" customFormat="1" ht="19" customHeight="1" x14ac:dyDescent="0.2">
      <c r="A7" s="117" t="s">
        <v>130</v>
      </c>
      <c r="B7" s="14">
        <v>2</v>
      </c>
      <c r="C7" s="14">
        <v>1</v>
      </c>
      <c r="D7" s="14">
        <v>0</v>
      </c>
      <c r="E7" s="14"/>
      <c r="F7" s="14"/>
      <c r="G7" s="14"/>
      <c r="H7" s="14"/>
      <c r="I7" s="14"/>
      <c r="J7" s="14"/>
      <c r="K7" s="14">
        <v>2</v>
      </c>
      <c r="L7" s="14"/>
      <c r="M7" s="14"/>
      <c r="N7" s="14"/>
      <c r="O7" s="14"/>
      <c r="P7" s="14"/>
      <c r="Q7" s="14"/>
      <c r="R7" s="14"/>
      <c r="S7" s="14"/>
      <c r="T7" s="14"/>
      <c r="U7" s="12"/>
      <c r="V7" s="12"/>
      <c r="W7" s="12"/>
      <c r="X7" s="14"/>
    </row>
    <row r="8" spans="1:24" s="9" customFormat="1" ht="19" customHeight="1" x14ac:dyDescent="0.2">
      <c r="A8" s="117" t="s">
        <v>131</v>
      </c>
      <c r="B8" s="14">
        <v>4</v>
      </c>
      <c r="C8" s="14">
        <v>1</v>
      </c>
      <c r="D8" s="14">
        <v>0</v>
      </c>
      <c r="E8" s="14"/>
      <c r="F8" s="14"/>
      <c r="G8" s="14"/>
      <c r="H8" s="14"/>
      <c r="I8" s="14"/>
      <c r="J8" s="14"/>
      <c r="K8" s="14"/>
      <c r="L8" s="14"/>
      <c r="M8" s="14"/>
      <c r="N8" s="14">
        <v>1</v>
      </c>
      <c r="O8" s="14"/>
      <c r="P8" s="14"/>
      <c r="Q8" s="14"/>
      <c r="R8" s="14"/>
      <c r="S8" s="14"/>
      <c r="T8" s="14"/>
      <c r="U8" s="12">
        <v>2</v>
      </c>
      <c r="V8" s="12">
        <v>1</v>
      </c>
      <c r="W8" s="12"/>
      <c r="X8" s="14"/>
    </row>
    <row r="9" spans="1:24" s="9" customFormat="1" ht="19" customHeight="1" x14ac:dyDescent="0.2">
      <c r="A9" s="117" t="s">
        <v>132</v>
      </c>
      <c r="B9" s="14">
        <v>3</v>
      </c>
      <c r="C9" s="14">
        <v>3</v>
      </c>
      <c r="D9" s="14">
        <v>1</v>
      </c>
      <c r="E9" s="14"/>
      <c r="F9" s="14"/>
      <c r="G9" s="14"/>
      <c r="H9" s="14">
        <v>1</v>
      </c>
      <c r="I9" s="14">
        <v>1</v>
      </c>
      <c r="J9" s="14">
        <v>2</v>
      </c>
      <c r="K9" s="14"/>
      <c r="L9" s="14"/>
      <c r="M9" s="14"/>
      <c r="N9" s="14"/>
      <c r="O9" s="14"/>
      <c r="P9" s="14"/>
      <c r="Q9" s="14"/>
      <c r="R9" s="14"/>
      <c r="S9" s="14"/>
      <c r="T9" s="14"/>
      <c r="U9" s="12"/>
      <c r="V9" s="12"/>
      <c r="W9" s="12"/>
      <c r="X9" s="14"/>
    </row>
    <row r="10" spans="1:24" s="9" customFormat="1" ht="19" customHeight="1" x14ac:dyDescent="0.2">
      <c r="A10" s="116" t="s">
        <v>137</v>
      </c>
      <c r="B10" s="14">
        <v>3</v>
      </c>
      <c r="C10" s="14">
        <v>0</v>
      </c>
      <c r="D10" s="14">
        <v>1</v>
      </c>
      <c r="E10" s="14">
        <v>1</v>
      </c>
      <c r="F10" s="14"/>
      <c r="G10" s="14"/>
      <c r="H10" s="14"/>
      <c r="I10" s="14"/>
      <c r="J10" s="14"/>
      <c r="K10" s="14"/>
      <c r="L10" s="14"/>
      <c r="M10" s="14"/>
      <c r="N10" s="14"/>
      <c r="O10" s="14"/>
      <c r="P10" s="14"/>
      <c r="Q10" s="14"/>
      <c r="R10" s="14"/>
      <c r="S10" s="14"/>
      <c r="T10" s="14"/>
      <c r="U10" s="12"/>
      <c r="V10" s="12"/>
      <c r="W10" s="12"/>
      <c r="X10" s="14"/>
    </row>
    <row r="11" spans="1:24" s="9" customFormat="1" ht="19" customHeight="1" x14ac:dyDescent="0.2">
      <c r="A11" s="117" t="s">
        <v>138</v>
      </c>
      <c r="B11" s="14">
        <v>4</v>
      </c>
      <c r="C11" s="14">
        <v>1</v>
      </c>
      <c r="D11" s="14">
        <v>2</v>
      </c>
      <c r="E11" s="14"/>
      <c r="F11" s="14"/>
      <c r="G11" s="14"/>
      <c r="H11" s="14">
        <v>1</v>
      </c>
      <c r="I11" s="14">
        <v>1</v>
      </c>
      <c r="J11" s="14"/>
      <c r="K11" s="14"/>
      <c r="L11" s="14"/>
      <c r="M11" s="14"/>
      <c r="N11" s="14"/>
      <c r="O11" s="14"/>
      <c r="P11" s="14"/>
      <c r="Q11" s="14"/>
      <c r="R11" s="14">
        <v>1</v>
      </c>
      <c r="S11" s="14"/>
      <c r="T11" s="14">
        <v>1</v>
      </c>
      <c r="U11" s="12"/>
      <c r="V11" s="12"/>
      <c r="W11" s="12"/>
      <c r="X11" s="14"/>
    </row>
    <row r="12" spans="1:24" s="9" customFormat="1" ht="19" customHeight="1" x14ac:dyDescent="0.2">
      <c r="A12" s="14" t="s">
        <v>140</v>
      </c>
      <c r="B12" s="14">
        <v>3</v>
      </c>
      <c r="C12" s="14">
        <v>1</v>
      </c>
      <c r="D12" s="14">
        <v>0</v>
      </c>
      <c r="E12" s="14"/>
      <c r="F12" s="14"/>
      <c r="G12" s="14"/>
      <c r="H12" s="14"/>
      <c r="I12" s="14">
        <v>2</v>
      </c>
      <c r="J12" s="14">
        <v>1</v>
      </c>
      <c r="K12" s="14"/>
      <c r="L12" s="14"/>
      <c r="M12" s="14"/>
      <c r="N12" s="14"/>
      <c r="O12" s="14"/>
      <c r="P12" s="14"/>
      <c r="Q12" s="14"/>
      <c r="R12" s="14"/>
      <c r="S12" s="14"/>
      <c r="T12" s="14"/>
      <c r="U12" s="12"/>
      <c r="V12" s="12"/>
      <c r="W12" s="12"/>
      <c r="X12" s="14"/>
    </row>
    <row r="13" spans="1:24" s="9" customFormat="1" ht="19" customHeight="1" x14ac:dyDescent="0.2">
      <c r="A13" s="117" t="s">
        <v>145</v>
      </c>
      <c r="B13" s="14">
        <v>4</v>
      </c>
      <c r="C13" s="14">
        <v>1</v>
      </c>
      <c r="D13" s="14">
        <v>0</v>
      </c>
      <c r="E13" s="14"/>
      <c r="F13" s="14"/>
      <c r="G13" s="14"/>
      <c r="H13" s="14"/>
      <c r="I13" s="14">
        <v>1</v>
      </c>
      <c r="J13" s="14"/>
      <c r="K13" s="14"/>
      <c r="L13" s="14"/>
      <c r="M13" s="14"/>
      <c r="N13" s="14">
        <v>1</v>
      </c>
      <c r="O13" s="14"/>
      <c r="P13" s="14"/>
      <c r="Q13" s="14"/>
      <c r="R13" s="14"/>
      <c r="S13" s="14"/>
      <c r="T13" s="14"/>
      <c r="U13" s="12"/>
      <c r="V13" s="12"/>
      <c r="W13" s="12"/>
      <c r="X13" s="14"/>
    </row>
    <row r="14" spans="1:24" s="9" customFormat="1" ht="19" customHeight="1" x14ac:dyDescent="0.2">
      <c r="A14" s="117" t="s">
        <v>145</v>
      </c>
      <c r="B14" s="14">
        <v>1</v>
      </c>
      <c r="C14" s="14">
        <v>1</v>
      </c>
      <c r="D14" s="14">
        <v>1</v>
      </c>
      <c r="E14" s="14"/>
      <c r="F14" s="14"/>
      <c r="G14" s="14"/>
      <c r="H14" s="14"/>
      <c r="I14" s="14"/>
      <c r="J14" s="14">
        <v>1</v>
      </c>
      <c r="K14" s="14"/>
      <c r="L14" s="14"/>
      <c r="M14" s="14"/>
      <c r="N14" s="14"/>
      <c r="O14" s="14"/>
      <c r="P14" s="14"/>
      <c r="Q14" s="14"/>
      <c r="R14" s="14"/>
      <c r="S14" s="14"/>
      <c r="T14" s="14"/>
      <c r="U14" s="12"/>
      <c r="V14" s="12">
        <v>1</v>
      </c>
      <c r="W14" s="12"/>
      <c r="X14" s="14"/>
    </row>
    <row r="15" spans="1:24" s="9" customFormat="1" ht="19" customHeight="1" x14ac:dyDescent="0.2">
      <c r="A15" s="117" t="s">
        <v>148</v>
      </c>
      <c r="B15" s="14">
        <v>3</v>
      </c>
      <c r="C15" s="14">
        <v>0</v>
      </c>
      <c r="D15" s="14">
        <v>1</v>
      </c>
      <c r="E15" s="14"/>
      <c r="F15" s="14"/>
      <c r="G15" s="14"/>
      <c r="H15" s="14"/>
      <c r="I15" s="14"/>
      <c r="J15" s="14"/>
      <c r="K15" s="14"/>
      <c r="L15" s="14"/>
      <c r="M15" s="14"/>
      <c r="N15" s="14"/>
      <c r="O15" s="14"/>
      <c r="P15" s="14"/>
      <c r="Q15" s="14"/>
      <c r="R15" s="14"/>
      <c r="S15" s="14"/>
      <c r="T15" s="14"/>
      <c r="U15" s="12"/>
      <c r="V15" s="12"/>
      <c r="W15" s="12"/>
      <c r="X15" s="14"/>
    </row>
    <row r="16" spans="1:24" s="9" customFormat="1" ht="19" customHeight="1" x14ac:dyDescent="0.2">
      <c r="A16" s="117" t="s">
        <v>149</v>
      </c>
      <c r="B16" s="14">
        <v>4</v>
      </c>
      <c r="C16" s="14">
        <v>1</v>
      </c>
      <c r="D16" s="14">
        <v>2</v>
      </c>
      <c r="E16" s="14"/>
      <c r="F16" s="14"/>
      <c r="G16" s="14"/>
      <c r="H16" s="14"/>
      <c r="I16" s="14">
        <v>1</v>
      </c>
      <c r="J16" s="14"/>
      <c r="K16" s="14"/>
      <c r="L16" s="14"/>
      <c r="M16" s="14"/>
      <c r="N16" s="14"/>
      <c r="O16" s="14"/>
      <c r="P16" s="14"/>
      <c r="Q16" s="14"/>
      <c r="R16" s="14"/>
      <c r="S16" s="14"/>
      <c r="T16" s="14"/>
      <c r="U16" s="12"/>
      <c r="V16" s="12">
        <v>3</v>
      </c>
      <c r="W16" s="12"/>
      <c r="X16" s="14"/>
    </row>
    <row r="17" spans="1:24" s="9" customFormat="1" ht="19" customHeight="1" x14ac:dyDescent="0.2">
      <c r="A17" s="117" t="s">
        <v>150</v>
      </c>
      <c r="B17" s="14">
        <v>3</v>
      </c>
      <c r="C17" s="14">
        <v>1</v>
      </c>
      <c r="D17" s="14">
        <v>0</v>
      </c>
      <c r="E17" s="14"/>
      <c r="F17" s="14"/>
      <c r="G17" s="14"/>
      <c r="H17" s="14"/>
      <c r="I17" s="14">
        <v>2</v>
      </c>
      <c r="J17" s="14">
        <v>1</v>
      </c>
      <c r="K17" s="14"/>
      <c r="L17" s="14"/>
      <c r="M17" s="14"/>
      <c r="N17" s="14"/>
      <c r="O17" s="14"/>
      <c r="P17" s="14"/>
      <c r="Q17" s="14"/>
      <c r="R17" s="14">
        <v>1</v>
      </c>
      <c r="S17" s="14"/>
      <c r="T17" s="14"/>
      <c r="U17" s="12"/>
      <c r="V17" s="12"/>
      <c r="W17" s="12"/>
      <c r="X17" s="14"/>
    </row>
    <row r="18" spans="1:24" s="9" customFormat="1" ht="19" customHeight="1" x14ac:dyDescent="0.2">
      <c r="A18" s="116" t="s">
        <v>151</v>
      </c>
      <c r="B18" s="14">
        <v>2</v>
      </c>
      <c r="C18" s="14">
        <v>1</v>
      </c>
      <c r="D18" s="14">
        <v>1</v>
      </c>
      <c r="E18" s="14"/>
      <c r="F18" s="14"/>
      <c r="G18" s="14"/>
      <c r="H18" s="14"/>
      <c r="I18" s="14"/>
      <c r="J18" s="14">
        <v>1</v>
      </c>
      <c r="K18" s="14"/>
      <c r="L18" s="14"/>
      <c r="M18" s="14"/>
      <c r="N18" s="14"/>
      <c r="O18" s="14"/>
      <c r="P18" s="14"/>
      <c r="Q18" s="14"/>
      <c r="R18" s="14"/>
      <c r="S18" s="14"/>
      <c r="T18" s="14"/>
      <c r="U18" s="12"/>
      <c r="V18" s="12">
        <v>1</v>
      </c>
      <c r="W18" s="12"/>
      <c r="X18" s="14"/>
    </row>
    <row r="19" spans="1:24" s="9" customFormat="1" ht="19" customHeight="1" x14ac:dyDescent="0.2">
      <c r="A19" s="116" t="s">
        <v>151</v>
      </c>
      <c r="B19" s="14">
        <v>2</v>
      </c>
      <c r="C19" s="14">
        <v>0</v>
      </c>
      <c r="D19" s="14">
        <v>0</v>
      </c>
      <c r="E19" s="14"/>
      <c r="F19" s="14"/>
      <c r="G19" s="14"/>
      <c r="H19" s="14"/>
      <c r="I19" s="14">
        <v>1</v>
      </c>
      <c r="J19" s="14">
        <v>1</v>
      </c>
      <c r="K19" s="14"/>
      <c r="L19" s="14"/>
      <c r="M19" s="14"/>
      <c r="N19" s="14">
        <v>1</v>
      </c>
      <c r="O19" s="14"/>
      <c r="P19" s="14"/>
      <c r="Q19" s="14"/>
      <c r="R19" s="14">
        <v>1</v>
      </c>
      <c r="S19" s="14"/>
      <c r="T19" s="14"/>
      <c r="U19" s="12"/>
      <c r="V19" s="12"/>
      <c r="W19" s="12"/>
      <c r="X19" s="14"/>
    </row>
    <row r="20" spans="1:24" s="9" customFormat="1" ht="19" customHeight="1" x14ac:dyDescent="0.2">
      <c r="A20" s="116" t="s">
        <v>152</v>
      </c>
      <c r="B20" s="14">
        <v>4</v>
      </c>
      <c r="C20" s="14">
        <v>1</v>
      </c>
      <c r="D20" s="14">
        <v>1</v>
      </c>
      <c r="E20" s="14"/>
      <c r="F20" s="14"/>
      <c r="G20" s="14"/>
      <c r="H20" s="14">
        <v>1</v>
      </c>
      <c r="I20" s="14">
        <v>1</v>
      </c>
      <c r="J20" s="14"/>
      <c r="K20" s="14"/>
      <c r="L20" s="14"/>
      <c r="M20" s="14"/>
      <c r="N20" s="14"/>
      <c r="O20" s="14"/>
      <c r="P20" s="14"/>
      <c r="Q20" s="14"/>
      <c r="R20" s="14">
        <v>2</v>
      </c>
      <c r="S20" s="14"/>
      <c r="T20" s="14"/>
      <c r="U20" s="12"/>
      <c r="V20" s="12"/>
      <c r="W20" s="12"/>
      <c r="X20" s="14"/>
    </row>
    <row r="21" spans="1:24" s="9" customFormat="1" ht="19" customHeight="1" x14ac:dyDescent="0.2">
      <c r="A21" s="116" t="s">
        <v>152</v>
      </c>
      <c r="B21" s="14">
        <v>3</v>
      </c>
      <c r="C21" s="14">
        <v>2</v>
      </c>
      <c r="D21" s="14">
        <v>1</v>
      </c>
      <c r="E21" s="14">
        <v>1</v>
      </c>
      <c r="F21" s="14"/>
      <c r="G21" s="14"/>
      <c r="H21" s="14">
        <v>2</v>
      </c>
      <c r="I21" s="14"/>
      <c r="J21" s="14">
        <v>2</v>
      </c>
      <c r="K21" s="14"/>
      <c r="L21" s="14"/>
      <c r="M21" s="14">
        <v>1</v>
      </c>
      <c r="N21" s="14"/>
      <c r="O21" s="14"/>
      <c r="P21" s="14"/>
      <c r="Q21" s="14"/>
      <c r="R21" s="14">
        <v>2</v>
      </c>
      <c r="S21" s="14"/>
      <c r="T21" s="14"/>
      <c r="U21" s="12"/>
      <c r="V21" s="12"/>
      <c r="W21" s="12"/>
      <c r="X21" s="14"/>
    </row>
    <row r="22" spans="1:24" s="9" customFormat="1" ht="19" customHeight="1" x14ac:dyDescent="0.2">
      <c r="A22" s="117" t="s">
        <v>155</v>
      </c>
      <c r="B22" s="14">
        <v>2</v>
      </c>
      <c r="C22" s="14">
        <v>0</v>
      </c>
      <c r="D22" s="14">
        <v>0</v>
      </c>
      <c r="E22" s="14"/>
      <c r="F22" s="14"/>
      <c r="G22" s="14"/>
      <c r="H22" s="14"/>
      <c r="I22" s="14">
        <v>1</v>
      </c>
      <c r="J22" s="14"/>
      <c r="K22" s="14"/>
      <c r="L22" s="14"/>
      <c r="M22" s="14"/>
      <c r="N22" s="14"/>
      <c r="O22" s="14"/>
      <c r="P22" s="14"/>
      <c r="Q22" s="14"/>
      <c r="R22" s="14"/>
      <c r="S22" s="14"/>
      <c r="T22" s="14"/>
      <c r="U22" s="12"/>
      <c r="V22" s="12">
        <v>1</v>
      </c>
      <c r="W22" s="12"/>
      <c r="X22" s="14"/>
    </row>
    <row r="23" spans="1:24" s="9" customFormat="1" ht="19" customHeight="1" x14ac:dyDescent="0.2">
      <c r="A23" s="116" t="s">
        <v>160</v>
      </c>
      <c r="B23" s="14">
        <v>3</v>
      </c>
      <c r="C23" s="14">
        <v>1</v>
      </c>
      <c r="D23" s="14">
        <v>0</v>
      </c>
      <c r="E23" s="14"/>
      <c r="F23" s="14"/>
      <c r="G23" s="14"/>
      <c r="H23" s="14"/>
      <c r="I23" s="14">
        <v>3</v>
      </c>
      <c r="J23" s="14">
        <v>1</v>
      </c>
      <c r="K23" s="14"/>
      <c r="L23" s="14"/>
      <c r="M23" s="14"/>
      <c r="N23" s="14"/>
      <c r="O23" s="14"/>
      <c r="P23" s="14"/>
      <c r="Q23" s="14"/>
      <c r="R23" s="14">
        <v>1</v>
      </c>
      <c r="S23" s="14"/>
      <c r="T23" s="14"/>
      <c r="U23" s="14"/>
      <c r="V23" s="14">
        <v>1</v>
      </c>
      <c r="W23" s="14"/>
      <c r="X23" s="14"/>
    </row>
    <row r="24" spans="1:24" s="9" customFormat="1" ht="19" customHeight="1" x14ac:dyDescent="0.2">
      <c r="A24" s="117" t="s">
        <v>158</v>
      </c>
      <c r="B24" s="13">
        <v>1</v>
      </c>
      <c r="C24" s="13">
        <v>1</v>
      </c>
      <c r="D24" s="13">
        <v>0</v>
      </c>
      <c r="E24" s="13"/>
      <c r="F24" s="13"/>
      <c r="G24" s="13"/>
      <c r="H24" s="13"/>
      <c r="I24" s="13"/>
      <c r="J24" s="13">
        <v>2</v>
      </c>
      <c r="K24" s="13"/>
      <c r="L24" s="13"/>
      <c r="M24" s="13"/>
      <c r="N24" s="13"/>
      <c r="O24" s="13"/>
      <c r="P24" s="13"/>
      <c r="Q24" s="13"/>
      <c r="R24" s="13">
        <v>1</v>
      </c>
      <c r="S24" s="13"/>
      <c r="T24" s="13"/>
      <c r="U24" s="13"/>
      <c r="V24" s="13">
        <v>1</v>
      </c>
      <c r="W24" s="13"/>
      <c r="X24" s="14"/>
    </row>
    <row r="25" spans="1:24" s="9" customFormat="1" ht="19" customHeight="1" x14ac:dyDescent="0.2">
      <c r="A25" s="134" t="s">
        <v>170</v>
      </c>
      <c r="B25" s="13">
        <v>2</v>
      </c>
      <c r="C25" s="13">
        <v>0</v>
      </c>
      <c r="D25" s="13">
        <v>0</v>
      </c>
      <c r="E25" s="13"/>
      <c r="F25" s="13"/>
      <c r="G25" s="13"/>
      <c r="H25" s="13"/>
      <c r="I25" s="13"/>
      <c r="J25" s="13"/>
      <c r="K25" s="13"/>
      <c r="L25" s="13"/>
      <c r="M25" s="13"/>
      <c r="N25" s="13"/>
      <c r="O25" s="13"/>
      <c r="P25" s="13"/>
      <c r="Q25" s="13"/>
      <c r="R25" s="13"/>
      <c r="S25" s="13"/>
      <c r="T25" s="13"/>
      <c r="U25" s="13"/>
      <c r="V25" s="13">
        <v>1</v>
      </c>
      <c r="W25" s="13"/>
      <c r="X25" s="14"/>
    </row>
    <row r="26" spans="1:24" s="9" customFormat="1" ht="19" customHeight="1" x14ac:dyDescent="0.2">
      <c r="A26" s="117" t="s">
        <v>145</v>
      </c>
      <c r="B26" s="13">
        <v>3</v>
      </c>
      <c r="C26" s="13">
        <v>0</v>
      </c>
      <c r="D26" s="13">
        <v>0</v>
      </c>
      <c r="E26" s="13"/>
      <c r="F26" s="13"/>
      <c r="G26" s="13"/>
      <c r="H26" s="13">
        <v>1</v>
      </c>
      <c r="I26" s="13"/>
      <c r="J26" s="13"/>
      <c r="K26" s="13"/>
      <c r="L26" s="13"/>
      <c r="M26" s="13"/>
      <c r="N26" s="13">
        <v>1</v>
      </c>
      <c r="O26" s="13"/>
      <c r="P26" s="13"/>
      <c r="Q26" s="13"/>
      <c r="R26" s="13"/>
      <c r="S26" s="13"/>
      <c r="T26" s="13"/>
      <c r="U26" s="13"/>
      <c r="V26" s="13"/>
      <c r="W26" s="13"/>
      <c r="X26" s="14"/>
    </row>
    <row r="27" spans="1:24" s="9" customFormat="1" ht="19" customHeight="1" x14ac:dyDescent="0.2">
      <c r="A27" s="116" t="s">
        <v>151</v>
      </c>
      <c r="B27" s="13">
        <v>2</v>
      </c>
      <c r="C27" s="13">
        <v>0</v>
      </c>
      <c r="D27" s="13">
        <v>1</v>
      </c>
      <c r="E27" s="13"/>
      <c r="F27" s="13"/>
      <c r="G27" s="13"/>
      <c r="H27" s="13"/>
      <c r="I27" s="13">
        <v>1</v>
      </c>
      <c r="J27" s="13">
        <v>1</v>
      </c>
      <c r="K27" s="13"/>
      <c r="L27" s="13"/>
      <c r="M27" s="13"/>
      <c r="N27" s="13"/>
      <c r="O27" s="13"/>
      <c r="P27" s="13"/>
      <c r="Q27" s="13"/>
      <c r="R27" s="13"/>
      <c r="S27" s="13">
        <v>1</v>
      </c>
      <c r="T27" s="13"/>
      <c r="U27" s="13"/>
      <c r="V27" s="13"/>
      <c r="W27" s="13"/>
      <c r="X27" s="14"/>
    </row>
    <row r="28" spans="1:24" s="9" customFormat="1" ht="19" customHeight="1" x14ac:dyDescent="0.2">
      <c r="A28" s="145" t="s">
        <v>177</v>
      </c>
      <c r="B28" s="13">
        <v>2</v>
      </c>
      <c r="C28" s="13">
        <v>1</v>
      </c>
      <c r="D28" s="13">
        <v>0</v>
      </c>
      <c r="E28" s="13"/>
      <c r="F28" s="13"/>
      <c r="G28" s="13"/>
      <c r="H28" s="13"/>
      <c r="I28" s="13"/>
      <c r="J28" s="13">
        <v>1</v>
      </c>
      <c r="K28" s="13"/>
      <c r="L28" s="13"/>
      <c r="M28" s="13"/>
      <c r="N28" s="13"/>
      <c r="O28" s="13"/>
      <c r="P28" s="13"/>
      <c r="Q28" s="13"/>
      <c r="R28" s="13">
        <v>1</v>
      </c>
      <c r="S28" s="13"/>
      <c r="T28" s="13"/>
      <c r="U28" s="13"/>
      <c r="V28" s="13"/>
      <c r="W28" s="13"/>
      <c r="X28" s="14"/>
    </row>
    <row r="29" spans="1:24" s="9" customFormat="1" ht="19" customHeight="1" x14ac:dyDescent="0.2">
      <c r="A29" s="116"/>
      <c r="B29" s="23"/>
      <c r="C29" s="23"/>
      <c r="D29" s="23"/>
      <c r="E29" s="23"/>
      <c r="F29" s="23"/>
      <c r="G29" s="23"/>
      <c r="H29" s="23"/>
      <c r="I29" s="23"/>
      <c r="J29" s="23"/>
      <c r="K29" s="23"/>
      <c r="L29" s="23"/>
      <c r="M29" s="23"/>
      <c r="N29" s="23"/>
      <c r="O29" s="24"/>
      <c r="P29" s="24"/>
      <c r="Q29" s="24"/>
      <c r="R29" s="23"/>
      <c r="S29" s="23"/>
      <c r="T29" s="23"/>
      <c r="U29" s="23"/>
      <c r="V29" s="23"/>
      <c r="W29" s="23"/>
      <c r="X29" s="25"/>
    </row>
    <row r="30" spans="1:24" s="9" customFormat="1" ht="14" customHeight="1" x14ac:dyDescent="0.2">
      <c r="A30" s="26" t="s">
        <v>30</v>
      </c>
      <c r="B30" s="20">
        <f t="shared" ref="B30:N30" si="0">SUM(B4:B29)</f>
        <v>69</v>
      </c>
      <c r="C30" s="20">
        <f t="shared" si="0"/>
        <v>22</v>
      </c>
      <c r="D30" s="20">
        <f t="shared" si="0"/>
        <v>15</v>
      </c>
      <c r="E30" s="20">
        <f t="shared" si="0"/>
        <v>2</v>
      </c>
      <c r="F30" s="20">
        <f t="shared" si="0"/>
        <v>0</v>
      </c>
      <c r="G30" s="20">
        <f t="shared" si="0"/>
        <v>0</v>
      </c>
      <c r="H30" s="20">
        <f t="shared" si="0"/>
        <v>7</v>
      </c>
      <c r="I30" s="20">
        <f t="shared" si="0"/>
        <v>19</v>
      </c>
      <c r="J30" s="20">
        <f t="shared" si="0"/>
        <v>16</v>
      </c>
      <c r="K30" s="20">
        <f t="shared" si="0"/>
        <v>2</v>
      </c>
      <c r="L30" s="20">
        <f t="shared" si="0"/>
        <v>0</v>
      </c>
      <c r="M30" s="20">
        <f t="shared" si="0"/>
        <v>1</v>
      </c>
      <c r="N30" s="20">
        <f t="shared" si="0"/>
        <v>4</v>
      </c>
      <c r="O30" s="27">
        <f>(D30+J30+K30+N30)/(B30+J30+K30+M30)</f>
        <v>0.42045454545454547</v>
      </c>
      <c r="P30" s="27">
        <f>($D30+$E30+($F30*2)+(G30*3))/$B30</f>
        <v>0.24637681159420291</v>
      </c>
      <c r="Q30" s="27">
        <f>D30/B30</f>
        <v>0.21739130434782608</v>
      </c>
      <c r="R30" s="20">
        <f>SUM(R4:R29)</f>
        <v>10</v>
      </c>
      <c r="S30" s="20">
        <f>SUM(S4:S29)</f>
        <v>1</v>
      </c>
      <c r="T30" s="20">
        <f>SUM(T4:T29)</f>
        <v>1</v>
      </c>
      <c r="U30" s="20">
        <f>SUM(U4:U29)</f>
        <v>2</v>
      </c>
      <c r="V30" s="20">
        <f>SUM(V4:V29)</f>
        <v>15</v>
      </c>
      <c r="W30" s="27">
        <f>(U30+V30)/(T30+U30+V30)</f>
        <v>0.94444444444444442</v>
      </c>
      <c r="X30" s="27">
        <f>(D30-G30)/(B30-I30-G30+M30)</f>
        <v>0.29411764705882354</v>
      </c>
    </row>
    <row r="31" spans="1:24" s="9" customFormat="1" ht="14" customHeight="1" x14ac:dyDescent="0.2">
      <c r="A31" s="28"/>
      <c r="B31" s="13"/>
      <c r="C31" s="13"/>
      <c r="D31" s="13"/>
      <c r="E31" s="13"/>
      <c r="F31" s="13"/>
      <c r="G31" s="13"/>
      <c r="H31" s="13"/>
      <c r="I31" s="13"/>
      <c r="J31" s="13"/>
      <c r="K31" s="13"/>
      <c r="L31" s="13"/>
      <c r="M31" s="13"/>
      <c r="N31" s="13"/>
      <c r="O31" s="13"/>
      <c r="P31" s="13"/>
      <c r="Q31" s="13"/>
      <c r="R31" s="13"/>
      <c r="S31" s="13"/>
      <c r="T31" s="13"/>
      <c r="U31" s="12"/>
      <c r="V31" s="12"/>
      <c r="W31" s="12"/>
      <c r="X31" s="14"/>
    </row>
    <row r="32" spans="1:24" s="9" customFormat="1" ht="14" customHeight="1" x14ac:dyDescent="0.2">
      <c r="A32" s="28"/>
      <c r="B32" s="13"/>
      <c r="C32" s="13"/>
      <c r="D32" s="13"/>
      <c r="E32" s="13"/>
      <c r="F32" s="13"/>
      <c r="G32" s="13"/>
      <c r="H32" s="13"/>
      <c r="I32" s="13"/>
      <c r="J32" s="13"/>
      <c r="K32" s="13"/>
      <c r="L32" s="13"/>
      <c r="M32" s="13"/>
      <c r="N32" s="13"/>
      <c r="O32" s="13"/>
      <c r="P32" s="13"/>
      <c r="Q32" s="13"/>
      <c r="R32" s="13"/>
      <c r="S32" s="13"/>
      <c r="T32" s="13"/>
      <c r="U32" s="12"/>
      <c r="V32" s="12"/>
      <c r="W32" s="12"/>
      <c r="X32" s="14"/>
    </row>
    <row r="33" spans="1:24" s="9" customFormat="1" ht="14" customHeight="1" x14ac:dyDescent="0.2">
      <c r="A33" s="21" t="s">
        <v>31</v>
      </c>
      <c r="B33" s="13"/>
      <c r="C33" s="13"/>
      <c r="D33" s="13"/>
      <c r="E33" s="13"/>
      <c r="F33" s="13"/>
      <c r="G33" s="13"/>
      <c r="H33" s="13"/>
      <c r="I33" s="13"/>
      <c r="J33" s="13"/>
      <c r="K33" s="13"/>
      <c r="L33" s="13"/>
      <c r="M33" s="13"/>
      <c r="N33" s="13"/>
      <c r="O33" s="13"/>
      <c r="P33" s="13"/>
      <c r="Q33" s="13"/>
      <c r="R33" s="13"/>
      <c r="S33" s="13"/>
      <c r="T33" s="13"/>
      <c r="U33" s="12"/>
      <c r="V33" s="12"/>
      <c r="W33" s="12"/>
      <c r="X33" s="14"/>
    </row>
    <row r="34" spans="1:24" s="9" customFormat="1" ht="14" customHeight="1" x14ac:dyDescent="0.2">
      <c r="A34" s="29" t="s">
        <v>6</v>
      </c>
      <c r="B34" s="16" t="s">
        <v>32</v>
      </c>
      <c r="C34" s="16" t="s">
        <v>33</v>
      </c>
      <c r="D34" s="16" t="s">
        <v>34</v>
      </c>
      <c r="E34" s="16" t="s">
        <v>35</v>
      </c>
      <c r="F34" s="16" t="s">
        <v>36</v>
      </c>
      <c r="G34" s="16" t="s">
        <v>8</v>
      </c>
      <c r="H34" s="16" t="s">
        <v>9</v>
      </c>
      <c r="I34" s="16" t="s">
        <v>14</v>
      </c>
      <c r="J34" s="16" t="s">
        <v>15</v>
      </c>
      <c r="K34" s="16" t="s">
        <v>16</v>
      </c>
      <c r="L34" s="16" t="s">
        <v>37</v>
      </c>
      <c r="M34" s="16" t="s">
        <v>38</v>
      </c>
      <c r="N34" s="16" t="s">
        <v>39</v>
      </c>
      <c r="O34" s="16" t="s">
        <v>40</v>
      </c>
      <c r="P34" s="16" t="s">
        <v>7</v>
      </c>
      <c r="Q34" s="16" t="s">
        <v>41</v>
      </c>
      <c r="R34" s="30"/>
      <c r="S34" s="13"/>
      <c r="T34" s="14"/>
      <c r="U34" s="31"/>
      <c r="V34" s="31"/>
      <c r="W34" s="31"/>
      <c r="X34" s="14"/>
    </row>
    <row r="35" spans="1:24" s="9" customFormat="1" ht="14" customHeight="1" x14ac:dyDescent="0.2">
      <c r="A35" s="117" t="s">
        <v>131</v>
      </c>
      <c r="B35" s="19">
        <v>1</v>
      </c>
      <c r="C35" s="19">
        <v>1</v>
      </c>
      <c r="D35" s="19"/>
      <c r="E35" s="19"/>
      <c r="F35" s="19">
        <v>3</v>
      </c>
      <c r="G35" s="19">
        <v>1</v>
      </c>
      <c r="H35" s="19">
        <v>1</v>
      </c>
      <c r="I35" s="19">
        <v>3</v>
      </c>
      <c r="J35" s="19">
        <v>4</v>
      </c>
      <c r="K35" s="19"/>
      <c r="L35" s="19"/>
      <c r="M35" s="19">
        <v>1</v>
      </c>
      <c r="N35" s="19"/>
      <c r="O35" s="19"/>
      <c r="P35" s="19">
        <v>13</v>
      </c>
      <c r="Q35" s="19">
        <v>49</v>
      </c>
      <c r="R35" s="19"/>
      <c r="S35" s="14"/>
      <c r="T35" s="14"/>
      <c r="U35" s="31"/>
      <c r="V35" s="31"/>
      <c r="W35" s="31"/>
      <c r="X35" s="14"/>
    </row>
    <row r="36" spans="1:24" s="9" customFormat="1" ht="14" customHeight="1" x14ac:dyDescent="0.2">
      <c r="A36" s="117" t="s">
        <v>138</v>
      </c>
      <c r="B36" s="14">
        <v>1</v>
      </c>
      <c r="C36" s="14"/>
      <c r="D36" s="14"/>
      <c r="E36" s="32"/>
      <c r="F36" s="14">
        <v>1.33</v>
      </c>
      <c r="G36" s="14">
        <v>5</v>
      </c>
      <c r="H36" s="14">
        <v>1</v>
      </c>
      <c r="I36" s="14">
        <v>1</v>
      </c>
      <c r="J36" s="14">
        <v>2</v>
      </c>
      <c r="K36" s="14">
        <v>1</v>
      </c>
      <c r="L36" s="14"/>
      <c r="M36" s="14">
        <v>4</v>
      </c>
      <c r="N36" s="14"/>
      <c r="O36" s="14"/>
      <c r="P36" s="14">
        <v>9</v>
      </c>
      <c r="Q36" s="14">
        <v>43</v>
      </c>
      <c r="R36" s="14"/>
      <c r="S36" s="14"/>
      <c r="T36" s="14"/>
      <c r="U36" s="31"/>
      <c r="V36" s="31"/>
      <c r="W36" s="31"/>
      <c r="X36" s="14"/>
    </row>
    <row r="37" spans="1:24" s="9" customFormat="1" ht="14" customHeight="1" x14ac:dyDescent="0.2">
      <c r="B37" s="14"/>
      <c r="C37" s="14"/>
      <c r="D37" s="14"/>
      <c r="E37" s="14"/>
      <c r="F37" s="14"/>
      <c r="G37" s="14"/>
      <c r="H37" s="14"/>
      <c r="I37" s="14"/>
      <c r="J37" s="14"/>
      <c r="K37" s="14"/>
      <c r="L37" s="14"/>
      <c r="M37" s="14"/>
      <c r="N37" s="14"/>
      <c r="O37" s="14"/>
      <c r="P37" s="14"/>
      <c r="Q37" s="14"/>
      <c r="R37" s="14"/>
      <c r="S37" s="14"/>
      <c r="T37" s="14"/>
      <c r="U37" s="31"/>
      <c r="V37" s="31"/>
      <c r="W37" s="31"/>
      <c r="X37" s="14"/>
    </row>
    <row r="38" spans="1:24" s="9" customFormat="1" ht="14" customHeight="1" x14ac:dyDescent="0.2">
      <c r="B38" s="14"/>
      <c r="C38" s="14"/>
      <c r="D38" s="14"/>
      <c r="E38" s="14"/>
      <c r="F38" s="14"/>
      <c r="G38" s="14"/>
      <c r="H38" s="14"/>
      <c r="I38" s="14"/>
      <c r="J38" s="14"/>
      <c r="K38" s="14"/>
      <c r="L38" s="14"/>
      <c r="M38" s="14"/>
      <c r="N38" s="14"/>
      <c r="O38" s="14"/>
      <c r="P38" s="14"/>
      <c r="Q38" s="14"/>
      <c r="R38" s="14"/>
      <c r="S38" s="14"/>
      <c r="T38" s="14"/>
      <c r="U38" s="31"/>
      <c r="V38" s="31"/>
      <c r="W38" s="31"/>
      <c r="X38" s="14"/>
    </row>
    <row r="39" spans="1:24" s="9" customFormat="1" ht="14" customHeight="1" x14ac:dyDescent="0.2">
      <c r="B39" s="14"/>
      <c r="C39" s="14"/>
      <c r="D39" s="14"/>
      <c r="E39" s="14"/>
      <c r="F39" s="14"/>
      <c r="G39" s="14"/>
      <c r="H39" s="14"/>
      <c r="I39" s="14"/>
      <c r="J39" s="14"/>
      <c r="K39" s="32"/>
      <c r="L39" s="14"/>
      <c r="M39" s="14"/>
      <c r="N39" s="14"/>
      <c r="O39" s="14"/>
      <c r="P39" s="14"/>
      <c r="Q39" s="14"/>
      <c r="R39" s="14"/>
      <c r="S39" s="14"/>
      <c r="T39" s="14"/>
      <c r="U39" s="31"/>
      <c r="V39" s="31"/>
      <c r="W39" s="31"/>
      <c r="X39" s="14"/>
    </row>
    <row r="40" spans="1:24" s="9" customFormat="1" ht="19" customHeight="1" x14ac:dyDescent="0.2">
      <c r="A40" s="14"/>
      <c r="B40" s="14"/>
      <c r="C40" s="14"/>
      <c r="D40" s="14"/>
      <c r="E40" s="14"/>
      <c r="F40" s="14"/>
      <c r="G40" s="14"/>
      <c r="H40" s="14"/>
      <c r="I40" s="14"/>
      <c r="J40" s="14"/>
      <c r="K40" s="14"/>
      <c r="L40" s="14"/>
      <c r="M40" s="14"/>
      <c r="N40" s="14"/>
      <c r="O40" s="14"/>
      <c r="P40" s="14"/>
      <c r="Q40" s="14"/>
      <c r="R40" s="14"/>
      <c r="S40" s="13"/>
      <c r="T40" s="13"/>
      <c r="U40" s="12"/>
      <c r="V40" s="12"/>
      <c r="W40" s="12"/>
      <c r="X40" s="14"/>
    </row>
    <row r="41" spans="1:24" s="9" customFormat="1" ht="19" customHeight="1" x14ac:dyDescent="0.2">
      <c r="B41" s="14"/>
      <c r="C41" s="14"/>
      <c r="D41" s="14"/>
      <c r="E41" s="14"/>
      <c r="F41" s="14"/>
      <c r="G41" s="14"/>
      <c r="H41" s="14"/>
      <c r="I41" s="14"/>
      <c r="J41" s="14"/>
      <c r="K41" s="14"/>
      <c r="L41" s="14"/>
      <c r="M41" s="14"/>
      <c r="N41" s="14"/>
      <c r="O41" s="14"/>
      <c r="P41" s="14"/>
      <c r="Q41" s="14"/>
      <c r="R41" s="14"/>
      <c r="S41" s="13"/>
      <c r="T41" s="13"/>
      <c r="U41" s="12"/>
      <c r="V41" s="12"/>
      <c r="W41" s="12"/>
      <c r="X41" s="14"/>
    </row>
    <row r="42" spans="1:24" s="9" customFormat="1" ht="19" customHeight="1" x14ac:dyDescent="0.2">
      <c r="B42" s="14"/>
      <c r="C42" s="14"/>
      <c r="D42" s="14"/>
      <c r="E42" s="14"/>
      <c r="F42" s="14"/>
      <c r="G42" s="14"/>
      <c r="H42" s="14"/>
      <c r="I42" s="14"/>
      <c r="J42" s="14"/>
      <c r="K42" s="14"/>
      <c r="L42" s="14"/>
      <c r="M42" s="14"/>
      <c r="N42" s="14"/>
      <c r="O42" s="14"/>
      <c r="P42" s="14"/>
      <c r="Q42" s="14"/>
      <c r="R42" s="14"/>
      <c r="S42" s="13"/>
      <c r="T42" s="13"/>
      <c r="U42" s="12"/>
      <c r="V42" s="12"/>
      <c r="W42" s="12"/>
      <c r="X42" s="14"/>
    </row>
    <row r="43" spans="1:24" s="9" customFormat="1" ht="19" customHeight="1" x14ac:dyDescent="0.2">
      <c r="A43" s="22"/>
      <c r="B43" s="23"/>
      <c r="C43" s="23"/>
      <c r="D43" s="23"/>
      <c r="E43" s="33"/>
      <c r="F43" s="23"/>
      <c r="G43" s="23"/>
      <c r="H43" s="23"/>
      <c r="I43" s="23"/>
      <c r="J43" s="23"/>
      <c r="K43" s="23"/>
      <c r="L43" s="34"/>
      <c r="M43" s="23"/>
      <c r="N43" s="23"/>
      <c r="O43" s="23"/>
      <c r="P43" s="23"/>
      <c r="Q43" s="23"/>
      <c r="R43" s="23"/>
      <c r="S43" s="13"/>
      <c r="T43" s="13"/>
      <c r="U43" s="12"/>
      <c r="V43" s="12"/>
      <c r="W43" s="12"/>
      <c r="X43" s="14"/>
    </row>
    <row r="44" spans="1:24" s="9" customFormat="1" ht="19" customHeight="1" x14ac:dyDescent="0.2">
      <c r="A44" s="26" t="s">
        <v>30</v>
      </c>
      <c r="B44" s="20">
        <f t="shared" ref="B44:M44" si="1">SUM(B35:B43)</f>
        <v>2</v>
      </c>
      <c r="C44" s="20">
        <f t="shared" si="1"/>
        <v>1</v>
      </c>
      <c r="D44" s="20">
        <f t="shared" si="1"/>
        <v>0</v>
      </c>
      <c r="E44" s="35">
        <f t="shared" si="1"/>
        <v>0</v>
      </c>
      <c r="F44" s="20">
        <f t="shared" si="1"/>
        <v>4.33</v>
      </c>
      <c r="G44" s="20">
        <f t="shared" si="1"/>
        <v>6</v>
      </c>
      <c r="H44" s="20">
        <f t="shared" si="1"/>
        <v>2</v>
      </c>
      <c r="I44" s="20">
        <f t="shared" si="1"/>
        <v>4</v>
      </c>
      <c r="J44" s="20">
        <f t="shared" si="1"/>
        <v>6</v>
      </c>
      <c r="K44" s="20">
        <f t="shared" si="1"/>
        <v>1</v>
      </c>
      <c r="L44" s="20">
        <f t="shared" si="1"/>
        <v>0</v>
      </c>
      <c r="M44" s="20">
        <f t="shared" si="1"/>
        <v>5</v>
      </c>
      <c r="N44" s="36">
        <f>(M44*7)/F44</f>
        <v>8.0831408775981526</v>
      </c>
      <c r="O44" s="36">
        <f>SUM(H44+J44+K44)/F44</f>
        <v>2.0785219399538106</v>
      </c>
      <c r="P44" s="35"/>
      <c r="Q44" s="20">
        <f>SUM(Q35:Q43)</f>
        <v>92</v>
      </c>
      <c r="R44" s="35"/>
      <c r="S44" s="13"/>
      <c r="T44" s="13"/>
      <c r="U44" s="12"/>
      <c r="V44" s="12"/>
      <c r="W44" s="12"/>
      <c r="X44" s="14"/>
    </row>
    <row r="45" spans="1:24" s="9" customFormat="1" ht="19" customHeight="1" x14ac:dyDescent="0.2">
      <c r="B45" s="14"/>
      <c r="C45" s="14"/>
      <c r="D45" s="14"/>
      <c r="E45" s="14"/>
      <c r="F45" s="14"/>
      <c r="G45" s="14"/>
      <c r="H45" s="14"/>
      <c r="I45" s="14"/>
      <c r="J45" s="14"/>
      <c r="K45" s="14"/>
      <c r="L45" s="14"/>
      <c r="M45" s="14"/>
      <c r="N45" s="14"/>
      <c r="O45" s="14"/>
      <c r="P45" s="14"/>
      <c r="Q45" s="14"/>
      <c r="R45" s="14"/>
      <c r="S45" s="14"/>
      <c r="T45" s="14"/>
      <c r="U45" s="12"/>
      <c r="V45" s="12"/>
      <c r="W45" s="12"/>
      <c r="X45" s="14"/>
    </row>
    <row r="46" spans="1:24" s="9" customFormat="1" ht="19" customHeight="1" x14ac:dyDescent="0.2">
      <c r="B46" s="14"/>
      <c r="C46" s="14"/>
      <c r="D46" s="14"/>
      <c r="E46" s="14"/>
      <c r="F46" s="14"/>
      <c r="G46" s="14"/>
      <c r="H46" s="14"/>
      <c r="I46" s="14"/>
      <c r="J46" s="14"/>
      <c r="K46" s="14"/>
      <c r="L46" s="14"/>
      <c r="M46" s="14"/>
      <c r="N46" s="14"/>
      <c r="O46" s="14"/>
      <c r="P46" s="14"/>
      <c r="Q46" s="14"/>
      <c r="R46" s="14"/>
      <c r="S46" s="14"/>
      <c r="T46" s="14"/>
      <c r="U46" s="12"/>
      <c r="V46" s="12"/>
      <c r="W46" s="12"/>
      <c r="X46" s="14"/>
    </row>
    <row r="47" spans="1:24" s="9" customFormat="1" ht="19" customHeight="1" x14ac:dyDescent="0.2">
      <c r="A47" s="10" t="s">
        <v>120</v>
      </c>
      <c r="B47" s="11"/>
      <c r="C47" s="11"/>
      <c r="D47" s="11"/>
      <c r="E47" s="11"/>
      <c r="F47" s="11"/>
      <c r="G47" s="11"/>
      <c r="H47" s="11"/>
      <c r="I47" s="11"/>
      <c r="J47" s="11"/>
      <c r="K47" s="11"/>
      <c r="L47" s="11"/>
      <c r="M47" s="11"/>
      <c r="N47" s="11"/>
      <c r="O47" s="11"/>
      <c r="P47" s="11"/>
      <c r="Q47" s="11"/>
      <c r="R47" s="11"/>
      <c r="S47" s="11"/>
      <c r="T47" s="11"/>
      <c r="U47" s="12"/>
      <c r="V47" s="13"/>
      <c r="W47" s="13"/>
      <c r="X47" s="14"/>
    </row>
    <row r="48" spans="1:24" s="9" customFormat="1" ht="19" customHeight="1" x14ac:dyDescent="0.2">
      <c r="B48" s="14"/>
      <c r="C48" s="14"/>
      <c r="D48" s="14"/>
      <c r="E48" s="14"/>
      <c r="F48" s="14"/>
      <c r="G48" s="14"/>
      <c r="H48" s="14"/>
      <c r="I48" s="14"/>
      <c r="J48" s="14"/>
      <c r="K48" s="14"/>
      <c r="L48" s="14"/>
      <c r="M48" s="14"/>
      <c r="N48" s="14"/>
      <c r="O48" s="14"/>
      <c r="P48" s="14"/>
      <c r="Q48" s="14"/>
      <c r="R48" s="14"/>
      <c r="S48" s="14"/>
      <c r="T48" s="14"/>
      <c r="U48" s="12"/>
      <c r="V48" s="12"/>
      <c r="W48" s="12"/>
      <c r="X48" s="14"/>
    </row>
    <row r="49" spans="1:24" ht="13" customHeight="1" x14ac:dyDescent="0.2">
      <c r="A49" s="15" t="s">
        <v>6</v>
      </c>
      <c r="B49" s="16" t="s">
        <v>7</v>
      </c>
      <c r="C49" s="16" t="s">
        <v>8</v>
      </c>
      <c r="D49" s="16" t="s">
        <v>9</v>
      </c>
      <c r="E49" s="16" t="s">
        <v>10</v>
      </c>
      <c r="F49" s="16" t="s">
        <v>11</v>
      </c>
      <c r="G49" s="16" t="s">
        <v>12</v>
      </c>
      <c r="H49" s="16" t="s">
        <v>13</v>
      </c>
      <c r="I49" s="16" t="s">
        <v>14</v>
      </c>
      <c r="J49" s="16" t="s">
        <v>15</v>
      </c>
      <c r="K49" s="16" t="s">
        <v>16</v>
      </c>
      <c r="L49" s="16" t="s">
        <v>17</v>
      </c>
      <c r="M49" s="16" t="s">
        <v>18</v>
      </c>
      <c r="N49" s="16" t="s">
        <v>19</v>
      </c>
      <c r="O49" s="16" t="s">
        <v>20</v>
      </c>
      <c r="P49" s="17" t="s">
        <v>21</v>
      </c>
      <c r="Q49" s="16" t="s">
        <v>22</v>
      </c>
      <c r="R49" s="16" t="s">
        <v>23</v>
      </c>
      <c r="S49" s="16" t="s">
        <v>24</v>
      </c>
      <c r="T49" s="16" t="s">
        <v>25</v>
      </c>
      <c r="U49" s="16" t="s">
        <v>26</v>
      </c>
      <c r="V49" s="16" t="s">
        <v>27</v>
      </c>
      <c r="W49" s="17" t="s">
        <v>28</v>
      </c>
      <c r="X49" s="16" t="s">
        <v>29</v>
      </c>
    </row>
    <row r="50" spans="1:24" ht="13" customHeight="1" x14ac:dyDescent="0.2">
      <c r="A50" s="18" t="s">
        <v>124</v>
      </c>
      <c r="B50" s="20"/>
      <c r="C50" s="20"/>
      <c r="D50" s="20"/>
      <c r="E50" s="20"/>
      <c r="F50" s="20"/>
      <c r="G50" s="20"/>
      <c r="H50" s="20"/>
      <c r="I50" s="20"/>
      <c r="J50" s="20"/>
      <c r="K50" s="20"/>
      <c r="L50" s="20"/>
      <c r="M50" s="20"/>
      <c r="N50" s="20"/>
      <c r="O50" s="20"/>
      <c r="P50" s="20"/>
      <c r="Q50" s="20"/>
      <c r="R50" s="20"/>
      <c r="S50" s="20"/>
      <c r="T50" s="20"/>
      <c r="U50" s="20">
        <v>1</v>
      </c>
      <c r="V50" s="20"/>
      <c r="W50" s="20"/>
      <c r="X50" s="19"/>
    </row>
    <row r="51" spans="1:24" ht="16" x14ac:dyDescent="0.2">
      <c r="A51" s="116" t="s">
        <v>127</v>
      </c>
      <c r="B51" s="12">
        <v>4</v>
      </c>
      <c r="C51" s="12">
        <v>0</v>
      </c>
      <c r="D51" s="12">
        <v>1</v>
      </c>
      <c r="E51" s="12"/>
      <c r="F51" s="12"/>
      <c r="G51" s="12"/>
      <c r="H51" s="12">
        <v>2</v>
      </c>
      <c r="I51" s="12">
        <v>2</v>
      </c>
      <c r="J51" s="12"/>
      <c r="K51" s="12"/>
      <c r="L51" s="12"/>
      <c r="M51" s="12"/>
      <c r="N51" s="12"/>
      <c r="O51" s="12"/>
      <c r="P51" s="12"/>
      <c r="Q51" s="12"/>
      <c r="R51" s="12"/>
      <c r="S51" s="12"/>
      <c r="T51" s="12"/>
      <c r="U51" s="12"/>
      <c r="V51" s="12"/>
      <c r="W51" s="12"/>
      <c r="X51" s="14"/>
    </row>
    <row r="52" spans="1:24" ht="16" x14ac:dyDescent="0.2">
      <c r="A52" s="117" t="s">
        <v>128</v>
      </c>
      <c r="B52" s="12">
        <v>2</v>
      </c>
      <c r="C52" s="12">
        <v>0</v>
      </c>
      <c r="D52" s="12">
        <v>0</v>
      </c>
      <c r="E52" s="12"/>
      <c r="F52" s="12"/>
      <c r="G52" s="12"/>
      <c r="H52" s="12"/>
      <c r="I52" s="12">
        <v>1</v>
      </c>
      <c r="J52" s="12">
        <v>1</v>
      </c>
      <c r="K52" s="12"/>
      <c r="L52" s="12"/>
      <c r="M52" s="12"/>
      <c r="N52" s="12"/>
      <c r="O52" s="12"/>
      <c r="P52" s="12"/>
      <c r="Q52" s="12"/>
      <c r="R52" s="12"/>
      <c r="S52" s="12"/>
      <c r="T52" s="12"/>
      <c r="U52" s="12">
        <v>1</v>
      </c>
      <c r="V52" s="12">
        <v>1</v>
      </c>
      <c r="W52" s="12"/>
      <c r="X52" s="14"/>
    </row>
    <row r="53" spans="1:24" ht="16" x14ac:dyDescent="0.2">
      <c r="A53" s="117" t="s">
        <v>130</v>
      </c>
      <c r="B53" s="12">
        <v>3</v>
      </c>
      <c r="C53" s="12">
        <v>0</v>
      </c>
      <c r="D53" s="12">
        <v>0</v>
      </c>
      <c r="E53" s="12"/>
      <c r="F53" s="12"/>
      <c r="G53" s="12"/>
      <c r="H53" s="12"/>
      <c r="I53" s="12">
        <v>1</v>
      </c>
      <c r="J53" s="12"/>
      <c r="K53" s="12"/>
      <c r="L53" s="12"/>
      <c r="M53" s="12"/>
      <c r="N53" s="12"/>
      <c r="O53" s="12"/>
      <c r="P53" s="12"/>
      <c r="Q53" s="12"/>
      <c r="R53" s="12"/>
      <c r="S53" s="12"/>
      <c r="T53" s="12"/>
      <c r="U53" s="12"/>
      <c r="V53" s="12">
        <v>1</v>
      </c>
      <c r="W53" s="12"/>
      <c r="X53" s="14"/>
    </row>
    <row r="54" spans="1:24" ht="16" x14ac:dyDescent="0.2">
      <c r="A54" s="117" t="s">
        <v>131</v>
      </c>
      <c r="B54" s="12">
        <v>3</v>
      </c>
      <c r="C54" s="12">
        <v>0</v>
      </c>
      <c r="D54" s="12">
        <v>2</v>
      </c>
      <c r="E54" s="12"/>
      <c r="F54" s="12"/>
      <c r="G54" s="12"/>
      <c r="H54" s="12"/>
      <c r="I54" s="12">
        <v>1</v>
      </c>
      <c r="J54" s="12">
        <v>1</v>
      </c>
      <c r="K54" s="12"/>
      <c r="L54" s="12"/>
      <c r="M54" s="12"/>
      <c r="N54" s="12"/>
      <c r="O54" s="12"/>
      <c r="P54" s="12"/>
      <c r="Q54" s="12"/>
      <c r="R54" s="12">
        <v>1</v>
      </c>
      <c r="S54" s="12"/>
      <c r="T54" s="12"/>
      <c r="U54" s="12"/>
      <c r="V54" s="12"/>
      <c r="W54" s="12"/>
      <c r="X54" s="14"/>
    </row>
    <row r="55" spans="1:24" ht="16" x14ac:dyDescent="0.2">
      <c r="A55" s="117" t="s">
        <v>132</v>
      </c>
      <c r="B55" s="12">
        <v>2</v>
      </c>
      <c r="C55" s="12">
        <v>1</v>
      </c>
      <c r="D55" s="12">
        <v>0</v>
      </c>
      <c r="E55" s="12"/>
      <c r="F55" s="12"/>
      <c r="G55" s="12"/>
      <c r="H55" s="12"/>
      <c r="I55" s="12">
        <v>1</v>
      </c>
      <c r="J55" s="12"/>
      <c r="K55" s="12"/>
      <c r="L55" s="12"/>
      <c r="M55" s="12"/>
      <c r="N55" s="12">
        <v>1</v>
      </c>
      <c r="O55" s="12"/>
      <c r="P55" s="12"/>
      <c r="Q55" s="12"/>
      <c r="R55" s="12"/>
      <c r="S55" s="12"/>
      <c r="T55" s="12">
        <v>1</v>
      </c>
      <c r="U55" s="12">
        <v>2</v>
      </c>
      <c r="V55" s="12">
        <v>2</v>
      </c>
      <c r="W55" s="12"/>
      <c r="X55" s="14"/>
    </row>
    <row r="56" spans="1:24" ht="16" x14ac:dyDescent="0.2">
      <c r="A56" s="116" t="s">
        <v>137</v>
      </c>
      <c r="B56" s="14">
        <v>3</v>
      </c>
      <c r="C56" s="14">
        <v>0</v>
      </c>
      <c r="D56" s="14">
        <v>0</v>
      </c>
      <c r="E56" s="14"/>
      <c r="F56" s="14"/>
      <c r="G56" s="14"/>
      <c r="H56" s="14"/>
      <c r="I56" s="14">
        <v>2</v>
      </c>
      <c r="J56" s="14"/>
      <c r="K56" s="14"/>
      <c r="L56" s="14"/>
      <c r="M56" s="14"/>
      <c r="N56" s="14">
        <v>1</v>
      </c>
      <c r="O56" s="14"/>
      <c r="P56" s="14"/>
      <c r="Q56" s="14"/>
      <c r="R56" s="14"/>
      <c r="S56" s="14">
        <v>1</v>
      </c>
      <c r="T56" s="14"/>
      <c r="U56" s="12"/>
      <c r="V56" s="12"/>
      <c r="W56" s="12"/>
      <c r="X56" s="14"/>
    </row>
    <row r="57" spans="1:24" ht="16" x14ac:dyDescent="0.2">
      <c r="A57" s="117" t="s">
        <v>138</v>
      </c>
      <c r="B57" s="14">
        <v>3</v>
      </c>
      <c r="C57" s="14">
        <v>1</v>
      </c>
      <c r="D57" s="14">
        <v>1</v>
      </c>
      <c r="E57" s="14"/>
      <c r="F57" s="14"/>
      <c r="G57" s="14"/>
      <c r="H57" s="14">
        <v>2</v>
      </c>
      <c r="I57" s="14"/>
      <c r="J57" s="14"/>
      <c r="K57" s="14"/>
      <c r="L57" s="14"/>
      <c r="M57" s="14"/>
      <c r="N57" s="14"/>
      <c r="O57" s="14"/>
      <c r="P57" s="14"/>
      <c r="Q57" s="14"/>
      <c r="R57" s="14"/>
      <c r="S57" s="14"/>
      <c r="T57" s="14">
        <v>1</v>
      </c>
      <c r="U57" s="12">
        <v>1</v>
      </c>
      <c r="V57" s="12">
        <v>1</v>
      </c>
      <c r="W57" s="12"/>
      <c r="X57" s="14"/>
    </row>
    <row r="58" spans="1:24" ht="16" x14ac:dyDescent="0.2">
      <c r="A58" s="14" t="s">
        <v>140</v>
      </c>
      <c r="B58" s="14">
        <v>3</v>
      </c>
      <c r="C58" s="14">
        <v>1</v>
      </c>
      <c r="D58" s="14">
        <v>0</v>
      </c>
      <c r="E58" s="14"/>
      <c r="F58" s="14"/>
      <c r="G58" s="14"/>
      <c r="H58" s="14"/>
      <c r="I58" s="14"/>
      <c r="J58" s="14"/>
      <c r="K58" s="14"/>
      <c r="L58" s="14"/>
      <c r="M58" s="14"/>
      <c r="N58" s="14"/>
      <c r="O58" s="14"/>
      <c r="P58" s="14"/>
      <c r="Q58" s="14"/>
      <c r="R58" s="14"/>
      <c r="S58" s="14"/>
      <c r="T58" s="14"/>
      <c r="U58" s="12"/>
      <c r="V58" s="12">
        <v>1</v>
      </c>
      <c r="W58" s="12"/>
      <c r="X58" s="14"/>
    </row>
    <row r="59" spans="1:24" ht="16" x14ac:dyDescent="0.2">
      <c r="A59" s="117" t="s">
        <v>145</v>
      </c>
      <c r="B59" s="14">
        <v>3</v>
      </c>
      <c r="C59" s="14">
        <v>2</v>
      </c>
      <c r="D59" s="14">
        <v>1</v>
      </c>
      <c r="E59" s="14"/>
      <c r="F59" s="14"/>
      <c r="G59" s="14"/>
      <c r="H59" s="14">
        <v>1</v>
      </c>
      <c r="I59" s="14"/>
      <c r="J59" s="14"/>
      <c r="K59" s="14"/>
      <c r="L59" s="14"/>
      <c r="M59" s="14"/>
      <c r="N59" s="14">
        <v>1</v>
      </c>
      <c r="O59" s="14"/>
      <c r="P59" s="14"/>
      <c r="Q59" s="14"/>
      <c r="R59" s="14">
        <v>1</v>
      </c>
      <c r="S59" s="14"/>
      <c r="T59" s="14"/>
      <c r="U59" s="12"/>
      <c r="V59" s="12"/>
      <c r="W59" s="12"/>
      <c r="X59" s="14"/>
    </row>
    <row r="60" spans="1:24" ht="16" x14ac:dyDescent="0.2">
      <c r="A60" s="117" t="s">
        <v>145</v>
      </c>
      <c r="B60" s="14">
        <v>4</v>
      </c>
      <c r="C60" s="14">
        <v>1</v>
      </c>
      <c r="D60" s="14">
        <v>0</v>
      </c>
      <c r="E60" s="14"/>
      <c r="F60" s="14"/>
      <c r="G60" s="14"/>
      <c r="H60" s="14"/>
      <c r="I60" s="14"/>
      <c r="J60" s="14">
        <v>1</v>
      </c>
      <c r="K60" s="14"/>
      <c r="L60" s="14"/>
      <c r="M60" s="14"/>
      <c r="N60" s="14"/>
      <c r="O60" s="14"/>
      <c r="P60" s="14"/>
      <c r="Q60" s="14"/>
      <c r="R60" s="14"/>
      <c r="S60" s="14"/>
      <c r="T60" s="14"/>
      <c r="U60" s="12"/>
      <c r="V60" s="12"/>
      <c r="W60" s="12"/>
      <c r="X60" s="14"/>
    </row>
    <row r="61" spans="1:24" ht="16" x14ac:dyDescent="0.2">
      <c r="A61" s="117" t="s">
        <v>148</v>
      </c>
      <c r="B61" s="14">
        <v>3</v>
      </c>
      <c r="C61" s="14">
        <v>0</v>
      </c>
      <c r="D61" s="14">
        <v>1</v>
      </c>
      <c r="E61" s="14"/>
      <c r="F61" s="14">
        <v>1</v>
      </c>
      <c r="G61" s="14"/>
      <c r="H61" s="14"/>
      <c r="I61" s="14">
        <v>1</v>
      </c>
      <c r="J61" s="14"/>
      <c r="K61" s="14"/>
      <c r="L61" s="14"/>
      <c r="M61" s="14"/>
      <c r="N61" s="14"/>
      <c r="O61" s="14"/>
      <c r="P61" s="14"/>
      <c r="Q61" s="14"/>
      <c r="R61" s="14"/>
      <c r="S61" s="14"/>
      <c r="T61" s="14"/>
      <c r="U61" s="12"/>
      <c r="V61" s="12">
        <v>4</v>
      </c>
      <c r="W61" s="12"/>
      <c r="X61" s="14"/>
    </row>
    <row r="62" spans="1:24" ht="16" x14ac:dyDescent="0.2">
      <c r="A62" s="117" t="s">
        <v>150</v>
      </c>
      <c r="B62" s="14">
        <v>1</v>
      </c>
      <c r="C62" s="14">
        <v>0</v>
      </c>
      <c r="D62" s="14">
        <v>0</v>
      </c>
      <c r="E62" s="14"/>
      <c r="F62" s="14"/>
      <c r="G62" s="14"/>
      <c r="H62" s="14"/>
      <c r="I62" s="14">
        <v>1</v>
      </c>
      <c r="J62" s="14"/>
      <c r="K62" s="14"/>
      <c r="L62" s="14"/>
      <c r="M62" s="14"/>
      <c r="N62" s="14"/>
      <c r="O62" s="14"/>
      <c r="P62" s="14"/>
      <c r="Q62" s="14"/>
      <c r="R62" s="14"/>
      <c r="S62" s="14"/>
      <c r="T62" s="14"/>
      <c r="U62" s="12"/>
      <c r="V62" s="12"/>
      <c r="W62" s="12"/>
      <c r="X62" s="14"/>
    </row>
    <row r="63" spans="1:24" ht="16" x14ac:dyDescent="0.2">
      <c r="A63" s="116" t="s">
        <v>151</v>
      </c>
      <c r="B63" s="14">
        <v>1</v>
      </c>
      <c r="C63" s="14">
        <v>1</v>
      </c>
      <c r="D63" s="14">
        <v>0</v>
      </c>
      <c r="E63" s="14"/>
      <c r="F63" s="14"/>
      <c r="G63" s="14"/>
      <c r="H63" s="14"/>
      <c r="I63" s="14"/>
      <c r="J63" s="14">
        <v>2</v>
      </c>
      <c r="K63" s="14"/>
      <c r="L63" s="14"/>
      <c r="M63" s="14"/>
      <c r="N63" s="14"/>
      <c r="O63" s="14"/>
      <c r="P63" s="14"/>
      <c r="Q63" s="14"/>
      <c r="R63" s="14"/>
      <c r="S63" s="14"/>
      <c r="T63" s="14">
        <v>1</v>
      </c>
      <c r="U63" s="12">
        <v>1</v>
      </c>
      <c r="V63" s="12">
        <v>1</v>
      </c>
      <c r="W63" s="12"/>
      <c r="X63" s="14"/>
    </row>
    <row r="64" spans="1:24" ht="16" x14ac:dyDescent="0.2">
      <c r="A64" s="116" t="s">
        <v>151</v>
      </c>
      <c r="B64" s="14">
        <v>3</v>
      </c>
      <c r="C64" s="14">
        <v>0</v>
      </c>
      <c r="D64" s="14">
        <v>1</v>
      </c>
      <c r="E64" s="14"/>
      <c r="F64" s="14"/>
      <c r="G64" s="14"/>
      <c r="H64" s="14"/>
      <c r="I64" s="14"/>
      <c r="J64" s="14"/>
      <c r="K64" s="14"/>
      <c r="L64" s="14"/>
      <c r="M64" s="14"/>
      <c r="N64" s="14"/>
      <c r="O64" s="14"/>
      <c r="P64" s="14"/>
      <c r="Q64" s="14"/>
      <c r="R64" s="14"/>
      <c r="S64" s="14">
        <v>1</v>
      </c>
      <c r="T64" s="14"/>
      <c r="U64" s="12"/>
      <c r="V64" s="12">
        <v>1</v>
      </c>
      <c r="W64" s="12"/>
      <c r="X64" s="14"/>
    </row>
    <row r="65" spans="1:24" ht="16" x14ac:dyDescent="0.2">
      <c r="A65" s="116" t="s">
        <v>152</v>
      </c>
      <c r="B65" s="14">
        <v>2</v>
      </c>
      <c r="C65" s="14">
        <v>0</v>
      </c>
      <c r="D65" s="14">
        <v>1</v>
      </c>
      <c r="E65" s="14"/>
      <c r="F65" s="14"/>
      <c r="G65" s="14"/>
      <c r="H65" s="14"/>
      <c r="I65" s="14">
        <v>1</v>
      </c>
      <c r="J65" s="14"/>
      <c r="K65" s="14"/>
      <c r="L65" s="14"/>
      <c r="M65" s="14"/>
      <c r="N65" s="14"/>
      <c r="O65" s="14"/>
      <c r="P65" s="14"/>
      <c r="Q65" s="14"/>
      <c r="R65" s="14"/>
      <c r="S65" s="14"/>
      <c r="T65" s="14"/>
      <c r="U65" s="12">
        <v>2</v>
      </c>
      <c r="V65" s="12"/>
      <c r="W65" s="12"/>
      <c r="X65" s="14"/>
    </row>
    <row r="66" spans="1:24" ht="16" x14ac:dyDescent="0.2">
      <c r="A66" s="116" t="s">
        <v>152</v>
      </c>
      <c r="B66" s="14">
        <v>2</v>
      </c>
      <c r="C66" s="14">
        <v>1</v>
      </c>
      <c r="D66" s="14">
        <v>1</v>
      </c>
      <c r="E66" s="14"/>
      <c r="F66" s="14"/>
      <c r="G66" s="14"/>
      <c r="H66" s="14">
        <v>1</v>
      </c>
      <c r="I66" s="14">
        <v>1</v>
      </c>
      <c r="J66" s="14"/>
      <c r="K66" s="14"/>
      <c r="L66" s="14"/>
      <c r="M66" s="14"/>
      <c r="N66" s="14">
        <v>1</v>
      </c>
      <c r="O66" s="14"/>
      <c r="P66" s="14"/>
      <c r="Q66" s="14"/>
      <c r="R66" s="14">
        <v>1</v>
      </c>
      <c r="S66" s="14"/>
      <c r="T66" s="14"/>
      <c r="U66" s="12">
        <v>1</v>
      </c>
      <c r="V66" s="12"/>
      <c r="W66" s="12"/>
      <c r="X66" s="14"/>
    </row>
    <row r="67" spans="1:24" ht="16" x14ac:dyDescent="0.2">
      <c r="A67" s="117" t="s">
        <v>155</v>
      </c>
      <c r="B67" s="14">
        <v>2</v>
      </c>
      <c r="C67" s="14">
        <v>0</v>
      </c>
      <c r="D67" s="14">
        <v>0</v>
      </c>
      <c r="E67" s="14"/>
      <c r="F67" s="14"/>
      <c r="G67" s="14"/>
      <c r="H67" s="14"/>
      <c r="I67" s="14">
        <v>1</v>
      </c>
      <c r="J67" s="14"/>
      <c r="K67" s="14"/>
      <c r="L67" s="14"/>
      <c r="M67" s="14"/>
      <c r="N67" s="14"/>
      <c r="O67" s="14"/>
      <c r="P67" s="14"/>
      <c r="Q67" s="14"/>
      <c r="R67" s="14"/>
      <c r="S67" s="14"/>
      <c r="T67" s="14"/>
      <c r="U67" s="12">
        <v>1</v>
      </c>
      <c r="V67" s="12"/>
      <c r="W67" s="12"/>
      <c r="X67" s="14"/>
    </row>
    <row r="68" spans="1:24" ht="16" x14ac:dyDescent="0.2">
      <c r="A68" s="116" t="s">
        <v>160</v>
      </c>
      <c r="B68" s="14">
        <v>4</v>
      </c>
      <c r="C68" s="14">
        <v>1</v>
      </c>
      <c r="D68" s="14">
        <v>1</v>
      </c>
      <c r="E68" s="14">
        <v>1</v>
      </c>
      <c r="F68" s="14"/>
      <c r="G68" s="14"/>
      <c r="H68" s="14"/>
      <c r="I68" s="14">
        <v>1</v>
      </c>
      <c r="J68" s="14"/>
      <c r="K68" s="14"/>
      <c r="L68" s="14"/>
      <c r="M68" s="14"/>
      <c r="N68" s="14"/>
      <c r="O68" s="14"/>
      <c r="P68" s="14"/>
      <c r="Q68" s="14"/>
      <c r="R68" s="14"/>
      <c r="S68" s="14"/>
      <c r="T68" s="14"/>
      <c r="U68" s="12">
        <v>1</v>
      </c>
      <c r="V68" s="12">
        <v>1</v>
      </c>
      <c r="W68" s="12"/>
      <c r="X68" s="14"/>
    </row>
    <row r="69" spans="1:24" ht="16" x14ac:dyDescent="0.2">
      <c r="A69" s="117" t="s">
        <v>158</v>
      </c>
      <c r="B69" s="14">
        <v>1</v>
      </c>
      <c r="C69" s="14">
        <v>0</v>
      </c>
      <c r="D69" s="14">
        <v>0</v>
      </c>
      <c r="E69" s="14"/>
      <c r="F69" s="14"/>
      <c r="G69" s="14"/>
      <c r="H69" s="14">
        <v>1</v>
      </c>
      <c r="I69" s="14">
        <v>1</v>
      </c>
      <c r="J69" s="14"/>
      <c r="K69" s="14">
        <v>1</v>
      </c>
      <c r="L69" s="14"/>
      <c r="M69" s="14">
        <v>1</v>
      </c>
      <c r="N69" s="14"/>
      <c r="O69" s="14"/>
      <c r="P69" s="14"/>
      <c r="Q69" s="14"/>
      <c r="R69" s="14"/>
      <c r="S69" s="14">
        <v>1</v>
      </c>
      <c r="T69" s="14"/>
      <c r="U69" s="14"/>
      <c r="V69" s="14">
        <v>1</v>
      </c>
      <c r="W69" s="14"/>
      <c r="X69" s="14"/>
    </row>
    <row r="70" spans="1:24" ht="16" x14ac:dyDescent="0.2">
      <c r="A70" s="116" t="s">
        <v>168</v>
      </c>
      <c r="B70" s="13">
        <v>1</v>
      </c>
      <c r="C70" s="13">
        <v>1</v>
      </c>
      <c r="D70" s="13">
        <v>0</v>
      </c>
      <c r="E70" s="13"/>
      <c r="F70" s="13"/>
      <c r="G70" s="13"/>
      <c r="H70" s="13">
        <v>1</v>
      </c>
      <c r="I70" s="13">
        <v>1</v>
      </c>
      <c r="J70" s="13">
        <v>2</v>
      </c>
      <c r="K70" s="13"/>
      <c r="L70" s="13"/>
      <c r="M70" s="13"/>
      <c r="N70" s="13"/>
      <c r="O70" s="13"/>
      <c r="P70" s="13"/>
      <c r="Q70" s="13"/>
      <c r="R70" s="13">
        <v>1</v>
      </c>
      <c r="S70" s="13"/>
      <c r="T70" s="13"/>
      <c r="U70" s="13"/>
      <c r="V70" s="13">
        <v>1</v>
      </c>
      <c r="W70" s="13"/>
      <c r="X70" s="14"/>
    </row>
    <row r="71" spans="1:24" ht="16" x14ac:dyDescent="0.2">
      <c r="A71" s="116" t="s">
        <v>168</v>
      </c>
      <c r="B71" s="13">
        <v>3</v>
      </c>
      <c r="C71" s="13">
        <v>0</v>
      </c>
      <c r="D71" s="13">
        <v>1</v>
      </c>
      <c r="E71" s="13"/>
      <c r="F71" s="13"/>
      <c r="G71" s="13"/>
      <c r="H71" s="13">
        <v>1</v>
      </c>
      <c r="I71" s="13"/>
      <c r="J71" s="13"/>
      <c r="K71" s="13"/>
      <c r="L71" s="13"/>
      <c r="M71" s="13"/>
      <c r="N71" s="13"/>
      <c r="O71" s="13"/>
      <c r="P71" s="13"/>
      <c r="Q71" s="13"/>
      <c r="R71" s="13">
        <v>2</v>
      </c>
      <c r="S71" s="13"/>
      <c r="T71" s="13"/>
      <c r="U71" s="13">
        <v>2</v>
      </c>
      <c r="V71" s="13"/>
      <c r="W71" s="13"/>
      <c r="X71" s="14"/>
    </row>
    <row r="72" spans="1:24" ht="16" x14ac:dyDescent="0.2">
      <c r="A72" s="134" t="s">
        <v>170</v>
      </c>
      <c r="B72" s="13">
        <v>2</v>
      </c>
      <c r="C72" s="13">
        <v>0</v>
      </c>
      <c r="D72" s="13">
        <v>1</v>
      </c>
      <c r="E72" s="13"/>
      <c r="F72" s="13"/>
      <c r="G72" s="13"/>
      <c r="H72" s="13"/>
      <c r="I72" s="13"/>
      <c r="J72" s="13"/>
      <c r="K72" s="13"/>
      <c r="L72" s="13"/>
      <c r="M72" s="13"/>
      <c r="N72" s="13"/>
      <c r="O72" s="13"/>
      <c r="P72" s="13"/>
      <c r="Q72" s="13"/>
      <c r="R72" s="13"/>
      <c r="S72" s="13"/>
      <c r="T72" s="13"/>
      <c r="U72" s="13">
        <v>3</v>
      </c>
      <c r="V72" s="13">
        <v>1</v>
      </c>
      <c r="W72" s="13"/>
      <c r="X72" s="14"/>
    </row>
    <row r="73" spans="1:24" ht="16" x14ac:dyDescent="0.2">
      <c r="A73" s="117" t="s">
        <v>145</v>
      </c>
      <c r="B73" s="13">
        <v>3</v>
      </c>
      <c r="C73" s="13">
        <v>1</v>
      </c>
      <c r="D73" s="13">
        <v>3</v>
      </c>
      <c r="E73" s="13"/>
      <c r="F73" s="13">
        <v>1</v>
      </c>
      <c r="G73" s="13"/>
      <c r="H73" s="13">
        <v>2</v>
      </c>
      <c r="I73" s="13"/>
      <c r="J73" s="13"/>
      <c r="K73" s="13"/>
      <c r="L73" s="13"/>
      <c r="M73" s="13"/>
      <c r="N73" s="13"/>
      <c r="O73" s="13"/>
      <c r="P73" s="13"/>
      <c r="Q73" s="13"/>
      <c r="R73" s="13"/>
      <c r="S73" s="13"/>
      <c r="T73" s="13"/>
      <c r="U73" s="13"/>
      <c r="V73" s="13"/>
      <c r="W73" s="13"/>
      <c r="X73" s="14"/>
    </row>
    <row r="74" spans="1:24" ht="16" x14ac:dyDescent="0.2">
      <c r="A74" s="116" t="s">
        <v>151</v>
      </c>
      <c r="B74" s="13">
        <v>3</v>
      </c>
      <c r="C74" s="13">
        <v>0</v>
      </c>
      <c r="D74" s="13">
        <v>0</v>
      </c>
      <c r="E74" s="13"/>
      <c r="F74" s="13"/>
      <c r="G74" s="13"/>
      <c r="H74" s="13"/>
      <c r="I74" s="13"/>
      <c r="J74" s="13"/>
      <c r="K74" s="13"/>
      <c r="L74" s="13"/>
      <c r="M74" s="13"/>
      <c r="N74" s="13"/>
      <c r="O74" s="13"/>
      <c r="P74" s="13"/>
      <c r="Q74" s="13"/>
      <c r="R74" s="13"/>
      <c r="S74" s="13"/>
      <c r="T74" s="13">
        <v>1</v>
      </c>
      <c r="U74" s="13">
        <v>2</v>
      </c>
      <c r="V74" s="13"/>
      <c r="W74" s="13"/>
      <c r="X74" s="14"/>
    </row>
    <row r="75" spans="1:24" ht="16" x14ac:dyDescent="0.2">
      <c r="A75" s="145" t="s">
        <v>177</v>
      </c>
      <c r="B75" s="13">
        <v>4</v>
      </c>
      <c r="C75" s="13">
        <v>0</v>
      </c>
      <c r="D75" s="13">
        <v>0</v>
      </c>
      <c r="E75" s="13"/>
      <c r="F75" s="13"/>
      <c r="G75" s="13"/>
      <c r="H75" s="13"/>
      <c r="I75" s="13"/>
      <c r="J75" s="13"/>
      <c r="K75" s="13"/>
      <c r="L75" s="13"/>
      <c r="M75" s="13"/>
      <c r="N75" s="13"/>
      <c r="O75" s="13"/>
      <c r="P75" s="13"/>
      <c r="Q75" s="13"/>
      <c r="R75" s="13"/>
      <c r="S75" s="13"/>
      <c r="T75" s="13"/>
      <c r="U75" s="13">
        <v>1</v>
      </c>
      <c r="V75" s="13"/>
      <c r="W75" s="13"/>
      <c r="X75" s="14"/>
    </row>
    <row r="76" spans="1:24" ht="16" x14ac:dyDescent="0.2">
      <c r="A76" s="22"/>
      <c r="B76" s="23"/>
      <c r="C76" s="23"/>
      <c r="D76" s="23"/>
      <c r="E76" s="23"/>
      <c r="F76" s="23"/>
      <c r="G76" s="23"/>
      <c r="H76" s="23"/>
      <c r="I76" s="23"/>
      <c r="J76" s="23"/>
      <c r="K76" s="23"/>
      <c r="L76" s="23"/>
      <c r="M76" s="23"/>
      <c r="N76" s="23"/>
      <c r="O76" s="24"/>
      <c r="P76" s="24"/>
      <c r="Q76" s="24"/>
      <c r="R76" s="23"/>
      <c r="S76" s="23"/>
      <c r="T76" s="23"/>
      <c r="U76" s="23"/>
      <c r="V76" s="23"/>
      <c r="W76" s="23"/>
      <c r="X76" s="25"/>
    </row>
    <row r="77" spans="1:24" ht="16" x14ac:dyDescent="0.2">
      <c r="A77" s="26" t="s">
        <v>30</v>
      </c>
      <c r="B77" s="20">
        <f t="shared" ref="B77:N77" si="2">SUM(B50:B76)</f>
        <v>65</v>
      </c>
      <c r="C77" s="20">
        <f t="shared" si="2"/>
        <v>11</v>
      </c>
      <c r="D77" s="20">
        <f t="shared" si="2"/>
        <v>15</v>
      </c>
      <c r="E77" s="20">
        <f t="shared" si="2"/>
        <v>1</v>
      </c>
      <c r="F77" s="20">
        <f t="shared" si="2"/>
        <v>2</v>
      </c>
      <c r="G77" s="20">
        <f t="shared" si="2"/>
        <v>0</v>
      </c>
      <c r="H77" s="20">
        <f t="shared" si="2"/>
        <v>11</v>
      </c>
      <c r="I77" s="20">
        <f t="shared" si="2"/>
        <v>16</v>
      </c>
      <c r="J77" s="20">
        <f t="shared" si="2"/>
        <v>7</v>
      </c>
      <c r="K77" s="20">
        <f t="shared" si="2"/>
        <v>1</v>
      </c>
      <c r="L77" s="20">
        <f t="shared" si="2"/>
        <v>0</v>
      </c>
      <c r="M77" s="20">
        <f t="shared" si="2"/>
        <v>1</v>
      </c>
      <c r="N77" s="20">
        <f t="shared" si="2"/>
        <v>4</v>
      </c>
      <c r="O77" s="27">
        <f>(D77+J77+K77+N77)/(B77+J77+K77+M77)</f>
        <v>0.36486486486486486</v>
      </c>
      <c r="P77" s="27">
        <f>($D77+$E77+($F77*2)+(G77*3))/$B77</f>
        <v>0.30769230769230771</v>
      </c>
      <c r="Q77" s="27">
        <f>D77/B77</f>
        <v>0.23076923076923078</v>
      </c>
      <c r="R77" s="20">
        <f>SUM(R50:R76)</f>
        <v>6</v>
      </c>
      <c r="S77" s="20">
        <f>SUM(S50:S76)</f>
        <v>3</v>
      </c>
      <c r="T77" s="20">
        <f>SUM(T50:T76)</f>
        <v>4</v>
      </c>
      <c r="U77" s="20">
        <f>SUM(U50:U76)</f>
        <v>19</v>
      </c>
      <c r="V77" s="20">
        <f>SUM(V50:V76)</f>
        <v>16</v>
      </c>
      <c r="W77" s="27">
        <f>(U77+V77)/(T77+U77+V77)</f>
        <v>0.89743589743589747</v>
      </c>
      <c r="X77" s="27">
        <f>(D77-G77)/(B77-I77-G77+M77)</f>
        <v>0.3</v>
      </c>
    </row>
    <row r="80" spans="1:24" ht="13" customHeight="1" x14ac:dyDescent="0.2">
      <c r="A80" s="21" t="s">
        <v>31</v>
      </c>
      <c r="B80" s="13"/>
      <c r="C80" s="13"/>
      <c r="D80" s="13"/>
      <c r="E80" s="13"/>
      <c r="F80" s="13"/>
      <c r="G80" s="13"/>
      <c r="H80" s="13"/>
      <c r="I80" s="13"/>
      <c r="J80" s="13"/>
      <c r="K80" s="13"/>
      <c r="L80" s="13"/>
      <c r="M80" s="13"/>
      <c r="N80" s="13"/>
      <c r="O80" s="13"/>
      <c r="P80" s="13"/>
      <c r="Q80" s="13"/>
    </row>
    <row r="81" spans="1:17" ht="16" x14ac:dyDescent="0.2">
      <c r="A81" s="29" t="s">
        <v>6</v>
      </c>
      <c r="B81" s="16" t="s">
        <v>32</v>
      </c>
      <c r="C81" s="16" t="s">
        <v>33</v>
      </c>
      <c r="D81" s="16" t="s">
        <v>34</v>
      </c>
      <c r="E81" s="16" t="s">
        <v>35</v>
      </c>
      <c r="F81" s="16" t="s">
        <v>36</v>
      </c>
      <c r="G81" s="16" t="s">
        <v>8</v>
      </c>
      <c r="H81" s="16" t="s">
        <v>9</v>
      </c>
      <c r="I81" s="16" t="s">
        <v>14</v>
      </c>
      <c r="J81" s="16" t="s">
        <v>15</v>
      </c>
      <c r="K81" s="16" t="s">
        <v>16</v>
      </c>
      <c r="L81" s="16" t="s">
        <v>37</v>
      </c>
      <c r="M81" s="16" t="s">
        <v>38</v>
      </c>
      <c r="N81" s="16" t="s">
        <v>39</v>
      </c>
      <c r="O81" s="16" t="s">
        <v>40</v>
      </c>
      <c r="P81" s="16" t="s">
        <v>7</v>
      </c>
      <c r="Q81" s="16" t="s">
        <v>41</v>
      </c>
    </row>
    <row r="82" spans="1:17" ht="16" x14ac:dyDescent="0.2">
      <c r="A82" s="116" t="s">
        <v>124</v>
      </c>
      <c r="B82" s="19">
        <v>1</v>
      </c>
      <c r="C82" s="19"/>
      <c r="D82" s="19"/>
      <c r="E82" s="19">
        <v>1</v>
      </c>
      <c r="F82" s="19">
        <v>3</v>
      </c>
      <c r="G82" s="19">
        <v>0</v>
      </c>
      <c r="H82" s="19">
        <v>1</v>
      </c>
      <c r="I82" s="19">
        <v>1</v>
      </c>
      <c r="J82" s="19"/>
      <c r="K82" s="19">
        <v>1</v>
      </c>
      <c r="L82" s="19"/>
      <c r="M82" s="19"/>
      <c r="N82" s="19"/>
      <c r="O82" s="19"/>
      <c r="P82" s="19"/>
      <c r="Q82" s="19">
        <v>41</v>
      </c>
    </row>
    <row r="83" spans="1:17" ht="16" x14ac:dyDescent="0.2">
      <c r="A83" s="117" t="s">
        <v>130</v>
      </c>
      <c r="B83" s="14">
        <v>1</v>
      </c>
      <c r="C83" s="14">
        <v>1</v>
      </c>
      <c r="D83" s="14"/>
      <c r="E83" s="32"/>
      <c r="F83" s="14">
        <v>2</v>
      </c>
      <c r="G83" s="14">
        <v>0</v>
      </c>
      <c r="H83" s="14">
        <v>0</v>
      </c>
      <c r="I83" s="14">
        <v>5</v>
      </c>
      <c r="J83" s="14"/>
      <c r="K83" s="14"/>
      <c r="L83" s="14"/>
      <c r="M83" s="14">
        <v>0</v>
      </c>
      <c r="N83" s="14"/>
      <c r="O83" s="14"/>
      <c r="P83" s="14"/>
      <c r="Q83" s="14">
        <v>21</v>
      </c>
    </row>
    <row r="84" spans="1:17" ht="16" x14ac:dyDescent="0.2">
      <c r="A84" s="117" t="s">
        <v>131</v>
      </c>
      <c r="B84" s="14">
        <v>1</v>
      </c>
      <c r="C84" s="14"/>
      <c r="D84" s="14"/>
      <c r="E84" s="14">
        <v>1</v>
      </c>
      <c r="F84" s="14">
        <v>1</v>
      </c>
      <c r="G84" s="14">
        <v>1</v>
      </c>
      <c r="H84" s="14">
        <v>2</v>
      </c>
      <c r="I84" s="14">
        <v>2</v>
      </c>
      <c r="J84" s="14"/>
      <c r="K84" s="14">
        <v>1</v>
      </c>
      <c r="L84" s="14"/>
      <c r="M84" s="14">
        <v>1</v>
      </c>
      <c r="N84" s="14"/>
      <c r="O84" s="14"/>
      <c r="P84" s="14"/>
      <c r="Q84" s="14">
        <v>25</v>
      </c>
    </row>
    <row r="85" spans="1:17" ht="16" x14ac:dyDescent="0.2">
      <c r="A85" s="116" t="s">
        <v>137</v>
      </c>
      <c r="B85" s="14">
        <v>1</v>
      </c>
      <c r="C85" s="14"/>
      <c r="D85" s="14"/>
      <c r="E85" s="14"/>
      <c r="F85" s="14">
        <v>0.33</v>
      </c>
      <c r="G85" s="14">
        <v>5</v>
      </c>
      <c r="H85" s="14">
        <v>0</v>
      </c>
      <c r="I85" s="14">
        <v>0</v>
      </c>
      <c r="J85" s="14">
        <v>3</v>
      </c>
      <c r="K85" s="14">
        <v>2</v>
      </c>
      <c r="L85" s="14"/>
      <c r="M85" s="14">
        <v>5</v>
      </c>
      <c r="N85" s="14"/>
      <c r="O85" s="14"/>
      <c r="P85" s="14"/>
      <c r="Q85" s="14">
        <v>26</v>
      </c>
    </row>
    <row r="86" spans="1:17" ht="16" x14ac:dyDescent="0.2">
      <c r="A86" s="117" t="s">
        <v>149</v>
      </c>
      <c r="B86" s="14">
        <v>1</v>
      </c>
      <c r="C86" s="14"/>
      <c r="D86" s="14"/>
      <c r="E86" s="14"/>
      <c r="F86" s="14">
        <v>4</v>
      </c>
      <c r="G86" s="14">
        <v>1</v>
      </c>
      <c r="H86" s="14">
        <v>2</v>
      </c>
      <c r="I86" s="14">
        <v>3</v>
      </c>
      <c r="J86" s="14">
        <v>3</v>
      </c>
      <c r="K86" s="32">
        <v>1</v>
      </c>
      <c r="L86" s="14"/>
      <c r="M86" s="14">
        <v>1</v>
      </c>
      <c r="N86" s="14"/>
      <c r="O86" s="14"/>
      <c r="P86" s="14"/>
      <c r="Q86" s="14">
        <v>59</v>
      </c>
    </row>
    <row r="87" spans="1:17" ht="16" x14ac:dyDescent="0.2">
      <c r="A87" s="116" t="s">
        <v>152</v>
      </c>
      <c r="B87" s="14">
        <v>1</v>
      </c>
      <c r="C87" s="14"/>
      <c r="D87" s="14"/>
      <c r="E87" s="14"/>
      <c r="F87" s="14">
        <v>2</v>
      </c>
      <c r="G87" s="14">
        <v>0</v>
      </c>
      <c r="H87" s="14">
        <v>1</v>
      </c>
      <c r="I87" s="14">
        <v>1</v>
      </c>
      <c r="J87" s="14">
        <v>1</v>
      </c>
      <c r="K87" s="14"/>
      <c r="L87" s="14"/>
      <c r="M87" s="14"/>
      <c r="N87" s="14"/>
      <c r="O87" s="14"/>
      <c r="P87" s="14"/>
      <c r="Q87" s="14">
        <v>21</v>
      </c>
    </row>
    <row r="88" spans="1:17" ht="16" x14ac:dyDescent="0.2">
      <c r="A88" s="9"/>
      <c r="B88" s="14"/>
      <c r="C88" s="14"/>
      <c r="D88" s="14"/>
      <c r="E88" s="14"/>
      <c r="F88" s="14"/>
      <c r="G88" s="14"/>
      <c r="H88" s="14"/>
      <c r="I88" s="14"/>
      <c r="J88" s="14"/>
      <c r="K88" s="14"/>
      <c r="L88" s="14"/>
      <c r="M88" s="14"/>
      <c r="N88" s="14"/>
      <c r="O88" s="14"/>
      <c r="P88" s="14"/>
      <c r="Q88" s="14"/>
    </row>
    <row r="89" spans="1:17" ht="16" x14ac:dyDescent="0.2">
      <c r="A89" s="9"/>
      <c r="B89" s="14"/>
      <c r="C89" s="14"/>
      <c r="D89" s="14"/>
      <c r="E89" s="14"/>
      <c r="F89" s="14"/>
      <c r="G89" s="14"/>
      <c r="H89" s="14"/>
      <c r="I89" s="14"/>
      <c r="J89" s="14"/>
      <c r="K89" s="14"/>
      <c r="L89" s="14"/>
      <c r="M89" s="14"/>
      <c r="N89" s="14"/>
      <c r="O89" s="14"/>
      <c r="P89" s="14"/>
      <c r="Q89" s="14"/>
    </row>
    <row r="90" spans="1:17" ht="16" x14ac:dyDescent="0.2">
      <c r="A90" s="22"/>
      <c r="B90" s="23"/>
      <c r="C90" s="23"/>
      <c r="D90" s="23"/>
      <c r="E90" s="33"/>
      <c r="F90" s="23"/>
      <c r="G90" s="23"/>
      <c r="H90" s="23"/>
      <c r="I90" s="23"/>
      <c r="J90" s="23"/>
      <c r="K90" s="23"/>
      <c r="L90" s="34"/>
      <c r="M90" s="23"/>
      <c r="N90" s="23"/>
      <c r="O90" s="23"/>
      <c r="P90" s="23"/>
      <c r="Q90" s="23"/>
    </row>
    <row r="91" spans="1:17" ht="16" x14ac:dyDescent="0.2">
      <c r="A91" s="26" t="s">
        <v>30</v>
      </c>
      <c r="B91" s="20">
        <f t="shared" ref="B91:M91" si="3">SUM(B82:B90)</f>
        <v>6</v>
      </c>
      <c r="C91" s="20">
        <f t="shared" si="3"/>
        <v>1</v>
      </c>
      <c r="D91" s="20">
        <f t="shared" si="3"/>
        <v>0</v>
      </c>
      <c r="E91" s="35">
        <f t="shared" si="3"/>
        <v>2</v>
      </c>
      <c r="F91" s="20">
        <f t="shared" si="3"/>
        <v>12.33</v>
      </c>
      <c r="G91" s="20">
        <f t="shared" si="3"/>
        <v>7</v>
      </c>
      <c r="H91" s="20">
        <f t="shared" si="3"/>
        <v>6</v>
      </c>
      <c r="I91" s="20">
        <f t="shared" si="3"/>
        <v>12</v>
      </c>
      <c r="J91" s="20">
        <f t="shared" si="3"/>
        <v>7</v>
      </c>
      <c r="K91" s="20">
        <f t="shared" si="3"/>
        <v>5</v>
      </c>
      <c r="L91" s="20">
        <f t="shared" si="3"/>
        <v>0</v>
      </c>
      <c r="M91" s="20">
        <f t="shared" si="3"/>
        <v>7</v>
      </c>
      <c r="N91" s="36">
        <f>(M91*7)/F91</f>
        <v>3.9740470397404706</v>
      </c>
      <c r="O91" s="36">
        <f>SUM(H91+J91+K91)/F91</f>
        <v>1.4598540145985401</v>
      </c>
      <c r="P91" s="35"/>
      <c r="Q91" s="20">
        <f>SUM(Q82:Q90)</f>
        <v>193</v>
      </c>
    </row>
  </sheetData>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8"/>
  <sheetViews>
    <sheetView workbookViewId="0">
      <pane ySplit="1780" activePane="bottomLeft"/>
      <selection pane="bottomLeft" activeCell="Q64" sqref="Q64"/>
    </sheetView>
  </sheetViews>
  <sheetFormatPr baseColWidth="10" defaultColWidth="8.125" defaultRowHeight="13" customHeight="1" x14ac:dyDescent="0.2"/>
  <cols>
    <col min="1" max="1" width="13" style="5" bestFit="1" customWidth="1"/>
    <col min="2" max="2" width="2.625" style="6" customWidth="1"/>
    <col min="3" max="4" width="2.375" style="6" bestFit="1" customWidth="1"/>
    <col min="5" max="5" width="3.5" style="6" customWidth="1"/>
    <col min="6" max="6" width="4.375" style="6" bestFit="1" customWidth="1"/>
    <col min="7" max="7" width="2.375" style="6" bestFit="1" customWidth="1"/>
    <col min="8" max="8" width="2.5" style="6" bestFit="1" customWidth="1"/>
    <col min="9" max="10" width="2.375" style="6" bestFit="1" customWidth="1"/>
    <col min="11" max="11" width="2.75" style="6" customWidth="1"/>
    <col min="12" max="12" width="3" style="6" customWidth="1"/>
    <col min="13" max="13" width="2.375" style="6" customWidth="1"/>
    <col min="14" max="14" width="4.875" style="6" customWidth="1"/>
    <col min="15" max="15" width="5.125" style="6" bestFit="1" customWidth="1"/>
    <col min="16" max="16" width="5.375" style="6" customWidth="1"/>
    <col min="17" max="17" width="5.125" style="6" bestFit="1" customWidth="1"/>
    <col min="18" max="19" width="2" style="6" customWidth="1"/>
    <col min="20" max="20" width="1.5" style="6" customWidth="1"/>
    <col min="21" max="21" width="1.875" style="6" customWidth="1"/>
    <col min="22" max="22" width="2.375" style="6" bestFit="1" customWidth="1"/>
    <col min="23" max="23" width="4.125" style="6" customWidth="1"/>
    <col min="24" max="24" width="3.625" style="5" customWidth="1"/>
    <col min="25" max="256" width="8.125" customWidth="1"/>
  </cols>
  <sheetData>
    <row r="1" spans="1:24" ht="21" customHeight="1" x14ac:dyDescent="0.2">
      <c r="A1" s="223" t="s">
        <v>110</v>
      </c>
      <c r="B1" s="224"/>
      <c r="C1" s="224"/>
      <c r="D1" s="224"/>
      <c r="E1" s="224"/>
      <c r="F1" s="224"/>
      <c r="G1" s="224"/>
      <c r="H1" s="224"/>
      <c r="I1" s="224"/>
      <c r="J1" s="224"/>
      <c r="K1" s="224"/>
      <c r="L1" s="224"/>
      <c r="M1" s="224"/>
      <c r="N1" s="224"/>
      <c r="O1" s="224"/>
      <c r="P1" s="224"/>
      <c r="Q1" s="224"/>
      <c r="R1" s="224"/>
      <c r="S1" s="224"/>
      <c r="T1" s="224"/>
      <c r="U1" s="224"/>
      <c r="V1" s="224"/>
      <c r="W1" s="224"/>
      <c r="X1" s="38"/>
    </row>
    <row r="2" spans="1:24" ht="18.25" customHeight="1" x14ac:dyDescent="0.2">
      <c r="A2" s="38"/>
      <c r="B2" s="32"/>
      <c r="C2" s="32"/>
      <c r="D2" s="32"/>
      <c r="E2" s="32"/>
      <c r="F2" s="32"/>
      <c r="G2" s="32"/>
      <c r="H2" s="32"/>
      <c r="I2" s="32"/>
      <c r="J2" s="32"/>
      <c r="K2" s="32"/>
      <c r="L2" s="32"/>
      <c r="M2" s="32"/>
      <c r="N2" s="32"/>
      <c r="O2" s="32"/>
      <c r="P2" s="32"/>
      <c r="Q2" s="32"/>
      <c r="R2" s="32"/>
      <c r="S2" s="32"/>
      <c r="T2" s="32"/>
      <c r="U2" s="13"/>
      <c r="V2" s="13"/>
      <c r="W2" s="13"/>
      <c r="X2" s="38"/>
    </row>
    <row r="3" spans="1:24" ht="28.25" customHeight="1" x14ac:dyDescent="0.2">
      <c r="A3" s="15" t="s">
        <v>6</v>
      </c>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21</v>
      </c>
      <c r="Q3" s="16" t="s">
        <v>22</v>
      </c>
      <c r="R3" s="16" t="s">
        <v>23</v>
      </c>
      <c r="S3" s="16" t="s">
        <v>24</v>
      </c>
      <c r="T3" s="16" t="s">
        <v>25</v>
      </c>
      <c r="U3" s="16" t="s">
        <v>26</v>
      </c>
      <c r="V3" s="16" t="s">
        <v>27</v>
      </c>
      <c r="W3" s="17" t="s">
        <v>28</v>
      </c>
      <c r="X3" s="16" t="s">
        <v>29</v>
      </c>
    </row>
    <row r="4" spans="1:24" ht="19" customHeight="1" x14ac:dyDescent="0.2">
      <c r="A4" s="116" t="s">
        <v>124</v>
      </c>
      <c r="B4" s="19">
        <v>3</v>
      </c>
      <c r="C4" s="19">
        <v>0</v>
      </c>
      <c r="D4" s="19">
        <v>0</v>
      </c>
      <c r="E4" s="107"/>
      <c r="F4" s="107"/>
      <c r="G4" s="107"/>
      <c r="H4" s="107"/>
      <c r="I4" s="107">
        <v>1</v>
      </c>
      <c r="J4" s="107"/>
      <c r="K4" s="107"/>
      <c r="L4" s="107"/>
      <c r="M4" s="107"/>
      <c r="N4" s="107"/>
      <c r="O4" s="107"/>
      <c r="P4" s="107"/>
      <c r="Q4" s="107"/>
      <c r="R4" s="107"/>
      <c r="S4" s="19"/>
      <c r="T4" s="107"/>
      <c r="U4" s="107"/>
      <c r="V4" s="107">
        <v>1</v>
      </c>
      <c r="W4" s="107"/>
      <c r="X4" s="39"/>
    </row>
    <row r="5" spans="1:24" ht="19" customHeight="1" x14ac:dyDescent="0.2">
      <c r="A5" s="116" t="s">
        <v>127</v>
      </c>
      <c r="B5" s="14">
        <v>2</v>
      </c>
      <c r="C5" s="14">
        <v>1</v>
      </c>
      <c r="D5" s="14">
        <v>0</v>
      </c>
      <c r="E5" s="32"/>
      <c r="F5" s="32"/>
      <c r="G5" s="32"/>
      <c r="H5" s="32"/>
      <c r="I5" s="14"/>
      <c r="J5" s="14"/>
      <c r="K5" s="32"/>
      <c r="L5" s="32"/>
      <c r="M5" s="32"/>
      <c r="N5" s="32"/>
      <c r="O5" s="32"/>
      <c r="P5" s="32"/>
      <c r="Q5" s="32"/>
      <c r="R5" s="32"/>
      <c r="S5" s="32"/>
      <c r="T5" s="32"/>
      <c r="U5" s="14"/>
      <c r="V5" s="32">
        <v>5</v>
      </c>
      <c r="W5" s="32"/>
      <c r="X5" s="38"/>
    </row>
    <row r="6" spans="1:24" ht="19" customHeight="1" x14ac:dyDescent="0.2">
      <c r="A6" s="117" t="s">
        <v>128</v>
      </c>
      <c r="B6" s="14"/>
      <c r="C6" s="14"/>
      <c r="D6" s="14"/>
      <c r="E6" s="14"/>
      <c r="F6" s="32"/>
      <c r="G6" s="14"/>
      <c r="H6" s="14"/>
      <c r="I6" s="14"/>
      <c r="J6" s="14"/>
      <c r="K6" s="32"/>
      <c r="L6" s="32"/>
      <c r="M6" s="32"/>
      <c r="N6" s="32"/>
      <c r="O6" s="32"/>
      <c r="P6" s="32"/>
      <c r="Q6" s="32"/>
      <c r="R6" s="32"/>
      <c r="S6" s="32"/>
      <c r="T6" s="14">
        <v>1</v>
      </c>
      <c r="U6" s="14"/>
      <c r="V6" s="14"/>
      <c r="W6" s="32"/>
      <c r="X6" s="38"/>
    </row>
    <row r="7" spans="1:24" ht="19" customHeight="1" x14ac:dyDescent="0.2">
      <c r="A7" s="117" t="s">
        <v>129</v>
      </c>
      <c r="B7" s="14">
        <v>2</v>
      </c>
      <c r="C7" s="14">
        <v>0</v>
      </c>
      <c r="D7" s="14">
        <v>0</v>
      </c>
      <c r="E7" s="32"/>
      <c r="F7" s="32"/>
      <c r="G7" s="32"/>
      <c r="H7" s="32"/>
      <c r="I7" s="14"/>
      <c r="J7" s="32"/>
      <c r="K7" s="32"/>
      <c r="L7" s="32"/>
      <c r="M7" s="32"/>
      <c r="N7" s="32"/>
      <c r="O7" s="32"/>
      <c r="P7" s="32"/>
      <c r="Q7" s="32"/>
      <c r="R7" s="32"/>
      <c r="S7" s="32"/>
      <c r="T7" s="32"/>
      <c r="U7" s="14"/>
      <c r="V7" s="14">
        <v>6</v>
      </c>
      <c r="W7" s="32"/>
      <c r="X7" s="38"/>
    </row>
    <row r="8" spans="1:24" ht="19" customHeight="1" x14ac:dyDescent="0.2">
      <c r="A8" s="117" t="s">
        <v>130</v>
      </c>
      <c r="B8" s="14">
        <v>1</v>
      </c>
      <c r="C8" s="14">
        <v>0</v>
      </c>
      <c r="D8" s="14">
        <v>0</v>
      </c>
      <c r="E8" s="14"/>
      <c r="F8" s="32"/>
      <c r="G8" s="32"/>
      <c r="H8" s="14"/>
      <c r="I8" s="32">
        <v>1</v>
      </c>
      <c r="J8" s="14"/>
      <c r="K8" s="32"/>
      <c r="L8" s="32"/>
      <c r="M8" s="32"/>
      <c r="N8" s="32"/>
      <c r="O8" s="32"/>
      <c r="P8" s="32"/>
      <c r="Q8" s="32"/>
      <c r="R8" s="32"/>
      <c r="S8" s="32"/>
      <c r="T8" s="32"/>
      <c r="U8" s="14"/>
      <c r="V8" s="14"/>
      <c r="W8" s="32"/>
      <c r="X8" s="38"/>
    </row>
    <row r="9" spans="1:24" ht="19" customHeight="1" x14ac:dyDescent="0.2">
      <c r="A9" s="117" t="s">
        <v>134</v>
      </c>
      <c r="B9" s="14">
        <v>2</v>
      </c>
      <c r="C9" s="14">
        <v>1</v>
      </c>
      <c r="D9" s="14">
        <v>1</v>
      </c>
      <c r="E9" s="32"/>
      <c r="F9" s="32"/>
      <c r="G9" s="32"/>
      <c r="H9" s="14"/>
      <c r="I9" s="32"/>
      <c r="J9" s="32">
        <v>2</v>
      </c>
      <c r="K9" s="32"/>
      <c r="L9" s="32"/>
      <c r="M9" s="32"/>
      <c r="N9" s="14"/>
      <c r="O9" s="32"/>
      <c r="P9" s="32"/>
      <c r="Q9" s="32"/>
      <c r="R9" s="32"/>
      <c r="S9" s="32"/>
      <c r="T9" s="32"/>
      <c r="U9" s="32"/>
      <c r="V9" s="14">
        <v>1</v>
      </c>
      <c r="W9" s="32"/>
      <c r="X9" s="38"/>
    </row>
    <row r="10" spans="1:24" ht="19" customHeight="1" x14ac:dyDescent="0.2">
      <c r="A10" s="116" t="s">
        <v>136</v>
      </c>
      <c r="B10" s="14">
        <v>2</v>
      </c>
      <c r="C10" s="14">
        <v>0</v>
      </c>
      <c r="D10" s="14">
        <v>0</v>
      </c>
      <c r="E10" s="32"/>
      <c r="F10" s="32"/>
      <c r="G10" s="32"/>
      <c r="H10" s="32"/>
      <c r="I10" s="32"/>
      <c r="J10" s="14"/>
      <c r="K10" s="32"/>
      <c r="L10" s="32"/>
      <c r="M10" s="32"/>
      <c r="N10" s="32"/>
      <c r="O10" s="32"/>
      <c r="P10" s="32"/>
      <c r="Q10" s="32"/>
      <c r="R10" s="32"/>
      <c r="S10" s="32"/>
      <c r="T10" s="32"/>
      <c r="U10" s="14">
        <v>1</v>
      </c>
      <c r="V10" s="14"/>
      <c r="W10" s="32"/>
      <c r="X10" s="38"/>
    </row>
    <row r="11" spans="1:24" ht="19" customHeight="1" x14ac:dyDescent="0.2">
      <c r="A11" s="117" t="s">
        <v>138</v>
      </c>
      <c r="B11" s="14">
        <v>2</v>
      </c>
      <c r="C11" s="14">
        <v>1</v>
      </c>
      <c r="D11" s="14">
        <v>1</v>
      </c>
      <c r="E11" s="32"/>
      <c r="F11" s="32">
        <v>1</v>
      </c>
      <c r="G11" s="32"/>
      <c r="H11" s="32"/>
      <c r="I11" s="14"/>
      <c r="J11" s="32"/>
      <c r="K11" s="32"/>
      <c r="L11" s="32"/>
      <c r="M11" s="32"/>
      <c r="N11" s="32"/>
      <c r="O11" s="32"/>
      <c r="P11" s="32"/>
      <c r="Q11" s="32"/>
      <c r="R11" s="14"/>
      <c r="S11" s="32"/>
      <c r="T11" s="14"/>
      <c r="U11" s="14"/>
      <c r="V11" s="14">
        <v>2</v>
      </c>
      <c r="W11" s="32"/>
      <c r="X11" s="38"/>
    </row>
    <row r="12" spans="1:24" ht="19" customHeight="1" x14ac:dyDescent="0.2">
      <c r="A12" s="117" t="s">
        <v>140</v>
      </c>
      <c r="B12" s="14">
        <v>2</v>
      </c>
      <c r="C12" s="14">
        <v>0</v>
      </c>
      <c r="D12" s="14">
        <v>0</v>
      </c>
      <c r="E12" s="32"/>
      <c r="F12" s="32"/>
      <c r="G12" s="32"/>
      <c r="H12" s="32"/>
      <c r="I12" s="32"/>
      <c r="J12" s="32"/>
      <c r="K12" s="32"/>
      <c r="L12" s="32"/>
      <c r="M12" s="32"/>
      <c r="N12" s="32"/>
      <c r="O12" s="32"/>
      <c r="P12" s="32"/>
      <c r="Q12" s="32"/>
      <c r="R12" s="32"/>
      <c r="S12" s="32"/>
      <c r="T12" s="32"/>
      <c r="U12" s="14">
        <v>1</v>
      </c>
      <c r="V12" s="14"/>
      <c r="W12" s="32"/>
      <c r="X12" s="38"/>
    </row>
    <row r="13" spans="1:24" ht="19" customHeight="1" x14ac:dyDescent="0.2">
      <c r="A13" s="117" t="s">
        <v>145</v>
      </c>
      <c r="B13" s="14">
        <v>2</v>
      </c>
      <c r="C13" s="14">
        <v>1</v>
      </c>
      <c r="D13" s="14">
        <v>1</v>
      </c>
      <c r="E13" s="32"/>
      <c r="F13" s="32"/>
      <c r="G13" s="32"/>
      <c r="H13" s="32"/>
      <c r="I13" s="14"/>
      <c r="J13" s="32">
        <v>1</v>
      </c>
      <c r="K13" s="32"/>
      <c r="L13" s="32"/>
      <c r="M13" s="32"/>
      <c r="N13" s="32"/>
      <c r="O13" s="32"/>
      <c r="P13" s="32"/>
      <c r="Q13" s="32"/>
      <c r="R13" s="14"/>
      <c r="S13" s="32"/>
      <c r="T13" s="32"/>
      <c r="U13" s="14"/>
      <c r="V13" s="14"/>
      <c r="W13" s="32"/>
      <c r="X13" s="38"/>
    </row>
    <row r="14" spans="1:24" ht="19" customHeight="1" x14ac:dyDescent="0.2">
      <c r="A14" s="117" t="s">
        <v>145</v>
      </c>
      <c r="B14" s="14">
        <v>3</v>
      </c>
      <c r="C14" s="14">
        <v>0</v>
      </c>
      <c r="D14" s="14">
        <v>1</v>
      </c>
      <c r="E14" s="32">
        <v>1</v>
      </c>
      <c r="F14" s="32"/>
      <c r="G14" s="14"/>
      <c r="H14" s="14">
        <v>2</v>
      </c>
      <c r="I14" s="32"/>
      <c r="J14" s="32"/>
      <c r="K14" s="32"/>
      <c r="L14" s="32"/>
      <c r="M14" s="32"/>
      <c r="N14" s="32"/>
      <c r="O14" s="32"/>
      <c r="P14" s="32"/>
      <c r="Q14" s="32"/>
      <c r="R14" s="32"/>
      <c r="S14" s="32"/>
      <c r="T14" s="14"/>
      <c r="U14" s="14">
        <v>1</v>
      </c>
      <c r="V14" s="32"/>
      <c r="W14" s="32"/>
      <c r="X14" s="38"/>
    </row>
    <row r="15" spans="1:24" ht="19" customHeight="1" x14ac:dyDescent="0.2">
      <c r="A15" s="117" t="s">
        <v>148</v>
      </c>
      <c r="B15" s="14">
        <v>1</v>
      </c>
      <c r="C15" s="14">
        <v>0</v>
      </c>
      <c r="D15" s="14">
        <v>0</v>
      </c>
      <c r="E15" s="14"/>
      <c r="F15" s="32"/>
      <c r="G15" s="32"/>
      <c r="H15" s="14"/>
      <c r="I15" s="32"/>
      <c r="J15" s="32">
        <v>1</v>
      </c>
      <c r="K15" s="14"/>
      <c r="L15" s="32"/>
      <c r="M15" s="32"/>
      <c r="N15" s="32"/>
      <c r="O15" s="32"/>
      <c r="P15" s="32"/>
      <c r="Q15" s="32"/>
      <c r="R15" s="14"/>
      <c r="S15" s="32"/>
      <c r="T15" s="14"/>
      <c r="U15" s="14"/>
      <c r="V15" s="14">
        <v>2</v>
      </c>
      <c r="W15" s="32"/>
      <c r="X15" s="38"/>
    </row>
    <row r="16" spans="1:24" ht="19" customHeight="1" x14ac:dyDescent="0.2">
      <c r="A16" s="117" t="s">
        <v>149</v>
      </c>
      <c r="B16" s="14">
        <v>2</v>
      </c>
      <c r="C16" s="14">
        <v>0</v>
      </c>
      <c r="D16" s="14">
        <v>0</v>
      </c>
      <c r="E16" s="32"/>
      <c r="F16" s="32"/>
      <c r="G16" s="32"/>
      <c r="H16" s="32">
        <v>1</v>
      </c>
      <c r="I16" s="32"/>
      <c r="J16" s="32"/>
      <c r="K16" s="32"/>
      <c r="L16" s="32"/>
      <c r="M16" s="32">
        <v>1</v>
      </c>
      <c r="N16" s="32"/>
      <c r="O16" s="32"/>
      <c r="P16" s="32"/>
      <c r="Q16" s="32"/>
      <c r="R16" s="32"/>
      <c r="S16" s="32"/>
      <c r="T16" s="32"/>
      <c r="U16" s="32"/>
      <c r="V16" s="32"/>
      <c r="W16" s="32"/>
      <c r="X16" s="38"/>
    </row>
    <row r="17" spans="1:24" ht="19" customHeight="1" x14ac:dyDescent="0.2">
      <c r="A17" s="117" t="s">
        <v>150</v>
      </c>
      <c r="B17" s="14">
        <v>3</v>
      </c>
      <c r="C17" s="14">
        <v>0</v>
      </c>
      <c r="D17" s="14">
        <v>0</v>
      </c>
      <c r="E17" s="32"/>
      <c r="F17" s="32"/>
      <c r="G17" s="32"/>
      <c r="H17" s="14"/>
      <c r="I17" s="14"/>
      <c r="J17" s="14"/>
      <c r="K17" s="32"/>
      <c r="L17" s="32"/>
      <c r="M17" s="14"/>
      <c r="N17" s="32"/>
      <c r="O17" s="32"/>
      <c r="P17" s="32"/>
      <c r="Q17" s="32"/>
      <c r="R17" s="14"/>
      <c r="S17" s="32"/>
      <c r="T17" s="14"/>
      <c r="U17" s="32"/>
      <c r="V17" s="32">
        <v>2</v>
      </c>
      <c r="W17" s="32"/>
      <c r="X17" s="38"/>
    </row>
    <row r="18" spans="1:24" ht="19" customHeight="1" x14ac:dyDescent="0.2">
      <c r="A18" s="116" t="s">
        <v>151</v>
      </c>
      <c r="B18" s="14">
        <v>3</v>
      </c>
      <c r="C18" s="14">
        <v>0</v>
      </c>
      <c r="D18" s="14">
        <v>1</v>
      </c>
      <c r="E18" s="32"/>
      <c r="F18" s="32"/>
      <c r="G18" s="32"/>
      <c r="H18" s="14"/>
      <c r="I18" s="32"/>
      <c r="J18" s="32"/>
      <c r="K18" s="32"/>
      <c r="L18" s="32"/>
      <c r="M18" s="32"/>
      <c r="N18" s="32"/>
      <c r="O18" s="32"/>
      <c r="P18" s="32"/>
      <c r="Q18" s="32"/>
      <c r="R18" s="14"/>
      <c r="S18" s="32"/>
      <c r="T18" s="32"/>
      <c r="U18" s="32">
        <v>1</v>
      </c>
      <c r="V18" s="32"/>
      <c r="W18" s="32"/>
      <c r="X18" s="38"/>
    </row>
    <row r="19" spans="1:24" ht="19" customHeight="1" x14ac:dyDescent="0.2">
      <c r="A19" s="116" t="s">
        <v>151</v>
      </c>
      <c r="B19" s="14">
        <v>1</v>
      </c>
      <c r="C19" s="14">
        <v>0</v>
      </c>
      <c r="D19" s="14">
        <v>0</v>
      </c>
      <c r="E19" s="32"/>
      <c r="F19" s="32"/>
      <c r="G19" s="32"/>
      <c r="H19" s="32"/>
      <c r="I19" s="32">
        <v>1</v>
      </c>
      <c r="J19" s="32"/>
      <c r="K19" s="32">
        <v>1</v>
      </c>
      <c r="L19" s="32"/>
      <c r="M19" s="32"/>
      <c r="N19" s="14"/>
      <c r="O19" s="32"/>
      <c r="P19" s="32"/>
      <c r="Q19" s="32"/>
      <c r="R19" s="32"/>
      <c r="S19" s="32">
        <v>1</v>
      </c>
      <c r="T19" s="14"/>
      <c r="U19" s="14"/>
      <c r="V19" s="14">
        <v>1</v>
      </c>
      <c r="W19" s="32"/>
      <c r="X19" s="38"/>
    </row>
    <row r="20" spans="1:24" ht="19" customHeight="1" x14ac:dyDescent="0.2">
      <c r="A20" s="116" t="s">
        <v>152</v>
      </c>
      <c r="B20" s="14">
        <v>2</v>
      </c>
      <c r="C20" s="14">
        <v>1</v>
      </c>
      <c r="D20" s="14">
        <v>1</v>
      </c>
      <c r="E20" s="32"/>
      <c r="F20" s="14"/>
      <c r="G20" s="32"/>
      <c r="H20" s="32"/>
      <c r="I20" s="32"/>
      <c r="J20" s="32"/>
      <c r="K20" s="32">
        <v>1</v>
      </c>
      <c r="L20" s="32"/>
      <c r="M20" s="32"/>
      <c r="N20" s="32"/>
      <c r="O20" s="32"/>
      <c r="P20" s="32"/>
      <c r="Q20" s="32"/>
      <c r="R20" s="32">
        <v>1</v>
      </c>
      <c r="S20" s="32"/>
      <c r="T20" s="32"/>
      <c r="U20" s="14"/>
      <c r="V20" s="32"/>
      <c r="W20" s="32"/>
      <c r="X20" s="38"/>
    </row>
    <row r="21" spans="1:24" ht="19" customHeight="1" x14ac:dyDescent="0.2">
      <c r="A21" s="116" t="s">
        <v>152</v>
      </c>
      <c r="B21" s="14">
        <v>0</v>
      </c>
      <c r="C21" s="14">
        <v>1</v>
      </c>
      <c r="D21" s="14">
        <v>0</v>
      </c>
      <c r="E21" s="32"/>
      <c r="F21" s="32"/>
      <c r="G21" s="32"/>
      <c r="H21" s="14"/>
      <c r="I21" s="14"/>
      <c r="J21" s="32">
        <v>2</v>
      </c>
      <c r="K21" s="32"/>
      <c r="L21" s="32"/>
      <c r="M21" s="32"/>
      <c r="N21" s="32"/>
      <c r="O21" s="32"/>
      <c r="P21" s="32"/>
      <c r="Q21" s="32"/>
      <c r="R21" s="32">
        <v>1</v>
      </c>
      <c r="S21" s="32"/>
      <c r="T21" s="14"/>
      <c r="U21" s="32"/>
      <c r="V21" s="32"/>
      <c r="W21" s="32"/>
      <c r="X21" s="38"/>
    </row>
    <row r="22" spans="1:24" ht="19" customHeight="1" x14ac:dyDescent="0.2">
      <c r="A22" s="117" t="s">
        <v>155</v>
      </c>
      <c r="B22" s="14">
        <v>2</v>
      </c>
      <c r="C22" s="14">
        <v>0</v>
      </c>
      <c r="D22" s="14">
        <v>0</v>
      </c>
      <c r="E22" s="14"/>
      <c r="F22" s="32"/>
      <c r="G22" s="32"/>
      <c r="H22" s="32"/>
      <c r="I22" s="32">
        <v>1</v>
      </c>
      <c r="J22" s="32"/>
      <c r="K22" s="32"/>
      <c r="L22" s="32"/>
      <c r="M22" s="32"/>
      <c r="N22" s="32"/>
      <c r="O22" s="32"/>
      <c r="P22" s="32"/>
      <c r="Q22" s="32"/>
      <c r="R22" s="32"/>
      <c r="S22" s="32"/>
      <c r="T22" s="32"/>
      <c r="U22" s="14"/>
      <c r="V22" s="14"/>
      <c r="W22" s="32"/>
      <c r="X22" s="38"/>
    </row>
    <row r="23" spans="1:24" ht="19" customHeight="1" x14ac:dyDescent="0.2">
      <c r="A23" s="116" t="s">
        <v>160</v>
      </c>
      <c r="B23" s="14">
        <v>4</v>
      </c>
      <c r="C23" s="14">
        <v>2</v>
      </c>
      <c r="D23" s="14">
        <v>3</v>
      </c>
      <c r="E23" s="14">
        <v>1</v>
      </c>
      <c r="F23" s="32"/>
      <c r="G23" s="32"/>
      <c r="H23" s="32"/>
      <c r="I23" s="32"/>
      <c r="J23" s="32"/>
      <c r="K23" s="32"/>
      <c r="L23" s="32"/>
      <c r="M23" s="32"/>
      <c r="N23" s="32"/>
      <c r="O23" s="32"/>
      <c r="P23" s="32"/>
      <c r="Q23" s="32"/>
      <c r="R23" s="32"/>
      <c r="S23" s="32"/>
      <c r="T23" s="32"/>
      <c r="U23" s="14"/>
      <c r="V23" s="14">
        <v>3</v>
      </c>
      <c r="W23" s="32"/>
      <c r="X23" s="38"/>
    </row>
    <row r="24" spans="1:24" ht="18.25" customHeight="1" x14ac:dyDescent="0.2">
      <c r="A24" s="117" t="s">
        <v>158</v>
      </c>
      <c r="B24" s="32">
        <v>4</v>
      </c>
      <c r="C24" s="32">
        <v>2</v>
      </c>
      <c r="D24" s="32">
        <v>3</v>
      </c>
      <c r="E24" s="32"/>
      <c r="F24" s="32"/>
      <c r="G24" s="32"/>
      <c r="H24" s="32"/>
      <c r="I24" s="32"/>
      <c r="J24" s="32"/>
      <c r="K24" s="32"/>
      <c r="L24" s="32"/>
      <c r="M24" s="32"/>
      <c r="N24" s="32"/>
      <c r="O24" s="32"/>
      <c r="P24" s="32"/>
      <c r="Q24" s="32"/>
      <c r="R24" s="32"/>
      <c r="S24" s="32"/>
      <c r="T24" s="32"/>
      <c r="U24" s="32"/>
      <c r="V24" s="32">
        <v>1</v>
      </c>
      <c r="W24" s="32"/>
      <c r="X24" s="38"/>
    </row>
    <row r="25" spans="1:24" ht="18.25" customHeight="1" x14ac:dyDescent="0.2">
      <c r="A25" s="116" t="s">
        <v>168</v>
      </c>
      <c r="B25" s="32">
        <v>4</v>
      </c>
      <c r="C25" s="32">
        <v>0</v>
      </c>
      <c r="D25" s="32">
        <v>1</v>
      </c>
      <c r="E25" s="32"/>
      <c r="F25" s="32"/>
      <c r="G25" s="32"/>
      <c r="H25" s="32"/>
      <c r="I25" s="32">
        <v>3</v>
      </c>
      <c r="J25" s="32"/>
      <c r="K25" s="32"/>
      <c r="L25" s="32"/>
      <c r="M25" s="32"/>
      <c r="N25" s="32"/>
      <c r="O25" s="32"/>
      <c r="P25" s="32"/>
      <c r="Q25" s="32"/>
      <c r="R25" s="32"/>
      <c r="S25" s="32"/>
      <c r="T25" s="32"/>
      <c r="U25" s="32"/>
      <c r="V25" s="32"/>
      <c r="W25" s="32"/>
      <c r="X25" s="38"/>
    </row>
    <row r="26" spans="1:24" ht="18.25" customHeight="1" x14ac:dyDescent="0.2">
      <c r="A26" s="142" t="s">
        <v>170</v>
      </c>
      <c r="B26" s="32">
        <v>2</v>
      </c>
      <c r="C26" s="32">
        <v>0</v>
      </c>
      <c r="D26" s="32">
        <v>1</v>
      </c>
      <c r="E26" s="32"/>
      <c r="F26" s="32"/>
      <c r="G26" s="32"/>
      <c r="H26" s="32"/>
      <c r="I26" s="32"/>
      <c r="J26" s="32"/>
      <c r="K26" s="32"/>
      <c r="L26" s="32"/>
      <c r="M26" s="32"/>
      <c r="N26" s="32"/>
      <c r="O26" s="32"/>
      <c r="P26" s="32"/>
      <c r="Q26" s="32"/>
      <c r="R26" s="32"/>
      <c r="S26" s="32">
        <v>1</v>
      </c>
      <c r="T26" s="32"/>
      <c r="U26" s="32"/>
      <c r="V26" s="32"/>
      <c r="W26" s="32"/>
      <c r="X26" s="38"/>
    </row>
    <row r="27" spans="1:24" ht="18.25" customHeight="1" x14ac:dyDescent="0.2">
      <c r="A27" s="117" t="s">
        <v>145</v>
      </c>
      <c r="B27" s="32">
        <v>3</v>
      </c>
      <c r="C27" s="32">
        <v>0</v>
      </c>
      <c r="D27" s="32">
        <v>0</v>
      </c>
      <c r="E27" s="32"/>
      <c r="F27" s="32"/>
      <c r="G27" s="32"/>
      <c r="H27" s="32"/>
      <c r="I27" s="32">
        <v>1</v>
      </c>
      <c r="J27" s="32"/>
      <c r="K27" s="32"/>
      <c r="L27" s="32"/>
      <c r="M27" s="32"/>
      <c r="N27" s="32"/>
      <c r="O27" s="32"/>
      <c r="P27" s="32"/>
      <c r="Q27" s="32"/>
      <c r="R27" s="32"/>
      <c r="S27" s="32"/>
      <c r="T27" s="32"/>
      <c r="U27" s="32"/>
      <c r="V27" s="32"/>
      <c r="W27" s="32"/>
      <c r="X27" s="38"/>
    </row>
    <row r="28" spans="1:24" ht="18.25" customHeight="1" x14ac:dyDescent="0.2">
      <c r="A28" s="116" t="s">
        <v>151</v>
      </c>
      <c r="B28" s="32">
        <v>2</v>
      </c>
      <c r="C28" s="32">
        <v>0</v>
      </c>
      <c r="D28" s="32">
        <v>0</v>
      </c>
      <c r="E28" s="32"/>
      <c r="F28" s="32"/>
      <c r="G28" s="32"/>
      <c r="H28" s="32"/>
      <c r="I28" s="32"/>
      <c r="J28" s="32">
        <v>1</v>
      </c>
      <c r="K28" s="32"/>
      <c r="L28" s="32"/>
      <c r="M28" s="32"/>
      <c r="N28" s="32"/>
      <c r="O28" s="32"/>
      <c r="P28" s="32"/>
      <c r="Q28" s="32"/>
      <c r="R28" s="32"/>
      <c r="S28" s="32"/>
      <c r="T28" s="32"/>
      <c r="U28" s="32"/>
      <c r="V28" s="32">
        <v>1</v>
      </c>
      <c r="W28" s="32"/>
      <c r="X28" s="38"/>
    </row>
    <row r="29" spans="1:24" ht="18.25" customHeight="1" x14ac:dyDescent="0.2">
      <c r="A29" s="145" t="s">
        <v>177</v>
      </c>
      <c r="B29" s="32">
        <v>4</v>
      </c>
      <c r="C29" s="32">
        <v>1</v>
      </c>
      <c r="D29" s="32">
        <v>0</v>
      </c>
      <c r="E29" s="32"/>
      <c r="F29" s="32"/>
      <c r="G29" s="32"/>
      <c r="H29" s="32"/>
      <c r="I29" s="32">
        <v>1</v>
      </c>
      <c r="J29" s="32"/>
      <c r="K29" s="32"/>
      <c r="L29" s="32"/>
      <c r="M29" s="32"/>
      <c r="N29" s="32">
        <v>2</v>
      </c>
      <c r="O29" s="32"/>
      <c r="P29" s="32"/>
      <c r="Q29" s="32"/>
      <c r="R29" s="32"/>
      <c r="S29" s="32"/>
      <c r="T29" s="32"/>
      <c r="U29" s="32"/>
      <c r="V29" s="32">
        <v>1</v>
      </c>
      <c r="W29" s="32"/>
      <c r="X29" s="38"/>
    </row>
    <row r="30" spans="1:24" ht="19" customHeight="1" x14ac:dyDescent="0.2">
      <c r="A30" s="40"/>
      <c r="B30" s="23"/>
      <c r="C30" s="23"/>
      <c r="D30" s="23"/>
      <c r="E30" s="23"/>
      <c r="F30" s="23"/>
      <c r="G30" s="23"/>
      <c r="H30" s="23"/>
      <c r="I30" s="23"/>
      <c r="J30" s="23"/>
      <c r="K30" s="23"/>
      <c r="L30" s="23"/>
      <c r="M30" s="23"/>
      <c r="N30" s="23"/>
      <c r="O30" s="23"/>
      <c r="P30" s="23"/>
      <c r="Q30" s="23"/>
      <c r="R30" s="23"/>
      <c r="S30" s="23"/>
      <c r="T30" s="23"/>
      <c r="U30" s="23"/>
      <c r="V30" s="23"/>
      <c r="W30" s="23"/>
      <c r="X30" s="40"/>
    </row>
    <row r="31" spans="1:24" ht="17" customHeight="1" x14ac:dyDescent="0.2">
      <c r="A31" s="26" t="s">
        <v>30</v>
      </c>
      <c r="B31" s="20">
        <f t="shared" ref="B31:N31" si="0">SUM(B4:B30)</f>
        <v>58</v>
      </c>
      <c r="C31" s="20">
        <f t="shared" si="0"/>
        <v>11</v>
      </c>
      <c r="D31" s="20">
        <f t="shared" si="0"/>
        <v>14</v>
      </c>
      <c r="E31" s="20">
        <f t="shared" si="0"/>
        <v>2</v>
      </c>
      <c r="F31" s="20">
        <f t="shared" si="0"/>
        <v>1</v>
      </c>
      <c r="G31" s="20">
        <f t="shared" si="0"/>
        <v>0</v>
      </c>
      <c r="H31" s="20">
        <f t="shared" si="0"/>
        <v>3</v>
      </c>
      <c r="I31" s="20">
        <f t="shared" si="0"/>
        <v>9</v>
      </c>
      <c r="J31" s="20">
        <f t="shared" si="0"/>
        <v>7</v>
      </c>
      <c r="K31" s="20">
        <f t="shared" si="0"/>
        <v>2</v>
      </c>
      <c r="L31" s="20">
        <f t="shared" si="0"/>
        <v>0</v>
      </c>
      <c r="M31" s="20">
        <f t="shared" si="0"/>
        <v>1</v>
      </c>
      <c r="N31" s="20">
        <f t="shared" si="0"/>
        <v>2</v>
      </c>
      <c r="O31" s="27">
        <f>(D31+J31+K31+N31)/(B31+J31+K31+M31)</f>
        <v>0.36764705882352944</v>
      </c>
      <c r="P31" s="27">
        <f>($D31+$E31+($F31*2)+(G31*3))/$B31</f>
        <v>0.31034482758620691</v>
      </c>
      <c r="Q31" s="27">
        <f>D31/B31</f>
        <v>0.2413793103448276</v>
      </c>
      <c r="R31" s="20">
        <f>SUM(R4:R30)</f>
        <v>2</v>
      </c>
      <c r="S31" s="20">
        <f>SUM(S4:S30)</f>
        <v>2</v>
      </c>
      <c r="T31" s="20">
        <f>SUM(T4:T30)</f>
        <v>1</v>
      </c>
      <c r="U31" s="20">
        <f>SUM(U4:U30)</f>
        <v>4</v>
      </c>
      <c r="V31" s="20">
        <f>SUM(V4:V30)</f>
        <v>26</v>
      </c>
      <c r="W31" s="27">
        <f>(U31+V31)/(T31+U31+V31)</f>
        <v>0.967741935483871</v>
      </c>
      <c r="X31" s="27">
        <f>(D31-G31)/(B31-I31-G31+M31)</f>
        <v>0.28000000000000003</v>
      </c>
    </row>
    <row r="32" spans="1:24" ht="17" customHeight="1" x14ac:dyDescent="0.2">
      <c r="A32" s="28"/>
      <c r="B32" s="13"/>
      <c r="C32" s="13"/>
      <c r="D32" s="13"/>
      <c r="E32" s="13"/>
      <c r="F32" s="13"/>
      <c r="G32" s="13"/>
      <c r="H32" s="13"/>
      <c r="I32" s="13"/>
      <c r="J32" s="13"/>
      <c r="K32" s="13"/>
      <c r="L32" s="13"/>
      <c r="M32" s="13"/>
      <c r="N32" s="13"/>
      <c r="O32" s="41"/>
      <c r="P32" s="41"/>
      <c r="Q32" s="41"/>
      <c r="R32" s="13"/>
      <c r="S32" s="13"/>
      <c r="T32" s="13"/>
      <c r="U32" s="13"/>
      <c r="V32" s="13"/>
      <c r="W32" s="41"/>
      <c r="X32" s="41"/>
    </row>
    <row r="33" spans="1:24" ht="17" customHeight="1" x14ac:dyDescent="0.2">
      <c r="A33" s="28"/>
      <c r="B33" s="13"/>
      <c r="C33" s="13"/>
      <c r="D33" s="13"/>
      <c r="E33" s="13"/>
      <c r="F33" s="13"/>
      <c r="G33" s="13"/>
      <c r="H33" s="13"/>
      <c r="I33" s="13"/>
      <c r="J33" s="13"/>
      <c r="K33" s="13"/>
      <c r="L33" s="13"/>
      <c r="M33" s="13"/>
      <c r="N33" s="13"/>
      <c r="O33" s="41"/>
      <c r="P33" s="41"/>
      <c r="Q33" s="41"/>
      <c r="R33" s="13"/>
      <c r="S33" s="13"/>
      <c r="T33" s="13"/>
      <c r="U33" s="13"/>
      <c r="V33" s="13"/>
      <c r="W33" s="41"/>
      <c r="X33" s="41"/>
    </row>
    <row r="34" spans="1:24" ht="17" customHeight="1" x14ac:dyDescent="0.2">
      <c r="A34" s="28"/>
      <c r="B34" s="13"/>
      <c r="C34" s="13"/>
      <c r="D34" s="13"/>
      <c r="E34" s="13"/>
      <c r="F34" s="13"/>
      <c r="G34" s="13"/>
      <c r="H34" s="13"/>
      <c r="I34" s="13"/>
      <c r="J34" s="13"/>
      <c r="K34" s="13"/>
      <c r="L34" s="13"/>
      <c r="M34" s="13"/>
      <c r="N34" s="13"/>
      <c r="O34" s="41"/>
      <c r="P34" s="41"/>
      <c r="Q34" s="41"/>
      <c r="R34" s="13"/>
      <c r="S34" s="13"/>
      <c r="T34" s="13"/>
      <c r="U34" s="13"/>
      <c r="V34" s="13"/>
      <c r="W34" s="41"/>
      <c r="X34" s="41"/>
    </row>
    <row r="35" spans="1:24" ht="17" customHeight="1" x14ac:dyDescent="0.2">
      <c r="A35" s="21" t="s">
        <v>31</v>
      </c>
      <c r="B35" s="13"/>
      <c r="C35" s="13"/>
      <c r="D35" s="13"/>
      <c r="E35" s="13"/>
      <c r="F35" s="13"/>
      <c r="G35" s="13"/>
      <c r="H35" s="13"/>
      <c r="I35" s="13"/>
      <c r="J35" s="13"/>
      <c r="K35" s="13"/>
      <c r="L35" s="13"/>
      <c r="M35" s="13"/>
      <c r="N35" s="13"/>
      <c r="O35" s="13"/>
      <c r="P35" s="13"/>
      <c r="Q35" s="13"/>
      <c r="R35" s="13"/>
      <c r="S35" s="13"/>
      <c r="T35" s="13"/>
      <c r="U35" s="13"/>
      <c r="V35" s="13"/>
      <c r="W35" s="41"/>
      <c r="X35" s="41"/>
    </row>
    <row r="36" spans="1:24" ht="17" customHeight="1" x14ac:dyDescent="0.2">
      <c r="A36" s="29" t="s">
        <v>6</v>
      </c>
      <c r="B36" s="16" t="s">
        <v>32</v>
      </c>
      <c r="C36" s="16" t="s">
        <v>33</v>
      </c>
      <c r="D36" s="16" t="s">
        <v>34</v>
      </c>
      <c r="E36" s="16" t="s">
        <v>35</v>
      </c>
      <c r="F36" s="16" t="s">
        <v>36</v>
      </c>
      <c r="G36" s="16" t="s">
        <v>8</v>
      </c>
      <c r="H36" s="16" t="s">
        <v>9</v>
      </c>
      <c r="I36" s="16" t="s">
        <v>14</v>
      </c>
      <c r="J36" s="16" t="s">
        <v>15</v>
      </c>
      <c r="K36" s="16" t="s">
        <v>16</v>
      </c>
      <c r="L36" s="16" t="s">
        <v>37</v>
      </c>
      <c r="M36" s="16" t="s">
        <v>38</v>
      </c>
      <c r="N36" s="16" t="s">
        <v>39</v>
      </c>
      <c r="O36" s="16" t="s">
        <v>40</v>
      </c>
      <c r="P36" s="16" t="s">
        <v>7</v>
      </c>
      <c r="Q36" s="16" t="s">
        <v>41</v>
      </c>
      <c r="R36" s="30"/>
      <c r="S36" s="13"/>
      <c r="T36" s="13"/>
      <c r="U36" s="13"/>
      <c r="V36" s="13"/>
      <c r="W36" s="41"/>
      <c r="X36" s="41"/>
    </row>
    <row r="37" spans="1:24" ht="17" customHeight="1" x14ac:dyDescent="0.2">
      <c r="A37" s="117" t="s">
        <v>128</v>
      </c>
      <c r="B37" s="35">
        <v>1</v>
      </c>
      <c r="C37" s="35"/>
      <c r="D37" s="35">
        <v>1</v>
      </c>
      <c r="E37" s="42"/>
      <c r="F37" s="20">
        <v>0.67</v>
      </c>
      <c r="G37" s="35">
        <v>6</v>
      </c>
      <c r="H37" s="35">
        <v>4</v>
      </c>
      <c r="I37" s="35">
        <v>1</v>
      </c>
      <c r="J37" s="35">
        <v>2</v>
      </c>
      <c r="K37" s="35">
        <v>1</v>
      </c>
      <c r="L37" s="35">
        <v>3</v>
      </c>
      <c r="M37" s="35">
        <v>6</v>
      </c>
      <c r="N37" s="35"/>
      <c r="O37" s="36"/>
      <c r="P37" s="35"/>
      <c r="Q37" s="35">
        <v>31</v>
      </c>
      <c r="R37" s="35"/>
      <c r="S37" s="13"/>
      <c r="T37" s="13"/>
      <c r="U37" s="13"/>
      <c r="V37" s="13"/>
      <c r="W37" s="41"/>
      <c r="X37" s="41"/>
    </row>
    <row r="38" spans="1:24" ht="18.25" customHeight="1" x14ac:dyDescent="0.2">
      <c r="A38" s="117" t="s">
        <v>134</v>
      </c>
      <c r="B38" s="13">
        <v>1</v>
      </c>
      <c r="C38" s="13"/>
      <c r="D38" s="13"/>
      <c r="E38" s="43"/>
      <c r="F38" s="13">
        <v>2</v>
      </c>
      <c r="G38" s="13">
        <v>2</v>
      </c>
      <c r="H38" s="13">
        <v>3</v>
      </c>
      <c r="I38" s="13">
        <v>0</v>
      </c>
      <c r="J38" s="13">
        <v>2</v>
      </c>
      <c r="K38" s="13"/>
      <c r="L38" s="13">
        <v>1</v>
      </c>
      <c r="M38" s="13">
        <v>2</v>
      </c>
      <c r="N38" s="44"/>
      <c r="O38" s="13"/>
      <c r="P38" s="12"/>
      <c r="Q38" s="12">
        <v>41</v>
      </c>
      <c r="R38" s="32"/>
      <c r="S38" s="13"/>
      <c r="T38" s="13"/>
      <c r="U38" s="13"/>
      <c r="V38" s="13"/>
      <c r="W38" s="41"/>
      <c r="X38" s="41"/>
    </row>
    <row r="39" spans="1:24" ht="18.25" customHeight="1" x14ac:dyDescent="0.2">
      <c r="A39" s="117" t="s">
        <v>138</v>
      </c>
      <c r="B39" s="13">
        <v>1</v>
      </c>
      <c r="C39" s="13"/>
      <c r="D39" s="13"/>
      <c r="E39" s="43">
        <v>1</v>
      </c>
      <c r="F39" s="13">
        <v>1</v>
      </c>
      <c r="G39" s="13">
        <v>0</v>
      </c>
      <c r="H39" s="13">
        <v>0</v>
      </c>
      <c r="I39" s="13">
        <v>2</v>
      </c>
      <c r="J39" s="13">
        <v>0</v>
      </c>
      <c r="K39" s="13">
        <v>1</v>
      </c>
      <c r="L39" s="13"/>
      <c r="M39" s="13">
        <v>0</v>
      </c>
      <c r="N39" s="13"/>
      <c r="O39" s="13"/>
      <c r="P39" s="12"/>
      <c r="Q39" s="12">
        <v>14</v>
      </c>
      <c r="R39" s="32"/>
      <c r="S39" s="13"/>
      <c r="T39" s="13"/>
      <c r="U39" s="13"/>
      <c r="V39" s="13"/>
      <c r="W39" s="41"/>
      <c r="X39" s="41"/>
    </row>
    <row r="40" spans="1:24" ht="19" customHeight="1" x14ac:dyDescent="0.2">
      <c r="A40" s="117" t="s">
        <v>140</v>
      </c>
      <c r="B40" s="13">
        <v>1</v>
      </c>
      <c r="C40" s="13">
        <v>1</v>
      </c>
      <c r="D40" s="13"/>
      <c r="E40" s="43"/>
      <c r="F40" s="44">
        <v>4</v>
      </c>
      <c r="G40" s="13">
        <v>0</v>
      </c>
      <c r="H40" s="13">
        <v>3</v>
      </c>
      <c r="I40" s="13">
        <v>5</v>
      </c>
      <c r="J40" s="13"/>
      <c r="K40" s="13">
        <v>1</v>
      </c>
      <c r="L40" s="13">
        <v>0</v>
      </c>
      <c r="M40" s="13">
        <v>0</v>
      </c>
      <c r="N40" s="13"/>
      <c r="O40" s="13"/>
      <c r="P40" s="12"/>
      <c r="Q40" s="12">
        <v>65</v>
      </c>
      <c r="R40" s="32"/>
      <c r="S40" s="13"/>
      <c r="T40" s="13"/>
      <c r="U40" s="13"/>
      <c r="V40" s="13"/>
      <c r="W40" s="41"/>
      <c r="X40" s="41"/>
    </row>
    <row r="41" spans="1:24" ht="18.25" customHeight="1" x14ac:dyDescent="0.2">
      <c r="A41" s="117" t="s">
        <v>148</v>
      </c>
      <c r="B41" s="13">
        <v>1</v>
      </c>
      <c r="C41" s="13"/>
      <c r="D41" s="13">
        <v>1</v>
      </c>
      <c r="E41" s="43"/>
      <c r="F41" s="44">
        <v>4</v>
      </c>
      <c r="G41" s="13">
        <v>2</v>
      </c>
      <c r="H41" s="13">
        <v>2</v>
      </c>
      <c r="I41" s="13">
        <v>6</v>
      </c>
      <c r="J41" s="13">
        <v>4</v>
      </c>
      <c r="K41" s="13"/>
      <c r="L41" s="13">
        <v>1</v>
      </c>
      <c r="M41" s="13">
        <v>2</v>
      </c>
      <c r="N41" s="13"/>
      <c r="O41" s="13"/>
      <c r="P41" s="12"/>
      <c r="Q41" s="12">
        <v>71</v>
      </c>
      <c r="R41" s="32"/>
      <c r="S41" s="13"/>
      <c r="T41" s="13"/>
      <c r="U41" s="13"/>
      <c r="V41" s="13"/>
      <c r="W41" s="41"/>
      <c r="X41" s="41"/>
    </row>
    <row r="42" spans="1:24" ht="18.25" customHeight="1" x14ac:dyDescent="0.2">
      <c r="A42" s="116" t="s">
        <v>152</v>
      </c>
      <c r="B42" s="13">
        <v>1</v>
      </c>
      <c r="C42" s="13"/>
      <c r="D42" s="13"/>
      <c r="E42" s="43"/>
      <c r="F42" s="13">
        <v>5</v>
      </c>
      <c r="G42" s="13">
        <v>3</v>
      </c>
      <c r="H42" s="13">
        <v>6</v>
      </c>
      <c r="I42" s="13">
        <v>3</v>
      </c>
      <c r="J42" s="13"/>
      <c r="K42" s="13">
        <v>2</v>
      </c>
      <c r="L42" s="13"/>
      <c r="M42" s="13">
        <v>0</v>
      </c>
      <c r="N42" s="13"/>
      <c r="O42" s="13"/>
      <c r="P42" s="12"/>
      <c r="Q42" s="12">
        <v>57</v>
      </c>
      <c r="R42" s="32"/>
      <c r="S42" s="13"/>
      <c r="T42" s="13"/>
      <c r="U42" s="13"/>
      <c r="V42" s="13"/>
      <c r="W42" s="41"/>
      <c r="X42" s="41"/>
    </row>
    <row r="43" spans="1:24" ht="18.25" customHeight="1" x14ac:dyDescent="0.2">
      <c r="A43" s="116"/>
      <c r="B43" s="13"/>
      <c r="C43" s="13"/>
      <c r="D43" s="13"/>
      <c r="E43" s="43"/>
      <c r="F43" s="13"/>
      <c r="G43" s="13"/>
      <c r="H43" s="13"/>
      <c r="I43" s="13"/>
      <c r="J43" s="13"/>
      <c r="K43" s="13"/>
      <c r="L43" s="13"/>
      <c r="M43" s="13"/>
      <c r="N43" s="13"/>
      <c r="O43" s="13"/>
      <c r="P43" s="12"/>
      <c r="Q43" s="12"/>
      <c r="R43" s="32"/>
      <c r="S43" s="13"/>
      <c r="T43" s="13"/>
      <c r="U43" s="13"/>
      <c r="V43" s="13"/>
      <c r="W43" s="41"/>
      <c r="X43" s="41"/>
    </row>
    <row r="44" spans="1:24" ht="18.25" customHeight="1" x14ac:dyDescent="0.2">
      <c r="A44" s="116"/>
      <c r="B44" s="13"/>
      <c r="C44" s="13"/>
      <c r="D44" s="13"/>
      <c r="E44" s="43"/>
      <c r="F44" s="13"/>
      <c r="G44" s="13"/>
      <c r="H44" s="13"/>
      <c r="I44" s="13"/>
      <c r="J44" s="13"/>
      <c r="K44" s="13"/>
      <c r="L44" s="13"/>
      <c r="M44" s="13"/>
      <c r="N44" s="13"/>
      <c r="O44" s="13"/>
      <c r="P44" s="12"/>
      <c r="Q44" s="12"/>
      <c r="R44" s="32"/>
      <c r="S44" s="13"/>
      <c r="T44" s="13"/>
      <c r="U44" s="13"/>
      <c r="V44" s="13"/>
      <c r="W44" s="41"/>
      <c r="X44" s="41"/>
    </row>
    <row r="45" spans="1:24" ht="18.25" customHeight="1" x14ac:dyDescent="0.2">
      <c r="A45" s="28"/>
      <c r="B45" s="13"/>
      <c r="C45" s="13"/>
      <c r="D45" s="13"/>
      <c r="E45" s="43"/>
      <c r="F45" s="13"/>
      <c r="G45" s="13"/>
      <c r="H45" s="13"/>
      <c r="I45" s="13"/>
      <c r="J45" s="13"/>
      <c r="K45" s="13"/>
      <c r="L45" s="13"/>
      <c r="M45" s="13"/>
      <c r="N45" s="13"/>
      <c r="O45" s="13"/>
      <c r="P45" s="12"/>
      <c r="Q45" s="12"/>
      <c r="R45" s="32"/>
      <c r="S45" s="13"/>
      <c r="T45" s="13"/>
      <c r="U45" s="13"/>
      <c r="V45" s="13"/>
      <c r="W45" s="41"/>
      <c r="X45" s="41"/>
    </row>
    <row r="46" spans="1:24" ht="19" customHeight="1" x14ac:dyDescent="0.2">
      <c r="A46" s="22"/>
      <c r="B46" s="23"/>
      <c r="C46" s="23"/>
      <c r="D46" s="23"/>
      <c r="E46" s="33"/>
      <c r="F46" s="23"/>
      <c r="G46" s="23"/>
      <c r="H46" s="23"/>
      <c r="I46" s="23"/>
      <c r="J46" s="23"/>
      <c r="K46" s="23"/>
      <c r="L46" s="23"/>
      <c r="M46" s="23"/>
      <c r="N46" s="23"/>
      <c r="O46" s="23"/>
      <c r="P46" s="23"/>
      <c r="Q46" s="23"/>
      <c r="R46" s="25"/>
      <c r="S46" s="13"/>
      <c r="T46" s="13"/>
      <c r="U46" s="13"/>
      <c r="V46" s="13"/>
      <c r="W46" s="41"/>
      <c r="X46" s="41"/>
    </row>
    <row r="47" spans="1:24" ht="18.25" customHeight="1" x14ac:dyDescent="0.2">
      <c r="A47" s="26" t="s">
        <v>30</v>
      </c>
      <c r="B47" s="35">
        <f t="shared" ref="B47:M47" si="1">SUM(B37:B46)</f>
        <v>6</v>
      </c>
      <c r="C47" s="35">
        <f t="shared" si="1"/>
        <v>1</v>
      </c>
      <c r="D47" s="35">
        <f t="shared" si="1"/>
        <v>2</v>
      </c>
      <c r="E47" s="36">
        <f t="shared" si="1"/>
        <v>1</v>
      </c>
      <c r="F47" s="36">
        <f t="shared" si="1"/>
        <v>16.670000000000002</v>
      </c>
      <c r="G47" s="35">
        <f t="shared" si="1"/>
        <v>13</v>
      </c>
      <c r="H47" s="35">
        <f t="shared" si="1"/>
        <v>18</v>
      </c>
      <c r="I47" s="35">
        <f t="shared" si="1"/>
        <v>17</v>
      </c>
      <c r="J47" s="35">
        <f t="shared" si="1"/>
        <v>8</v>
      </c>
      <c r="K47" s="35">
        <f t="shared" si="1"/>
        <v>5</v>
      </c>
      <c r="L47" s="35">
        <f t="shared" si="1"/>
        <v>5</v>
      </c>
      <c r="M47" s="35">
        <f t="shared" si="1"/>
        <v>10</v>
      </c>
      <c r="N47" s="36">
        <f>(M47*7)/F47</f>
        <v>4.1991601679664061</v>
      </c>
      <c r="O47" s="36">
        <f>SUM(H47+J47+K47)/F47</f>
        <v>1.8596280743851228</v>
      </c>
      <c r="P47" s="107"/>
      <c r="Q47" s="35">
        <f>SUM(Q37:Q46)</f>
        <v>279</v>
      </c>
      <c r="R47" s="107"/>
      <c r="S47" s="13"/>
      <c r="T47" s="13"/>
      <c r="U47" s="13"/>
      <c r="V47" s="13"/>
      <c r="W47" s="41"/>
      <c r="X47" s="41"/>
    </row>
    <row r="48" spans="1:24" ht="18.25" customHeight="1" x14ac:dyDescent="0.2">
      <c r="A48" s="38"/>
      <c r="B48" s="32"/>
      <c r="C48" s="32"/>
      <c r="D48" s="32"/>
      <c r="E48" s="32"/>
      <c r="F48" s="32"/>
      <c r="G48" s="32"/>
      <c r="H48" s="32"/>
      <c r="I48" s="32"/>
      <c r="J48" s="32"/>
      <c r="K48" s="32"/>
      <c r="L48" s="32"/>
      <c r="M48" s="32"/>
      <c r="N48" s="32"/>
      <c r="O48" s="32"/>
      <c r="P48" s="32"/>
      <c r="Q48" s="32"/>
      <c r="R48" s="32"/>
      <c r="S48" s="13"/>
      <c r="T48" s="13"/>
      <c r="U48" s="13"/>
      <c r="V48" s="13"/>
      <c r="W48" s="41"/>
      <c r="X48" s="41"/>
    </row>
    <row r="49" spans="1:24" ht="18.25" customHeight="1" x14ac:dyDescent="0.2">
      <c r="A49" s="28"/>
      <c r="B49" s="13"/>
      <c r="C49" s="13"/>
      <c r="D49" s="13"/>
      <c r="E49" s="13"/>
      <c r="F49" s="13"/>
      <c r="G49" s="13"/>
      <c r="H49" s="13"/>
      <c r="I49" s="13"/>
      <c r="J49" s="13"/>
      <c r="K49" s="13"/>
      <c r="L49" s="13"/>
      <c r="M49" s="13"/>
      <c r="N49" s="13"/>
      <c r="O49" s="13"/>
      <c r="P49" s="13"/>
      <c r="Q49" s="13"/>
      <c r="R49" s="13"/>
      <c r="S49" s="13"/>
      <c r="T49" s="13"/>
      <c r="U49" s="13"/>
      <c r="V49" s="13"/>
      <c r="W49" s="13"/>
      <c r="X49" s="38"/>
    </row>
    <row r="50" spans="1:24" ht="21" customHeight="1" x14ac:dyDescent="0.2">
      <c r="A50" s="223" t="s">
        <v>111</v>
      </c>
      <c r="B50" s="225"/>
      <c r="C50" s="225"/>
      <c r="D50" s="225"/>
      <c r="E50" s="225"/>
      <c r="F50" s="225"/>
      <c r="G50" s="225"/>
      <c r="H50" s="225"/>
      <c r="I50" s="225"/>
      <c r="J50" s="225"/>
      <c r="K50" s="225"/>
      <c r="L50" s="225"/>
      <c r="M50" s="225"/>
      <c r="N50" s="225"/>
      <c r="O50" s="225"/>
      <c r="P50" s="225"/>
      <c r="Q50" s="225"/>
      <c r="R50" s="225"/>
      <c r="S50" s="13"/>
      <c r="T50" s="13"/>
      <c r="U50" s="13"/>
      <c r="V50" s="13"/>
      <c r="W50" s="13"/>
      <c r="X50" s="38"/>
    </row>
    <row r="51" spans="1:24" ht="18.25" customHeight="1" x14ac:dyDescent="0.2">
      <c r="A51" s="21" t="s">
        <v>31</v>
      </c>
      <c r="B51" s="13"/>
      <c r="C51" s="13"/>
      <c r="D51" s="13"/>
      <c r="E51" s="13"/>
      <c r="F51" s="13"/>
      <c r="G51" s="13"/>
      <c r="H51" s="13"/>
      <c r="I51" s="13"/>
      <c r="J51" s="13"/>
      <c r="K51" s="13"/>
      <c r="L51" s="13"/>
      <c r="M51" s="13"/>
      <c r="N51" s="13"/>
      <c r="O51" s="13"/>
      <c r="P51" s="13"/>
      <c r="Q51" s="13"/>
      <c r="R51" s="13"/>
      <c r="S51" s="13"/>
      <c r="T51" s="13"/>
      <c r="U51" s="13"/>
      <c r="V51" s="13"/>
      <c r="W51" s="13"/>
      <c r="X51" s="38"/>
    </row>
    <row r="52" spans="1:24" ht="18.25" customHeight="1" x14ac:dyDescent="0.2">
      <c r="A52" s="29" t="s">
        <v>6</v>
      </c>
      <c r="B52" s="16" t="s">
        <v>32</v>
      </c>
      <c r="C52" s="16" t="s">
        <v>33</v>
      </c>
      <c r="D52" s="16" t="s">
        <v>34</v>
      </c>
      <c r="E52" s="16" t="s">
        <v>35</v>
      </c>
      <c r="F52" s="16" t="s">
        <v>36</v>
      </c>
      <c r="G52" s="16" t="s">
        <v>8</v>
      </c>
      <c r="H52" s="16" t="s">
        <v>9</v>
      </c>
      <c r="I52" s="16" t="s">
        <v>14</v>
      </c>
      <c r="J52" s="16" t="s">
        <v>15</v>
      </c>
      <c r="K52" s="16" t="s">
        <v>16</v>
      </c>
      <c r="L52" s="16" t="s">
        <v>37</v>
      </c>
      <c r="M52" s="16" t="s">
        <v>38</v>
      </c>
      <c r="N52" s="16" t="s">
        <v>39</v>
      </c>
      <c r="O52" s="16" t="s">
        <v>40</v>
      </c>
      <c r="P52" s="16" t="s">
        <v>7</v>
      </c>
      <c r="Q52" s="16" t="s">
        <v>41</v>
      </c>
      <c r="R52" s="30"/>
      <c r="S52" s="13"/>
      <c r="T52" s="13"/>
      <c r="U52" s="13"/>
      <c r="V52" s="13"/>
      <c r="W52" s="13"/>
      <c r="X52" s="38"/>
    </row>
    <row r="53" spans="1:24" ht="19" customHeight="1" x14ac:dyDescent="0.2">
      <c r="A53" s="116" t="s">
        <v>127</v>
      </c>
      <c r="B53" s="19">
        <v>1</v>
      </c>
      <c r="C53" s="107"/>
      <c r="D53" s="107"/>
      <c r="E53" s="107"/>
      <c r="F53" s="19">
        <v>0.67</v>
      </c>
      <c r="G53" s="19">
        <v>1</v>
      </c>
      <c r="H53" s="19">
        <v>0</v>
      </c>
      <c r="I53" s="19">
        <v>1</v>
      </c>
      <c r="J53" s="19">
        <v>3</v>
      </c>
      <c r="K53" s="107"/>
      <c r="L53" s="19"/>
      <c r="M53" s="107">
        <v>1</v>
      </c>
      <c r="N53" s="107"/>
      <c r="O53" s="107"/>
      <c r="P53" s="19"/>
      <c r="Q53" s="35">
        <v>23</v>
      </c>
      <c r="R53" s="35"/>
      <c r="S53" s="13"/>
      <c r="T53" s="13"/>
      <c r="U53" s="13"/>
      <c r="V53" s="13"/>
      <c r="W53" s="13"/>
      <c r="X53" s="38"/>
    </row>
    <row r="54" spans="1:24" ht="19" customHeight="1" x14ac:dyDescent="0.2">
      <c r="A54" s="116" t="s">
        <v>136</v>
      </c>
      <c r="B54" s="14">
        <v>1</v>
      </c>
      <c r="C54" s="32"/>
      <c r="D54" s="32"/>
      <c r="E54" s="32"/>
      <c r="F54" s="14">
        <v>0.33</v>
      </c>
      <c r="G54" s="14">
        <v>3</v>
      </c>
      <c r="H54" s="14">
        <v>4</v>
      </c>
      <c r="I54" s="32"/>
      <c r="J54" s="14"/>
      <c r="K54" s="32"/>
      <c r="L54" s="32"/>
      <c r="M54" s="14">
        <v>3</v>
      </c>
      <c r="N54" s="32"/>
      <c r="O54" s="32"/>
      <c r="P54" s="14"/>
      <c r="Q54" s="14">
        <v>10</v>
      </c>
      <c r="R54" s="32"/>
      <c r="S54" s="32"/>
      <c r="T54" s="32"/>
      <c r="U54" s="32"/>
      <c r="V54" s="32"/>
      <c r="W54" s="32"/>
      <c r="X54" s="38"/>
    </row>
    <row r="55" spans="1:24" ht="19" customHeight="1" x14ac:dyDescent="0.2">
      <c r="A55" s="117" t="s">
        <v>149</v>
      </c>
      <c r="B55" s="14">
        <v>1</v>
      </c>
      <c r="C55" s="32"/>
      <c r="D55" s="32"/>
      <c r="E55" s="32"/>
      <c r="F55" s="14">
        <v>1</v>
      </c>
      <c r="G55" s="14">
        <v>1</v>
      </c>
      <c r="H55" s="14">
        <v>2</v>
      </c>
      <c r="I55" s="14">
        <v>0</v>
      </c>
      <c r="J55" s="32">
        <v>0</v>
      </c>
      <c r="K55" s="32"/>
      <c r="L55" s="32"/>
      <c r="M55" s="14">
        <v>1</v>
      </c>
      <c r="N55" s="32"/>
      <c r="O55" s="32"/>
      <c r="P55" s="14"/>
      <c r="Q55" s="14">
        <v>8</v>
      </c>
      <c r="R55" s="32"/>
      <c r="S55" s="32"/>
      <c r="T55" s="32"/>
      <c r="U55" s="32"/>
      <c r="V55" s="32"/>
      <c r="W55" s="32"/>
      <c r="X55" s="38"/>
    </row>
    <row r="56" spans="1:24" ht="18.25" customHeight="1" x14ac:dyDescent="0.2">
      <c r="A56" s="117" t="s">
        <v>150</v>
      </c>
      <c r="B56" s="32">
        <v>1</v>
      </c>
      <c r="C56" s="32"/>
      <c r="D56" s="32">
        <v>1</v>
      </c>
      <c r="E56" s="32"/>
      <c r="F56" s="32">
        <v>2</v>
      </c>
      <c r="G56" s="32">
        <v>3</v>
      </c>
      <c r="H56" s="32">
        <v>0</v>
      </c>
      <c r="I56" s="32">
        <v>1</v>
      </c>
      <c r="J56" s="32">
        <v>2</v>
      </c>
      <c r="K56" s="32">
        <v>1</v>
      </c>
      <c r="L56" s="32">
        <v>1</v>
      </c>
      <c r="M56" s="32">
        <v>1</v>
      </c>
      <c r="N56" s="32"/>
      <c r="O56" s="32"/>
      <c r="P56" s="32"/>
      <c r="Q56" s="32">
        <v>35</v>
      </c>
      <c r="R56" s="32"/>
      <c r="S56" s="32"/>
      <c r="T56" s="32"/>
      <c r="U56" s="32"/>
      <c r="V56" s="32"/>
      <c r="W56" s="32"/>
      <c r="X56" s="38"/>
    </row>
    <row r="57" spans="1:24" ht="18.25" customHeight="1" x14ac:dyDescent="0.2">
      <c r="A57" s="116" t="s">
        <v>152</v>
      </c>
      <c r="B57" s="32">
        <v>1</v>
      </c>
      <c r="C57" s="32">
        <v>1</v>
      </c>
      <c r="D57" s="32"/>
      <c r="E57" s="32"/>
      <c r="F57" s="32">
        <v>2.67</v>
      </c>
      <c r="G57" s="32">
        <v>0</v>
      </c>
      <c r="H57" s="32">
        <v>0</v>
      </c>
      <c r="I57" s="32">
        <v>3</v>
      </c>
      <c r="J57" s="32">
        <v>0</v>
      </c>
      <c r="K57" s="32"/>
      <c r="L57" s="32"/>
      <c r="M57" s="32">
        <v>0</v>
      </c>
      <c r="N57" s="32"/>
      <c r="O57" s="32"/>
      <c r="P57" s="32"/>
      <c r="Q57" s="32">
        <v>24</v>
      </c>
      <c r="R57" s="32"/>
      <c r="S57" s="32"/>
      <c r="T57" s="32"/>
      <c r="U57" s="32"/>
      <c r="V57" s="32"/>
      <c r="W57" s="32"/>
      <c r="X57" s="38"/>
    </row>
    <row r="58" spans="1:24" ht="18.25" customHeight="1" x14ac:dyDescent="0.2">
      <c r="A58" s="117" t="s">
        <v>155</v>
      </c>
      <c r="B58" s="32">
        <v>1</v>
      </c>
      <c r="C58" s="32"/>
      <c r="D58" s="32"/>
      <c r="E58" s="32"/>
      <c r="F58" s="32">
        <v>2.33</v>
      </c>
      <c r="G58" s="32">
        <v>0</v>
      </c>
      <c r="H58" s="32">
        <v>1</v>
      </c>
      <c r="I58" s="32">
        <v>4</v>
      </c>
      <c r="J58" s="32">
        <v>0</v>
      </c>
      <c r="K58" s="32"/>
      <c r="L58" s="32"/>
      <c r="M58" s="32">
        <v>0</v>
      </c>
      <c r="N58" s="32"/>
      <c r="O58" s="32"/>
      <c r="P58" s="32"/>
      <c r="Q58" s="32">
        <v>28</v>
      </c>
      <c r="R58" s="32"/>
      <c r="S58" s="32"/>
      <c r="T58" s="32"/>
      <c r="U58" s="32"/>
      <c r="V58" s="32"/>
      <c r="W58" s="32"/>
      <c r="X58" s="38"/>
    </row>
    <row r="59" spans="1:24" ht="18.25" customHeight="1" x14ac:dyDescent="0.2">
      <c r="A59" s="116" t="s">
        <v>160</v>
      </c>
      <c r="B59" s="32">
        <v>1</v>
      </c>
      <c r="C59" s="32"/>
      <c r="D59" s="32"/>
      <c r="E59" s="32"/>
      <c r="F59" s="32">
        <v>3</v>
      </c>
      <c r="G59" s="32">
        <v>1</v>
      </c>
      <c r="H59" s="32">
        <v>2</v>
      </c>
      <c r="I59" s="32">
        <v>2</v>
      </c>
      <c r="J59" s="32">
        <v>3</v>
      </c>
      <c r="K59" s="32">
        <v>1</v>
      </c>
      <c r="L59" s="32"/>
      <c r="M59" s="32">
        <v>0</v>
      </c>
      <c r="N59" s="32"/>
      <c r="O59" s="32"/>
      <c r="P59" s="32"/>
      <c r="Q59" s="32">
        <v>52</v>
      </c>
      <c r="R59" s="32"/>
      <c r="S59" s="32"/>
      <c r="T59" s="32"/>
      <c r="U59" s="32"/>
      <c r="V59" s="32"/>
      <c r="W59" s="32"/>
      <c r="X59" s="38"/>
    </row>
    <row r="60" spans="1:24" ht="18.25" customHeight="1" x14ac:dyDescent="0.2">
      <c r="A60" s="116" t="s">
        <v>168</v>
      </c>
      <c r="B60" s="32">
        <v>1</v>
      </c>
      <c r="C60" s="32"/>
      <c r="D60" s="32">
        <v>1</v>
      </c>
      <c r="E60" s="32"/>
      <c r="F60" s="32">
        <v>0</v>
      </c>
      <c r="G60" s="32">
        <v>3</v>
      </c>
      <c r="H60" s="32">
        <v>1</v>
      </c>
      <c r="I60" s="32">
        <v>0</v>
      </c>
      <c r="J60" s="32">
        <v>0</v>
      </c>
      <c r="K60" s="32">
        <v>2</v>
      </c>
      <c r="L60" s="32"/>
      <c r="M60" s="32">
        <v>2</v>
      </c>
      <c r="N60" s="32"/>
      <c r="O60" s="32"/>
      <c r="P60" s="32"/>
      <c r="Q60" s="32">
        <v>8</v>
      </c>
      <c r="R60" s="32"/>
      <c r="S60" s="32"/>
      <c r="T60" s="32"/>
      <c r="U60" s="32"/>
      <c r="V60" s="32"/>
      <c r="W60" s="32"/>
      <c r="X60" s="38"/>
    </row>
    <row r="61" spans="1:24" ht="18.25" customHeight="1" x14ac:dyDescent="0.2">
      <c r="A61" s="134" t="s">
        <v>170</v>
      </c>
      <c r="B61" s="32">
        <v>1</v>
      </c>
      <c r="C61" s="32"/>
      <c r="D61" s="32"/>
      <c r="E61" s="32"/>
      <c r="F61" s="32">
        <v>1</v>
      </c>
      <c r="G61" s="32">
        <v>1</v>
      </c>
      <c r="H61" s="32">
        <v>1</v>
      </c>
      <c r="I61" s="32">
        <v>1</v>
      </c>
      <c r="J61" s="32">
        <v>0</v>
      </c>
      <c r="K61" s="32">
        <v>0</v>
      </c>
      <c r="L61" s="32"/>
      <c r="M61" s="32">
        <v>0</v>
      </c>
      <c r="N61" s="32"/>
      <c r="O61" s="32"/>
      <c r="P61" s="32"/>
      <c r="Q61" s="32">
        <v>13</v>
      </c>
      <c r="R61" s="32"/>
      <c r="S61" s="32"/>
      <c r="T61" s="32"/>
      <c r="U61" s="32"/>
      <c r="V61" s="32"/>
      <c r="W61" s="32"/>
      <c r="X61" s="38"/>
    </row>
    <row r="62" spans="1:24" ht="18.25" customHeight="1" x14ac:dyDescent="0.2">
      <c r="A62" s="117" t="s">
        <v>145</v>
      </c>
      <c r="B62" s="32">
        <v>1</v>
      </c>
      <c r="C62" s="32"/>
      <c r="D62" s="32"/>
      <c r="E62" s="32"/>
      <c r="F62" s="32">
        <v>1</v>
      </c>
      <c r="G62" s="32"/>
      <c r="H62" s="32"/>
      <c r="I62" s="32">
        <v>3</v>
      </c>
      <c r="J62" s="32"/>
      <c r="K62" s="32"/>
      <c r="L62" s="32"/>
      <c r="M62" s="32"/>
      <c r="N62" s="32"/>
      <c r="O62" s="32"/>
      <c r="P62" s="32"/>
      <c r="Q62" s="32">
        <v>16</v>
      </c>
      <c r="R62" s="32"/>
      <c r="S62" s="32"/>
      <c r="T62" s="32"/>
      <c r="U62" s="32"/>
      <c r="V62" s="32"/>
      <c r="W62" s="32"/>
      <c r="X62" s="38"/>
    </row>
    <row r="63" spans="1:24" ht="18.25" customHeight="1" x14ac:dyDescent="0.2">
      <c r="A63" s="145" t="s">
        <v>177</v>
      </c>
      <c r="B63" s="32">
        <v>1</v>
      </c>
      <c r="C63" s="32"/>
      <c r="D63" s="32"/>
      <c r="E63" s="32"/>
      <c r="F63" s="32">
        <v>0.33</v>
      </c>
      <c r="G63" s="32"/>
      <c r="H63" s="32"/>
      <c r="I63" s="32">
        <v>1</v>
      </c>
      <c r="J63" s="32"/>
      <c r="K63" s="32"/>
      <c r="L63" s="32"/>
      <c r="M63" s="32"/>
      <c r="N63" s="32"/>
      <c r="O63" s="32"/>
      <c r="P63" s="32"/>
      <c r="Q63" s="32">
        <v>3</v>
      </c>
      <c r="R63" s="32"/>
      <c r="S63" s="32"/>
      <c r="T63" s="32"/>
      <c r="U63" s="32"/>
      <c r="V63" s="32"/>
      <c r="W63" s="32"/>
      <c r="X63" s="38"/>
    </row>
    <row r="64" spans="1:24" ht="18.25" customHeight="1" x14ac:dyDescent="0.2">
      <c r="A64" s="38"/>
      <c r="B64" s="32"/>
      <c r="C64" s="32"/>
      <c r="D64" s="32"/>
      <c r="E64" s="32"/>
      <c r="F64" s="32"/>
      <c r="G64" s="32"/>
      <c r="H64" s="32"/>
      <c r="I64" s="32"/>
      <c r="J64" s="32"/>
      <c r="K64" s="32"/>
      <c r="L64" s="32"/>
      <c r="M64" s="32"/>
      <c r="N64" s="32"/>
      <c r="O64" s="32"/>
      <c r="P64" s="32"/>
      <c r="Q64" s="32"/>
      <c r="R64" s="32"/>
      <c r="S64" s="32"/>
      <c r="T64" s="32"/>
      <c r="U64" s="32"/>
      <c r="V64" s="32"/>
      <c r="W64" s="32"/>
      <c r="X64" s="38"/>
    </row>
    <row r="65" spans="1:24" ht="18.25" customHeight="1" x14ac:dyDescent="0.2">
      <c r="A65" s="28"/>
      <c r="B65" s="13"/>
      <c r="C65" s="13"/>
      <c r="D65" s="13"/>
      <c r="E65" s="43"/>
      <c r="F65" s="13"/>
      <c r="G65" s="13"/>
      <c r="H65" s="13"/>
      <c r="I65" s="13"/>
      <c r="J65" s="13"/>
      <c r="K65" s="13"/>
      <c r="L65" s="13"/>
      <c r="M65" s="13"/>
      <c r="N65" s="13"/>
      <c r="O65" s="13"/>
      <c r="P65" s="32"/>
      <c r="Q65" s="32"/>
      <c r="R65" s="32"/>
      <c r="S65" s="32"/>
      <c r="T65" s="32"/>
      <c r="U65" s="32"/>
      <c r="V65" s="32"/>
      <c r="W65" s="32"/>
      <c r="X65" s="38"/>
    </row>
    <row r="66" spans="1:24" ht="19" customHeight="1" x14ac:dyDescent="0.2">
      <c r="A66" s="22"/>
      <c r="B66" s="23"/>
      <c r="C66" s="23"/>
      <c r="D66" s="23"/>
      <c r="E66" s="33"/>
      <c r="F66" s="23"/>
      <c r="G66" s="23"/>
      <c r="H66" s="23"/>
      <c r="I66" s="23"/>
      <c r="J66" s="23"/>
      <c r="K66" s="23"/>
      <c r="L66" s="23"/>
      <c r="M66" s="23"/>
      <c r="N66" s="23"/>
      <c r="O66" s="23"/>
      <c r="P66" s="25"/>
      <c r="Q66" s="25"/>
      <c r="R66" s="25"/>
      <c r="S66" s="31"/>
      <c r="T66" s="32"/>
      <c r="U66" s="32"/>
      <c r="V66" s="32"/>
      <c r="W66" s="32"/>
      <c r="X66" s="38"/>
    </row>
    <row r="67" spans="1:24" ht="18.25" customHeight="1" x14ac:dyDescent="0.2">
      <c r="A67" s="26" t="s">
        <v>30</v>
      </c>
      <c r="B67" s="20">
        <f t="shared" ref="B67:M67" si="2">SUM(B53:B66)</f>
        <v>11</v>
      </c>
      <c r="C67" s="20">
        <f t="shared" si="2"/>
        <v>1</v>
      </c>
      <c r="D67" s="20">
        <f t="shared" si="2"/>
        <v>2</v>
      </c>
      <c r="E67" s="35">
        <f t="shared" si="2"/>
        <v>0</v>
      </c>
      <c r="F67" s="36">
        <f t="shared" si="2"/>
        <v>14.33</v>
      </c>
      <c r="G67" s="20">
        <f t="shared" si="2"/>
        <v>13</v>
      </c>
      <c r="H67" s="20">
        <f t="shared" si="2"/>
        <v>11</v>
      </c>
      <c r="I67" s="20">
        <f t="shared" si="2"/>
        <v>16</v>
      </c>
      <c r="J67" s="20">
        <f t="shared" si="2"/>
        <v>8</v>
      </c>
      <c r="K67" s="20">
        <f t="shared" si="2"/>
        <v>4</v>
      </c>
      <c r="L67" s="20">
        <f t="shared" si="2"/>
        <v>1</v>
      </c>
      <c r="M67" s="20">
        <f t="shared" si="2"/>
        <v>8</v>
      </c>
      <c r="N67" s="36">
        <f>(M67*7)/F67</f>
        <v>3.9078855547801816</v>
      </c>
      <c r="O67" s="36">
        <f>SUM(H67+J67+K67)/F67</f>
        <v>1.6050244242847174</v>
      </c>
      <c r="P67" s="20">
        <f>SUM(P53:P66)</f>
        <v>0</v>
      </c>
      <c r="Q67" s="35">
        <f>SUM(Q53:Q66)</f>
        <v>220</v>
      </c>
      <c r="R67" s="107"/>
      <c r="S67" s="32"/>
      <c r="T67" s="32"/>
      <c r="U67" s="32"/>
      <c r="V67" s="32"/>
      <c r="W67" s="32"/>
      <c r="X67" s="38"/>
    </row>
    <row r="68" spans="1:24" ht="18.25" customHeight="1" x14ac:dyDescent="0.2">
      <c r="A68" s="38"/>
      <c r="B68" s="32"/>
      <c r="C68" s="32"/>
      <c r="D68" s="32"/>
      <c r="E68" s="32"/>
      <c r="F68" s="32"/>
      <c r="G68" s="32"/>
      <c r="H68" s="32"/>
      <c r="I68" s="32"/>
      <c r="J68" s="32"/>
      <c r="K68" s="32"/>
      <c r="L68" s="32"/>
      <c r="M68" s="32"/>
      <c r="N68" s="32"/>
      <c r="O68" s="32"/>
      <c r="P68" s="32"/>
      <c r="Q68" s="32"/>
      <c r="R68" s="32"/>
      <c r="S68" s="32"/>
      <c r="T68" s="32"/>
      <c r="U68" s="32"/>
      <c r="V68" s="32"/>
      <c r="W68" s="32"/>
      <c r="X68" s="38"/>
    </row>
    <row r="69" spans="1:24" ht="18.25" customHeight="1" x14ac:dyDescent="0.2">
      <c r="A69" s="38"/>
      <c r="B69" s="32"/>
      <c r="C69" s="32"/>
      <c r="D69" s="32"/>
      <c r="E69" s="32"/>
      <c r="F69" s="32"/>
      <c r="G69" s="32"/>
      <c r="H69" s="32"/>
      <c r="I69" s="32"/>
      <c r="J69" s="32"/>
      <c r="K69" s="32"/>
      <c r="L69" s="32"/>
      <c r="M69" s="32"/>
      <c r="N69" s="32"/>
      <c r="O69" s="32"/>
      <c r="P69" s="32"/>
      <c r="Q69" s="32"/>
      <c r="R69" s="32"/>
      <c r="S69" s="32"/>
      <c r="T69" s="32"/>
      <c r="U69" s="32"/>
      <c r="V69" s="32"/>
      <c r="W69" s="32"/>
      <c r="X69" s="38"/>
    </row>
    <row r="70" spans="1:24" ht="28.25" customHeight="1" x14ac:dyDescent="0.2">
      <c r="A70" s="16" t="s">
        <v>6</v>
      </c>
      <c r="B70" s="16" t="s">
        <v>7</v>
      </c>
      <c r="C70" s="16" t="s">
        <v>8</v>
      </c>
      <c r="D70" s="16" t="s">
        <v>9</v>
      </c>
      <c r="E70" s="16" t="s">
        <v>10</v>
      </c>
      <c r="F70" s="16" t="s">
        <v>11</v>
      </c>
      <c r="G70" s="16" t="s">
        <v>12</v>
      </c>
      <c r="H70" s="16" t="s">
        <v>13</v>
      </c>
      <c r="I70" s="16" t="s">
        <v>14</v>
      </c>
      <c r="J70" s="16" t="s">
        <v>15</v>
      </c>
      <c r="K70" s="16" t="s">
        <v>16</v>
      </c>
      <c r="L70" s="16" t="s">
        <v>17</v>
      </c>
      <c r="M70" s="16" t="s">
        <v>18</v>
      </c>
      <c r="N70" s="16" t="s">
        <v>19</v>
      </c>
      <c r="O70" s="16" t="s">
        <v>20</v>
      </c>
      <c r="P70" s="17" t="s">
        <v>21</v>
      </c>
      <c r="Q70" s="16" t="s">
        <v>22</v>
      </c>
      <c r="R70" s="16" t="s">
        <v>23</v>
      </c>
      <c r="S70" s="16" t="s">
        <v>24</v>
      </c>
      <c r="T70" s="16" t="s">
        <v>25</v>
      </c>
      <c r="U70" s="16" t="s">
        <v>26</v>
      </c>
      <c r="V70" s="16" t="s">
        <v>27</v>
      </c>
      <c r="W70" s="17" t="s">
        <v>28</v>
      </c>
      <c r="X70" s="38"/>
    </row>
    <row r="71" spans="1:24" ht="19" customHeight="1" x14ac:dyDescent="0.2">
      <c r="A71" s="114" t="s">
        <v>127</v>
      </c>
      <c r="B71" s="107"/>
      <c r="C71" s="107"/>
      <c r="D71" s="107"/>
      <c r="E71" s="107"/>
      <c r="F71" s="107"/>
      <c r="G71" s="107"/>
      <c r="H71" s="107"/>
      <c r="I71" s="107"/>
      <c r="J71" s="107"/>
      <c r="K71" s="107"/>
      <c r="L71" s="107"/>
      <c r="M71" s="107"/>
      <c r="N71" s="107"/>
      <c r="O71" s="107"/>
      <c r="P71" s="107"/>
      <c r="Q71" s="107"/>
      <c r="R71" s="107"/>
      <c r="S71" s="107"/>
      <c r="T71" s="19">
        <v>1</v>
      </c>
      <c r="U71" s="107"/>
      <c r="V71" s="35"/>
      <c r="W71" s="35"/>
      <c r="X71" s="38"/>
    </row>
    <row r="72" spans="1:24" ht="18.25" customHeight="1" x14ac:dyDescent="0.2">
      <c r="A72" s="117" t="s">
        <v>149</v>
      </c>
      <c r="B72" s="32"/>
      <c r="C72" s="32"/>
      <c r="D72" s="32"/>
      <c r="E72" s="32"/>
      <c r="F72" s="32"/>
      <c r="G72" s="32"/>
      <c r="H72" s="32"/>
      <c r="I72" s="32"/>
      <c r="J72" s="32"/>
      <c r="K72" s="32"/>
      <c r="L72" s="32"/>
      <c r="M72" s="32"/>
      <c r="N72" s="32"/>
      <c r="O72" s="32"/>
      <c r="P72" s="32"/>
      <c r="Q72" s="32"/>
      <c r="R72" s="32"/>
      <c r="S72" s="32"/>
      <c r="T72" s="32"/>
      <c r="U72" s="32">
        <v>1</v>
      </c>
      <c r="V72" s="13"/>
      <c r="W72" s="13"/>
      <c r="X72" s="38"/>
    </row>
    <row r="73" spans="1:24" ht="19" customHeight="1" thickBot="1" x14ac:dyDescent="0.25">
      <c r="A73" s="117" t="s">
        <v>150</v>
      </c>
      <c r="B73" s="32"/>
      <c r="C73" s="32"/>
      <c r="D73" s="32"/>
      <c r="E73" s="32"/>
      <c r="F73" s="32"/>
      <c r="G73" s="32"/>
      <c r="H73" s="32"/>
      <c r="I73" s="32"/>
      <c r="J73" s="32"/>
      <c r="K73" s="32"/>
      <c r="L73" s="32"/>
      <c r="M73" s="32"/>
      <c r="N73" s="32"/>
      <c r="O73" s="32"/>
      <c r="P73" s="32"/>
      <c r="Q73" s="32"/>
      <c r="R73" s="32"/>
      <c r="S73" s="32"/>
      <c r="T73" s="32">
        <v>1</v>
      </c>
      <c r="U73" s="32"/>
      <c r="V73" s="31"/>
      <c r="W73" s="31"/>
      <c r="X73" s="38"/>
    </row>
    <row r="74" spans="1:24" ht="19" customHeight="1" x14ac:dyDescent="0.2">
      <c r="A74" s="156" t="s">
        <v>152</v>
      </c>
      <c r="B74" s="32">
        <v>1</v>
      </c>
      <c r="C74" s="32">
        <v>0</v>
      </c>
      <c r="D74" s="32">
        <v>0</v>
      </c>
      <c r="E74" s="32"/>
      <c r="F74" s="32"/>
      <c r="G74" s="32"/>
      <c r="H74" s="32"/>
      <c r="I74" s="32"/>
      <c r="J74" s="32"/>
      <c r="K74" s="32"/>
      <c r="L74" s="32"/>
      <c r="M74" s="32"/>
      <c r="N74" s="32"/>
      <c r="O74" s="32"/>
      <c r="P74" s="32"/>
      <c r="Q74" s="32"/>
      <c r="R74" s="32"/>
      <c r="S74" s="32"/>
      <c r="T74" s="32"/>
      <c r="U74" s="32"/>
      <c r="V74" s="31"/>
      <c r="W74" s="31"/>
      <c r="X74" s="38"/>
    </row>
    <row r="75" spans="1:24" ht="19" customHeight="1" x14ac:dyDescent="0.2">
      <c r="A75" s="117" t="s">
        <v>155</v>
      </c>
      <c r="B75" s="32"/>
      <c r="C75" s="32"/>
      <c r="D75" s="32"/>
      <c r="E75" s="32"/>
      <c r="F75" s="32"/>
      <c r="G75" s="32"/>
      <c r="H75" s="32"/>
      <c r="I75" s="32"/>
      <c r="J75" s="32"/>
      <c r="K75" s="32"/>
      <c r="L75" s="32"/>
      <c r="M75" s="32"/>
      <c r="N75" s="32"/>
      <c r="O75" s="32"/>
      <c r="P75" s="32"/>
      <c r="Q75" s="32"/>
      <c r="R75" s="32"/>
      <c r="S75" s="32"/>
      <c r="T75" s="32"/>
      <c r="U75" s="32">
        <v>1</v>
      </c>
      <c r="V75" s="31"/>
      <c r="W75" s="31"/>
      <c r="X75" s="38"/>
    </row>
    <row r="76" spans="1:24" ht="18.25" customHeight="1" x14ac:dyDescent="0.2">
      <c r="A76" s="118" t="s">
        <v>162</v>
      </c>
      <c r="B76" s="32">
        <v>3</v>
      </c>
      <c r="C76" s="32">
        <v>2</v>
      </c>
      <c r="D76" s="32">
        <v>2</v>
      </c>
      <c r="E76" s="32"/>
      <c r="F76" s="32"/>
      <c r="G76" s="32"/>
      <c r="H76" s="32"/>
      <c r="I76" s="32">
        <v>1</v>
      </c>
      <c r="J76" s="32"/>
      <c r="K76" s="32"/>
      <c r="L76" s="32"/>
      <c r="M76" s="32"/>
      <c r="N76" s="32"/>
      <c r="O76" s="32"/>
      <c r="P76" s="32"/>
      <c r="Q76" s="32"/>
      <c r="R76" s="32"/>
      <c r="S76" s="32"/>
      <c r="T76" s="32"/>
      <c r="U76" s="32"/>
      <c r="V76" s="13">
        <v>1</v>
      </c>
      <c r="W76" s="13"/>
      <c r="X76" s="38"/>
    </row>
    <row r="77" spans="1:24" ht="18.25" customHeight="1" x14ac:dyDescent="0.2">
      <c r="A77" s="23"/>
      <c r="B77" s="23"/>
      <c r="C77" s="23"/>
      <c r="D77" s="23"/>
      <c r="E77" s="23"/>
      <c r="F77" s="23"/>
      <c r="G77" s="23"/>
      <c r="H77" s="23"/>
      <c r="I77" s="23"/>
      <c r="J77" s="23"/>
      <c r="K77" s="23"/>
      <c r="L77" s="23"/>
      <c r="M77" s="23"/>
      <c r="N77" s="23"/>
      <c r="O77" s="24"/>
      <c r="P77" s="24"/>
      <c r="Q77" s="24"/>
      <c r="R77" s="23"/>
      <c r="S77" s="23"/>
      <c r="T77" s="23"/>
      <c r="U77" s="23"/>
      <c r="V77" s="23"/>
      <c r="W77" s="23"/>
      <c r="X77" s="38"/>
    </row>
    <row r="78" spans="1:24" ht="18.25" customHeight="1" x14ac:dyDescent="0.2">
      <c r="A78" s="20" t="s">
        <v>30</v>
      </c>
      <c r="B78" s="20">
        <f t="shared" ref="B78:N78" si="3">SUM(B71:B77)</f>
        <v>4</v>
      </c>
      <c r="C78" s="20">
        <f t="shared" si="3"/>
        <v>2</v>
      </c>
      <c r="D78" s="20">
        <f t="shared" si="3"/>
        <v>2</v>
      </c>
      <c r="E78" s="20">
        <f t="shared" si="3"/>
        <v>0</v>
      </c>
      <c r="F78" s="20">
        <f t="shared" si="3"/>
        <v>0</v>
      </c>
      <c r="G78" s="20">
        <f t="shared" si="3"/>
        <v>0</v>
      </c>
      <c r="H78" s="20">
        <f t="shared" si="3"/>
        <v>0</v>
      </c>
      <c r="I78" s="20">
        <f t="shared" si="3"/>
        <v>1</v>
      </c>
      <c r="J78" s="20">
        <f t="shared" si="3"/>
        <v>0</v>
      </c>
      <c r="K78" s="20">
        <f t="shared" si="3"/>
        <v>0</v>
      </c>
      <c r="L78" s="20">
        <f t="shared" si="3"/>
        <v>0</v>
      </c>
      <c r="M78" s="20">
        <f t="shared" si="3"/>
        <v>0</v>
      </c>
      <c r="N78" s="20">
        <f t="shared" si="3"/>
        <v>0</v>
      </c>
      <c r="O78" s="27">
        <f>(D78+J78+K78)/(B78+J78+K78)</f>
        <v>0.5</v>
      </c>
      <c r="P78" s="27">
        <f>($D78+$E78+($F78*2)+(G78*3))/$B78</f>
        <v>0.5</v>
      </c>
      <c r="Q78" s="27">
        <f>D78/B78</f>
        <v>0.5</v>
      </c>
      <c r="R78" s="20">
        <f>SUM(R71:R77)</f>
        <v>0</v>
      </c>
      <c r="S78" s="35"/>
      <c r="T78" s="20">
        <f>SUM(T71:T77)</f>
        <v>2</v>
      </c>
      <c r="U78" s="20">
        <f>SUM(U71:U77)</f>
        <v>2</v>
      </c>
      <c r="V78" s="35">
        <f>SUM(V71:V77)</f>
        <v>1</v>
      </c>
      <c r="W78" s="27">
        <f>(U78+V78)/(T78+U78+V78)</f>
        <v>0.6</v>
      </c>
      <c r="X78" s="38"/>
    </row>
  </sheetData>
  <mergeCells count="2">
    <mergeCell ref="A1:W1"/>
    <mergeCell ref="A50:R50"/>
  </mergeCells>
  <pageMargins left="0.75" right="0.75" top="1" bottom="1" header="0.5" footer="0.5"/>
  <pageSetup orientation="portrait"/>
  <headerFooter>
    <oddHeader>&amp;L&amp;"Geneva,Regular"&amp;10&amp;K000000BrehmVega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5"/>
  <sheetViews>
    <sheetView showGridLines="0" workbookViewId="0">
      <selection activeCell="A17" sqref="A17"/>
    </sheetView>
  </sheetViews>
  <sheetFormatPr baseColWidth="10" defaultColWidth="8.125" defaultRowHeight="13" customHeight="1" x14ac:dyDescent="0.2"/>
  <cols>
    <col min="1" max="1" width="13" style="6" customWidth="1"/>
    <col min="2" max="2" width="2.125" style="6" customWidth="1"/>
    <col min="3" max="3" width="2" style="6" customWidth="1"/>
    <col min="4" max="4" width="2.375" style="6" bestFit="1" customWidth="1"/>
    <col min="5" max="5" width="3.5" style="6" customWidth="1"/>
    <col min="6" max="10" width="2" style="6" customWidth="1"/>
    <col min="11" max="11" width="2.75" style="6" customWidth="1"/>
    <col min="12" max="12" width="2.625" style="6" customWidth="1"/>
    <col min="13" max="13" width="2.375" style="6" customWidth="1"/>
    <col min="14" max="14" width="3.625" style="6" customWidth="1"/>
    <col min="15" max="15" width="3.375" style="6" bestFit="1" customWidth="1"/>
    <col min="16" max="16" width="5.375" style="6" customWidth="1"/>
    <col min="17" max="17" width="3.375" style="6" bestFit="1" customWidth="1"/>
    <col min="18" max="20" width="2" style="6" customWidth="1"/>
    <col min="21" max="21" width="2.375" style="6" bestFit="1" customWidth="1"/>
    <col min="22" max="22" width="2" style="6" customWidth="1"/>
    <col min="23" max="23" width="4.125" style="6" customWidth="1"/>
    <col min="24" max="24" width="3.625" style="6" customWidth="1"/>
    <col min="25" max="256" width="8.125" customWidth="1"/>
  </cols>
  <sheetData>
    <row r="1" spans="1:24" ht="21" customHeight="1" x14ac:dyDescent="0.2">
      <c r="A1" s="226" t="s">
        <v>117</v>
      </c>
      <c r="B1" s="227"/>
      <c r="C1" s="227"/>
      <c r="D1" s="227"/>
      <c r="E1" s="227"/>
      <c r="F1" s="227"/>
      <c r="G1" s="227"/>
      <c r="H1" s="227"/>
      <c r="I1" s="227"/>
      <c r="J1" s="227"/>
      <c r="K1" s="227"/>
      <c r="L1" s="227"/>
      <c r="M1" s="227"/>
      <c r="N1" s="227"/>
      <c r="O1" s="227"/>
      <c r="P1" s="227"/>
      <c r="Q1" s="227"/>
      <c r="R1" s="227"/>
      <c r="S1" s="227"/>
      <c r="T1" s="227"/>
      <c r="U1" s="227"/>
      <c r="V1" s="227"/>
      <c r="W1" s="227"/>
      <c r="X1" s="32"/>
    </row>
    <row r="2" spans="1:24" ht="18.25" customHeight="1" x14ac:dyDescent="0.2">
      <c r="A2" s="32"/>
      <c r="B2" s="32"/>
      <c r="C2" s="32"/>
      <c r="D2" s="32"/>
      <c r="E2" s="32"/>
      <c r="F2" s="32"/>
      <c r="G2" s="32"/>
      <c r="H2" s="32"/>
      <c r="I2" s="32"/>
      <c r="J2" s="32"/>
      <c r="K2" s="32"/>
      <c r="L2" s="32"/>
      <c r="M2" s="32"/>
      <c r="N2" s="32"/>
      <c r="O2" s="32"/>
      <c r="P2" s="32"/>
      <c r="Q2" s="32"/>
      <c r="R2" s="32"/>
      <c r="S2" s="32"/>
      <c r="T2" s="32"/>
      <c r="U2" s="13"/>
      <c r="V2" s="13"/>
      <c r="W2" s="13"/>
      <c r="X2" s="32"/>
    </row>
    <row r="3" spans="1:24" ht="28.25" customHeight="1" x14ac:dyDescent="0.2">
      <c r="A3" s="16" t="s">
        <v>6</v>
      </c>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21</v>
      </c>
      <c r="Q3" s="16" t="s">
        <v>22</v>
      </c>
      <c r="R3" s="16" t="s">
        <v>23</v>
      </c>
      <c r="S3" s="16" t="s">
        <v>24</v>
      </c>
      <c r="T3" s="16" t="s">
        <v>25</v>
      </c>
      <c r="U3" s="16" t="s">
        <v>26</v>
      </c>
      <c r="V3" s="16" t="s">
        <v>27</v>
      </c>
      <c r="W3" s="17" t="s">
        <v>28</v>
      </c>
      <c r="X3" s="16" t="s">
        <v>29</v>
      </c>
    </row>
    <row r="4" spans="1:24" ht="19" customHeight="1" x14ac:dyDescent="0.2">
      <c r="A4" s="117" t="s">
        <v>128</v>
      </c>
      <c r="B4" s="19">
        <v>2</v>
      </c>
      <c r="C4" s="19">
        <v>1</v>
      </c>
      <c r="D4" s="19">
        <v>1</v>
      </c>
      <c r="E4" s="107"/>
      <c r="F4" s="107"/>
      <c r="G4" s="107"/>
      <c r="H4" s="107"/>
      <c r="I4" s="19"/>
      <c r="J4" s="107">
        <v>1</v>
      </c>
      <c r="K4" s="107"/>
      <c r="L4" s="107"/>
      <c r="M4" s="107"/>
      <c r="N4" s="107"/>
      <c r="O4" s="107"/>
      <c r="P4" s="107"/>
      <c r="Q4" s="107"/>
      <c r="R4" s="107"/>
      <c r="S4" s="107"/>
      <c r="T4" s="107">
        <v>1</v>
      </c>
      <c r="U4" s="107"/>
      <c r="V4" s="19">
        <v>2</v>
      </c>
      <c r="W4" s="107"/>
      <c r="X4" s="107"/>
    </row>
    <row r="5" spans="1:24" ht="19" customHeight="1" x14ac:dyDescent="0.2">
      <c r="A5" s="117" t="s">
        <v>129</v>
      </c>
      <c r="B5" s="14">
        <v>2</v>
      </c>
      <c r="C5" s="14">
        <v>0</v>
      </c>
      <c r="D5" s="14">
        <v>0</v>
      </c>
      <c r="E5" s="32"/>
      <c r="F5" s="32"/>
      <c r="G5" s="32"/>
      <c r="H5" s="32"/>
      <c r="I5" s="14">
        <v>2</v>
      </c>
      <c r="J5" s="32"/>
      <c r="K5" s="32"/>
      <c r="L5" s="32"/>
      <c r="M5" s="32"/>
      <c r="N5" s="32"/>
      <c r="O5" s="32"/>
      <c r="P5" s="32"/>
      <c r="Q5" s="32"/>
      <c r="R5" s="32"/>
      <c r="S5" s="14"/>
      <c r="T5" s="32"/>
      <c r="U5" s="14"/>
      <c r="V5" s="14"/>
      <c r="W5" s="32"/>
      <c r="X5" s="32"/>
    </row>
    <row r="6" spans="1:24" ht="19" customHeight="1" x14ac:dyDescent="0.2">
      <c r="A6" s="117" t="s">
        <v>131</v>
      </c>
      <c r="B6" s="14"/>
      <c r="C6" s="14"/>
      <c r="D6" s="14"/>
      <c r="E6" s="32"/>
      <c r="F6" s="32"/>
      <c r="G6" s="32"/>
      <c r="H6" s="32"/>
      <c r="I6" s="32"/>
      <c r="J6" s="32"/>
      <c r="K6" s="32"/>
      <c r="L6" s="32"/>
      <c r="M6" s="32"/>
      <c r="N6" s="32"/>
      <c r="O6" s="32"/>
      <c r="P6" s="32"/>
      <c r="Q6" s="32"/>
      <c r="R6" s="32">
        <v>1</v>
      </c>
      <c r="S6" s="32"/>
      <c r="T6" s="32"/>
      <c r="U6" s="32"/>
      <c r="V6" s="32"/>
      <c r="W6" s="32"/>
      <c r="X6" s="32"/>
    </row>
    <row r="7" spans="1:24" ht="19" customHeight="1" x14ac:dyDescent="0.2">
      <c r="A7" s="117" t="s">
        <v>132</v>
      </c>
      <c r="B7" s="14">
        <v>2</v>
      </c>
      <c r="C7" s="14">
        <v>0</v>
      </c>
      <c r="D7" s="14">
        <v>0</v>
      </c>
      <c r="E7" s="14"/>
      <c r="F7" s="32"/>
      <c r="G7" s="32"/>
      <c r="H7" s="32">
        <v>1</v>
      </c>
      <c r="I7" s="32"/>
      <c r="J7" s="32"/>
      <c r="K7" s="32"/>
      <c r="L7" s="32"/>
      <c r="M7" s="32">
        <v>1</v>
      </c>
      <c r="N7" s="32"/>
      <c r="O7" s="32"/>
      <c r="P7" s="32"/>
      <c r="Q7" s="32"/>
      <c r="R7" s="32"/>
      <c r="S7" s="32"/>
      <c r="T7" s="32"/>
      <c r="U7" s="14"/>
      <c r="V7" s="32">
        <v>3</v>
      </c>
      <c r="W7" s="32"/>
      <c r="X7" s="32"/>
    </row>
    <row r="8" spans="1:24" ht="19" customHeight="1" x14ac:dyDescent="0.2">
      <c r="A8" s="116" t="s">
        <v>136</v>
      </c>
      <c r="B8" s="14">
        <v>0</v>
      </c>
      <c r="C8" s="14">
        <v>1</v>
      </c>
      <c r="D8" s="14">
        <v>0</v>
      </c>
      <c r="E8" s="32"/>
      <c r="F8" s="32"/>
      <c r="G8" s="32"/>
      <c r="H8" s="32"/>
      <c r="I8" s="32"/>
      <c r="J8" s="32"/>
      <c r="K8" s="32"/>
      <c r="L8" s="32"/>
      <c r="M8" s="32"/>
      <c r="N8" s="32"/>
      <c r="O8" s="32"/>
      <c r="P8" s="32"/>
      <c r="Q8" s="32"/>
      <c r="R8" s="32"/>
      <c r="S8" s="32"/>
      <c r="T8" s="32"/>
      <c r="U8" s="14"/>
      <c r="V8" s="32"/>
      <c r="W8" s="32"/>
      <c r="X8" s="32"/>
    </row>
    <row r="9" spans="1:24" ht="19" customHeight="1" x14ac:dyDescent="0.2">
      <c r="A9" s="117" t="s">
        <v>138</v>
      </c>
      <c r="B9" s="14">
        <v>0</v>
      </c>
      <c r="C9" s="14">
        <v>1</v>
      </c>
      <c r="D9" s="14">
        <v>0</v>
      </c>
      <c r="E9" s="32"/>
      <c r="F9" s="32"/>
      <c r="G9" s="32"/>
      <c r="H9" s="32"/>
      <c r="I9" s="32"/>
      <c r="J9" s="14"/>
      <c r="K9" s="14"/>
      <c r="L9" s="32"/>
      <c r="M9" s="32"/>
      <c r="N9" s="32"/>
      <c r="O9" s="32"/>
      <c r="P9" s="32"/>
      <c r="Q9" s="32"/>
      <c r="R9" s="32"/>
      <c r="S9" s="32"/>
      <c r="T9" s="14"/>
      <c r="U9" s="14"/>
      <c r="V9" s="32"/>
      <c r="W9" s="32"/>
      <c r="X9" s="32"/>
    </row>
    <row r="10" spans="1:24" ht="19" customHeight="1" x14ac:dyDescent="0.2">
      <c r="A10" s="117" t="s">
        <v>145</v>
      </c>
      <c r="B10" s="14">
        <v>0</v>
      </c>
      <c r="C10" s="14">
        <v>1</v>
      </c>
      <c r="D10" s="14">
        <v>0</v>
      </c>
      <c r="E10" s="32"/>
      <c r="F10" s="32"/>
      <c r="G10" s="32"/>
      <c r="H10" s="32"/>
      <c r="I10" s="32"/>
      <c r="J10" s="32"/>
      <c r="K10" s="32"/>
      <c r="L10" s="32"/>
      <c r="M10" s="32"/>
      <c r="N10" s="32"/>
      <c r="O10" s="32"/>
      <c r="P10" s="32"/>
      <c r="Q10" s="32"/>
      <c r="R10" s="32"/>
      <c r="S10" s="32"/>
      <c r="T10" s="32"/>
      <c r="U10" s="32"/>
      <c r="V10" s="14"/>
      <c r="W10" s="32"/>
      <c r="X10" s="32"/>
    </row>
    <row r="11" spans="1:24" ht="19" customHeight="1" x14ac:dyDescent="0.2">
      <c r="A11" s="117" t="s">
        <v>150</v>
      </c>
      <c r="B11" s="14"/>
      <c r="C11" s="14"/>
      <c r="D11" s="14"/>
      <c r="E11" s="32"/>
      <c r="F11" s="32"/>
      <c r="G11" s="32"/>
      <c r="H11" s="32"/>
      <c r="I11" s="32"/>
      <c r="J11" s="32"/>
      <c r="K11" s="32"/>
      <c r="L11" s="32"/>
      <c r="M11" s="32"/>
      <c r="N11" s="32"/>
      <c r="O11" s="32"/>
      <c r="P11" s="32"/>
      <c r="Q11" s="32"/>
      <c r="R11" s="32">
        <v>1</v>
      </c>
      <c r="S11" s="32"/>
      <c r="T11" s="32"/>
      <c r="U11" s="14"/>
      <c r="V11" s="14"/>
      <c r="W11" s="32"/>
      <c r="X11" s="32"/>
    </row>
    <row r="12" spans="1:24" ht="19" customHeight="1" x14ac:dyDescent="0.2">
      <c r="A12" s="116" t="s">
        <v>151</v>
      </c>
      <c r="B12" s="14"/>
      <c r="C12" s="14"/>
      <c r="D12" s="14"/>
      <c r="E12" s="32"/>
      <c r="F12" s="32"/>
      <c r="G12" s="32"/>
      <c r="H12" s="14"/>
      <c r="I12" s="32"/>
      <c r="J12" s="32"/>
      <c r="K12" s="32"/>
      <c r="L12" s="32"/>
      <c r="M12" s="32"/>
      <c r="N12" s="32"/>
      <c r="O12" s="32"/>
      <c r="P12" s="32"/>
      <c r="Q12" s="32"/>
      <c r="R12" s="32"/>
      <c r="S12" s="32">
        <v>1</v>
      </c>
      <c r="T12" s="32"/>
      <c r="U12" s="14"/>
      <c r="V12" s="32"/>
      <c r="W12" s="32"/>
      <c r="X12" s="32"/>
    </row>
    <row r="13" spans="1:24" ht="19" customHeight="1" x14ac:dyDescent="0.2">
      <c r="A13" s="116" t="s">
        <v>152</v>
      </c>
      <c r="B13" s="32"/>
      <c r="C13" s="32">
        <v>1</v>
      </c>
      <c r="D13" s="32"/>
      <c r="E13" s="32"/>
      <c r="F13" s="32"/>
      <c r="G13" s="32"/>
      <c r="H13" s="32"/>
      <c r="I13" s="32"/>
      <c r="J13" s="32"/>
      <c r="K13" s="32"/>
      <c r="L13" s="32"/>
      <c r="M13" s="32"/>
      <c r="N13" s="32"/>
      <c r="O13" s="32"/>
      <c r="P13" s="32"/>
      <c r="Q13" s="32"/>
      <c r="R13" s="32">
        <v>1</v>
      </c>
      <c r="S13" s="32"/>
      <c r="T13" s="32"/>
      <c r="U13" s="14"/>
      <c r="V13" s="14"/>
      <c r="W13" s="32"/>
      <c r="X13" s="32"/>
    </row>
    <row r="14" spans="1:24" ht="19" customHeight="1" x14ac:dyDescent="0.2">
      <c r="A14" s="116" t="s">
        <v>152</v>
      </c>
      <c r="B14" s="14"/>
      <c r="C14" s="14">
        <v>1</v>
      </c>
      <c r="D14" s="14"/>
      <c r="E14" s="32"/>
      <c r="F14" s="32"/>
      <c r="G14" s="32"/>
      <c r="H14" s="32"/>
      <c r="I14" s="14"/>
      <c r="J14" s="14"/>
      <c r="K14" s="32"/>
      <c r="L14" s="32"/>
      <c r="M14" s="32"/>
      <c r="N14" s="32"/>
      <c r="O14" s="32"/>
      <c r="P14" s="32"/>
      <c r="Q14" s="32"/>
      <c r="R14" s="32">
        <v>1</v>
      </c>
      <c r="S14" s="32"/>
      <c r="T14" s="14"/>
      <c r="U14" s="14"/>
      <c r="V14" s="14"/>
      <c r="W14" s="32"/>
      <c r="X14" s="32"/>
    </row>
    <row r="15" spans="1:24" ht="19" customHeight="1" x14ac:dyDescent="0.2">
      <c r="A15" s="116" t="s">
        <v>160</v>
      </c>
      <c r="B15" s="14">
        <v>0</v>
      </c>
      <c r="C15" s="14">
        <v>1</v>
      </c>
      <c r="D15" s="14"/>
      <c r="E15" s="32"/>
      <c r="F15" s="32"/>
      <c r="G15" s="32"/>
      <c r="H15" s="32"/>
      <c r="I15" s="14"/>
      <c r="J15" s="32"/>
      <c r="K15" s="32"/>
      <c r="L15" s="32"/>
      <c r="M15" s="32"/>
      <c r="N15" s="32"/>
      <c r="O15" s="32"/>
      <c r="P15" s="32"/>
      <c r="Q15" s="32"/>
      <c r="R15" s="32">
        <v>2</v>
      </c>
      <c r="S15" s="32"/>
      <c r="T15" s="32"/>
      <c r="U15" s="14"/>
      <c r="V15" s="32"/>
      <c r="W15" s="32"/>
      <c r="X15" s="32"/>
    </row>
    <row r="16" spans="1:24" ht="19" customHeight="1" x14ac:dyDescent="0.2">
      <c r="A16" s="116" t="s">
        <v>168</v>
      </c>
      <c r="B16" s="32"/>
      <c r="C16" s="14">
        <v>1</v>
      </c>
      <c r="D16" s="32"/>
      <c r="E16" s="32"/>
      <c r="F16" s="32"/>
      <c r="G16" s="32"/>
      <c r="H16" s="32"/>
      <c r="I16" s="32"/>
      <c r="J16" s="32"/>
      <c r="K16" s="32"/>
      <c r="L16" s="32"/>
      <c r="M16" s="32"/>
      <c r="N16" s="32"/>
      <c r="O16" s="32"/>
      <c r="P16" s="32"/>
      <c r="Q16" s="32"/>
      <c r="R16" s="32"/>
      <c r="S16" s="32"/>
      <c r="T16" s="32"/>
      <c r="U16" s="32"/>
      <c r="V16" s="32"/>
      <c r="W16" s="32"/>
      <c r="X16" s="32"/>
    </row>
    <row r="17" spans="1:24" ht="18.25" customHeight="1" x14ac:dyDescent="0.2">
      <c r="A17" s="117"/>
      <c r="B17" s="32"/>
      <c r="C17" s="32"/>
      <c r="D17" s="32"/>
      <c r="E17" s="32"/>
      <c r="F17" s="32"/>
      <c r="G17" s="32"/>
      <c r="H17" s="32"/>
      <c r="I17" s="32"/>
      <c r="J17" s="32"/>
      <c r="K17" s="32"/>
      <c r="L17" s="32"/>
      <c r="M17" s="32"/>
      <c r="N17" s="32"/>
      <c r="O17" s="32"/>
      <c r="P17" s="32"/>
      <c r="Q17" s="32"/>
      <c r="R17" s="32"/>
      <c r="S17" s="32"/>
      <c r="T17" s="32"/>
      <c r="U17" s="32"/>
      <c r="V17" s="32"/>
      <c r="W17" s="32"/>
      <c r="X17" s="32"/>
    </row>
    <row r="18" spans="1:24" ht="18.25" customHeight="1" x14ac:dyDescent="0.2">
      <c r="A18" s="116"/>
      <c r="B18" s="32"/>
      <c r="C18" s="32"/>
      <c r="D18" s="32"/>
      <c r="E18" s="32"/>
      <c r="F18" s="32"/>
      <c r="G18" s="32"/>
      <c r="H18" s="32"/>
      <c r="I18" s="32"/>
      <c r="J18" s="32"/>
      <c r="K18" s="32"/>
      <c r="L18" s="32"/>
      <c r="M18" s="32"/>
      <c r="N18" s="32"/>
      <c r="O18" s="32"/>
      <c r="P18" s="32"/>
      <c r="Q18" s="32"/>
      <c r="R18" s="32"/>
      <c r="S18" s="32"/>
      <c r="T18" s="32"/>
      <c r="U18" s="32"/>
      <c r="V18" s="32"/>
      <c r="W18" s="32"/>
      <c r="X18" s="32"/>
    </row>
    <row r="19" spans="1:24" ht="18.25" customHeight="1" x14ac:dyDescent="0.25">
      <c r="A19" s="140"/>
      <c r="B19" s="32"/>
      <c r="C19" s="32"/>
      <c r="D19" s="32"/>
      <c r="E19" s="32"/>
      <c r="F19" s="32"/>
      <c r="G19" s="32"/>
      <c r="H19" s="32"/>
      <c r="I19" s="32"/>
      <c r="J19" s="32"/>
      <c r="K19" s="32"/>
      <c r="L19" s="32"/>
      <c r="M19" s="32"/>
      <c r="N19" s="32"/>
      <c r="O19" s="32"/>
      <c r="P19" s="32"/>
      <c r="Q19" s="32"/>
      <c r="R19" s="32"/>
      <c r="S19" s="32"/>
      <c r="T19" s="32"/>
      <c r="U19" s="32"/>
      <c r="V19" s="32"/>
      <c r="W19" s="32"/>
      <c r="X19" s="32"/>
    </row>
    <row r="20" spans="1:24" ht="18.25" customHeight="1" x14ac:dyDescent="0.2">
      <c r="A20" s="141"/>
      <c r="B20" s="32"/>
      <c r="C20" s="32"/>
      <c r="D20" s="32"/>
      <c r="E20" s="32"/>
      <c r="F20" s="32"/>
      <c r="G20" s="32"/>
      <c r="H20" s="32"/>
      <c r="I20" s="32"/>
      <c r="J20" s="32"/>
      <c r="K20" s="32"/>
      <c r="L20" s="32"/>
      <c r="M20" s="32"/>
      <c r="N20" s="32"/>
      <c r="O20" s="32"/>
      <c r="P20" s="32"/>
      <c r="Q20" s="32"/>
      <c r="R20" s="32"/>
      <c r="S20" s="32"/>
      <c r="T20" s="32"/>
      <c r="U20" s="32"/>
      <c r="V20" s="32"/>
      <c r="W20" s="32"/>
      <c r="X20" s="32"/>
    </row>
    <row r="21" spans="1:24" ht="18.25" customHeight="1" x14ac:dyDescent="0.2">
      <c r="A21" s="116"/>
      <c r="B21" s="32"/>
      <c r="C21" s="32"/>
      <c r="D21" s="32"/>
      <c r="E21" s="32"/>
      <c r="F21" s="32"/>
      <c r="G21" s="32"/>
      <c r="H21" s="32"/>
      <c r="I21" s="32"/>
      <c r="J21" s="32"/>
      <c r="K21" s="32"/>
      <c r="L21" s="32"/>
      <c r="M21" s="32"/>
      <c r="N21" s="32"/>
      <c r="O21" s="32"/>
      <c r="P21" s="32"/>
      <c r="Q21" s="32"/>
      <c r="R21" s="32"/>
      <c r="S21" s="32"/>
      <c r="T21" s="32"/>
      <c r="U21" s="32"/>
      <c r="V21" s="32"/>
      <c r="W21" s="32"/>
      <c r="X21" s="32"/>
    </row>
    <row r="22" spans="1:24" ht="18.25" customHeight="1" x14ac:dyDescent="0.2">
      <c r="A22" s="145"/>
      <c r="B22" s="32"/>
      <c r="C22" s="32"/>
      <c r="D22" s="32"/>
      <c r="E22" s="32"/>
      <c r="F22" s="32"/>
      <c r="G22" s="32"/>
      <c r="H22" s="32"/>
      <c r="I22" s="32"/>
      <c r="J22" s="32"/>
      <c r="K22" s="32"/>
      <c r="L22" s="32"/>
      <c r="M22" s="32"/>
      <c r="N22" s="32"/>
      <c r="O22" s="32"/>
      <c r="P22" s="32"/>
      <c r="Q22" s="32"/>
      <c r="R22" s="32"/>
      <c r="S22" s="32"/>
      <c r="T22" s="32"/>
      <c r="U22" s="32"/>
      <c r="V22" s="32"/>
      <c r="W22" s="32"/>
      <c r="X22" s="32"/>
    </row>
    <row r="23" spans="1:24" ht="18.25" customHeight="1" x14ac:dyDescent="0.2">
      <c r="A23" s="116"/>
      <c r="B23" s="32"/>
      <c r="C23" s="32"/>
      <c r="D23" s="32"/>
      <c r="E23" s="32"/>
      <c r="F23" s="32"/>
      <c r="G23" s="32"/>
      <c r="H23" s="32"/>
      <c r="I23" s="32"/>
      <c r="J23" s="32"/>
      <c r="K23" s="32"/>
      <c r="L23" s="32"/>
      <c r="M23" s="32"/>
      <c r="N23" s="32"/>
      <c r="O23" s="32"/>
      <c r="P23" s="32"/>
      <c r="Q23" s="32"/>
      <c r="R23" s="32"/>
      <c r="S23" s="32"/>
      <c r="T23" s="32"/>
      <c r="U23" s="32"/>
      <c r="V23" s="32"/>
      <c r="W23" s="32"/>
      <c r="X23" s="32"/>
    </row>
    <row r="24" spans="1:24" ht="18.25" customHeight="1" x14ac:dyDescent="0.2">
      <c r="A24" s="32"/>
      <c r="B24" s="32"/>
      <c r="C24" s="32"/>
      <c r="D24" s="32"/>
      <c r="E24" s="32"/>
      <c r="F24" s="32"/>
      <c r="G24" s="32"/>
      <c r="H24" s="32"/>
      <c r="I24" s="32"/>
      <c r="J24" s="32"/>
      <c r="K24" s="32"/>
      <c r="L24" s="32"/>
      <c r="M24" s="32"/>
      <c r="N24" s="32"/>
      <c r="O24" s="32"/>
      <c r="P24" s="32"/>
      <c r="Q24" s="32"/>
      <c r="R24" s="32"/>
      <c r="S24" s="32"/>
      <c r="T24" s="32"/>
      <c r="U24" s="32"/>
      <c r="V24" s="32"/>
      <c r="W24" s="32"/>
      <c r="X24" s="32"/>
    </row>
    <row r="25" spans="1:24" ht="18.25" customHeight="1" x14ac:dyDescent="0.2">
      <c r="A25" s="32"/>
      <c r="B25" s="32"/>
      <c r="C25" s="32"/>
      <c r="D25" s="32"/>
      <c r="E25" s="32"/>
      <c r="F25" s="32"/>
      <c r="G25" s="32"/>
      <c r="H25" s="32"/>
      <c r="I25" s="32"/>
      <c r="J25" s="32"/>
      <c r="K25" s="32"/>
      <c r="L25" s="32"/>
      <c r="M25" s="32"/>
      <c r="N25" s="32"/>
      <c r="O25" s="32"/>
      <c r="P25" s="32"/>
      <c r="Q25" s="32"/>
      <c r="R25" s="32"/>
      <c r="S25" s="32"/>
      <c r="T25" s="32"/>
      <c r="U25" s="32"/>
      <c r="V25" s="32"/>
      <c r="W25" s="32"/>
      <c r="X25" s="32"/>
    </row>
    <row r="26" spans="1:24" ht="18.25" customHeight="1" x14ac:dyDescent="0.2">
      <c r="A26" s="32"/>
      <c r="B26" s="32"/>
      <c r="C26" s="32"/>
      <c r="D26" s="32"/>
      <c r="E26" s="32"/>
      <c r="F26" s="32"/>
      <c r="G26" s="32"/>
      <c r="H26" s="32"/>
      <c r="I26" s="32"/>
      <c r="J26" s="32"/>
      <c r="K26" s="32"/>
      <c r="L26" s="32"/>
      <c r="M26" s="32"/>
      <c r="N26" s="32"/>
      <c r="O26" s="32"/>
      <c r="P26" s="32"/>
      <c r="Q26" s="32"/>
      <c r="R26" s="32"/>
      <c r="S26" s="32"/>
      <c r="T26" s="32"/>
      <c r="U26" s="32"/>
      <c r="V26" s="32"/>
      <c r="W26" s="32"/>
      <c r="X26" s="32"/>
    </row>
    <row r="27" spans="1:24" ht="18.25" customHeight="1" x14ac:dyDescent="0.2">
      <c r="A27" s="32"/>
      <c r="B27" s="32"/>
      <c r="C27" s="32"/>
      <c r="D27" s="32"/>
      <c r="E27" s="32"/>
      <c r="F27" s="32"/>
      <c r="G27" s="32"/>
      <c r="H27" s="32"/>
      <c r="I27" s="32"/>
      <c r="J27" s="32"/>
      <c r="K27" s="32"/>
      <c r="L27" s="32"/>
      <c r="M27" s="32"/>
      <c r="N27" s="32"/>
      <c r="O27" s="32"/>
      <c r="P27" s="32"/>
      <c r="Q27" s="32"/>
      <c r="R27" s="32"/>
      <c r="S27" s="32"/>
      <c r="T27" s="32"/>
      <c r="U27" s="32"/>
      <c r="V27" s="32"/>
      <c r="W27" s="32"/>
      <c r="X27" s="32"/>
    </row>
    <row r="28" spans="1:24" ht="18.25" customHeight="1" x14ac:dyDescent="0.2">
      <c r="A28" s="32"/>
      <c r="B28" s="32"/>
      <c r="C28" s="32"/>
      <c r="D28" s="32"/>
      <c r="E28" s="32"/>
      <c r="F28" s="32"/>
      <c r="G28" s="32"/>
      <c r="H28" s="32"/>
      <c r="I28" s="32"/>
      <c r="J28" s="32"/>
      <c r="K28" s="32"/>
      <c r="L28" s="32"/>
      <c r="M28" s="32"/>
      <c r="N28" s="32"/>
      <c r="O28" s="32"/>
      <c r="P28" s="32"/>
      <c r="Q28" s="32"/>
      <c r="R28" s="32"/>
      <c r="S28" s="32"/>
      <c r="T28" s="32"/>
      <c r="U28" s="32"/>
      <c r="V28" s="32"/>
      <c r="W28" s="32"/>
      <c r="X28" s="32"/>
    </row>
    <row r="29" spans="1:24" ht="18.25" customHeight="1" x14ac:dyDescent="0.2">
      <c r="A29" s="32"/>
      <c r="B29" s="32"/>
      <c r="C29" s="32"/>
      <c r="D29" s="32"/>
      <c r="E29" s="32"/>
      <c r="F29" s="32"/>
      <c r="G29" s="32"/>
      <c r="H29" s="32"/>
      <c r="I29" s="32"/>
      <c r="J29" s="32"/>
      <c r="K29" s="32"/>
      <c r="L29" s="32"/>
      <c r="M29" s="32"/>
      <c r="N29" s="32"/>
      <c r="O29" s="32"/>
      <c r="P29" s="32"/>
      <c r="Q29" s="32"/>
      <c r="R29" s="32"/>
      <c r="S29" s="32"/>
      <c r="T29" s="32"/>
      <c r="U29" s="32"/>
      <c r="V29" s="32"/>
      <c r="W29" s="32"/>
      <c r="X29" s="32"/>
    </row>
    <row r="30" spans="1:24" ht="18.25" customHeight="1" x14ac:dyDescent="0.2">
      <c r="A30" s="13"/>
      <c r="B30" s="13"/>
      <c r="C30" s="13"/>
      <c r="D30" s="13"/>
      <c r="E30" s="13"/>
      <c r="F30" s="13"/>
      <c r="G30" s="13"/>
      <c r="H30" s="13"/>
      <c r="I30" s="13"/>
      <c r="J30" s="13"/>
      <c r="K30" s="13"/>
      <c r="L30" s="13"/>
      <c r="M30" s="13"/>
      <c r="N30" s="13"/>
      <c r="O30" s="41"/>
      <c r="P30" s="41"/>
      <c r="Q30" s="41"/>
      <c r="R30" s="13"/>
      <c r="S30" s="13"/>
      <c r="T30" s="13"/>
      <c r="U30" s="13"/>
      <c r="V30" s="13"/>
      <c r="W30" s="13"/>
      <c r="X30" s="32"/>
    </row>
    <row r="31" spans="1:24" ht="18.25" customHeight="1" x14ac:dyDescent="0.2">
      <c r="A31" s="13"/>
      <c r="B31" s="13"/>
      <c r="C31" s="13"/>
      <c r="D31" s="13"/>
      <c r="E31" s="13"/>
      <c r="F31" s="13"/>
      <c r="G31" s="13"/>
      <c r="H31" s="13"/>
      <c r="I31" s="13"/>
      <c r="J31" s="13"/>
      <c r="K31" s="13"/>
      <c r="L31" s="13"/>
      <c r="M31" s="13"/>
      <c r="N31" s="13"/>
      <c r="O31" s="41"/>
      <c r="P31" s="41"/>
      <c r="Q31" s="41"/>
      <c r="R31" s="13"/>
      <c r="S31" s="13"/>
      <c r="T31" s="13"/>
      <c r="U31" s="13"/>
      <c r="V31" s="13"/>
      <c r="W31" s="13"/>
      <c r="X31" s="32"/>
    </row>
    <row r="32" spans="1:24" ht="19" customHeight="1" x14ac:dyDescent="0.2">
      <c r="A32" s="23"/>
      <c r="B32" s="23"/>
      <c r="C32" s="23"/>
      <c r="D32" s="23"/>
      <c r="E32" s="23"/>
      <c r="F32" s="23"/>
      <c r="G32" s="23"/>
      <c r="H32" s="23"/>
      <c r="I32" s="23"/>
      <c r="J32" s="23"/>
      <c r="K32" s="23"/>
      <c r="L32" s="23"/>
      <c r="M32" s="23"/>
      <c r="N32" s="23"/>
      <c r="O32" s="24"/>
      <c r="P32" s="24"/>
      <c r="Q32" s="24"/>
      <c r="R32" s="23"/>
      <c r="S32" s="23"/>
      <c r="T32" s="23"/>
      <c r="U32" s="23"/>
      <c r="V32" s="23"/>
      <c r="W32" s="23"/>
      <c r="X32" s="25"/>
    </row>
    <row r="33" spans="1:24" ht="17" customHeight="1" x14ac:dyDescent="0.2">
      <c r="A33" s="20" t="s">
        <v>30</v>
      </c>
      <c r="B33" s="20">
        <f t="shared" ref="B33:N33" si="0">SUM(B4:B32)</f>
        <v>6</v>
      </c>
      <c r="C33" s="20">
        <f t="shared" si="0"/>
        <v>8</v>
      </c>
      <c r="D33" s="20">
        <f t="shared" si="0"/>
        <v>1</v>
      </c>
      <c r="E33" s="20">
        <f t="shared" si="0"/>
        <v>0</v>
      </c>
      <c r="F33" s="20">
        <f t="shared" si="0"/>
        <v>0</v>
      </c>
      <c r="G33" s="20">
        <f t="shared" si="0"/>
        <v>0</v>
      </c>
      <c r="H33" s="20">
        <f t="shared" si="0"/>
        <v>1</v>
      </c>
      <c r="I33" s="20">
        <f t="shared" si="0"/>
        <v>2</v>
      </c>
      <c r="J33" s="20">
        <f t="shared" si="0"/>
        <v>1</v>
      </c>
      <c r="K33" s="20">
        <f t="shared" si="0"/>
        <v>0</v>
      </c>
      <c r="L33" s="20">
        <f t="shared" si="0"/>
        <v>0</v>
      </c>
      <c r="M33" s="20">
        <f t="shared" si="0"/>
        <v>1</v>
      </c>
      <c r="N33" s="20">
        <f t="shared" si="0"/>
        <v>0</v>
      </c>
      <c r="O33" s="27">
        <f>(D33+J33+K33+N33)/(B33+J33+K33+M33)</f>
        <v>0.25</v>
      </c>
      <c r="P33" s="27">
        <f>($D33+$E33+($F33*2)+(G33*3))/$B33</f>
        <v>0.16666666666666666</v>
      </c>
      <c r="Q33" s="27">
        <f>D33/B33</f>
        <v>0.16666666666666666</v>
      </c>
      <c r="R33" s="20">
        <f>SUM(R4:R32)</f>
        <v>6</v>
      </c>
      <c r="S33" s="20">
        <f>SUM(S4:S32)</f>
        <v>1</v>
      </c>
      <c r="T33" s="20">
        <f>SUM(T4:T32)</f>
        <v>1</v>
      </c>
      <c r="U33" s="20">
        <f>SUM(U4:U32)</f>
        <v>0</v>
      </c>
      <c r="V33" s="20">
        <f>SUM(V4:V32)</f>
        <v>5</v>
      </c>
      <c r="W33" s="27">
        <f>(U33+V33)/(T33+U33+V33)</f>
        <v>0.83333333333333337</v>
      </c>
      <c r="X33" s="27">
        <f>(D33-G33)/(B33-I33-G33+M33)</f>
        <v>0.2</v>
      </c>
    </row>
    <row r="34" spans="1:24" ht="18.25" customHeight="1" x14ac:dyDescent="0.2">
      <c r="A34" s="13"/>
      <c r="B34" s="13"/>
      <c r="C34" s="13"/>
      <c r="D34" s="13"/>
      <c r="E34" s="13"/>
      <c r="F34" s="13"/>
      <c r="G34" s="13"/>
      <c r="H34" s="13"/>
      <c r="I34" s="13"/>
      <c r="J34" s="13"/>
      <c r="K34" s="13"/>
      <c r="L34" s="13"/>
      <c r="M34" s="13"/>
      <c r="N34" s="13"/>
      <c r="O34" s="13"/>
      <c r="P34" s="13"/>
      <c r="Q34" s="13"/>
      <c r="R34" s="13"/>
      <c r="S34" s="13"/>
      <c r="T34" s="13"/>
      <c r="U34" s="13"/>
      <c r="V34" s="13"/>
      <c r="W34" s="13"/>
      <c r="X34" s="32"/>
    </row>
    <row r="35" spans="1:24" ht="18.25" customHeight="1" x14ac:dyDescent="0.2">
      <c r="A35" s="13"/>
      <c r="B35" s="13"/>
      <c r="C35" s="13"/>
      <c r="D35" s="13"/>
      <c r="E35" s="13"/>
      <c r="F35" s="13"/>
      <c r="G35" s="13"/>
      <c r="H35" s="13"/>
      <c r="I35" s="13"/>
      <c r="J35" s="13"/>
      <c r="K35" s="13"/>
      <c r="L35" s="13"/>
      <c r="M35" s="13"/>
      <c r="N35" s="13"/>
      <c r="O35" s="13"/>
      <c r="P35" s="13"/>
      <c r="Q35" s="13"/>
      <c r="R35" s="13"/>
      <c r="S35" s="13"/>
      <c r="T35" s="13"/>
      <c r="U35" s="13"/>
      <c r="V35" s="13"/>
      <c r="W35" s="13"/>
      <c r="X35" s="32"/>
    </row>
  </sheetData>
  <mergeCells count="1">
    <mergeCell ref="A1:W1"/>
  </mergeCells>
  <pageMargins left="0.75" right="0.75" top="1" bottom="1" header="0.5" footer="0.5"/>
  <pageSetup orientation="portrait"/>
  <headerFooter>
    <oddHeader>&amp;L&amp;"Geneva,Regular"&amp;10&amp;K000000Layrisson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4"/>
  <sheetViews>
    <sheetView showGridLines="0" workbookViewId="0">
      <selection activeCell="A2" sqref="A2"/>
    </sheetView>
  </sheetViews>
  <sheetFormatPr baseColWidth="10" defaultColWidth="8.125" defaultRowHeight="13" customHeight="1" x14ac:dyDescent="0.2"/>
  <cols>
    <col min="1" max="1" width="12.875" style="5" customWidth="1"/>
    <col min="2" max="4" width="2.375" style="5" bestFit="1" customWidth="1"/>
    <col min="5" max="5" width="3.5" style="5" customWidth="1"/>
    <col min="6" max="6" width="4" style="5" customWidth="1"/>
    <col min="7" max="7" width="2" style="5" customWidth="1"/>
    <col min="8" max="8" width="2.5" style="5" bestFit="1" customWidth="1"/>
    <col min="9" max="9" width="2.375" style="5" bestFit="1" customWidth="1"/>
    <col min="10" max="10" width="2" style="5" customWidth="1"/>
    <col min="11" max="11" width="2.75" style="5" customWidth="1"/>
    <col min="12" max="12" width="4.625" style="5" customWidth="1"/>
    <col min="13" max="13" width="2.375" style="5" customWidth="1"/>
    <col min="14" max="14" width="3.375" style="5" bestFit="1" customWidth="1"/>
    <col min="15" max="15" width="4.25" style="5" customWidth="1"/>
    <col min="16" max="16" width="3.5" style="5" customWidth="1"/>
    <col min="17" max="17" width="3.625" style="5" customWidth="1"/>
    <col min="18" max="19" width="2" style="5" customWidth="1"/>
    <col min="20" max="20" width="1.375" style="5" customWidth="1"/>
    <col min="21" max="21" width="2.375" style="5" bestFit="1" customWidth="1"/>
    <col min="22" max="22" width="2" style="5" customWidth="1"/>
    <col min="23" max="23" width="4.125" style="5" bestFit="1" customWidth="1"/>
    <col min="24" max="24" width="3.625" style="5" customWidth="1"/>
    <col min="25" max="256" width="8.125" customWidth="1"/>
  </cols>
  <sheetData>
    <row r="1" spans="1:24" ht="21" customHeight="1" x14ac:dyDescent="0.2">
      <c r="A1" s="45" t="s">
        <v>146</v>
      </c>
      <c r="B1" s="11"/>
      <c r="C1" s="46"/>
      <c r="D1" s="11"/>
      <c r="E1" s="11"/>
      <c r="F1" s="11"/>
      <c r="G1" s="11"/>
      <c r="H1" s="11"/>
      <c r="I1" s="11"/>
      <c r="J1" s="11"/>
      <c r="K1" s="11"/>
      <c r="L1" s="11"/>
      <c r="M1" s="11"/>
      <c r="N1" s="11"/>
      <c r="O1" s="11"/>
      <c r="P1" s="11"/>
      <c r="Q1" s="11"/>
      <c r="R1" s="11"/>
      <c r="S1" s="11"/>
      <c r="T1" s="11"/>
      <c r="U1" s="13"/>
      <c r="V1" s="13"/>
      <c r="W1" s="13"/>
      <c r="X1" s="14"/>
    </row>
    <row r="2" spans="1:24" ht="28.25" customHeight="1" x14ac:dyDescent="0.2">
      <c r="A2" s="16" t="s">
        <v>6</v>
      </c>
      <c r="B2" s="16" t="s">
        <v>7</v>
      </c>
      <c r="C2" s="16" t="s">
        <v>8</v>
      </c>
      <c r="D2" s="16" t="s">
        <v>9</v>
      </c>
      <c r="E2" s="16" t="s">
        <v>10</v>
      </c>
      <c r="F2" s="16" t="s">
        <v>11</v>
      </c>
      <c r="G2" s="16" t="s">
        <v>12</v>
      </c>
      <c r="H2" s="16" t="s">
        <v>13</v>
      </c>
      <c r="I2" s="16" t="s">
        <v>14</v>
      </c>
      <c r="J2" s="16" t="s">
        <v>15</v>
      </c>
      <c r="K2" s="16" t="s">
        <v>16</v>
      </c>
      <c r="L2" s="16" t="s">
        <v>17</v>
      </c>
      <c r="M2" s="16" t="s">
        <v>18</v>
      </c>
      <c r="N2" s="16" t="s">
        <v>19</v>
      </c>
      <c r="O2" s="16" t="s">
        <v>20</v>
      </c>
      <c r="P2" s="17" t="s">
        <v>21</v>
      </c>
      <c r="Q2" s="16" t="s">
        <v>22</v>
      </c>
      <c r="R2" s="16" t="s">
        <v>23</v>
      </c>
      <c r="S2" s="16" t="s">
        <v>24</v>
      </c>
      <c r="T2" s="16" t="s">
        <v>25</v>
      </c>
      <c r="U2" s="16" t="s">
        <v>26</v>
      </c>
      <c r="V2" s="16" t="s">
        <v>27</v>
      </c>
      <c r="W2" s="17" t="s">
        <v>28</v>
      </c>
      <c r="X2" s="16" t="s">
        <v>29</v>
      </c>
    </row>
    <row r="3" spans="1:24" ht="19" customHeight="1" x14ac:dyDescent="0.2">
      <c r="F3" s="20"/>
      <c r="G3" s="20"/>
      <c r="H3" s="20"/>
      <c r="I3" s="20"/>
      <c r="J3" s="20"/>
      <c r="K3" s="20"/>
      <c r="L3" s="20"/>
      <c r="M3" s="20"/>
      <c r="N3" s="20"/>
      <c r="O3" s="20"/>
      <c r="P3" s="20"/>
      <c r="Q3" s="20"/>
      <c r="R3" s="20"/>
      <c r="S3" s="20"/>
      <c r="T3" s="20"/>
      <c r="U3" s="20"/>
      <c r="V3" s="20"/>
      <c r="W3" s="20"/>
      <c r="X3" s="20"/>
    </row>
    <row r="4" spans="1:24" ht="19" customHeight="1" x14ac:dyDescent="0.2">
      <c r="A4" s="117" t="s">
        <v>145</v>
      </c>
      <c r="B4" s="12">
        <v>4</v>
      </c>
      <c r="C4" s="12">
        <v>1</v>
      </c>
      <c r="D4" s="12">
        <v>2</v>
      </c>
      <c r="E4" s="12"/>
      <c r="F4" s="12"/>
      <c r="G4" s="12"/>
      <c r="H4" s="12">
        <v>3</v>
      </c>
      <c r="I4" s="12">
        <v>1</v>
      </c>
      <c r="J4" s="12"/>
      <c r="K4" s="12"/>
      <c r="L4" s="12"/>
      <c r="M4" s="12"/>
      <c r="N4" s="12"/>
      <c r="O4" s="12"/>
      <c r="P4" s="12"/>
      <c r="Q4" s="12"/>
      <c r="R4" s="12"/>
      <c r="S4" s="12"/>
      <c r="T4" s="12">
        <v>1</v>
      </c>
      <c r="U4" s="12">
        <v>1</v>
      </c>
      <c r="V4" s="12">
        <v>1</v>
      </c>
      <c r="W4" s="12"/>
      <c r="X4" s="12"/>
    </row>
    <row r="5" spans="1:24" ht="19" customHeight="1" x14ac:dyDescent="0.2">
      <c r="A5" s="116" t="s">
        <v>152</v>
      </c>
      <c r="B5" s="12">
        <v>1</v>
      </c>
      <c r="C5" s="12">
        <v>0</v>
      </c>
      <c r="D5" s="12">
        <v>1</v>
      </c>
      <c r="E5" s="12"/>
      <c r="F5" s="12"/>
      <c r="G5" s="12"/>
      <c r="H5" s="12"/>
      <c r="I5" s="12"/>
      <c r="J5" s="12"/>
      <c r="K5" s="12"/>
      <c r="L5" s="12"/>
      <c r="M5" s="12"/>
      <c r="N5" s="12"/>
      <c r="O5" s="12"/>
      <c r="P5" s="12"/>
      <c r="Q5" s="12"/>
      <c r="R5" s="12"/>
      <c r="S5" s="12"/>
      <c r="T5" s="12">
        <v>1</v>
      </c>
      <c r="U5" s="12"/>
      <c r="V5" s="12"/>
      <c r="W5" s="12"/>
      <c r="X5" s="12"/>
    </row>
    <row r="6" spans="1:24" ht="19" customHeight="1" x14ac:dyDescent="0.2">
      <c r="A6" s="188" t="s">
        <v>162</v>
      </c>
      <c r="B6" s="12">
        <v>1</v>
      </c>
      <c r="C6" s="12">
        <v>1</v>
      </c>
      <c r="D6" s="12">
        <v>1</v>
      </c>
      <c r="E6" s="12"/>
      <c r="F6" s="12"/>
      <c r="G6" s="12"/>
      <c r="H6" s="12">
        <v>1</v>
      </c>
      <c r="I6" s="12"/>
      <c r="J6" s="12"/>
      <c r="K6" s="12"/>
      <c r="L6" s="12"/>
      <c r="M6" s="12"/>
      <c r="N6" s="12"/>
      <c r="O6" s="12"/>
      <c r="P6" s="12"/>
      <c r="Q6" s="12"/>
      <c r="R6" s="12"/>
      <c r="S6" s="12"/>
      <c r="T6" s="12"/>
      <c r="U6" s="12">
        <v>2</v>
      </c>
      <c r="V6" s="12"/>
      <c r="W6" s="12"/>
      <c r="X6" s="12"/>
    </row>
    <row r="7" spans="1:24" ht="17" customHeight="1" x14ac:dyDescent="0.2">
      <c r="A7" s="117"/>
      <c r="B7" s="12"/>
      <c r="C7" s="12"/>
      <c r="D7" s="12"/>
      <c r="E7" s="12"/>
      <c r="F7" s="12"/>
      <c r="G7" s="12"/>
      <c r="H7" s="12"/>
      <c r="I7" s="12"/>
      <c r="J7" s="12"/>
      <c r="K7" s="12"/>
      <c r="L7" s="12"/>
      <c r="M7" s="12"/>
      <c r="N7" s="12"/>
      <c r="O7" s="12"/>
      <c r="P7" s="12"/>
      <c r="Q7" s="12"/>
      <c r="R7" s="12"/>
      <c r="S7" s="12"/>
      <c r="T7" s="12"/>
      <c r="U7" s="12"/>
      <c r="V7" s="12"/>
      <c r="W7" s="12"/>
      <c r="X7" s="12"/>
    </row>
    <row r="8" spans="1:24" ht="17" customHeight="1" x14ac:dyDescent="0.2">
      <c r="A8" s="117"/>
      <c r="B8" s="12"/>
      <c r="C8" s="12"/>
      <c r="D8" s="12"/>
      <c r="E8" s="12"/>
      <c r="F8" s="12"/>
      <c r="G8" s="12"/>
      <c r="H8" s="12"/>
      <c r="I8" s="12"/>
      <c r="J8" s="12"/>
      <c r="K8" s="12"/>
      <c r="L8" s="12"/>
      <c r="M8" s="12"/>
      <c r="N8" s="12"/>
      <c r="O8" s="12"/>
      <c r="P8" s="12"/>
      <c r="Q8" s="12"/>
      <c r="R8" s="12"/>
      <c r="S8" s="12"/>
      <c r="T8" s="12"/>
      <c r="U8" s="12"/>
      <c r="V8" s="12"/>
      <c r="W8" s="12"/>
      <c r="X8" s="12"/>
    </row>
    <row r="9" spans="1:24" ht="19" customHeight="1" x14ac:dyDescent="0.2">
      <c r="A9" s="116"/>
      <c r="B9" s="12"/>
      <c r="C9" s="12"/>
      <c r="D9" s="12"/>
      <c r="E9" s="12"/>
      <c r="F9" s="12"/>
      <c r="G9" s="12"/>
      <c r="H9" s="12"/>
      <c r="I9" s="12"/>
      <c r="J9" s="12"/>
      <c r="K9" s="12"/>
      <c r="L9" s="12"/>
      <c r="M9" s="12"/>
      <c r="N9" s="12"/>
      <c r="O9" s="12"/>
      <c r="P9" s="12"/>
      <c r="Q9" s="12"/>
      <c r="R9" s="12"/>
      <c r="S9" s="12"/>
      <c r="T9" s="12"/>
      <c r="U9" s="12"/>
      <c r="V9" s="12"/>
      <c r="W9" s="12"/>
      <c r="X9" s="12"/>
    </row>
    <row r="10" spans="1:24" ht="19" customHeight="1" x14ac:dyDescent="0.2">
      <c r="A10" s="117"/>
      <c r="B10" s="12"/>
      <c r="C10" s="12"/>
      <c r="D10" s="12"/>
      <c r="E10" s="12"/>
      <c r="F10" s="12"/>
      <c r="G10" s="12"/>
      <c r="H10" s="12"/>
      <c r="I10" s="12"/>
      <c r="J10" s="12"/>
      <c r="K10" s="12"/>
      <c r="L10" s="12"/>
      <c r="M10" s="12"/>
      <c r="N10" s="12"/>
      <c r="O10" s="12"/>
      <c r="P10" s="12"/>
      <c r="Q10" s="12"/>
      <c r="R10" s="12"/>
      <c r="S10" s="12"/>
      <c r="T10" s="12"/>
      <c r="U10" s="12"/>
      <c r="V10" s="12"/>
      <c r="W10" s="12"/>
      <c r="X10" s="12"/>
    </row>
    <row r="11" spans="1:24" ht="19" customHeight="1" x14ac:dyDescent="0.2">
      <c r="A11" s="14"/>
      <c r="B11" s="12"/>
      <c r="C11" s="12"/>
      <c r="D11" s="12"/>
      <c r="E11" s="12"/>
      <c r="F11" s="12"/>
      <c r="G11" s="12"/>
      <c r="H11" s="12"/>
      <c r="I11" s="12"/>
      <c r="J11" s="12"/>
      <c r="K11" s="12"/>
      <c r="L11" s="12"/>
      <c r="M11" s="12"/>
      <c r="N11" s="12"/>
      <c r="O11" s="12"/>
      <c r="P11" s="12"/>
      <c r="Q11" s="12"/>
      <c r="R11" s="12"/>
      <c r="S11" s="12"/>
      <c r="T11" s="12"/>
      <c r="U11" s="12"/>
      <c r="V11" s="12"/>
      <c r="W11" s="12"/>
      <c r="X11" s="12"/>
    </row>
    <row r="12" spans="1:24" ht="19" customHeight="1" x14ac:dyDescent="0.2">
      <c r="A12" s="116"/>
      <c r="B12" s="12"/>
      <c r="C12" s="12"/>
      <c r="D12" s="12"/>
      <c r="E12" s="12"/>
      <c r="F12" s="12"/>
      <c r="G12" s="12"/>
      <c r="H12" s="12"/>
      <c r="I12" s="12"/>
      <c r="J12" s="12"/>
      <c r="K12" s="12"/>
      <c r="L12" s="12"/>
      <c r="M12" s="12"/>
      <c r="N12" s="12"/>
      <c r="O12" s="12"/>
      <c r="P12" s="12"/>
      <c r="Q12" s="12"/>
      <c r="R12" s="12"/>
      <c r="S12" s="12"/>
      <c r="T12" s="12"/>
      <c r="U12" s="12"/>
      <c r="V12" s="12"/>
      <c r="W12" s="12"/>
      <c r="X12" s="12"/>
    </row>
    <row r="13" spans="1:24" ht="19" customHeight="1" x14ac:dyDescent="0.2">
      <c r="A13" s="141"/>
      <c r="B13" s="12"/>
      <c r="C13" s="12"/>
      <c r="D13" s="12"/>
      <c r="E13" s="12"/>
      <c r="F13" s="12"/>
      <c r="G13" s="12"/>
      <c r="H13" s="12"/>
      <c r="I13" s="12"/>
      <c r="J13" s="12"/>
      <c r="K13" s="12"/>
      <c r="L13" s="12"/>
      <c r="M13" s="12"/>
      <c r="N13" s="12"/>
      <c r="O13" s="12"/>
      <c r="P13" s="12"/>
      <c r="Q13" s="12"/>
      <c r="R13" s="12"/>
      <c r="S13" s="12"/>
      <c r="T13" s="12"/>
      <c r="U13" s="12"/>
      <c r="V13" s="12"/>
      <c r="W13" s="12"/>
      <c r="X13" s="12"/>
    </row>
    <row r="14" spans="1:24" ht="19" customHeight="1" x14ac:dyDescent="0.2">
      <c r="A14" s="116"/>
      <c r="B14" s="12"/>
      <c r="C14" s="12"/>
      <c r="D14" s="12"/>
      <c r="E14" s="12"/>
      <c r="F14" s="12"/>
      <c r="G14" s="12"/>
      <c r="H14" s="12"/>
      <c r="I14" s="12"/>
      <c r="J14" s="12"/>
      <c r="K14" s="12"/>
      <c r="L14" s="12"/>
      <c r="M14" s="12"/>
      <c r="N14" s="12"/>
      <c r="O14" s="12"/>
      <c r="P14" s="12"/>
      <c r="Q14" s="12"/>
      <c r="R14" s="12"/>
      <c r="S14" s="12"/>
      <c r="T14" s="12"/>
      <c r="U14" s="12"/>
      <c r="V14" s="12"/>
      <c r="W14" s="12"/>
      <c r="X14" s="12"/>
    </row>
    <row r="15" spans="1:24" ht="19" customHeight="1" x14ac:dyDescent="0.2">
      <c r="A15" s="145"/>
      <c r="B15" s="12"/>
      <c r="C15" s="12"/>
      <c r="D15" s="12"/>
      <c r="E15" s="12"/>
      <c r="F15" s="12"/>
      <c r="G15" s="12"/>
      <c r="H15" s="12"/>
      <c r="I15" s="12"/>
      <c r="J15" s="12"/>
      <c r="K15" s="12"/>
      <c r="L15" s="12"/>
      <c r="M15" s="12"/>
      <c r="N15" s="12"/>
      <c r="O15" s="12"/>
      <c r="P15" s="12"/>
      <c r="Q15" s="12"/>
      <c r="R15" s="12"/>
      <c r="S15" s="47"/>
      <c r="T15" s="12"/>
      <c r="U15" s="12"/>
      <c r="V15" s="12"/>
      <c r="W15" s="12"/>
      <c r="X15" s="12"/>
    </row>
    <row r="16" spans="1:24" ht="19" customHeight="1" x14ac:dyDescent="0.2">
      <c r="A16" s="9"/>
      <c r="B16" s="12"/>
      <c r="C16" s="12"/>
      <c r="D16" s="12"/>
      <c r="E16" s="12"/>
      <c r="F16" s="12"/>
      <c r="G16" s="12"/>
      <c r="H16" s="12"/>
      <c r="I16" s="12"/>
      <c r="J16" s="12"/>
      <c r="K16" s="12"/>
      <c r="L16" s="12"/>
      <c r="M16" s="12"/>
      <c r="N16" s="12"/>
      <c r="O16" s="12"/>
      <c r="P16" s="12"/>
      <c r="Q16" s="12"/>
      <c r="R16" s="12"/>
      <c r="S16" s="12"/>
      <c r="T16" s="12"/>
      <c r="U16" s="12"/>
      <c r="V16" s="12"/>
      <c r="W16" s="12"/>
      <c r="X16" s="12"/>
    </row>
    <row r="17" spans="1:24" ht="19" customHeight="1" x14ac:dyDescent="0.2">
      <c r="A17" s="9"/>
      <c r="B17" s="12"/>
      <c r="C17" s="12"/>
      <c r="D17" s="12"/>
      <c r="E17" s="12"/>
      <c r="F17" s="12"/>
      <c r="G17" s="12"/>
      <c r="H17" s="12"/>
      <c r="I17" s="12"/>
      <c r="J17" s="12"/>
      <c r="K17" s="12"/>
      <c r="L17" s="12"/>
      <c r="M17" s="12"/>
      <c r="N17" s="12"/>
      <c r="O17" s="12"/>
      <c r="P17" s="12"/>
      <c r="Q17" s="12"/>
      <c r="R17" s="12"/>
      <c r="S17" s="12"/>
      <c r="T17" s="12"/>
      <c r="U17" s="12"/>
      <c r="V17" s="12"/>
      <c r="W17" s="12"/>
      <c r="X17" s="12"/>
    </row>
    <row r="18" spans="1:24" ht="19" customHeight="1" x14ac:dyDescent="0.2">
      <c r="A18" s="14"/>
      <c r="B18" s="13"/>
      <c r="C18" s="13"/>
      <c r="D18" s="13"/>
      <c r="E18" s="13"/>
      <c r="F18" s="13"/>
      <c r="G18" s="13"/>
      <c r="H18" s="13"/>
      <c r="I18" s="13"/>
      <c r="J18" s="13"/>
      <c r="K18" s="13"/>
      <c r="L18" s="13"/>
      <c r="M18" s="13"/>
      <c r="N18" s="13"/>
      <c r="O18" s="41"/>
      <c r="P18" s="41"/>
      <c r="Q18" s="41"/>
      <c r="R18" s="13"/>
      <c r="S18" s="13"/>
      <c r="T18" s="13"/>
      <c r="U18" s="13"/>
      <c r="V18" s="13"/>
      <c r="W18" s="13"/>
      <c r="X18" s="12"/>
    </row>
    <row r="19" spans="1:24" ht="19" customHeight="1" x14ac:dyDescent="0.2">
      <c r="A19" s="9"/>
      <c r="B19" s="13"/>
      <c r="C19" s="13"/>
      <c r="D19" s="13"/>
      <c r="E19" s="13"/>
      <c r="F19" s="13"/>
      <c r="G19" s="13"/>
      <c r="H19" s="13"/>
      <c r="I19" s="13"/>
      <c r="J19" s="13"/>
      <c r="K19" s="13"/>
      <c r="L19" s="13"/>
      <c r="M19" s="13"/>
      <c r="N19" s="13"/>
      <c r="O19" s="41"/>
      <c r="P19" s="41"/>
      <c r="Q19" s="41"/>
      <c r="R19" s="13"/>
      <c r="S19" s="13"/>
      <c r="T19" s="13"/>
      <c r="U19" s="13"/>
      <c r="V19" s="13"/>
      <c r="W19" s="13"/>
      <c r="X19" s="12"/>
    </row>
    <row r="20" spans="1:24" ht="19" customHeight="1" x14ac:dyDescent="0.2">
      <c r="A20" s="23"/>
      <c r="B20" s="23"/>
      <c r="C20" s="23"/>
      <c r="D20" s="23"/>
      <c r="E20" s="23"/>
      <c r="F20" s="23"/>
      <c r="G20" s="23"/>
      <c r="H20" s="23"/>
      <c r="I20" s="23"/>
      <c r="J20" s="23"/>
      <c r="K20" s="23"/>
      <c r="L20" s="23"/>
      <c r="M20" s="23"/>
      <c r="N20" s="23"/>
      <c r="O20" s="24"/>
      <c r="P20" s="24"/>
      <c r="Q20" s="24"/>
      <c r="R20" s="23"/>
      <c r="S20" s="23"/>
      <c r="T20" s="23"/>
      <c r="U20" s="23"/>
      <c r="V20" s="23"/>
      <c r="W20" s="23"/>
      <c r="X20" s="25"/>
    </row>
    <row r="21" spans="1:24" ht="17" customHeight="1" x14ac:dyDescent="0.2">
      <c r="A21" s="20" t="s">
        <v>30</v>
      </c>
      <c r="B21" s="20">
        <f>SUM(B4:B20)</f>
        <v>6</v>
      </c>
      <c r="C21" s="20">
        <f>SUM(C4:C20)</f>
        <v>2</v>
      </c>
      <c r="D21" s="20">
        <f>SUM(D4:D20)</f>
        <v>4</v>
      </c>
      <c r="E21" s="20">
        <f>SUM(E4:E20)</f>
        <v>0</v>
      </c>
      <c r="F21" s="20">
        <f t="shared" ref="F21:N21" si="0">SUM(F3:F20)</f>
        <v>0</v>
      </c>
      <c r="G21" s="20">
        <f t="shared" si="0"/>
        <v>0</v>
      </c>
      <c r="H21" s="20">
        <f t="shared" si="0"/>
        <v>4</v>
      </c>
      <c r="I21" s="20">
        <f t="shared" si="0"/>
        <v>1</v>
      </c>
      <c r="J21" s="20">
        <f t="shared" si="0"/>
        <v>0</v>
      </c>
      <c r="K21" s="20">
        <f t="shared" si="0"/>
        <v>0</v>
      </c>
      <c r="L21" s="20">
        <f t="shared" si="0"/>
        <v>0</v>
      </c>
      <c r="M21" s="20">
        <f t="shared" si="0"/>
        <v>0</v>
      </c>
      <c r="N21" s="20">
        <f t="shared" si="0"/>
        <v>0</v>
      </c>
      <c r="O21" s="27">
        <f>(D21+J21+K21+N21)/(B21+J21+K21+M21)</f>
        <v>0.66666666666666663</v>
      </c>
      <c r="P21" s="27">
        <f>($D21+$E21+($F21*2)+(G21*3))/$B21</f>
        <v>0.66666666666666663</v>
      </c>
      <c r="Q21" s="27">
        <f>D21/B21</f>
        <v>0.66666666666666663</v>
      </c>
      <c r="R21" s="20">
        <f>SUM(R3:R20)</f>
        <v>0</v>
      </c>
      <c r="S21" s="20">
        <f>SUM(S3:S20)</f>
        <v>0</v>
      </c>
      <c r="T21" s="20">
        <f>SUM(T3:T20)</f>
        <v>2</v>
      </c>
      <c r="U21" s="20">
        <f>SUM(U3:U20)</f>
        <v>3</v>
      </c>
      <c r="V21" s="20">
        <f>SUM(V3:V20)</f>
        <v>1</v>
      </c>
      <c r="W21" s="27">
        <f>(U21+V21)/(T21+U21+V21)</f>
        <v>0.66666666666666663</v>
      </c>
      <c r="X21" s="27">
        <f>(D21-G21)/(B21-I21-G21+M21)</f>
        <v>0.8</v>
      </c>
    </row>
    <row r="22" spans="1:24" ht="19" customHeight="1" x14ac:dyDescent="0.2">
      <c r="A22" s="13"/>
      <c r="B22" s="13"/>
      <c r="C22" s="13"/>
      <c r="D22" s="13"/>
      <c r="E22" s="13"/>
      <c r="F22" s="13"/>
      <c r="G22" s="13"/>
      <c r="H22" s="13"/>
      <c r="I22" s="13"/>
      <c r="J22" s="13"/>
      <c r="K22" s="13"/>
      <c r="L22" s="13"/>
      <c r="M22" s="13"/>
      <c r="N22" s="13"/>
      <c r="O22" s="13"/>
      <c r="P22" s="13"/>
      <c r="Q22" s="13"/>
      <c r="R22" s="13"/>
      <c r="S22" s="13"/>
      <c r="T22" s="13"/>
      <c r="U22" s="13"/>
      <c r="V22" s="13"/>
      <c r="W22" s="13"/>
      <c r="X22" s="14"/>
    </row>
    <row r="23" spans="1:24" ht="19" customHeight="1" x14ac:dyDescent="0.2">
      <c r="A23" s="13"/>
      <c r="B23" s="13"/>
      <c r="C23" s="13"/>
      <c r="D23" s="13"/>
      <c r="E23" s="13"/>
      <c r="F23" s="13"/>
      <c r="G23" s="13"/>
      <c r="H23" s="13"/>
      <c r="I23" s="13"/>
      <c r="J23" s="13"/>
      <c r="K23" s="13"/>
      <c r="L23" s="13"/>
      <c r="M23" s="13"/>
      <c r="N23" s="13"/>
      <c r="O23" s="13"/>
      <c r="P23" s="13"/>
      <c r="Q23" s="13"/>
      <c r="R23" s="13"/>
      <c r="S23" s="13"/>
      <c r="T23" s="13"/>
      <c r="U23" s="13"/>
      <c r="V23" s="13"/>
      <c r="W23" s="13"/>
      <c r="X23" s="14"/>
    </row>
    <row r="24" spans="1:24" ht="19" customHeight="1" x14ac:dyDescent="0.2">
      <c r="A24" s="12" t="s">
        <v>31</v>
      </c>
      <c r="B24" s="13"/>
      <c r="C24" s="13"/>
      <c r="D24" s="13"/>
      <c r="E24" s="13"/>
      <c r="F24" s="13"/>
      <c r="G24" s="13"/>
      <c r="H24" s="13"/>
      <c r="I24" s="13"/>
      <c r="J24" s="13"/>
      <c r="K24" s="13"/>
      <c r="L24" s="13"/>
      <c r="M24" s="13"/>
      <c r="N24" s="13"/>
      <c r="O24" s="13"/>
      <c r="P24" s="13"/>
      <c r="Q24" s="13"/>
      <c r="R24" s="13"/>
      <c r="S24" s="13"/>
      <c r="T24" s="13"/>
      <c r="U24" s="13"/>
      <c r="V24" s="13"/>
      <c r="W24" s="13"/>
      <c r="X24" s="14"/>
    </row>
    <row r="25" spans="1:24" ht="19" customHeight="1" x14ac:dyDescent="0.2">
      <c r="A25" s="16" t="s">
        <v>6</v>
      </c>
      <c r="B25" s="16" t="s">
        <v>32</v>
      </c>
      <c r="C25" s="16" t="s">
        <v>33</v>
      </c>
      <c r="D25" s="16" t="s">
        <v>34</v>
      </c>
      <c r="E25" s="16" t="s">
        <v>35</v>
      </c>
      <c r="F25" s="16" t="s">
        <v>36</v>
      </c>
      <c r="G25" s="16" t="s">
        <v>9</v>
      </c>
      <c r="H25" s="16" t="s">
        <v>8</v>
      </c>
      <c r="I25" s="16" t="s">
        <v>38</v>
      </c>
      <c r="J25" s="16" t="s">
        <v>14</v>
      </c>
      <c r="K25" s="16" t="s">
        <v>15</v>
      </c>
      <c r="L25" s="16" t="s">
        <v>37</v>
      </c>
      <c r="M25" s="16" t="s">
        <v>45</v>
      </c>
      <c r="N25" s="16" t="s">
        <v>39</v>
      </c>
      <c r="O25" s="16" t="s">
        <v>40</v>
      </c>
      <c r="P25" s="16" t="s">
        <v>7</v>
      </c>
      <c r="Q25" s="16" t="s">
        <v>41</v>
      </c>
      <c r="R25" s="30"/>
      <c r="S25" s="13"/>
      <c r="T25" s="14"/>
      <c r="U25" s="14"/>
      <c r="V25" s="14"/>
      <c r="W25" s="14"/>
      <c r="X25" s="14"/>
    </row>
    <row r="26" spans="1:24" ht="19" customHeight="1" x14ac:dyDescent="0.2">
      <c r="A26" s="19" t="s">
        <v>140</v>
      </c>
      <c r="B26" s="19">
        <v>1</v>
      </c>
      <c r="C26" s="19"/>
      <c r="D26" s="19"/>
      <c r="E26" s="19"/>
      <c r="F26" s="19">
        <v>0</v>
      </c>
      <c r="G26" s="19">
        <v>1</v>
      </c>
      <c r="H26" s="19">
        <v>4</v>
      </c>
      <c r="I26" s="19">
        <v>4</v>
      </c>
      <c r="J26" s="19"/>
      <c r="K26" s="19">
        <v>3</v>
      </c>
      <c r="L26" s="19"/>
      <c r="M26" s="19"/>
      <c r="N26" s="19"/>
      <c r="O26" s="19"/>
      <c r="P26" s="19"/>
      <c r="Q26" s="19">
        <v>16</v>
      </c>
      <c r="R26" s="19"/>
      <c r="S26" s="31"/>
      <c r="T26" s="14"/>
      <c r="U26" s="14"/>
      <c r="V26" s="14"/>
      <c r="W26" s="14"/>
      <c r="X26" s="14"/>
    </row>
    <row r="27" spans="1:24" ht="19" customHeight="1" x14ac:dyDescent="0.2">
      <c r="A27" s="117"/>
      <c r="B27" s="14"/>
      <c r="C27" s="14"/>
      <c r="D27" s="14"/>
      <c r="E27" s="14"/>
      <c r="F27" s="14"/>
      <c r="G27" s="14"/>
      <c r="H27" s="14"/>
      <c r="I27" s="14"/>
      <c r="J27" s="14"/>
      <c r="K27" s="14"/>
      <c r="L27" s="14"/>
      <c r="M27" s="14"/>
      <c r="N27" s="14"/>
      <c r="O27" s="14"/>
      <c r="P27" s="14"/>
      <c r="Q27" s="14"/>
      <c r="R27" s="14"/>
      <c r="S27" s="31"/>
      <c r="T27" s="14"/>
      <c r="U27" s="14"/>
      <c r="V27" s="14"/>
      <c r="W27" s="14"/>
      <c r="X27" s="14"/>
    </row>
    <row r="28" spans="1:24" ht="19" customHeight="1" x14ac:dyDescent="0.2">
      <c r="A28" s="116"/>
      <c r="B28" s="14"/>
      <c r="C28" s="14"/>
      <c r="D28" s="14"/>
      <c r="E28" s="14"/>
      <c r="F28" s="14"/>
      <c r="G28" s="14"/>
      <c r="H28" s="14"/>
      <c r="I28" s="14"/>
      <c r="J28" s="14"/>
      <c r="K28" s="14"/>
      <c r="L28" s="14"/>
      <c r="M28" s="14"/>
      <c r="N28" s="14"/>
      <c r="O28" s="14"/>
      <c r="P28" s="14"/>
      <c r="Q28" s="14"/>
      <c r="R28" s="14"/>
      <c r="S28" s="31"/>
      <c r="T28" s="14"/>
      <c r="U28" s="14"/>
      <c r="V28" s="14"/>
      <c r="W28" s="14"/>
      <c r="X28" s="14"/>
    </row>
    <row r="29" spans="1:24" ht="19" customHeight="1" x14ac:dyDescent="0.2">
      <c r="A29" s="116"/>
      <c r="B29" s="14"/>
      <c r="C29" s="14"/>
      <c r="D29" s="14"/>
      <c r="E29" s="14"/>
      <c r="F29" s="14"/>
      <c r="G29" s="14"/>
      <c r="H29" s="14"/>
      <c r="I29" s="14"/>
      <c r="J29" s="14"/>
      <c r="K29" s="14"/>
      <c r="L29" s="14"/>
      <c r="M29" s="14"/>
      <c r="N29" s="14"/>
      <c r="O29" s="14"/>
      <c r="P29" s="14"/>
      <c r="Q29" s="14"/>
      <c r="R29" s="14"/>
      <c r="S29" s="31"/>
      <c r="T29" s="14"/>
      <c r="U29" s="14"/>
      <c r="V29" s="14"/>
      <c r="W29" s="14"/>
      <c r="X29" s="14"/>
    </row>
    <row r="30" spans="1:24" ht="19" customHeight="1" x14ac:dyDescent="0.2">
      <c r="A30" s="9"/>
      <c r="B30" s="14"/>
      <c r="C30" s="14"/>
      <c r="D30" s="14"/>
      <c r="E30" s="14"/>
      <c r="F30" s="14"/>
      <c r="G30" s="14"/>
      <c r="H30" s="14"/>
      <c r="I30" s="14"/>
      <c r="J30" s="14"/>
      <c r="K30" s="14"/>
      <c r="L30" s="14"/>
      <c r="M30" s="14"/>
      <c r="N30" s="14"/>
      <c r="O30" s="14"/>
      <c r="P30" s="14"/>
      <c r="Q30" s="14"/>
      <c r="R30" s="14"/>
      <c r="S30" s="31"/>
      <c r="T30" s="14"/>
      <c r="U30" s="14"/>
      <c r="V30" s="14"/>
      <c r="W30" s="14"/>
      <c r="X30" s="14"/>
    </row>
    <row r="31" spans="1:24" ht="19" customHeight="1" x14ac:dyDescent="0.2">
      <c r="A31" s="9"/>
      <c r="B31" s="13"/>
      <c r="C31" s="13"/>
      <c r="D31" s="13"/>
      <c r="E31" s="43"/>
      <c r="F31" s="12"/>
      <c r="G31" s="13"/>
      <c r="H31" s="13"/>
      <c r="I31" s="13"/>
      <c r="J31" s="13"/>
      <c r="K31" s="13"/>
      <c r="L31" s="13"/>
      <c r="M31" s="13"/>
      <c r="N31" s="44"/>
      <c r="O31" s="44"/>
      <c r="P31" s="13"/>
      <c r="Q31" s="13"/>
      <c r="R31" s="31"/>
      <c r="S31" s="31"/>
      <c r="T31" s="14"/>
      <c r="U31" s="14"/>
      <c r="V31" s="14"/>
      <c r="W31" s="14"/>
      <c r="X31" s="14"/>
    </row>
    <row r="32" spans="1:24" ht="14" customHeight="1" x14ac:dyDescent="0.2">
      <c r="A32" s="9"/>
      <c r="B32" s="13"/>
      <c r="C32" s="13"/>
      <c r="D32" s="13"/>
      <c r="E32" s="43"/>
      <c r="F32" s="13"/>
      <c r="G32" s="13"/>
      <c r="H32" s="13"/>
      <c r="I32" s="13"/>
      <c r="J32" s="13"/>
      <c r="K32" s="13"/>
      <c r="L32" s="44"/>
      <c r="M32" s="13"/>
      <c r="N32" s="13"/>
      <c r="O32" s="13"/>
      <c r="P32" s="13"/>
      <c r="Q32" s="13"/>
      <c r="R32" s="13"/>
      <c r="S32" s="13"/>
      <c r="T32" s="14"/>
      <c r="U32" s="14"/>
      <c r="V32" s="14"/>
      <c r="W32" s="14"/>
      <c r="X32" s="14"/>
    </row>
    <row r="33" spans="1:24" ht="19" customHeight="1" x14ac:dyDescent="0.2">
      <c r="A33" s="23"/>
      <c r="B33" s="23"/>
      <c r="C33" s="23"/>
      <c r="D33" s="23"/>
      <c r="E33" s="33"/>
      <c r="F33" s="23"/>
      <c r="G33" s="23"/>
      <c r="H33" s="23"/>
      <c r="I33" s="23"/>
      <c r="J33" s="23"/>
      <c r="K33" s="23"/>
      <c r="L33" s="34"/>
      <c r="M33" s="23"/>
      <c r="N33" s="23"/>
      <c r="O33" s="23"/>
      <c r="P33" s="23"/>
      <c r="Q33" s="23"/>
      <c r="R33" s="23"/>
      <c r="S33" s="23"/>
      <c r="T33" s="25"/>
      <c r="U33" s="14"/>
      <c r="V33" s="14"/>
      <c r="W33" s="14"/>
      <c r="X33" s="14"/>
    </row>
    <row r="34" spans="1:24" ht="19" customHeight="1" x14ac:dyDescent="0.2">
      <c r="A34" s="20" t="s">
        <v>30</v>
      </c>
      <c r="B34" s="20">
        <f t="shared" ref="B34:M34" si="1">SUM(B26:B33)</f>
        <v>1</v>
      </c>
      <c r="C34" s="20">
        <f t="shared" si="1"/>
        <v>0</v>
      </c>
      <c r="D34" s="20">
        <f t="shared" si="1"/>
        <v>0</v>
      </c>
      <c r="E34" s="36">
        <f t="shared" si="1"/>
        <v>0</v>
      </c>
      <c r="F34" s="20">
        <f t="shared" si="1"/>
        <v>0</v>
      </c>
      <c r="G34" s="20">
        <f t="shared" si="1"/>
        <v>1</v>
      </c>
      <c r="H34" s="20">
        <f t="shared" si="1"/>
        <v>4</v>
      </c>
      <c r="I34" s="20">
        <f t="shared" si="1"/>
        <v>4</v>
      </c>
      <c r="J34" s="20">
        <f t="shared" si="1"/>
        <v>0</v>
      </c>
      <c r="K34" s="20">
        <f t="shared" si="1"/>
        <v>3</v>
      </c>
      <c r="L34" s="20">
        <f t="shared" si="1"/>
        <v>0</v>
      </c>
      <c r="M34" s="20">
        <f t="shared" si="1"/>
        <v>0</v>
      </c>
      <c r="N34" s="36" t="e">
        <f>(I34*7)/F34</f>
        <v>#DIV/0!</v>
      </c>
      <c r="O34" s="36" t="e">
        <f>SUM(G34+K34+M34)/F34</f>
        <v>#DIV/0!</v>
      </c>
      <c r="P34" s="20">
        <f>SUM(P26:P33)</f>
        <v>0</v>
      </c>
      <c r="Q34" s="20">
        <f>SUM(Q26:Q33)</f>
        <v>16</v>
      </c>
      <c r="R34" s="35"/>
      <c r="S34" s="35"/>
      <c r="T34" s="19"/>
      <c r="U34" s="14"/>
      <c r="V34" s="14"/>
      <c r="W34" s="14"/>
      <c r="X34" s="14"/>
    </row>
  </sheetData>
  <pageMargins left="0.75" right="0.75" top="1" bottom="1" header="0.5" footer="0.5"/>
  <pageSetup orientation="portrait"/>
  <headerFooter>
    <oddHeader>&amp;L&amp;"Geneva,Regular"&amp;10&amp;K000000Aleman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92"/>
  <sheetViews>
    <sheetView topLeftCell="A29" workbookViewId="0">
      <selection activeCell="E51" sqref="E51"/>
    </sheetView>
  </sheetViews>
  <sheetFormatPr baseColWidth="10" defaultColWidth="8.125" defaultRowHeight="13" customHeight="1" x14ac:dyDescent="0.2"/>
  <cols>
    <col min="1" max="1" width="13" style="5" customWidth="1"/>
    <col min="2" max="2" width="2.125" style="5" customWidth="1"/>
    <col min="3" max="3" width="2" style="5" customWidth="1"/>
    <col min="4" max="4" width="2.375" style="5" bestFit="1" customWidth="1"/>
    <col min="5" max="5" width="3.5" style="5" customWidth="1"/>
    <col min="6" max="6" width="4" style="5" customWidth="1"/>
    <col min="7" max="7" width="2" style="5" customWidth="1"/>
    <col min="8" max="8" width="2.5" style="5" customWidth="1"/>
    <col min="9" max="9" width="2.375" style="5" bestFit="1" customWidth="1"/>
    <col min="10" max="10" width="2" style="5" customWidth="1"/>
    <col min="11" max="11" width="2.75" style="5" customWidth="1"/>
    <col min="12" max="12" width="3" style="5" customWidth="1"/>
    <col min="13" max="13" width="2.375" style="5" customWidth="1"/>
    <col min="14" max="14" width="3.5" style="5" customWidth="1"/>
    <col min="15" max="17" width="3.625" style="5" customWidth="1"/>
    <col min="18" max="19" width="2" style="5" customWidth="1"/>
    <col min="20" max="20" width="1.75" style="5" bestFit="1" customWidth="1"/>
    <col min="21" max="21" width="2.375" style="5" bestFit="1" customWidth="1"/>
    <col min="22" max="22" width="3.125" style="5" bestFit="1" customWidth="1"/>
    <col min="23" max="23" width="5.125" style="5" bestFit="1" customWidth="1"/>
    <col min="24" max="24" width="2.375" style="5" bestFit="1" customWidth="1"/>
    <col min="25" max="25" width="5.25" style="5" bestFit="1" customWidth="1"/>
    <col min="26" max="26" width="3.875" style="5" customWidth="1"/>
    <col min="27" max="256" width="8.125" customWidth="1"/>
  </cols>
  <sheetData>
    <row r="1" spans="1:26" ht="21" customHeight="1" x14ac:dyDescent="0.2">
      <c r="A1" s="10" t="s">
        <v>109</v>
      </c>
      <c r="B1" s="11"/>
      <c r="C1" s="11"/>
      <c r="D1" s="11"/>
      <c r="E1" s="11"/>
      <c r="F1" s="11"/>
      <c r="G1" s="11"/>
      <c r="H1" s="11"/>
      <c r="I1" s="11"/>
      <c r="J1" s="11"/>
      <c r="K1" s="11"/>
      <c r="L1" s="11"/>
      <c r="M1" s="11"/>
      <c r="N1" s="11"/>
      <c r="O1" s="11"/>
      <c r="P1" s="11"/>
      <c r="Q1" s="11"/>
      <c r="R1" s="11"/>
      <c r="S1" s="11"/>
      <c r="T1" s="11"/>
      <c r="U1" s="13"/>
      <c r="V1" s="13"/>
      <c r="W1" s="13"/>
      <c r="X1" s="14"/>
      <c r="Y1" s="14"/>
      <c r="Z1" s="14"/>
    </row>
    <row r="2" spans="1:26" ht="19" customHeight="1" x14ac:dyDescent="0.2">
      <c r="A2" s="38"/>
      <c r="B2" s="14"/>
      <c r="C2" s="14"/>
      <c r="D2" s="14"/>
      <c r="E2" s="31"/>
      <c r="F2" s="14"/>
      <c r="G2" s="14"/>
      <c r="H2" s="14"/>
      <c r="I2" s="14"/>
      <c r="J2" s="14"/>
      <c r="K2" s="14"/>
      <c r="L2" s="14"/>
      <c r="M2" s="14"/>
      <c r="N2" s="14"/>
      <c r="O2" s="14"/>
      <c r="P2" s="14"/>
      <c r="Q2" s="14"/>
      <c r="R2" s="14"/>
      <c r="S2" s="14"/>
      <c r="T2" s="14"/>
      <c r="U2" s="13"/>
      <c r="V2" s="13"/>
      <c r="W2" s="13"/>
      <c r="X2" s="14"/>
      <c r="Y2" s="14"/>
      <c r="Z2" s="14"/>
    </row>
    <row r="3" spans="1:26" ht="28.25" customHeight="1" x14ac:dyDescent="0.2">
      <c r="A3" s="15" t="s">
        <v>6</v>
      </c>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21</v>
      </c>
      <c r="Q3" s="16" t="s">
        <v>22</v>
      </c>
      <c r="R3" s="16" t="s">
        <v>23</v>
      </c>
      <c r="S3" s="16" t="s">
        <v>24</v>
      </c>
      <c r="T3" s="16" t="s">
        <v>25</v>
      </c>
      <c r="U3" s="16" t="s">
        <v>26</v>
      </c>
      <c r="V3" s="16" t="s">
        <v>27</v>
      </c>
      <c r="W3" s="17" t="s">
        <v>28</v>
      </c>
      <c r="X3" s="16" t="s">
        <v>47</v>
      </c>
      <c r="Y3" s="48" t="s">
        <v>48</v>
      </c>
      <c r="Z3" s="48" t="s">
        <v>29</v>
      </c>
    </row>
    <row r="4" spans="1:26" ht="19" customHeight="1" x14ac:dyDescent="0.2">
      <c r="A4" s="114" t="s">
        <v>124</v>
      </c>
      <c r="B4" s="19">
        <v>2</v>
      </c>
      <c r="C4" s="19">
        <v>0</v>
      </c>
      <c r="D4" s="19">
        <v>0</v>
      </c>
      <c r="E4" s="19"/>
      <c r="F4" s="19"/>
      <c r="G4" s="19"/>
      <c r="H4" s="19">
        <v>1</v>
      </c>
      <c r="I4" s="19"/>
      <c r="J4" s="19"/>
      <c r="K4" s="19"/>
      <c r="L4" s="19"/>
      <c r="M4" s="19">
        <v>1</v>
      </c>
      <c r="N4" s="19"/>
      <c r="O4" s="19"/>
      <c r="P4" s="19"/>
      <c r="Q4" s="19"/>
      <c r="R4" s="19"/>
      <c r="S4" s="19"/>
      <c r="T4" s="19"/>
      <c r="U4" s="19">
        <v>2</v>
      </c>
      <c r="V4" s="19">
        <v>6</v>
      </c>
      <c r="W4" s="19"/>
      <c r="X4" s="19"/>
      <c r="Y4" s="19"/>
      <c r="Z4" s="19"/>
    </row>
    <row r="5" spans="1:26" ht="19" customHeight="1" x14ac:dyDescent="0.2">
      <c r="A5" s="116" t="s">
        <v>127</v>
      </c>
      <c r="B5" s="14">
        <v>1</v>
      </c>
      <c r="C5" s="14">
        <v>0</v>
      </c>
      <c r="D5" s="14">
        <v>0</v>
      </c>
      <c r="E5" s="14"/>
      <c r="F5" s="14"/>
      <c r="G5" s="14"/>
      <c r="H5" s="14"/>
      <c r="I5" s="14"/>
      <c r="J5" s="14"/>
      <c r="K5" s="14"/>
      <c r="L5" s="14"/>
      <c r="M5" s="14"/>
      <c r="N5" s="14">
        <v>1</v>
      </c>
      <c r="O5" s="14"/>
      <c r="P5" s="14"/>
      <c r="Q5" s="14"/>
      <c r="R5" s="14"/>
      <c r="S5" s="14"/>
      <c r="T5" s="14"/>
      <c r="U5" s="14"/>
      <c r="V5" s="14"/>
      <c r="W5" s="14"/>
      <c r="X5" s="14"/>
      <c r="Y5" s="14"/>
      <c r="Z5" s="14"/>
    </row>
    <row r="6" spans="1:26" ht="19" customHeight="1" x14ac:dyDescent="0.2">
      <c r="A6" s="117" t="s">
        <v>128</v>
      </c>
      <c r="B6" s="14">
        <v>2</v>
      </c>
      <c r="C6" s="14">
        <v>0</v>
      </c>
      <c r="D6" s="14">
        <v>0</v>
      </c>
      <c r="E6" s="14"/>
      <c r="F6" s="14"/>
      <c r="G6" s="14"/>
      <c r="H6" s="14"/>
      <c r="I6" s="14"/>
      <c r="J6" s="14">
        <v>1</v>
      </c>
      <c r="K6" s="14"/>
      <c r="L6" s="14"/>
      <c r="M6" s="14"/>
      <c r="N6" s="14"/>
      <c r="O6" s="14"/>
      <c r="P6" s="14"/>
      <c r="Q6" s="14"/>
      <c r="R6" s="14"/>
      <c r="S6" s="14"/>
      <c r="T6" s="14">
        <v>1</v>
      </c>
      <c r="U6" s="14">
        <v>1</v>
      </c>
      <c r="V6" s="14">
        <v>4</v>
      </c>
      <c r="W6" s="14"/>
      <c r="X6" s="14"/>
      <c r="Y6" s="14"/>
      <c r="Z6" s="14"/>
    </row>
    <row r="7" spans="1:26" ht="19" customHeight="1" x14ac:dyDescent="0.2">
      <c r="A7" s="117" t="s">
        <v>129</v>
      </c>
      <c r="B7" s="14">
        <v>2</v>
      </c>
      <c r="C7" s="14">
        <v>0</v>
      </c>
      <c r="D7" s="14">
        <v>0</v>
      </c>
      <c r="E7" s="14"/>
      <c r="F7" s="14"/>
      <c r="G7" s="14"/>
      <c r="H7" s="14"/>
      <c r="I7" s="14">
        <v>1</v>
      </c>
      <c r="J7" s="14">
        <v>1</v>
      </c>
      <c r="K7" s="14"/>
      <c r="L7" s="14"/>
      <c r="M7" s="14"/>
      <c r="N7" s="14"/>
      <c r="O7" s="14"/>
      <c r="P7" s="14"/>
      <c r="Q7" s="14"/>
      <c r="R7" s="14"/>
      <c r="S7" s="14"/>
      <c r="T7" s="14"/>
      <c r="U7" s="14"/>
      <c r="V7" s="14">
        <v>7</v>
      </c>
      <c r="W7" s="14"/>
      <c r="X7" s="14"/>
      <c r="Y7" s="14"/>
      <c r="Z7" s="14"/>
    </row>
    <row r="8" spans="1:26" ht="19" customHeight="1" x14ac:dyDescent="0.2">
      <c r="A8" s="117" t="s">
        <v>130</v>
      </c>
      <c r="B8" s="14">
        <v>3</v>
      </c>
      <c r="C8" s="14">
        <v>0</v>
      </c>
      <c r="D8" s="14">
        <v>1</v>
      </c>
      <c r="E8" s="14"/>
      <c r="F8" s="14"/>
      <c r="G8" s="14"/>
      <c r="H8" s="14"/>
      <c r="I8" s="14">
        <v>1</v>
      </c>
      <c r="J8" s="14"/>
      <c r="K8" s="14"/>
      <c r="L8" s="14"/>
      <c r="M8" s="14"/>
      <c r="N8" s="14"/>
      <c r="O8" s="14"/>
      <c r="P8" s="14"/>
      <c r="Q8" s="14"/>
      <c r="R8" s="14"/>
      <c r="S8" s="14"/>
      <c r="T8" s="14"/>
      <c r="U8" s="14"/>
      <c r="V8" s="14">
        <v>13</v>
      </c>
      <c r="W8" s="14"/>
      <c r="X8" s="14"/>
      <c r="Y8" s="14"/>
      <c r="Z8" s="14"/>
    </row>
    <row r="9" spans="1:26" ht="19" customHeight="1" x14ac:dyDescent="0.2">
      <c r="A9" s="117" t="s">
        <v>131</v>
      </c>
      <c r="B9" s="14">
        <v>2</v>
      </c>
      <c r="C9" s="14">
        <v>0</v>
      </c>
      <c r="D9" s="14">
        <v>0</v>
      </c>
      <c r="E9" s="14"/>
      <c r="F9" s="14"/>
      <c r="G9" s="14"/>
      <c r="H9" s="14"/>
      <c r="I9" s="14"/>
      <c r="J9" s="14"/>
      <c r="K9" s="14"/>
      <c r="L9" s="14"/>
      <c r="M9" s="14"/>
      <c r="N9" s="14"/>
      <c r="O9" s="14"/>
      <c r="P9" s="14"/>
      <c r="Q9" s="14"/>
      <c r="R9" s="14"/>
      <c r="S9" s="14">
        <v>1</v>
      </c>
      <c r="T9" s="14"/>
      <c r="U9" s="14">
        <v>1</v>
      </c>
      <c r="V9" s="14">
        <v>2</v>
      </c>
      <c r="W9" s="14"/>
      <c r="X9" s="14"/>
      <c r="Y9" s="14"/>
      <c r="Z9" s="14"/>
    </row>
    <row r="10" spans="1:26" ht="19" customHeight="1" x14ac:dyDescent="0.2">
      <c r="A10" s="117" t="s">
        <v>132</v>
      </c>
      <c r="B10" s="14">
        <v>2</v>
      </c>
      <c r="C10" s="14">
        <v>0</v>
      </c>
      <c r="D10" s="14">
        <v>0</v>
      </c>
      <c r="E10" s="14"/>
      <c r="F10" s="14"/>
      <c r="G10" s="14"/>
      <c r="H10" s="14">
        <v>1</v>
      </c>
      <c r="I10" s="14">
        <v>1</v>
      </c>
      <c r="J10" s="14"/>
      <c r="K10" s="14"/>
      <c r="L10" s="14"/>
      <c r="M10" s="14"/>
      <c r="N10" s="14"/>
      <c r="O10" s="14"/>
      <c r="P10" s="14"/>
      <c r="Q10" s="14"/>
      <c r="R10" s="14"/>
      <c r="S10" s="14"/>
      <c r="T10" s="14">
        <v>1</v>
      </c>
      <c r="U10" s="14">
        <v>1</v>
      </c>
      <c r="V10" s="14">
        <v>3</v>
      </c>
      <c r="W10" s="14"/>
      <c r="X10" s="14"/>
      <c r="Y10" s="14"/>
      <c r="Z10" s="14"/>
    </row>
    <row r="11" spans="1:26" ht="19" customHeight="1" x14ac:dyDescent="0.2">
      <c r="A11" s="116" t="s">
        <v>136</v>
      </c>
      <c r="B11" s="14">
        <v>1</v>
      </c>
      <c r="C11" s="14">
        <v>0</v>
      </c>
      <c r="D11" s="14">
        <v>0</v>
      </c>
      <c r="E11" s="14"/>
      <c r="F11" s="14"/>
      <c r="G11" s="14"/>
      <c r="H11" s="14"/>
      <c r="I11" s="14"/>
      <c r="J11" s="14"/>
      <c r="K11" s="14">
        <v>1</v>
      </c>
      <c r="L11" s="14"/>
      <c r="M11" s="14"/>
      <c r="N11" s="14"/>
      <c r="O11" s="14"/>
      <c r="P11" s="14"/>
      <c r="Q11" s="14"/>
      <c r="R11" s="14"/>
      <c r="S11" s="14"/>
      <c r="T11" s="14"/>
      <c r="U11" s="14"/>
      <c r="V11" s="14"/>
      <c r="W11" s="14"/>
      <c r="X11" s="14"/>
      <c r="Y11" s="14"/>
      <c r="Z11" s="14"/>
    </row>
    <row r="12" spans="1:26" ht="19" customHeight="1" x14ac:dyDescent="0.2">
      <c r="A12" s="117" t="s">
        <v>138</v>
      </c>
      <c r="B12" s="14">
        <v>1</v>
      </c>
      <c r="C12" s="14">
        <v>0</v>
      </c>
      <c r="D12" s="14">
        <v>0</v>
      </c>
      <c r="E12" s="14"/>
      <c r="F12" s="14"/>
      <c r="G12" s="14"/>
      <c r="H12" s="14"/>
      <c r="I12" s="14"/>
      <c r="J12" s="14"/>
      <c r="K12" s="14"/>
      <c r="L12" s="14"/>
      <c r="M12" s="14"/>
      <c r="N12" s="14"/>
      <c r="O12" s="14"/>
      <c r="P12" s="14"/>
      <c r="Q12" s="14"/>
      <c r="R12" s="14"/>
      <c r="S12" s="14"/>
      <c r="T12" s="14"/>
      <c r="U12" s="14"/>
      <c r="V12" s="14"/>
      <c r="W12" s="14"/>
      <c r="X12" s="14"/>
      <c r="Y12" s="14"/>
      <c r="Z12" s="14"/>
    </row>
    <row r="13" spans="1:26" ht="19" customHeight="1" x14ac:dyDescent="0.2">
      <c r="A13" s="117" t="s">
        <v>145</v>
      </c>
      <c r="B13" s="14">
        <v>3</v>
      </c>
      <c r="C13" s="14">
        <v>0</v>
      </c>
      <c r="D13" s="14">
        <v>0</v>
      </c>
      <c r="E13" s="14"/>
      <c r="F13" s="14"/>
      <c r="G13" s="14"/>
      <c r="H13" s="14"/>
      <c r="I13" s="14">
        <v>1</v>
      </c>
      <c r="J13" s="14"/>
      <c r="K13" s="14"/>
      <c r="L13" s="14"/>
      <c r="M13" s="14"/>
      <c r="N13" s="14">
        <v>1</v>
      </c>
      <c r="O13" s="14"/>
      <c r="P13" s="14"/>
      <c r="Q13" s="14"/>
      <c r="R13" s="14"/>
      <c r="S13" s="14"/>
      <c r="T13" s="14"/>
      <c r="U13" s="14">
        <v>2</v>
      </c>
      <c r="V13" s="14">
        <v>17</v>
      </c>
      <c r="W13" s="14"/>
      <c r="X13" s="14"/>
      <c r="Y13" s="14"/>
      <c r="Z13" s="14"/>
    </row>
    <row r="14" spans="1:26" ht="19" customHeight="1" x14ac:dyDescent="0.2">
      <c r="A14" s="117" t="s">
        <v>145</v>
      </c>
      <c r="B14" s="14">
        <v>3</v>
      </c>
      <c r="C14" s="14">
        <v>3</v>
      </c>
      <c r="D14" s="14">
        <v>3</v>
      </c>
      <c r="E14" s="14">
        <v>1</v>
      </c>
      <c r="F14" s="14"/>
      <c r="G14" s="14"/>
      <c r="H14" s="14"/>
      <c r="I14" s="14"/>
      <c r="J14" s="14">
        <v>1</v>
      </c>
      <c r="K14" s="14"/>
      <c r="L14" s="14"/>
      <c r="M14" s="14"/>
      <c r="N14" s="14"/>
      <c r="O14" s="14"/>
      <c r="P14" s="14"/>
      <c r="Q14" s="14"/>
      <c r="R14" s="14"/>
      <c r="S14" s="14"/>
      <c r="T14" s="14"/>
      <c r="U14" s="14"/>
      <c r="V14" s="14">
        <v>9</v>
      </c>
      <c r="W14" s="14"/>
      <c r="X14" s="14"/>
      <c r="Y14" s="14"/>
      <c r="Z14" s="14"/>
    </row>
    <row r="15" spans="1:26" ht="19" customHeight="1" x14ac:dyDescent="0.2">
      <c r="A15" s="117" t="s">
        <v>148</v>
      </c>
      <c r="B15" s="14">
        <v>3</v>
      </c>
      <c r="C15" s="14">
        <v>0</v>
      </c>
      <c r="D15" s="14">
        <v>0</v>
      </c>
      <c r="E15" s="14"/>
      <c r="F15" s="14"/>
      <c r="G15" s="14"/>
      <c r="H15" s="14"/>
      <c r="I15" s="14"/>
      <c r="J15" s="14"/>
      <c r="K15" s="14"/>
      <c r="L15" s="14"/>
      <c r="M15" s="14"/>
      <c r="N15" s="14"/>
      <c r="O15" s="14"/>
      <c r="P15" s="14"/>
      <c r="Q15" s="14"/>
      <c r="R15" s="14"/>
      <c r="S15" s="14"/>
      <c r="T15" s="14"/>
      <c r="U15" s="14"/>
      <c r="V15" s="14">
        <v>9</v>
      </c>
      <c r="W15" s="14"/>
      <c r="X15" s="14"/>
      <c r="Y15" s="14"/>
      <c r="Z15" s="14"/>
    </row>
    <row r="16" spans="1:26" ht="19" customHeight="1" x14ac:dyDescent="0.2">
      <c r="A16" s="117" t="s">
        <v>150</v>
      </c>
      <c r="B16" s="14">
        <v>3</v>
      </c>
      <c r="C16" s="14">
        <v>0</v>
      </c>
      <c r="D16" s="14">
        <v>1</v>
      </c>
      <c r="E16" s="14"/>
      <c r="F16" s="14"/>
      <c r="G16" s="14"/>
      <c r="H16" s="14">
        <v>2</v>
      </c>
      <c r="I16" s="14"/>
      <c r="J16" s="14"/>
      <c r="K16" s="14"/>
      <c r="L16" s="14"/>
      <c r="M16" s="14"/>
      <c r="N16" s="14"/>
      <c r="O16" s="14"/>
      <c r="P16" s="14"/>
      <c r="Q16" s="14"/>
      <c r="R16" s="14"/>
      <c r="S16" s="14"/>
      <c r="T16" s="14"/>
      <c r="U16" s="14">
        <v>1</v>
      </c>
      <c r="V16" s="14">
        <v>6</v>
      </c>
      <c r="W16" s="14"/>
      <c r="X16" s="14"/>
      <c r="Y16" s="14"/>
      <c r="Z16" s="14"/>
    </row>
    <row r="17" spans="1:26" ht="19" customHeight="1" x14ac:dyDescent="0.2">
      <c r="A17" s="116" t="s">
        <v>151</v>
      </c>
      <c r="B17" s="14">
        <v>3</v>
      </c>
      <c r="C17" s="14">
        <v>0</v>
      </c>
      <c r="D17" s="14">
        <v>1</v>
      </c>
      <c r="E17" s="14"/>
      <c r="F17" s="14"/>
      <c r="G17" s="14"/>
      <c r="H17" s="14"/>
      <c r="I17" s="14">
        <v>1</v>
      </c>
      <c r="J17" s="14"/>
      <c r="K17" s="14"/>
      <c r="L17" s="14"/>
      <c r="M17" s="14"/>
      <c r="N17" s="14">
        <v>1</v>
      </c>
      <c r="O17" s="14"/>
      <c r="P17" s="14"/>
      <c r="Q17" s="14"/>
      <c r="R17" s="14"/>
      <c r="S17" s="14"/>
      <c r="T17" s="14"/>
      <c r="U17" s="14">
        <v>1</v>
      </c>
      <c r="V17" s="14">
        <v>8</v>
      </c>
      <c r="W17" s="14"/>
      <c r="X17" s="14"/>
      <c r="Y17" s="14"/>
      <c r="Z17" s="14"/>
    </row>
    <row r="18" spans="1:26" ht="19" customHeight="1" x14ac:dyDescent="0.2">
      <c r="A18" s="116" t="s">
        <v>151</v>
      </c>
      <c r="B18" s="14">
        <v>2</v>
      </c>
      <c r="C18" s="14">
        <v>0</v>
      </c>
      <c r="D18" s="14">
        <v>1</v>
      </c>
      <c r="E18" s="14"/>
      <c r="F18" s="14"/>
      <c r="G18" s="14"/>
      <c r="H18" s="14"/>
      <c r="I18" s="14"/>
      <c r="J18" s="14"/>
      <c r="K18" s="14">
        <v>1</v>
      </c>
      <c r="L18" s="14"/>
      <c r="M18" s="14"/>
      <c r="N18" s="14"/>
      <c r="O18" s="14"/>
      <c r="P18" s="14"/>
      <c r="Q18" s="14"/>
      <c r="R18" s="14"/>
      <c r="S18" s="14"/>
      <c r="T18" s="14"/>
      <c r="U18" s="14"/>
      <c r="V18" s="14">
        <v>2</v>
      </c>
      <c r="W18" s="14"/>
      <c r="X18" s="14"/>
      <c r="Y18" s="14"/>
      <c r="Z18" s="14"/>
    </row>
    <row r="19" spans="1:26" ht="19" customHeight="1" x14ac:dyDescent="0.2">
      <c r="A19" s="116" t="s">
        <v>152</v>
      </c>
      <c r="B19" s="14">
        <v>4</v>
      </c>
      <c r="C19" s="14">
        <v>0</v>
      </c>
      <c r="D19" s="14">
        <v>1</v>
      </c>
      <c r="E19" s="32"/>
      <c r="F19" s="32"/>
      <c r="G19" s="32"/>
      <c r="H19" s="32">
        <v>1</v>
      </c>
      <c r="I19" s="14"/>
      <c r="J19" s="32"/>
      <c r="K19" s="32"/>
      <c r="L19" s="32"/>
      <c r="M19" s="32"/>
      <c r="N19" s="32"/>
      <c r="O19" s="32"/>
      <c r="P19" s="32"/>
      <c r="Q19" s="32"/>
      <c r="R19" s="32"/>
      <c r="S19" s="32"/>
      <c r="T19" s="14"/>
      <c r="U19" s="14"/>
      <c r="V19" s="14"/>
      <c r="W19" s="32"/>
      <c r="X19" s="32"/>
      <c r="Y19" s="32"/>
      <c r="Z19" s="32"/>
    </row>
    <row r="20" spans="1:26" ht="19" customHeight="1" x14ac:dyDescent="0.2">
      <c r="A20" s="116" t="s">
        <v>152</v>
      </c>
      <c r="B20" s="14">
        <v>2</v>
      </c>
      <c r="C20" s="14">
        <v>0</v>
      </c>
      <c r="D20" s="14">
        <v>1</v>
      </c>
      <c r="E20" s="32"/>
      <c r="F20" s="32"/>
      <c r="G20" s="32"/>
      <c r="H20" s="32"/>
      <c r="I20" s="14"/>
      <c r="J20" s="32"/>
      <c r="K20" s="32"/>
      <c r="L20" s="32"/>
      <c r="M20" s="32"/>
      <c r="N20" s="32"/>
      <c r="O20" s="32"/>
      <c r="P20" s="32"/>
      <c r="Q20" s="32"/>
      <c r="R20" s="32"/>
      <c r="S20" s="32"/>
      <c r="T20" s="32"/>
      <c r="U20" s="14"/>
      <c r="V20" s="14">
        <v>3</v>
      </c>
      <c r="W20" s="32"/>
      <c r="X20" s="32"/>
      <c r="Y20" s="32"/>
      <c r="Z20" s="32"/>
    </row>
    <row r="21" spans="1:26" ht="19" customHeight="1" x14ac:dyDescent="0.2">
      <c r="A21" s="117" t="s">
        <v>155</v>
      </c>
      <c r="B21" s="14">
        <v>2</v>
      </c>
      <c r="C21" s="14">
        <v>0</v>
      </c>
      <c r="D21" s="14">
        <v>0</v>
      </c>
      <c r="E21" s="32"/>
      <c r="F21" s="32"/>
      <c r="G21" s="32"/>
      <c r="H21" s="32"/>
      <c r="I21" s="32">
        <v>1</v>
      </c>
      <c r="J21" s="32"/>
      <c r="K21" s="32"/>
      <c r="L21" s="32"/>
      <c r="M21" s="32"/>
      <c r="N21" s="32"/>
      <c r="O21" s="32"/>
      <c r="P21" s="32"/>
      <c r="Q21" s="32"/>
      <c r="R21" s="32"/>
      <c r="S21" s="32"/>
      <c r="T21" s="32">
        <v>1</v>
      </c>
      <c r="U21" s="32"/>
      <c r="V21" s="32">
        <v>7</v>
      </c>
      <c r="W21" s="32"/>
      <c r="X21" s="32"/>
      <c r="Y21" s="32"/>
      <c r="Z21" s="32"/>
    </row>
    <row r="22" spans="1:26" ht="19" customHeight="1" x14ac:dyDescent="0.2">
      <c r="A22" s="116" t="s">
        <v>160</v>
      </c>
      <c r="B22" s="14">
        <v>3</v>
      </c>
      <c r="C22" s="14">
        <v>1</v>
      </c>
      <c r="D22" s="14">
        <v>3</v>
      </c>
      <c r="E22" s="32"/>
      <c r="F22" s="32"/>
      <c r="G22" s="32"/>
      <c r="H22" s="32">
        <v>3</v>
      </c>
      <c r="I22" s="14"/>
      <c r="J22" s="32">
        <v>1</v>
      </c>
      <c r="K22" s="32"/>
      <c r="L22" s="32"/>
      <c r="M22" s="32"/>
      <c r="N22" s="32"/>
      <c r="O22" s="32"/>
      <c r="P22" s="32"/>
      <c r="Q22" s="32"/>
      <c r="R22" s="32"/>
      <c r="S22" s="32"/>
      <c r="T22" s="32"/>
      <c r="U22" s="32"/>
      <c r="V22" s="14">
        <v>5</v>
      </c>
      <c r="W22" s="32"/>
      <c r="X22" s="32"/>
      <c r="Y22" s="32"/>
      <c r="Z22" s="32"/>
    </row>
    <row r="23" spans="1:26" ht="19" customHeight="1" x14ac:dyDescent="0.2">
      <c r="A23" s="117" t="s">
        <v>158</v>
      </c>
      <c r="B23" s="14">
        <v>4</v>
      </c>
      <c r="C23" s="14">
        <v>0</v>
      </c>
      <c r="D23" s="14">
        <v>1</v>
      </c>
      <c r="E23" s="32"/>
      <c r="F23" s="32"/>
      <c r="G23" s="32"/>
      <c r="H23" s="32">
        <v>1</v>
      </c>
      <c r="I23" s="32">
        <v>1</v>
      </c>
      <c r="J23" s="32"/>
      <c r="K23" s="32"/>
      <c r="L23" s="32"/>
      <c r="M23" s="32"/>
      <c r="N23" s="32"/>
      <c r="O23" s="32"/>
      <c r="P23" s="32"/>
      <c r="Q23" s="32"/>
      <c r="R23" s="32"/>
      <c r="S23" s="32"/>
      <c r="T23" s="32"/>
      <c r="U23" s="32">
        <v>1</v>
      </c>
      <c r="V23" s="14">
        <v>4</v>
      </c>
      <c r="W23" s="32"/>
      <c r="X23" s="32"/>
      <c r="Y23" s="32"/>
      <c r="Z23" s="32"/>
    </row>
    <row r="24" spans="1:26" ht="19" customHeight="1" x14ac:dyDescent="0.2">
      <c r="A24" s="188" t="s">
        <v>162</v>
      </c>
      <c r="B24" s="14">
        <v>2</v>
      </c>
      <c r="C24" s="14">
        <v>0</v>
      </c>
      <c r="D24" s="14">
        <v>0</v>
      </c>
      <c r="E24" s="32"/>
      <c r="F24" s="32"/>
      <c r="G24" s="32"/>
      <c r="H24" s="32">
        <v>1</v>
      </c>
      <c r="I24" s="32"/>
      <c r="J24" s="32"/>
      <c r="K24" s="32">
        <v>1</v>
      </c>
      <c r="L24" s="32"/>
      <c r="M24" s="32">
        <v>1</v>
      </c>
      <c r="N24" s="32"/>
      <c r="O24" s="32"/>
      <c r="P24" s="32"/>
      <c r="Q24" s="32"/>
      <c r="R24" s="32"/>
      <c r="S24" s="32"/>
      <c r="T24" s="32"/>
      <c r="U24" s="32"/>
      <c r="V24" s="14"/>
      <c r="W24" s="32"/>
      <c r="X24" s="32"/>
      <c r="Y24" s="32"/>
      <c r="Z24" s="32"/>
    </row>
    <row r="25" spans="1:26" ht="19" customHeight="1" x14ac:dyDescent="0.2">
      <c r="A25" s="116" t="s">
        <v>168</v>
      </c>
      <c r="B25" s="14">
        <v>2</v>
      </c>
      <c r="C25" s="14">
        <v>0</v>
      </c>
      <c r="D25" s="14">
        <v>0</v>
      </c>
      <c r="E25" s="32"/>
      <c r="F25" s="32"/>
      <c r="G25" s="32"/>
      <c r="H25" s="32"/>
      <c r="I25" s="32"/>
      <c r="J25" s="32">
        <v>2</v>
      </c>
      <c r="K25" s="32"/>
      <c r="L25" s="32"/>
      <c r="M25" s="32"/>
      <c r="N25" s="32"/>
      <c r="O25" s="32"/>
      <c r="P25" s="32"/>
      <c r="Q25" s="32"/>
      <c r="R25" s="32"/>
      <c r="S25" s="32"/>
      <c r="T25" s="32"/>
      <c r="U25" s="32">
        <v>1</v>
      </c>
      <c r="V25" s="14">
        <v>4</v>
      </c>
      <c r="W25" s="32"/>
      <c r="X25" s="32"/>
      <c r="Y25" s="32"/>
      <c r="Z25" s="32"/>
    </row>
    <row r="26" spans="1:26" ht="19" customHeight="1" x14ac:dyDescent="0.2">
      <c r="A26" s="134" t="s">
        <v>170</v>
      </c>
      <c r="B26" s="14">
        <v>1</v>
      </c>
      <c r="C26" s="14">
        <v>0</v>
      </c>
      <c r="D26" s="14">
        <v>0</v>
      </c>
      <c r="E26" s="32"/>
      <c r="F26" s="32"/>
      <c r="G26" s="32"/>
      <c r="H26" s="32"/>
      <c r="I26" s="32"/>
      <c r="J26" s="32"/>
      <c r="K26" s="32">
        <v>1</v>
      </c>
      <c r="L26" s="32"/>
      <c r="M26" s="32"/>
      <c r="N26" s="32"/>
      <c r="O26" s="32"/>
      <c r="P26" s="32"/>
      <c r="Q26" s="32"/>
      <c r="R26" s="32"/>
      <c r="S26" s="32"/>
      <c r="T26" s="32"/>
      <c r="U26" s="32">
        <v>2</v>
      </c>
      <c r="V26" s="14">
        <v>1</v>
      </c>
      <c r="W26" s="32"/>
      <c r="X26" s="32"/>
      <c r="Y26" s="32"/>
      <c r="Z26" s="32"/>
    </row>
    <row r="27" spans="1:26" ht="19" customHeight="1" x14ac:dyDescent="0.2">
      <c r="A27" s="117" t="s">
        <v>145</v>
      </c>
      <c r="B27" s="14">
        <v>4</v>
      </c>
      <c r="C27" s="14">
        <v>0</v>
      </c>
      <c r="D27" s="14">
        <v>1</v>
      </c>
      <c r="E27" s="32">
        <v>1</v>
      </c>
      <c r="F27" s="32"/>
      <c r="G27" s="32"/>
      <c r="H27" s="32">
        <v>1</v>
      </c>
      <c r="I27" s="32"/>
      <c r="J27" s="32"/>
      <c r="K27" s="32"/>
      <c r="L27" s="32"/>
      <c r="M27" s="32"/>
      <c r="N27" s="32"/>
      <c r="O27" s="32"/>
      <c r="P27" s="32"/>
      <c r="Q27" s="32"/>
      <c r="R27" s="32"/>
      <c r="S27" s="32"/>
      <c r="T27" s="32">
        <v>1</v>
      </c>
      <c r="U27" s="32">
        <v>1</v>
      </c>
      <c r="V27" s="14">
        <v>12</v>
      </c>
      <c r="W27" s="32"/>
      <c r="X27" s="32"/>
      <c r="Y27" s="32"/>
      <c r="Z27" s="32"/>
    </row>
    <row r="28" spans="1:26" ht="19" customHeight="1" x14ac:dyDescent="0.2">
      <c r="A28" s="116" t="s">
        <v>151</v>
      </c>
      <c r="B28" s="14">
        <v>3</v>
      </c>
      <c r="C28" s="14">
        <v>0</v>
      </c>
      <c r="D28" s="14">
        <v>1</v>
      </c>
      <c r="E28" s="32"/>
      <c r="F28" s="32"/>
      <c r="G28" s="32"/>
      <c r="H28" s="32"/>
      <c r="I28" s="32"/>
      <c r="J28" s="32"/>
      <c r="K28" s="32"/>
      <c r="L28" s="32"/>
      <c r="M28" s="32"/>
      <c r="N28" s="32"/>
      <c r="O28" s="32"/>
      <c r="P28" s="32"/>
      <c r="Q28" s="32"/>
      <c r="R28" s="32"/>
      <c r="S28" s="32"/>
      <c r="T28" s="32"/>
      <c r="U28" s="32"/>
      <c r="V28" s="14">
        <v>1</v>
      </c>
      <c r="W28" s="32"/>
      <c r="X28" s="32"/>
      <c r="Y28" s="32"/>
      <c r="Z28" s="32"/>
    </row>
    <row r="29" spans="1:26" ht="19" customHeight="1" x14ac:dyDescent="0.2">
      <c r="A29" s="145" t="s">
        <v>177</v>
      </c>
      <c r="B29" s="14">
        <v>3</v>
      </c>
      <c r="C29" s="14">
        <v>0</v>
      </c>
      <c r="D29" s="14">
        <v>2</v>
      </c>
      <c r="E29" s="32"/>
      <c r="F29" s="32"/>
      <c r="G29" s="32"/>
      <c r="H29" s="32">
        <v>1</v>
      </c>
      <c r="I29" s="14"/>
      <c r="J29" s="32">
        <v>1</v>
      </c>
      <c r="K29" s="32"/>
      <c r="L29" s="32"/>
      <c r="M29" s="32"/>
      <c r="N29" s="32"/>
      <c r="O29" s="32"/>
      <c r="P29" s="32"/>
      <c r="Q29" s="32"/>
      <c r="R29" s="32"/>
      <c r="S29" s="32"/>
      <c r="T29" s="32"/>
      <c r="U29" s="32">
        <v>2</v>
      </c>
      <c r="V29" s="32">
        <v>12</v>
      </c>
      <c r="W29" s="32"/>
      <c r="X29" s="32"/>
      <c r="Y29" s="32"/>
      <c r="Z29" s="32"/>
    </row>
    <row r="30" spans="1:26" ht="19" customHeight="1" x14ac:dyDescent="0.2">
      <c r="A30" s="116"/>
      <c r="B30" s="48"/>
      <c r="C30" s="48"/>
      <c r="D30" s="48"/>
      <c r="E30" s="48"/>
      <c r="F30" s="48"/>
      <c r="G30" s="48"/>
      <c r="H30" s="48"/>
      <c r="I30" s="48"/>
      <c r="J30" s="48"/>
      <c r="K30" s="48"/>
      <c r="L30" s="48"/>
      <c r="M30" s="48"/>
      <c r="N30" s="48"/>
      <c r="O30" s="48"/>
      <c r="P30" s="48"/>
      <c r="Q30" s="48"/>
      <c r="R30" s="48"/>
      <c r="S30" s="48"/>
      <c r="T30" s="48"/>
      <c r="U30" s="48"/>
      <c r="V30" s="48"/>
      <c r="W30" s="48"/>
      <c r="X30" s="48"/>
      <c r="Y30" s="25"/>
      <c r="Z30" s="25"/>
    </row>
    <row r="31" spans="1:26" ht="17" customHeight="1" x14ac:dyDescent="0.2">
      <c r="A31" s="26" t="s">
        <v>30</v>
      </c>
      <c r="B31" s="20">
        <f t="shared" ref="B31:N31" si="0">SUM(B4:B30)</f>
        <v>63</v>
      </c>
      <c r="C31" s="20">
        <f t="shared" si="0"/>
        <v>4</v>
      </c>
      <c r="D31" s="20">
        <f t="shared" si="0"/>
        <v>17</v>
      </c>
      <c r="E31" s="20">
        <f t="shared" si="0"/>
        <v>2</v>
      </c>
      <c r="F31" s="20">
        <f t="shared" si="0"/>
        <v>0</v>
      </c>
      <c r="G31" s="20">
        <f t="shared" si="0"/>
        <v>0</v>
      </c>
      <c r="H31" s="20">
        <f t="shared" si="0"/>
        <v>12</v>
      </c>
      <c r="I31" s="20">
        <f t="shared" si="0"/>
        <v>7</v>
      </c>
      <c r="J31" s="20">
        <f t="shared" si="0"/>
        <v>7</v>
      </c>
      <c r="K31" s="20">
        <f t="shared" si="0"/>
        <v>4</v>
      </c>
      <c r="L31" s="20">
        <f t="shared" si="0"/>
        <v>0</v>
      </c>
      <c r="M31" s="20">
        <f t="shared" si="0"/>
        <v>2</v>
      </c>
      <c r="N31" s="20">
        <f t="shared" si="0"/>
        <v>3</v>
      </c>
      <c r="O31" s="27">
        <f>(D31+J31+K31+N31)/(B31+J31+K31)</f>
        <v>0.41891891891891891</v>
      </c>
      <c r="P31" s="27">
        <f>($D31+$E31+($F31*2)+(G31*3))/$B31</f>
        <v>0.30158730158730157</v>
      </c>
      <c r="Q31" s="27">
        <f>D31/B31</f>
        <v>0.26984126984126983</v>
      </c>
      <c r="R31" s="20">
        <f>SUM(R4:R30)</f>
        <v>0</v>
      </c>
      <c r="S31" s="20">
        <f>SUM(S4:S30)</f>
        <v>1</v>
      </c>
      <c r="T31" s="20">
        <f>SUM(T4:T30)</f>
        <v>4</v>
      </c>
      <c r="U31" s="20">
        <f>SUM(U4:U30)</f>
        <v>16</v>
      </c>
      <c r="V31" s="20">
        <f>SUM(V4:V30)</f>
        <v>135</v>
      </c>
      <c r="W31" s="27">
        <f>(U31+V31)/(T31+U31+V31)</f>
        <v>0.97419354838709682</v>
      </c>
      <c r="X31" s="20">
        <f>SUM(X4:X30)</f>
        <v>0</v>
      </c>
      <c r="Y31" s="20">
        <f>SUM(Y4:Y30)</f>
        <v>0</v>
      </c>
      <c r="Z31" s="27">
        <f>(D31-G31)/(B31-I31-G31+M31)</f>
        <v>0.29310344827586204</v>
      </c>
    </row>
    <row r="32" spans="1:26" ht="19" customHeight="1" x14ac:dyDescent="0.2">
      <c r="A32" s="28"/>
      <c r="B32" s="13"/>
      <c r="C32" s="13"/>
      <c r="D32" s="13"/>
      <c r="E32" s="13"/>
      <c r="F32" s="13"/>
      <c r="G32" s="13"/>
      <c r="H32" s="13"/>
      <c r="I32" s="13"/>
      <c r="J32" s="13"/>
      <c r="K32" s="13"/>
      <c r="L32" s="13"/>
      <c r="M32" s="13"/>
      <c r="N32" s="13"/>
      <c r="O32" s="13"/>
      <c r="P32" s="13"/>
      <c r="Q32" s="13"/>
      <c r="R32" s="13"/>
      <c r="S32" s="13"/>
      <c r="T32" s="13"/>
      <c r="U32" s="13"/>
      <c r="V32" s="13"/>
      <c r="W32" s="13"/>
      <c r="X32" s="14"/>
      <c r="Y32" s="14"/>
      <c r="Z32" s="14"/>
    </row>
    <row r="33" spans="1:26" ht="19" customHeight="1" x14ac:dyDescent="0.2">
      <c r="A33" s="28"/>
      <c r="B33" s="13"/>
      <c r="C33" s="13"/>
      <c r="D33" s="13"/>
      <c r="E33" s="13"/>
      <c r="F33" s="13"/>
      <c r="G33" s="13"/>
      <c r="H33" s="13"/>
      <c r="I33" s="13"/>
      <c r="J33" s="13"/>
      <c r="K33" s="13"/>
      <c r="L33" s="13"/>
      <c r="M33" s="13"/>
      <c r="N33" s="13"/>
      <c r="O33" s="13"/>
      <c r="P33" s="13"/>
      <c r="Q33" s="13"/>
      <c r="R33" s="13"/>
      <c r="S33" s="13"/>
      <c r="T33" s="13"/>
      <c r="U33" s="13"/>
      <c r="V33" s="13"/>
      <c r="W33" s="13"/>
      <c r="X33" s="14"/>
      <c r="Y33" s="14"/>
      <c r="Z33" s="14"/>
    </row>
    <row r="34" spans="1:26" ht="19" customHeight="1" x14ac:dyDescent="0.2">
      <c r="A34" s="38"/>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9" customHeight="1" x14ac:dyDescent="0.2">
      <c r="A35" s="38"/>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9" customHeight="1" x14ac:dyDescent="0.2">
      <c r="A36" s="38"/>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22" customHeight="1" x14ac:dyDescent="0.2">
      <c r="A37" s="49" t="s">
        <v>143</v>
      </c>
      <c r="B37" s="14"/>
      <c r="C37" s="31"/>
      <c r="D37" s="14"/>
      <c r="E37" s="14"/>
      <c r="F37" s="14"/>
      <c r="G37" s="14"/>
      <c r="H37" s="14"/>
      <c r="I37" s="14"/>
      <c r="J37" s="14"/>
      <c r="K37" s="14"/>
      <c r="L37" s="14"/>
      <c r="M37" s="14"/>
      <c r="N37" s="14"/>
      <c r="O37" s="14"/>
      <c r="P37" s="14"/>
      <c r="Q37" s="14"/>
      <c r="R37" s="14"/>
      <c r="S37" s="13"/>
      <c r="T37" s="13"/>
      <c r="U37" s="14"/>
      <c r="V37" s="14"/>
      <c r="W37" s="14"/>
      <c r="X37" s="14"/>
      <c r="Y37" s="14"/>
      <c r="Z37" s="14"/>
    </row>
    <row r="38" spans="1:26" ht="28.25" customHeight="1" x14ac:dyDescent="0.2">
      <c r="A38" s="15" t="s">
        <v>6</v>
      </c>
      <c r="B38" s="16" t="s">
        <v>7</v>
      </c>
      <c r="C38" s="16" t="s">
        <v>8</v>
      </c>
      <c r="D38" s="16" t="s">
        <v>9</v>
      </c>
      <c r="E38" s="16" t="s">
        <v>10</v>
      </c>
      <c r="F38" s="16" t="s">
        <v>11</v>
      </c>
      <c r="G38" s="16" t="s">
        <v>12</v>
      </c>
      <c r="H38" s="16" t="s">
        <v>13</v>
      </c>
      <c r="I38" s="16" t="s">
        <v>14</v>
      </c>
      <c r="J38" s="16" t="s">
        <v>15</v>
      </c>
      <c r="K38" s="16" t="s">
        <v>16</v>
      </c>
      <c r="L38" s="16" t="s">
        <v>17</v>
      </c>
      <c r="M38" s="16" t="s">
        <v>18</v>
      </c>
      <c r="N38" s="16" t="s">
        <v>19</v>
      </c>
      <c r="O38" s="16" t="s">
        <v>20</v>
      </c>
      <c r="P38" s="17" t="s">
        <v>21</v>
      </c>
      <c r="Q38" s="16" t="s">
        <v>22</v>
      </c>
      <c r="R38" s="16" t="s">
        <v>23</v>
      </c>
      <c r="S38" s="16" t="s">
        <v>24</v>
      </c>
      <c r="T38" s="16" t="s">
        <v>25</v>
      </c>
      <c r="U38" s="16" t="s">
        <v>26</v>
      </c>
      <c r="V38" s="16" t="s">
        <v>27</v>
      </c>
      <c r="W38" s="17" t="s">
        <v>28</v>
      </c>
      <c r="X38" s="16" t="s">
        <v>47</v>
      </c>
      <c r="Y38" s="48" t="s">
        <v>48</v>
      </c>
      <c r="Z38" s="48" t="s">
        <v>29</v>
      </c>
    </row>
    <row r="39" spans="1:26" ht="19" customHeight="1" x14ac:dyDescent="0.2">
      <c r="A39" s="116" t="s">
        <v>127</v>
      </c>
      <c r="B39" s="19">
        <v>3</v>
      </c>
      <c r="C39" s="19">
        <v>0</v>
      </c>
      <c r="D39" s="19">
        <v>0</v>
      </c>
      <c r="E39" s="19"/>
      <c r="F39" s="19"/>
      <c r="G39" s="19"/>
      <c r="H39" s="19"/>
      <c r="I39" s="19">
        <v>2</v>
      </c>
      <c r="J39" s="19"/>
      <c r="K39" s="19"/>
      <c r="L39" s="19"/>
      <c r="M39" s="19"/>
      <c r="N39" s="19"/>
      <c r="O39" s="19"/>
      <c r="P39" s="19"/>
      <c r="Q39" s="19"/>
      <c r="R39" s="19"/>
      <c r="S39" s="19"/>
      <c r="T39" s="19"/>
      <c r="U39" s="19"/>
      <c r="V39" s="19"/>
      <c r="W39" s="19"/>
      <c r="X39" s="19"/>
      <c r="Y39" s="19"/>
      <c r="Z39" s="19"/>
    </row>
    <row r="40" spans="1:26" ht="19" customHeight="1" x14ac:dyDescent="0.2">
      <c r="A40" s="117" t="s">
        <v>129</v>
      </c>
      <c r="B40" s="14">
        <v>3</v>
      </c>
      <c r="C40" s="14">
        <v>0</v>
      </c>
      <c r="D40" s="14">
        <v>1</v>
      </c>
      <c r="E40" s="14"/>
      <c r="F40" s="14"/>
      <c r="G40" s="14"/>
      <c r="H40" s="14"/>
      <c r="I40" s="14">
        <v>2</v>
      </c>
      <c r="J40" s="14"/>
      <c r="K40" s="14"/>
      <c r="L40" s="14"/>
      <c r="M40" s="14"/>
      <c r="N40" s="14"/>
      <c r="O40" s="14"/>
      <c r="P40" s="14"/>
      <c r="Q40" s="14"/>
      <c r="R40" s="14"/>
      <c r="S40" s="14"/>
      <c r="T40" s="14"/>
      <c r="U40" s="14">
        <v>1</v>
      </c>
      <c r="V40" s="14">
        <v>1</v>
      </c>
      <c r="W40" s="14"/>
      <c r="X40" s="14"/>
      <c r="Y40" s="14"/>
      <c r="Z40" s="14"/>
    </row>
    <row r="41" spans="1:26" ht="19" customHeight="1" x14ac:dyDescent="0.2">
      <c r="A41" s="117" t="s">
        <v>132</v>
      </c>
      <c r="B41" s="14">
        <v>0</v>
      </c>
      <c r="C41" s="14">
        <v>0</v>
      </c>
      <c r="D41" s="14">
        <v>0</v>
      </c>
      <c r="E41" s="14"/>
      <c r="F41" s="14"/>
      <c r="G41" s="14"/>
      <c r="H41" s="14"/>
      <c r="I41" s="14"/>
      <c r="J41" s="14">
        <v>1</v>
      </c>
      <c r="K41" s="14"/>
      <c r="L41" s="14"/>
      <c r="M41" s="14"/>
      <c r="N41" s="14"/>
      <c r="O41" s="14"/>
      <c r="P41" s="14"/>
      <c r="Q41" s="14"/>
      <c r="R41" s="14"/>
      <c r="S41" s="14"/>
      <c r="T41" s="14"/>
      <c r="U41" s="14"/>
      <c r="V41" s="14"/>
      <c r="W41" s="14"/>
      <c r="X41" s="14"/>
      <c r="Y41" s="14"/>
      <c r="Z41" s="14"/>
    </row>
    <row r="42" spans="1:26" ht="19" customHeight="1" x14ac:dyDescent="0.2">
      <c r="A42" s="116" t="s">
        <v>136</v>
      </c>
      <c r="B42" s="14">
        <v>1</v>
      </c>
      <c r="C42" s="14">
        <v>0</v>
      </c>
      <c r="D42" s="14">
        <v>0</v>
      </c>
      <c r="E42" s="14"/>
      <c r="F42" s="14"/>
      <c r="G42" s="14"/>
      <c r="H42" s="14"/>
      <c r="I42" s="14"/>
      <c r="J42" s="14"/>
      <c r="K42" s="14"/>
      <c r="L42" s="14"/>
      <c r="M42" s="14"/>
      <c r="N42" s="14"/>
      <c r="O42" s="14"/>
      <c r="P42" s="14"/>
      <c r="Q42" s="14"/>
      <c r="R42" s="14"/>
      <c r="S42" s="14"/>
      <c r="T42" s="14"/>
      <c r="U42" s="14"/>
      <c r="V42" s="14"/>
      <c r="W42" s="14"/>
      <c r="X42" s="14"/>
      <c r="Y42" s="14"/>
      <c r="Z42" s="14"/>
    </row>
    <row r="43" spans="1:26" ht="19" customHeight="1" x14ac:dyDescent="0.2">
      <c r="A43" s="117" t="s">
        <v>138</v>
      </c>
      <c r="B43" s="14">
        <v>0</v>
      </c>
      <c r="C43" s="14">
        <v>0</v>
      </c>
      <c r="D43" s="14">
        <v>0</v>
      </c>
      <c r="E43" s="14"/>
      <c r="F43" s="14"/>
      <c r="G43" s="14"/>
      <c r="H43" s="14">
        <v>1</v>
      </c>
      <c r="I43" s="14"/>
      <c r="J43" s="14"/>
      <c r="K43" s="14"/>
      <c r="L43" s="14"/>
      <c r="M43" s="14">
        <v>1</v>
      </c>
      <c r="N43" s="14"/>
      <c r="O43" s="14"/>
      <c r="P43" s="14"/>
      <c r="Q43" s="14"/>
      <c r="R43" s="14"/>
      <c r="S43" s="14"/>
      <c r="T43" s="14">
        <v>0</v>
      </c>
      <c r="U43" s="14"/>
      <c r="V43" s="14">
        <v>3</v>
      </c>
      <c r="W43" s="14"/>
      <c r="X43" s="14"/>
      <c r="Y43" s="14"/>
      <c r="Z43" s="14"/>
    </row>
    <row r="44" spans="1:26" ht="19" customHeight="1" x14ac:dyDescent="0.2">
      <c r="A44" s="117" t="s">
        <v>149</v>
      </c>
      <c r="B44" s="14">
        <v>3</v>
      </c>
      <c r="C44" s="14">
        <v>0</v>
      </c>
      <c r="D44" s="14">
        <v>1</v>
      </c>
      <c r="E44" s="14"/>
      <c r="F44" s="14"/>
      <c r="G44" s="14"/>
      <c r="H44" s="14"/>
      <c r="I44" s="14">
        <v>2</v>
      </c>
      <c r="J44" s="14"/>
      <c r="K44" s="14"/>
      <c r="L44" s="14"/>
      <c r="M44" s="14"/>
      <c r="N44" s="14"/>
      <c r="O44" s="14"/>
      <c r="P44" s="14"/>
      <c r="Q44" s="14"/>
      <c r="R44" s="14"/>
      <c r="S44" s="14"/>
      <c r="T44" s="14"/>
      <c r="U44" s="14"/>
      <c r="V44" s="14"/>
      <c r="W44" s="14"/>
      <c r="X44" s="14"/>
      <c r="Y44" s="14"/>
      <c r="Z44" s="14"/>
    </row>
    <row r="45" spans="1:26" ht="19" customHeight="1" x14ac:dyDescent="0.2">
      <c r="A45" s="117" t="s">
        <v>150</v>
      </c>
      <c r="B45" s="14">
        <v>1</v>
      </c>
      <c r="C45" s="14">
        <v>1</v>
      </c>
      <c r="D45" s="14">
        <v>0</v>
      </c>
      <c r="E45" s="14"/>
      <c r="F45" s="14"/>
      <c r="G45" s="14"/>
      <c r="H45" s="14"/>
      <c r="I45" s="14">
        <v>1</v>
      </c>
      <c r="J45" s="14"/>
      <c r="K45" s="14">
        <v>1</v>
      </c>
      <c r="L45" s="14"/>
      <c r="M45" s="14"/>
      <c r="N45" s="14"/>
      <c r="O45" s="14"/>
      <c r="P45" s="14"/>
      <c r="Q45" s="14"/>
      <c r="R45" s="14"/>
      <c r="S45" s="14"/>
      <c r="T45" s="14"/>
      <c r="U45" s="14"/>
      <c r="V45" s="14"/>
      <c r="W45" s="14"/>
      <c r="X45" s="14"/>
      <c r="Y45" s="14"/>
      <c r="Z45" s="14"/>
    </row>
    <row r="46" spans="1:26" ht="19" customHeight="1" x14ac:dyDescent="0.2">
      <c r="A46" s="116" t="s">
        <v>152</v>
      </c>
      <c r="B46" s="14">
        <v>2</v>
      </c>
      <c r="C46" s="14">
        <v>0</v>
      </c>
      <c r="D46" s="14">
        <v>0</v>
      </c>
      <c r="E46" s="14"/>
      <c r="F46" s="14"/>
      <c r="G46" s="14"/>
      <c r="H46" s="14"/>
      <c r="I46" s="14"/>
      <c r="J46" s="14">
        <v>1</v>
      </c>
      <c r="K46" s="14"/>
      <c r="L46" s="14"/>
      <c r="M46" s="14"/>
      <c r="N46" s="14"/>
      <c r="O46" s="14"/>
      <c r="P46" s="14"/>
      <c r="Q46" s="14"/>
      <c r="R46" s="14"/>
      <c r="S46" s="14"/>
      <c r="T46" s="14"/>
      <c r="U46" s="14"/>
      <c r="V46" s="14">
        <v>3</v>
      </c>
      <c r="W46" s="14"/>
      <c r="X46" s="14"/>
      <c r="Y46" s="14"/>
      <c r="Z46" s="14"/>
    </row>
    <row r="47" spans="1:26" ht="19" customHeight="1" x14ac:dyDescent="0.25">
      <c r="A47" s="140" t="s">
        <v>155</v>
      </c>
      <c r="B47" s="14">
        <v>1</v>
      </c>
      <c r="C47" s="14">
        <v>0</v>
      </c>
      <c r="D47" s="14">
        <v>0</v>
      </c>
      <c r="E47" s="14"/>
      <c r="F47" s="14"/>
      <c r="G47" s="14"/>
      <c r="H47" s="14"/>
      <c r="I47" s="14">
        <v>1</v>
      </c>
      <c r="J47" s="14"/>
      <c r="K47" s="14"/>
      <c r="L47" s="14"/>
      <c r="M47" s="14"/>
      <c r="N47" s="14"/>
      <c r="O47" s="14"/>
      <c r="P47" s="14"/>
      <c r="Q47" s="14"/>
      <c r="R47" s="14"/>
      <c r="S47" s="14"/>
      <c r="T47" s="14"/>
      <c r="U47" s="14"/>
      <c r="V47" s="14"/>
      <c r="W47" s="14"/>
      <c r="X47" s="14"/>
      <c r="Y47" s="14"/>
      <c r="Z47" s="14"/>
    </row>
    <row r="48" spans="1:26" ht="19" customHeight="1" x14ac:dyDescent="0.2">
      <c r="A48" s="117" t="s">
        <v>158</v>
      </c>
      <c r="B48" s="14">
        <v>3</v>
      </c>
      <c r="C48" s="14">
        <v>0</v>
      </c>
      <c r="D48" s="14">
        <v>0</v>
      </c>
      <c r="E48" s="14"/>
      <c r="F48" s="14"/>
      <c r="G48" s="14"/>
      <c r="H48" s="14"/>
      <c r="I48" s="14">
        <v>2</v>
      </c>
      <c r="J48" s="14"/>
      <c r="K48" s="14"/>
      <c r="L48" s="14"/>
      <c r="M48" s="14"/>
      <c r="N48" s="14"/>
      <c r="O48" s="14"/>
      <c r="P48" s="14"/>
      <c r="Q48" s="14"/>
      <c r="R48" s="14"/>
      <c r="S48" s="14"/>
      <c r="T48" s="14"/>
      <c r="U48" s="14"/>
      <c r="V48" s="14"/>
      <c r="W48" s="14"/>
      <c r="X48" s="14"/>
      <c r="Y48" s="14"/>
      <c r="Z48" s="14"/>
    </row>
    <row r="49" spans="1:26" ht="19" customHeight="1" x14ac:dyDescent="0.2">
      <c r="A49" s="188" t="s">
        <v>162</v>
      </c>
      <c r="B49" s="14">
        <v>3</v>
      </c>
      <c r="C49" s="14">
        <v>0</v>
      </c>
      <c r="D49" s="14">
        <v>0</v>
      </c>
      <c r="E49" s="14"/>
      <c r="F49" s="14"/>
      <c r="G49" s="14"/>
      <c r="H49" s="14"/>
      <c r="I49" s="14">
        <v>2</v>
      </c>
      <c r="J49" s="14"/>
      <c r="K49" s="14"/>
      <c r="L49" s="14"/>
      <c r="M49" s="14"/>
      <c r="N49" s="14"/>
      <c r="O49" s="14"/>
      <c r="P49" s="14"/>
      <c r="Q49" s="14"/>
      <c r="R49" s="14"/>
      <c r="S49" s="14"/>
      <c r="T49" s="14"/>
      <c r="U49" s="14">
        <v>1</v>
      </c>
      <c r="V49" s="14">
        <v>4</v>
      </c>
      <c r="W49" s="14"/>
      <c r="X49" s="14"/>
      <c r="Y49" s="14"/>
      <c r="Z49" s="14"/>
    </row>
    <row r="50" spans="1:26" ht="19" customHeight="1" x14ac:dyDescent="0.2">
      <c r="A50" s="134" t="s">
        <v>170</v>
      </c>
      <c r="B50" s="14">
        <v>1</v>
      </c>
      <c r="C50" s="14">
        <v>0</v>
      </c>
      <c r="D50" s="14">
        <v>0</v>
      </c>
      <c r="E50" s="14"/>
      <c r="F50" s="14"/>
      <c r="G50" s="14"/>
      <c r="H50" s="14"/>
      <c r="I50" s="14"/>
      <c r="J50" s="14"/>
      <c r="K50" s="14"/>
      <c r="L50" s="14"/>
      <c r="M50" s="14"/>
      <c r="N50" s="14"/>
      <c r="O50" s="14"/>
      <c r="P50" s="14"/>
      <c r="Q50" s="14"/>
      <c r="R50" s="14"/>
      <c r="S50" s="14"/>
      <c r="T50" s="14"/>
      <c r="U50" s="14"/>
      <c r="V50" s="14">
        <v>1</v>
      </c>
      <c r="W50" s="14"/>
      <c r="X50" s="14"/>
      <c r="Y50" s="14"/>
      <c r="Z50" s="14"/>
    </row>
    <row r="51" spans="1:26" ht="19" customHeight="1" x14ac:dyDescent="0.2">
      <c r="A51" s="145" t="s">
        <v>177</v>
      </c>
      <c r="B51" s="14">
        <v>1</v>
      </c>
      <c r="C51" s="14">
        <v>0</v>
      </c>
      <c r="D51" s="14">
        <v>0</v>
      </c>
      <c r="E51" s="14"/>
      <c r="F51" s="14"/>
      <c r="G51" s="14"/>
      <c r="H51" s="14"/>
      <c r="I51" s="14"/>
      <c r="J51" s="14"/>
      <c r="K51" s="14"/>
      <c r="L51" s="14"/>
      <c r="M51" s="14"/>
      <c r="N51" s="14">
        <v>1</v>
      </c>
      <c r="O51" s="14"/>
      <c r="P51" s="14"/>
      <c r="Q51" s="14"/>
      <c r="R51" s="14"/>
      <c r="S51" s="14"/>
      <c r="T51" s="14"/>
      <c r="U51" s="14"/>
      <c r="V51" s="14"/>
      <c r="W51" s="14"/>
      <c r="X51" s="14"/>
      <c r="Y51" s="14"/>
      <c r="Z51" s="14"/>
    </row>
    <row r="52" spans="1:26" ht="19" customHeight="1" x14ac:dyDescent="0.2">
      <c r="A52" s="9"/>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9" customHeight="1" x14ac:dyDescent="0.2">
      <c r="A53" s="9"/>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9" customHeight="1" x14ac:dyDescent="0.2">
      <c r="A54" s="9"/>
      <c r="B54" s="14"/>
      <c r="C54" s="14"/>
      <c r="D54" s="14"/>
      <c r="E54" s="32"/>
      <c r="F54" s="14"/>
      <c r="G54" s="14"/>
      <c r="H54" s="14"/>
      <c r="I54" s="14"/>
      <c r="J54" s="14"/>
      <c r="K54" s="14"/>
      <c r="L54" s="14"/>
      <c r="M54" s="14"/>
      <c r="N54" s="14"/>
      <c r="O54" s="14"/>
      <c r="P54" s="14"/>
      <c r="Q54" s="14"/>
      <c r="R54" s="14"/>
      <c r="S54" s="14"/>
      <c r="T54" s="14"/>
      <c r="U54" s="14"/>
      <c r="V54" s="14"/>
      <c r="W54" s="14"/>
      <c r="X54" s="14"/>
      <c r="Y54" s="14"/>
      <c r="Z54" s="14"/>
    </row>
    <row r="55" spans="1:26" ht="19" customHeight="1" x14ac:dyDescent="0.2">
      <c r="A55" s="9"/>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9" customHeight="1" x14ac:dyDescent="0.2">
      <c r="A56" s="14"/>
      <c r="B56" s="13"/>
      <c r="C56" s="13"/>
      <c r="D56" s="13"/>
      <c r="E56" s="13"/>
      <c r="F56" s="13"/>
      <c r="G56" s="13"/>
      <c r="H56" s="13"/>
      <c r="I56" s="13"/>
      <c r="J56" s="13"/>
      <c r="K56" s="13"/>
      <c r="L56" s="13"/>
      <c r="M56" s="13"/>
      <c r="N56" s="13"/>
      <c r="O56" s="13"/>
      <c r="P56" s="13"/>
      <c r="Q56" s="13"/>
      <c r="R56" s="13"/>
      <c r="S56" s="13"/>
      <c r="T56" s="13"/>
      <c r="U56" s="13"/>
      <c r="V56" s="13"/>
      <c r="W56" s="13"/>
      <c r="X56" s="13"/>
      <c r="Y56" s="14"/>
      <c r="Z56" s="14"/>
    </row>
    <row r="57" spans="1:26" ht="19" customHeight="1" x14ac:dyDescent="0.2">
      <c r="A57" s="9"/>
      <c r="B57" s="13"/>
      <c r="C57" s="13"/>
      <c r="D57" s="13"/>
      <c r="E57" s="13"/>
      <c r="F57" s="13"/>
      <c r="G57" s="13"/>
      <c r="H57" s="13"/>
      <c r="I57" s="13"/>
      <c r="J57" s="13"/>
      <c r="K57" s="13"/>
      <c r="L57" s="13"/>
      <c r="M57" s="13"/>
      <c r="N57" s="13"/>
      <c r="O57" s="13"/>
      <c r="P57" s="13"/>
      <c r="Q57" s="13"/>
      <c r="R57" s="13"/>
      <c r="S57" s="13"/>
      <c r="T57" s="13"/>
      <c r="U57" s="13"/>
      <c r="V57" s="13"/>
      <c r="W57" s="13"/>
      <c r="X57" s="13"/>
      <c r="Y57" s="14"/>
      <c r="Z57" s="14"/>
    </row>
    <row r="58" spans="1:26" ht="19" customHeight="1" x14ac:dyDescent="0.2">
      <c r="A58" s="28"/>
      <c r="B58" s="13"/>
      <c r="C58" s="13"/>
      <c r="D58" s="13"/>
      <c r="E58" s="13"/>
      <c r="F58" s="13"/>
      <c r="G58" s="13"/>
      <c r="H58" s="13"/>
      <c r="I58" s="13"/>
      <c r="J58" s="13"/>
      <c r="K58" s="13"/>
      <c r="L58" s="13"/>
      <c r="M58" s="13"/>
      <c r="N58" s="13"/>
      <c r="O58" s="13"/>
      <c r="P58" s="13"/>
      <c r="Q58" s="13"/>
      <c r="R58" s="13"/>
      <c r="S58" s="13"/>
      <c r="T58" s="13"/>
      <c r="U58" s="13"/>
      <c r="V58" s="13"/>
      <c r="W58" s="13"/>
      <c r="X58" s="13"/>
      <c r="Y58" s="14"/>
      <c r="Z58" s="14"/>
    </row>
    <row r="59" spans="1:26" ht="19" customHeight="1" x14ac:dyDescent="0.2">
      <c r="A59" s="13"/>
      <c r="B59" s="13"/>
      <c r="C59" s="13"/>
      <c r="D59" s="13"/>
      <c r="E59" s="13"/>
      <c r="F59" s="13"/>
      <c r="G59" s="13"/>
      <c r="H59" s="13"/>
      <c r="I59" s="13"/>
      <c r="J59" s="13"/>
      <c r="K59" s="13"/>
      <c r="L59" s="13"/>
      <c r="M59" s="13"/>
      <c r="N59" s="13"/>
      <c r="O59" s="13"/>
      <c r="P59" s="13"/>
      <c r="Q59" s="13"/>
      <c r="R59" s="13"/>
      <c r="S59" s="13"/>
      <c r="T59" s="13"/>
      <c r="U59" s="13"/>
      <c r="V59" s="13"/>
      <c r="W59" s="13"/>
      <c r="X59" s="13"/>
      <c r="Y59" s="14"/>
      <c r="Z59" s="14"/>
    </row>
    <row r="60" spans="1:26" ht="19" customHeight="1" x14ac:dyDescent="0.2">
      <c r="A60" s="22"/>
      <c r="B60" s="23"/>
      <c r="C60" s="23"/>
      <c r="D60" s="23"/>
      <c r="E60" s="23"/>
      <c r="F60" s="23"/>
      <c r="G60" s="23"/>
      <c r="H60" s="23"/>
      <c r="I60" s="23"/>
      <c r="J60" s="23"/>
      <c r="K60" s="23"/>
      <c r="L60" s="23"/>
      <c r="M60" s="23"/>
      <c r="N60" s="23"/>
      <c r="O60" s="24"/>
      <c r="P60" s="24"/>
      <c r="Q60" s="24"/>
      <c r="R60" s="23"/>
      <c r="S60" s="23"/>
      <c r="T60" s="23"/>
      <c r="U60" s="23"/>
      <c r="V60" s="23"/>
      <c r="W60" s="23"/>
      <c r="X60" s="23"/>
      <c r="Y60" s="25"/>
      <c r="Z60" s="25"/>
    </row>
    <row r="61" spans="1:26" ht="17" customHeight="1" x14ac:dyDescent="0.2">
      <c r="A61" s="26" t="s">
        <v>30</v>
      </c>
      <c r="B61" s="20">
        <f t="shared" ref="B61:N61" si="1">SUM(B39:B60)</f>
        <v>22</v>
      </c>
      <c r="C61" s="20">
        <f t="shared" si="1"/>
        <v>1</v>
      </c>
      <c r="D61" s="20">
        <f t="shared" si="1"/>
        <v>2</v>
      </c>
      <c r="E61" s="20">
        <f t="shared" si="1"/>
        <v>0</v>
      </c>
      <c r="F61" s="20">
        <f t="shared" si="1"/>
        <v>0</v>
      </c>
      <c r="G61" s="20">
        <f t="shared" si="1"/>
        <v>0</v>
      </c>
      <c r="H61" s="20">
        <f t="shared" si="1"/>
        <v>1</v>
      </c>
      <c r="I61" s="20">
        <f t="shared" si="1"/>
        <v>12</v>
      </c>
      <c r="J61" s="20">
        <f t="shared" si="1"/>
        <v>2</v>
      </c>
      <c r="K61" s="20">
        <f t="shared" si="1"/>
        <v>1</v>
      </c>
      <c r="L61" s="20">
        <f t="shared" si="1"/>
        <v>0</v>
      </c>
      <c r="M61" s="20">
        <f t="shared" si="1"/>
        <v>1</v>
      </c>
      <c r="N61" s="20">
        <f t="shared" si="1"/>
        <v>1</v>
      </c>
      <c r="O61" s="27">
        <f>(D61+J61+K61+N61)/(B61+J61+K61)</f>
        <v>0.24</v>
      </c>
      <c r="P61" s="27">
        <f>($D61+$E61+($F61*2)+(G61*3))/$B61</f>
        <v>9.0909090909090912E-2</v>
      </c>
      <c r="Q61" s="27">
        <f>D61/B61</f>
        <v>9.0909090909090912E-2</v>
      </c>
      <c r="R61" s="20">
        <f>SUM(R39:R60)</f>
        <v>0</v>
      </c>
      <c r="S61" s="20">
        <f>SUM(S39:S60)</f>
        <v>0</v>
      </c>
      <c r="T61" s="20">
        <f>SUM(T39:T60)</f>
        <v>0</v>
      </c>
      <c r="U61" s="20">
        <f>SUM(U39:U60)</f>
        <v>2</v>
      </c>
      <c r="V61" s="20">
        <f>SUM(V39:V60)</f>
        <v>12</v>
      </c>
      <c r="W61" s="27">
        <f>(U61+V61)/(T61+U61+V61)</f>
        <v>1</v>
      </c>
      <c r="X61" s="20">
        <f>SUM(X39:X60)</f>
        <v>0</v>
      </c>
      <c r="Y61" s="20">
        <f>SUM(Y39:Y60)</f>
        <v>0</v>
      </c>
      <c r="Z61" s="27">
        <f>(D61-G61)/(B61-I61-G61+M61)</f>
        <v>0.18181818181818182</v>
      </c>
    </row>
    <row r="65" spans="1:26" ht="17" x14ac:dyDescent="0.2">
      <c r="A65" s="49" t="s">
        <v>113</v>
      </c>
      <c r="B65" s="14"/>
      <c r="C65" s="31"/>
      <c r="D65" s="14"/>
      <c r="E65" s="14"/>
      <c r="F65" s="14"/>
      <c r="G65" s="14"/>
      <c r="H65" s="14"/>
      <c r="I65" s="14"/>
      <c r="J65" s="14"/>
      <c r="K65" s="14"/>
      <c r="L65" s="14"/>
      <c r="M65" s="14"/>
      <c r="N65" s="14"/>
      <c r="O65" s="14"/>
      <c r="P65" s="14"/>
      <c r="Q65" s="14"/>
      <c r="R65" s="14"/>
      <c r="S65" s="13"/>
      <c r="T65" s="13"/>
      <c r="U65" s="14"/>
      <c r="V65" s="14"/>
      <c r="W65" s="14"/>
      <c r="X65" s="14"/>
      <c r="Y65" s="14"/>
      <c r="Z65" s="14"/>
    </row>
    <row r="66" spans="1:26" ht="28" x14ac:dyDescent="0.2">
      <c r="A66" s="15" t="s">
        <v>6</v>
      </c>
      <c r="B66" s="16" t="s">
        <v>7</v>
      </c>
      <c r="C66" s="16" t="s">
        <v>8</v>
      </c>
      <c r="D66" s="16" t="s">
        <v>9</v>
      </c>
      <c r="E66" s="16" t="s">
        <v>10</v>
      </c>
      <c r="F66" s="16" t="s">
        <v>11</v>
      </c>
      <c r="G66" s="16" t="s">
        <v>12</v>
      </c>
      <c r="H66" s="16" t="s">
        <v>13</v>
      </c>
      <c r="I66" s="16" t="s">
        <v>14</v>
      </c>
      <c r="J66" s="16" t="s">
        <v>15</v>
      </c>
      <c r="K66" s="16" t="s">
        <v>16</v>
      </c>
      <c r="L66" s="16" t="s">
        <v>17</v>
      </c>
      <c r="M66" s="16" t="s">
        <v>18</v>
      </c>
      <c r="N66" s="16" t="s">
        <v>19</v>
      </c>
      <c r="O66" s="16" t="s">
        <v>20</v>
      </c>
      <c r="P66" s="17" t="s">
        <v>21</v>
      </c>
      <c r="Q66" s="16" t="s">
        <v>22</v>
      </c>
      <c r="R66" s="16" t="s">
        <v>23</v>
      </c>
      <c r="S66" s="16" t="s">
        <v>24</v>
      </c>
      <c r="T66" s="16" t="s">
        <v>25</v>
      </c>
      <c r="U66" s="16" t="s">
        <v>26</v>
      </c>
      <c r="V66" s="16" t="s">
        <v>27</v>
      </c>
      <c r="W66" s="17" t="s">
        <v>28</v>
      </c>
      <c r="X66" s="16" t="s">
        <v>47</v>
      </c>
      <c r="Y66" s="48" t="s">
        <v>48</v>
      </c>
      <c r="Z66" s="48" t="s">
        <v>29</v>
      </c>
    </row>
    <row r="67" spans="1:26" ht="16" x14ac:dyDescent="0.2">
      <c r="A67" s="116" t="s">
        <v>127</v>
      </c>
      <c r="B67" s="19">
        <v>3</v>
      </c>
      <c r="C67" s="19">
        <v>0</v>
      </c>
      <c r="D67" s="19">
        <v>0</v>
      </c>
      <c r="E67" s="19"/>
      <c r="F67" s="19"/>
      <c r="G67" s="19"/>
      <c r="H67" s="19"/>
      <c r="I67" s="19">
        <v>2</v>
      </c>
      <c r="J67" s="19"/>
      <c r="K67" s="19">
        <v>1</v>
      </c>
      <c r="L67" s="19"/>
      <c r="M67" s="19"/>
      <c r="N67" s="19"/>
      <c r="O67" s="19"/>
      <c r="P67" s="19"/>
      <c r="Q67" s="19"/>
      <c r="R67" s="19"/>
      <c r="S67" s="19"/>
      <c r="T67" s="19"/>
      <c r="U67" s="19">
        <v>2</v>
      </c>
      <c r="V67" s="19">
        <v>6</v>
      </c>
      <c r="W67" s="19"/>
      <c r="X67" s="19">
        <v>1</v>
      </c>
      <c r="Y67" s="19"/>
      <c r="Z67" s="19"/>
    </row>
    <row r="68" spans="1:26" ht="16" x14ac:dyDescent="0.2">
      <c r="A68" s="117" t="s">
        <v>128</v>
      </c>
      <c r="B68" s="14">
        <v>3</v>
      </c>
      <c r="C68" s="14">
        <v>0</v>
      </c>
      <c r="D68" s="14">
        <v>0</v>
      </c>
      <c r="E68" s="14"/>
      <c r="F68" s="14"/>
      <c r="G68" s="14"/>
      <c r="H68" s="14"/>
      <c r="I68" s="14">
        <v>2</v>
      </c>
      <c r="J68" s="14"/>
      <c r="K68" s="14"/>
      <c r="L68" s="14"/>
      <c r="M68" s="14"/>
      <c r="N68" s="14"/>
      <c r="O68" s="14"/>
      <c r="P68" s="14"/>
      <c r="Q68" s="14"/>
      <c r="R68" s="14"/>
      <c r="S68" s="14"/>
      <c r="T68" s="14"/>
      <c r="U68" s="14"/>
      <c r="V68" s="14"/>
      <c r="W68" s="14"/>
      <c r="X68" s="14"/>
      <c r="Y68" s="14"/>
      <c r="Z68" s="14"/>
    </row>
    <row r="69" spans="1:26" ht="16" x14ac:dyDescent="0.2">
      <c r="A69" s="117" t="s">
        <v>129</v>
      </c>
      <c r="B69" s="14">
        <v>3</v>
      </c>
      <c r="C69" s="14">
        <v>0</v>
      </c>
      <c r="D69" s="14">
        <v>1</v>
      </c>
      <c r="E69" s="14"/>
      <c r="F69" s="14"/>
      <c r="G69" s="14"/>
      <c r="H69" s="14"/>
      <c r="I69" s="14">
        <v>1</v>
      </c>
      <c r="J69" s="14"/>
      <c r="K69" s="14"/>
      <c r="L69" s="14"/>
      <c r="M69" s="14"/>
      <c r="N69" s="14"/>
      <c r="O69" s="14"/>
      <c r="P69" s="14"/>
      <c r="Q69" s="14"/>
      <c r="R69" s="14"/>
      <c r="S69" s="14"/>
      <c r="T69" s="14"/>
      <c r="U69" s="14"/>
      <c r="V69" s="14">
        <v>0</v>
      </c>
      <c r="W69" s="14"/>
      <c r="X69" s="14"/>
      <c r="Y69" s="14"/>
      <c r="Z69" s="14"/>
    </row>
    <row r="70" spans="1:26" ht="16" x14ac:dyDescent="0.2">
      <c r="A70" s="117" t="s">
        <v>130</v>
      </c>
      <c r="B70" s="14">
        <v>2</v>
      </c>
      <c r="C70" s="14">
        <v>0</v>
      </c>
      <c r="D70" s="14">
        <v>0</v>
      </c>
      <c r="E70" s="14"/>
      <c r="F70" s="14"/>
      <c r="G70" s="14"/>
      <c r="H70" s="14"/>
      <c r="I70" s="14"/>
      <c r="J70" s="14"/>
      <c r="K70" s="14"/>
      <c r="L70" s="14"/>
      <c r="M70" s="14"/>
      <c r="N70" s="14"/>
      <c r="O70" s="14"/>
      <c r="P70" s="14"/>
      <c r="Q70" s="14"/>
      <c r="R70" s="14"/>
      <c r="S70" s="14"/>
      <c r="T70" s="14"/>
      <c r="U70" s="14"/>
      <c r="V70" s="14"/>
      <c r="W70" s="14"/>
      <c r="X70" s="14"/>
      <c r="Y70" s="14"/>
      <c r="Z70" s="14"/>
    </row>
    <row r="71" spans="1:26" ht="16" x14ac:dyDescent="0.2">
      <c r="A71" s="117" t="s">
        <v>131</v>
      </c>
      <c r="B71" s="14">
        <v>2</v>
      </c>
      <c r="C71" s="14">
        <v>0</v>
      </c>
      <c r="D71" s="14">
        <v>0</v>
      </c>
      <c r="E71" s="14"/>
      <c r="F71" s="14"/>
      <c r="G71" s="14"/>
      <c r="H71" s="14"/>
      <c r="I71" s="14">
        <v>2</v>
      </c>
      <c r="J71" s="14">
        <v>1</v>
      </c>
      <c r="K71" s="14"/>
      <c r="L71" s="14"/>
      <c r="M71" s="14"/>
      <c r="N71" s="14"/>
      <c r="O71" s="14"/>
      <c r="P71" s="14"/>
      <c r="Q71" s="14"/>
      <c r="R71" s="14"/>
      <c r="S71" s="14"/>
      <c r="T71" s="14"/>
      <c r="U71" s="14"/>
      <c r="V71" s="14">
        <v>4</v>
      </c>
      <c r="W71" s="14"/>
      <c r="X71" s="14"/>
      <c r="Y71" s="14"/>
      <c r="Z71" s="14"/>
    </row>
    <row r="72" spans="1:26" ht="16" x14ac:dyDescent="0.2">
      <c r="A72" s="116" t="s">
        <v>136</v>
      </c>
      <c r="B72" s="14">
        <v>0</v>
      </c>
      <c r="C72" s="14">
        <v>1</v>
      </c>
      <c r="D72" s="14">
        <v>0</v>
      </c>
      <c r="E72" s="14"/>
      <c r="F72" s="14"/>
      <c r="G72" s="14"/>
      <c r="H72" s="14"/>
      <c r="I72" s="14"/>
      <c r="J72" s="14"/>
      <c r="K72" s="14"/>
      <c r="L72" s="14"/>
      <c r="M72" s="14"/>
      <c r="N72" s="14"/>
      <c r="O72" s="14"/>
      <c r="P72" s="14"/>
      <c r="Q72" s="14"/>
      <c r="R72" s="14"/>
      <c r="S72" s="14"/>
      <c r="T72" s="14">
        <v>0</v>
      </c>
      <c r="U72" s="14"/>
      <c r="V72" s="14"/>
      <c r="W72" s="14"/>
      <c r="X72" s="14"/>
      <c r="Y72" s="14"/>
      <c r="Z72" s="14"/>
    </row>
    <row r="73" spans="1:26" ht="16" x14ac:dyDescent="0.2">
      <c r="A73" s="117" t="s">
        <v>138</v>
      </c>
      <c r="B73" s="14">
        <v>3</v>
      </c>
      <c r="C73" s="14">
        <v>0</v>
      </c>
      <c r="D73" s="14">
        <v>1</v>
      </c>
      <c r="E73" s="14"/>
      <c r="F73" s="14"/>
      <c r="G73" s="14"/>
      <c r="H73" s="14"/>
      <c r="I73" s="14"/>
      <c r="J73" s="14"/>
      <c r="K73" s="14"/>
      <c r="L73" s="14"/>
      <c r="M73" s="14"/>
      <c r="N73" s="14"/>
      <c r="O73" s="14"/>
      <c r="P73" s="14"/>
      <c r="Q73" s="14"/>
      <c r="R73" s="14"/>
      <c r="S73" s="14"/>
      <c r="T73" s="14">
        <v>0</v>
      </c>
      <c r="U73" s="14">
        <v>0</v>
      </c>
      <c r="V73" s="14">
        <v>6</v>
      </c>
      <c r="W73" s="14"/>
      <c r="X73" s="14"/>
      <c r="Y73" s="14"/>
      <c r="Z73" s="14"/>
    </row>
    <row r="74" spans="1:26" ht="16" x14ac:dyDescent="0.2">
      <c r="A74" s="117" t="s">
        <v>140</v>
      </c>
      <c r="B74" s="14">
        <v>3</v>
      </c>
      <c r="C74" s="14">
        <v>0</v>
      </c>
      <c r="D74" s="14">
        <v>1</v>
      </c>
      <c r="E74" s="14"/>
      <c r="F74" s="14"/>
      <c r="G74" s="14"/>
      <c r="H74" s="14">
        <v>1</v>
      </c>
      <c r="I74" s="14">
        <v>1</v>
      </c>
      <c r="J74" s="14"/>
      <c r="K74" s="14"/>
      <c r="L74" s="14"/>
      <c r="M74" s="14"/>
      <c r="N74" s="14"/>
      <c r="O74" s="14"/>
      <c r="P74" s="14"/>
      <c r="Q74" s="14"/>
      <c r="R74" s="14"/>
      <c r="S74" s="14"/>
      <c r="T74" s="14"/>
      <c r="U74" s="14"/>
      <c r="V74" s="14">
        <v>7</v>
      </c>
      <c r="W74" s="14"/>
      <c r="X74" s="14"/>
      <c r="Y74" s="14"/>
      <c r="Z74" s="14"/>
    </row>
    <row r="75" spans="1:26" ht="16" x14ac:dyDescent="0.2">
      <c r="A75" s="117" t="s">
        <v>145</v>
      </c>
      <c r="B75" s="14">
        <v>3</v>
      </c>
      <c r="C75" s="14">
        <v>0</v>
      </c>
      <c r="D75" s="14">
        <v>0</v>
      </c>
      <c r="E75" s="14"/>
      <c r="F75" s="14"/>
      <c r="G75" s="14"/>
      <c r="H75" s="14"/>
      <c r="I75" s="14"/>
      <c r="J75" s="14"/>
      <c r="K75" s="14"/>
      <c r="L75" s="14"/>
      <c r="M75" s="14"/>
      <c r="N75" s="14"/>
      <c r="O75" s="14"/>
      <c r="P75" s="14"/>
      <c r="Q75" s="14"/>
      <c r="R75" s="14"/>
      <c r="S75" s="14"/>
      <c r="T75" s="14"/>
      <c r="U75" s="14"/>
      <c r="V75" s="14">
        <v>4</v>
      </c>
      <c r="W75" s="14"/>
      <c r="X75" s="14"/>
      <c r="Y75" s="14"/>
      <c r="Z75" s="14"/>
    </row>
    <row r="76" spans="1:26" ht="16" x14ac:dyDescent="0.2">
      <c r="A76" s="117" t="s">
        <v>145</v>
      </c>
      <c r="B76" s="14">
        <v>4</v>
      </c>
      <c r="C76" s="14">
        <v>1</v>
      </c>
      <c r="D76" s="14">
        <v>2</v>
      </c>
      <c r="E76" s="14">
        <v>1</v>
      </c>
      <c r="F76" s="14"/>
      <c r="G76" s="14"/>
      <c r="H76" s="14">
        <v>2</v>
      </c>
      <c r="I76" s="14">
        <v>1</v>
      </c>
      <c r="J76" s="14"/>
      <c r="K76" s="14">
        <v>1</v>
      </c>
      <c r="L76" s="14"/>
      <c r="M76" s="14"/>
      <c r="N76" s="14">
        <v>1</v>
      </c>
      <c r="O76" s="14"/>
      <c r="P76" s="14"/>
      <c r="Q76" s="14"/>
      <c r="R76" s="14"/>
      <c r="S76" s="14"/>
      <c r="T76" s="14"/>
      <c r="U76" s="14"/>
      <c r="V76" s="14">
        <v>3</v>
      </c>
      <c r="W76" s="14"/>
      <c r="X76" s="14"/>
      <c r="Y76" s="14"/>
      <c r="Z76" s="14"/>
    </row>
    <row r="77" spans="1:26" ht="16" x14ac:dyDescent="0.2">
      <c r="A77" s="117" t="s">
        <v>148</v>
      </c>
      <c r="B77" s="14">
        <v>2</v>
      </c>
      <c r="C77" s="14">
        <v>0</v>
      </c>
      <c r="D77" s="14">
        <v>0</v>
      </c>
      <c r="E77" s="14"/>
      <c r="F77" s="14"/>
      <c r="G77" s="14"/>
      <c r="H77" s="14"/>
      <c r="I77" s="14">
        <v>1</v>
      </c>
      <c r="J77" s="14">
        <v>1</v>
      </c>
      <c r="K77" s="14"/>
      <c r="L77" s="14"/>
      <c r="M77" s="14"/>
      <c r="N77" s="14"/>
      <c r="O77" s="14"/>
      <c r="P77" s="14"/>
      <c r="Q77" s="14"/>
      <c r="R77" s="14"/>
      <c r="S77" s="14"/>
      <c r="T77" s="14"/>
      <c r="U77" s="14"/>
      <c r="V77" s="14"/>
      <c r="W77" s="14"/>
      <c r="X77" s="14"/>
      <c r="Y77" s="14"/>
      <c r="Z77" s="14"/>
    </row>
    <row r="78" spans="1:26" ht="16" x14ac:dyDescent="0.2">
      <c r="A78" s="117" t="s">
        <v>149</v>
      </c>
      <c r="B78" s="14">
        <v>3</v>
      </c>
      <c r="C78" s="14">
        <v>0</v>
      </c>
      <c r="D78" s="14">
        <v>0</v>
      </c>
      <c r="E78" s="14"/>
      <c r="F78" s="14"/>
      <c r="G78" s="14"/>
      <c r="H78" s="14"/>
      <c r="I78" s="14"/>
      <c r="J78" s="14">
        <v>1</v>
      </c>
      <c r="K78" s="14"/>
      <c r="L78" s="14"/>
      <c r="M78" s="14"/>
      <c r="N78" s="14"/>
      <c r="O78" s="14"/>
      <c r="P78" s="14"/>
      <c r="Q78" s="14"/>
      <c r="R78" s="14"/>
      <c r="S78" s="14"/>
      <c r="T78" s="14"/>
      <c r="U78" s="14">
        <v>1</v>
      </c>
      <c r="V78" s="14">
        <v>5</v>
      </c>
      <c r="W78" s="14"/>
      <c r="X78" s="14"/>
      <c r="Y78" s="14"/>
      <c r="Z78" s="14"/>
    </row>
    <row r="79" spans="1:26" ht="16" x14ac:dyDescent="0.2">
      <c r="A79" s="117" t="s">
        <v>150</v>
      </c>
      <c r="B79" s="14">
        <v>2</v>
      </c>
      <c r="C79" s="14">
        <v>0</v>
      </c>
      <c r="D79" s="14">
        <v>0</v>
      </c>
      <c r="E79" s="14"/>
      <c r="F79" s="14"/>
      <c r="G79" s="14"/>
      <c r="H79" s="14"/>
      <c r="I79" s="14"/>
      <c r="J79" s="14">
        <v>1</v>
      </c>
      <c r="K79" s="14"/>
      <c r="L79" s="14"/>
      <c r="M79" s="14"/>
      <c r="N79" s="14"/>
      <c r="O79" s="14"/>
      <c r="P79" s="14"/>
      <c r="Q79" s="14"/>
      <c r="R79" s="14">
        <v>1</v>
      </c>
      <c r="S79" s="14"/>
      <c r="T79" s="14"/>
      <c r="U79" s="14"/>
      <c r="V79" s="14"/>
      <c r="W79" s="14"/>
      <c r="X79" s="14"/>
      <c r="Y79" s="14"/>
      <c r="Z79" s="14"/>
    </row>
    <row r="80" spans="1:26" ht="16" x14ac:dyDescent="0.2">
      <c r="A80" s="116" t="s">
        <v>151</v>
      </c>
      <c r="B80" s="14">
        <v>3</v>
      </c>
      <c r="C80" s="14">
        <v>0</v>
      </c>
      <c r="D80" s="14">
        <v>1</v>
      </c>
      <c r="E80" s="14"/>
      <c r="F80" s="14"/>
      <c r="G80" s="14"/>
      <c r="H80" s="14"/>
      <c r="I80" s="14">
        <v>1</v>
      </c>
      <c r="J80" s="14"/>
      <c r="K80" s="14"/>
      <c r="L80" s="14"/>
      <c r="M80" s="14"/>
      <c r="N80" s="14"/>
      <c r="O80" s="14"/>
      <c r="P80" s="14"/>
      <c r="Q80" s="14"/>
      <c r="R80" s="14"/>
      <c r="S80" s="14">
        <v>1</v>
      </c>
      <c r="T80" s="14"/>
      <c r="U80" s="14"/>
      <c r="V80" s="14"/>
      <c r="W80" s="14"/>
      <c r="X80" s="14"/>
      <c r="Y80" s="14"/>
      <c r="Z80" s="14"/>
    </row>
    <row r="81" spans="1:26" ht="16" x14ac:dyDescent="0.2">
      <c r="A81" s="116" t="s">
        <v>151</v>
      </c>
      <c r="B81" s="14">
        <v>3</v>
      </c>
      <c r="C81" s="14">
        <v>0</v>
      </c>
      <c r="D81" s="14">
        <v>0</v>
      </c>
      <c r="E81" s="14"/>
      <c r="F81" s="14"/>
      <c r="G81" s="14"/>
      <c r="H81" s="14"/>
      <c r="I81" s="14">
        <v>1</v>
      </c>
      <c r="J81" s="14"/>
      <c r="K81" s="14"/>
      <c r="L81" s="14"/>
      <c r="M81" s="14"/>
      <c r="N81" s="14"/>
      <c r="O81" s="14"/>
      <c r="P81" s="14"/>
      <c r="Q81" s="14"/>
      <c r="R81" s="14"/>
      <c r="S81" s="14"/>
      <c r="T81" s="14"/>
      <c r="U81" s="14"/>
      <c r="V81" s="14"/>
      <c r="W81" s="14"/>
      <c r="X81" s="14"/>
      <c r="Y81" s="14"/>
      <c r="Z81" s="14"/>
    </row>
    <row r="82" spans="1:26" ht="16" x14ac:dyDescent="0.2">
      <c r="A82" s="116" t="s">
        <v>152</v>
      </c>
      <c r="B82" s="14">
        <v>2</v>
      </c>
      <c r="C82" s="14">
        <v>0</v>
      </c>
      <c r="D82" s="14">
        <v>2</v>
      </c>
      <c r="E82" s="32"/>
      <c r="F82" s="14"/>
      <c r="G82" s="14"/>
      <c r="H82" s="14"/>
      <c r="I82" s="14"/>
      <c r="J82" s="14">
        <v>1</v>
      </c>
      <c r="K82" s="14"/>
      <c r="L82" s="14"/>
      <c r="M82" s="14"/>
      <c r="N82" s="14"/>
      <c r="O82" s="14"/>
      <c r="P82" s="14"/>
      <c r="Q82" s="14"/>
      <c r="R82" s="14"/>
      <c r="S82" s="14"/>
      <c r="T82" s="14"/>
      <c r="U82" s="14">
        <v>2</v>
      </c>
      <c r="V82" s="14">
        <v>3</v>
      </c>
      <c r="W82" s="14"/>
      <c r="X82" s="14"/>
      <c r="Y82" s="14"/>
      <c r="Z82" s="14"/>
    </row>
    <row r="83" spans="1:26" ht="16" x14ac:dyDescent="0.2">
      <c r="A83" s="116" t="s">
        <v>152</v>
      </c>
      <c r="B83" s="14">
        <v>2</v>
      </c>
      <c r="C83" s="14">
        <v>1</v>
      </c>
      <c r="D83" s="14">
        <v>1</v>
      </c>
      <c r="E83" s="14"/>
      <c r="F83" s="14"/>
      <c r="G83" s="14"/>
      <c r="H83" s="14"/>
      <c r="I83" s="14"/>
      <c r="J83" s="14"/>
      <c r="K83" s="14"/>
      <c r="L83" s="14"/>
      <c r="M83" s="14"/>
      <c r="N83" s="14"/>
      <c r="O83" s="14"/>
      <c r="P83" s="14"/>
      <c r="Q83" s="14"/>
      <c r="R83" s="14"/>
      <c r="S83" s="14"/>
      <c r="T83" s="14"/>
      <c r="U83" s="14"/>
      <c r="V83" s="14"/>
      <c r="W83" s="14"/>
      <c r="X83" s="14"/>
      <c r="Y83" s="14"/>
      <c r="Z83" s="14"/>
    </row>
    <row r="84" spans="1:26" ht="16" x14ac:dyDescent="0.2">
      <c r="A84" s="117" t="s">
        <v>155</v>
      </c>
      <c r="B84" s="13">
        <v>2</v>
      </c>
      <c r="C84" s="13">
        <v>0</v>
      </c>
      <c r="D84" s="13">
        <v>0</v>
      </c>
      <c r="E84" s="13"/>
      <c r="F84" s="13"/>
      <c r="G84" s="13"/>
      <c r="H84" s="13"/>
      <c r="I84" s="13">
        <v>2</v>
      </c>
      <c r="J84" s="13"/>
      <c r="K84" s="13"/>
      <c r="L84" s="13"/>
      <c r="M84" s="13"/>
      <c r="N84" s="13"/>
      <c r="O84" s="13"/>
      <c r="P84" s="13"/>
      <c r="Q84" s="13"/>
      <c r="R84" s="13"/>
      <c r="S84" s="13"/>
      <c r="T84" s="13"/>
      <c r="U84" s="13"/>
      <c r="V84" s="13"/>
      <c r="W84" s="13"/>
      <c r="X84" s="13"/>
      <c r="Y84" s="14"/>
      <c r="Z84" s="14"/>
    </row>
    <row r="85" spans="1:26" ht="16" x14ac:dyDescent="0.2">
      <c r="A85" s="116" t="s">
        <v>160</v>
      </c>
      <c r="B85" s="13">
        <v>2</v>
      </c>
      <c r="C85" s="13">
        <v>0</v>
      </c>
      <c r="D85" s="13">
        <v>0</v>
      </c>
      <c r="E85" s="13"/>
      <c r="F85" s="13"/>
      <c r="G85" s="13"/>
      <c r="H85" s="13">
        <v>1</v>
      </c>
      <c r="I85" s="13"/>
      <c r="J85" s="13">
        <v>2</v>
      </c>
      <c r="K85" s="13"/>
      <c r="L85" s="13"/>
      <c r="M85" s="13"/>
      <c r="N85" s="13"/>
      <c r="O85" s="13"/>
      <c r="P85" s="13"/>
      <c r="Q85" s="13"/>
      <c r="R85" s="13"/>
      <c r="S85" s="13"/>
      <c r="T85" s="13"/>
      <c r="U85" s="13"/>
      <c r="V85" s="13"/>
      <c r="W85" s="13"/>
      <c r="X85" s="13"/>
      <c r="Y85" s="14"/>
      <c r="Z85" s="14"/>
    </row>
    <row r="86" spans="1:26" ht="16" x14ac:dyDescent="0.2">
      <c r="A86" s="188" t="s">
        <v>162</v>
      </c>
      <c r="B86" s="13"/>
      <c r="C86" s="13"/>
      <c r="D86" s="13"/>
      <c r="E86" s="13"/>
      <c r="F86" s="13"/>
      <c r="G86" s="13"/>
      <c r="H86" s="13"/>
      <c r="I86" s="13"/>
      <c r="J86" s="13"/>
      <c r="K86" s="13"/>
      <c r="L86" s="13"/>
      <c r="M86" s="13"/>
      <c r="N86" s="13"/>
      <c r="O86" s="13"/>
      <c r="P86" s="13"/>
      <c r="Q86" s="13"/>
      <c r="R86" s="13"/>
      <c r="S86" s="13"/>
      <c r="T86" s="13"/>
      <c r="U86" s="13"/>
      <c r="V86" s="13">
        <v>1</v>
      </c>
      <c r="W86" s="13"/>
      <c r="X86" s="13"/>
      <c r="Y86" s="14"/>
      <c r="Z86" s="14"/>
    </row>
    <row r="87" spans="1:26" ht="16" x14ac:dyDescent="0.2">
      <c r="A87" s="116" t="s">
        <v>168</v>
      </c>
      <c r="B87" s="13">
        <v>2</v>
      </c>
      <c r="C87" s="13">
        <v>0</v>
      </c>
      <c r="D87" s="13">
        <v>0</v>
      </c>
      <c r="E87" s="13"/>
      <c r="F87" s="13"/>
      <c r="G87" s="13"/>
      <c r="H87" s="13">
        <v>1</v>
      </c>
      <c r="I87" s="13">
        <v>1</v>
      </c>
      <c r="J87" s="13">
        <v>1</v>
      </c>
      <c r="K87" s="13"/>
      <c r="L87" s="13"/>
      <c r="M87" s="13"/>
      <c r="N87" s="13"/>
      <c r="O87" s="13"/>
      <c r="P87" s="13"/>
      <c r="Q87" s="13"/>
      <c r="R87" s="13"/>
      <c r="S87" s="13"/>
      <c r="T87" s="13"/>
      <c r="U87" s="13"/>
      <c r="V87" s="13">
        <v>1</v>
      </c>
      <c r="W87" s="13"/>
      <c r="X87" s="13"/>
      <c r="Y87" s="14"/>
      <c r="Z87" s="14"/>
    </row>
    <row r="88" spans="1:26" ht="16" x14ac:dyDescent="0.2">
      <c r="A88" s="134" t="s">
        <v>170</v>
      </c>
      <c r="B88" s="13">
        <v>1</v>
      </c>
      <c r="C88" s="13">
        <v>0</v>
      </c>
      <c r="D88" s="13">
        <v>0</v>
      </c>
      <c r="E88" s="13"/>
      <c r="F88" s="13"/>
      <c r="G88" s="13"/>
      <c r="H88" s="13"/>
      <c r="I88" s="13"/>
      <c r="J88" s="13"/>
      <c r="K88" s="13"/>
      <c r="L88" s="13"/>
      <c r="M88" s="13"/>
      <c r="N88" s="13"/>
      <c r="O88" s="13"/>
      <c r="P88" s="13"/>
      <c r="Q88" s="13"/>
      <c r="R88" s="13"/>
      <c r="S88" s="13"/>
      <c r="T88" s="13"/>
      <c r="U88" s="13"/>
      <c r="V88" s="13"/>
      <c r="W88" s="13"/>
      <c r="X88" s="13"/>
      <c r="Y88" s="14"/>
      <c r="Z88" s="14"/>
    </row>
    <row r="89" spans="1:26" ht="16" x14ac:dyDescent="0.2">
      <c r="A89" s="28"/>
      <c r="B89" s="13"/>
      <c r="C89" s="13"/>
      <c r="D89" s="13"/>
      <c r="E89" s="13"/>
      <c r="F89" s="13"/>
      <c r="G89" s="13"/>
      <c r="H89" s="13"/>
      <c r="I89" s="13"/>
      <c r="J89" s="13"/>
      <c r="K89" s="13"/>
      <c r="L89" s="13"/>
      <c r="M89" s="13"/>
      <c r="N89" s="13"/>
      <c r="O89" s="13"/>
      <c r="P89" s="13"/>
      <c r="Q89" s="13"/>
      <c r="R89" s="13"/>
      <c r="S89" s="13"/>
      <c r="T89" s="13"/>
      <c r="U89" s="13"/>
      <c r="V89" s="13"/>
      <c r="W89" s="13"/>
      <c r="X89" s="13"/>
      <c r="Y89" s="14"/>
      <c r="Z89" s="14"/>
    </row>
    <row r="90" spans="1:26" ht="16" x14ac:dyDescent="0.2">
      <c r="A90" s="13"/>
      <c r="B90" s="13"/>
      <c r="C90" s="13"/>
      <c r="D90" s="13"/>
      <c r="E90" s="13"/>
      <c r="F90" s="13"/>
      <c r="G90" s="13"/>
      <c r="H90" s="13"/>
      <c r="I90" s="13"/>
      <c r="J90" s="13"/>
      <c r="K90" s="13"/>
      <c r="L90" s="13"/>
      <c r="M90" s="13"/>
      <c r="N90" s="13"/>
      <c r="O90" s="13"/>
      <c r="P90" s="13"/>
      <c r="Q90" s="13"/>
      <c r="R90" s="13"/>
      <c r="S90" s="13"/>
      <c r="T90" s="13"/>
      <c r="U90" s="13"/>
      <c r="V90" s="13"/>
      <c r="W90" s="13"/>
      <c r="X90" s="13"/>
      <c r="Y90" s="14"/>
      <c r="Z90" s="14"/>
    </row>
    <row r="91" spans="1:26" ht="16" x14ac:dyDescent="0.2">
      <c r="A91" s="22"/>
      <c r="B91" s="23"/>
      <c r="C91" s="23"/>
      <c r="D91" s="23"/>
      <c r="E91" s="23"/>
      <c r="F91" s="23"/>
      <c r="G91" s="23"/>
      <c r="H91" s="23"/>
      <c r="I91" s="23"/>
      <c r="J91" s="23"/>
      <c r="K91" s="23"/>
      <c r="L91" s="23"/>
      <c r="M91" s="23"/>
      <c r="N91" s="23"/>
      <c r="O91" s="24"/>
      <c r="P91" s="24"/>
      <c r="Q91" s="24"/>
      <c r="R91" s="23"/>
      <c r="S91" s="23"/>
      <c r="T91" s="23"/>
      <c r="U91" s="23"/>
      <c r="V91" s="23"/>
      <c r="W91" s="23"/>
      <c r="X91" s="23"/>
      <c r="Y91" s="25"/>
      <c r="Z91" s="25"/>
    </row>
    <row r="92" spans="1:26" ht="13" customHeight="1" x14ac:dyDescent="0.2">
      <c r="A92" s="26" t="s">
        <v>30</v>
      </c>
      <c r="B92" s="20">
        <f t="shared" ref="B92:N92" si="2">SUM(B67:B91)</f>
        <v>50</v>
      </c>
      <c r="C92" s="20">
        <f t="shared" si="2"/>
        <v>3</v>
      </c>
      <c r="D92" s="20">
        <f t="shared" si="2"/>
        <v>9</v>
      </c>
      <c r="E92" s="20">
        <f t="shared" si="2"/>
        <v>1</v>
      </c>
      <c r="F92" s="20">
        <f t="shared" si="2"/>
        <v>0</v>
      </c>
      <c r="G92" s="20">
        <f t="shared" si="2"/>
        <v>0</v>
      </c>
      <c r="H92" s="20">
        <f t="shared" si="2"/>
        <v>5</v>
      </c>
      <c r="I92" s="20">
        <f t="shared" si="2"/>
        <v>15</v>
      </c>
      <c r="J92" s="20">
        <f t="shared" si="2"/>
        <v>8</v>
      </c>
      <c r="K92" s="20">
        <f t="shared" si="2"/>
        <v>2</v>
      </c>
      <c r="L92" s="20">
        <f t="shared" si="2"/>
        <v>0</v>
      </c>
      <c r="M92" s="20">
        <f t="shared" si="2"/>
        <v>0</v>
      </c>
      <c r="N92" s="20">
        <f t="shared" si="2"/>
        <v>1</v>
      </c>
      <c r="O92" s="27">
        <f>(D92+J92+K92+N92)/(B92+J92+K92)</f>
        <v>0.33333333333333331</v>
      </c>
      <c r="P92" s="27">
        <f>($D92+$E92+($F92*2)+(G92*3))/$B92</f>
        <v>0.2</v>
      </c>
      <c r="Q92" s="27">
        <f>D92/B92</f>
        <v>0.18</v>
      </c>
      <c r="R92" s="20">
        <f>SUM(R67:R91)</f>
        <v>1</v>
      </c>
      <c r="S92" s="20">
        <f>SUM(S67:S91)</f>
        <v>1</v>
      </c>
      <c r="T92" s="20">
        <f>SUM(T67:T91)</f>
        <v>0</v>
      </c>
      <c r="U92" s="20">
        <f>SUM(U67:U91)</f>
        <v>5</v>
      </c>
      <c r="V92" s="20">
        <f>SUM(V67:V91)</f>
        <v>40</v>
      </c>
      <c r="W92" s="27">
        <f>(U92+V92)/(T92+U92+V92)</f>
        <v>1</v>
      </c>
      <c r="X92" s="20">
        <f>SUM(X67:X91)</f>
        <v>1</v>
      </c>
      <c r="Y92" s="20">
        <f>SUM(Y67:Y91)</f>
        <v>0</v>
      </c>
      <c r="Z92" s="27">
        <f>(D92-G92)/(B92-I92-G92+M92)</f>
        <v>0.25714285714285712</v>
      </c>
    </row>
  </sheetData>
  <pageMargins left="0.75" right="0.75" top="1" bottom="1" header="0.5" footer="0.5"/>
  <pageSetup orientation="portrait"/>
  <headerFooter>
    <oddHeader>&amp;L&amp;"Geneva,Regular"&amp;10&amp;K000000Catchers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52"/>
  <sheetViews>
    <sheetView topLeftCell="A25" workbookViewId="0">
      <selection activeCell="W31" sqref="W31"/>
    </sheetView>
  </sheetViews>
  <sheetFormatPr baseColWidth="10" defaultColWidth="8.125" defaultRowHeight="13" customHeight="1" x14ac:dyDescent="0.2"/>
  <cols>
    <col min="1" max="1" width="13" style="5" bestFit="1" customWidth="1"/>
    <col min="2" max="2" width="2.375" style="5" customWidth="1"/>
    <col min="3" max="4" width="2.375" style="5" bestFit="1" customWidth="1"/>
    <col min="5" max="5" width="3.5" style="5" customWidth="1"/>
    <col min="6" max="6" width="4" style="5" customWidth="1"/>
    <col min="7" max="7" width="2.375" style="5" bestFit="1" customWidth="1"/>
    <col min="8" max="8" width="2.5" style="5" bestFit="1" customWidth="1"/>
    <col min="9" max="10" width="2.375" style="5" bestFit="1" customWidth="1"/>
    <col min="11" max="11" width="2.75" style="5" customWidth="1"/>
    <col min="12" max="12" width="3" style="5" customWidth="1"/>
    <col min="13" max="13" width="2.375" style="5" customWidth="1"/>
    <col min="14" max="14" width="3.375" style="5" bestFit="1" customWidth="1"/>
    <col min="15" max="15" width="3.625" style="5" customWidth="1"/>
    <col min="16" max="16" width="5.375" style="5" customWidth="1"/>
    <col min="17" max="17" width="3.375" style="5" bestFit="1" customWidth="1"/>
    <col min="18" max="19" width="2" style="5" customWidth="1"/>
    <col min="20" max="20" width="1.75" style="5" bestFit="1" customWidth="1"/>
    <col min="21" max="21" width="2.375" style="5" bestFit="1" customWidth="1"/>
    <col min="22" max="22" width="3.125" style="5" bestFit="1" customWidth="1"/>
    <col min="23" max="23" width="4.125" style="5" customWidth="1"/>
    <col min="24" max="24" width="3.875" style="5" customWidth="1"/>
    <col min="25" max="256" width="8.125" customWidth="1"/>
  </cols>
  <sheetData>
    <row r="1" spans="1:24" ht="21" customHeight="1" x14ac:dyDescent="0.2">
      <c r="A1" s="10" t="s">
        <v>50</v>
      </c>
      <c r="B1" s="11"/>
      <c r="C1" s="11"/>
      <c r="D1" s="11"/>
      <c r="E1" s="11"/>
      <c r="F1" s="11"/>
      <c r="G1" s="11"/>
      <c r="H1" s="11"/>
      <c r="I1" s="11"/>
      <c r="J1" s="11"/>
      <c r="K1" s="11"/>
      <c r="L1" s="11"/>
      <c r="M1" s="11"/>
      <c r="N1" s="11"/>
      <c r="O1" s="11"/>
      <c r="P1" s="11"/>
      <c r="Q1" s="11"/>
      <c r="R1" s="11"/>
      <c r="S1" s="11"/>
      <c r="T1" s="11"/>
      <c r="U1" s="13"/>
      <c r="V1" s="13"/>
      <c r="W1" s="13"/>
      <c r="X1" s="14"/>
    </row>
    <row r="2" spans="1:24" ht="19" customHeight="1" x14ac:dyDescent="0.2">
      <c r="A2" s="38"/>
      <c r="B2" s="14"/>
      <c r="C2" s="14"/>
      <c r="D2" s="14"/>
      <c r="E2" s="31"/>
      <c r="F2" s="14"/>
      <c r="G2" s="14"/>
      <c r="H2" s="14"/>
      <c r="I2" s="14"/>
      <c r="J2" s="14"/>
      <c r="K2" s="14"/>
      <c r="L2" s="14"/>
      <c r="M2" s="14"/>
      <c r="N2" s="14"/>
      <c r="O2" s="14"/>
      <c r="P2" s="14"/>
      <c r="Q2" s="14"/>
      <c r="R2" s="14"/>
      <c r="S2" s="14"/>
      <c r="T2" s="14"/>
      <c r="U2" s="13"/>
      <c r="V2" s="13"/>
      <c r="W2" s="13"/>
      <c r="X2" s="14"/>
    </row>
    <row r="3" spans="1:24" ht="28.25" customHeight="1" x14ac:dyDescent="0.2">
      <c r="A3" s="15" t="s">
        <v>6</v>
      </c>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21</v>
      </c>
      <c r="Q3" s="16" t="s">
        <v>22</v>
      </c>
      <c r="R3" s="16" t="s">
        <v>23</v>
      </c>
      <c r="S3" s="16" t="s">
        <v>24</v>
      </c>
      <c r="T3" s="16" t="s">
        <v>25</v>
      </c>
      <c r="U3" s="16" t="s">
        <v>26</v>
      </c>
      <c r="V3" s="16" t="s">
        <v>27</v>
      </c>
      <c r="W3" s="17" t="s">
        <v>28</v>
      </c>
      <c r="X3" s="48" t="s">
        <v>29</v>
      </c>
    </row>
    <row r="4" spans="1:24" ht="19" customHeight="1" x14ac:dyDescent="0.2">
      <c r="A4" s="115" t="s">
        <v>124</v>
      </c>
      <c r="B4" s="19">
        <v>2</v>
      </c>
      <c r="C4" s="19">
        <v>0</v>
      </c>
      <c r="D4" s="19">
        <v>1</v>
      </c>
      <c r="E4" s="19"/>
      <c r="F4" s="19"/>
      <c r="G4" s="19"/>
      <c r="H4" s="19"/>
      <c r="I4" s="19">
        <v>1</v>
      </c>
      <c r="J4" s="19">
        <v>1</v>
      </c>
      <c r="K4" s="19"/>
      <c r="L4" s="19"/>
      <c r="M4" s="19"/>
      <c r="N4" s="19"/>
      <c r="O4" s="19"/>
      <c r="P4" s="19"/>
      <c r="Q4" s="19"/>
      <c r="R4" s="19"/>
      <c r="S4" s="19"/>
      <c r="T4" s="19"/>
      <c r="U4" s="19">
        <v>2</v>
      </c>
      <c r="V4" s="19">
        <v>3</v>
      </c>
      <c r="W4" s="35"/>
      <c r="X4" s="19"/>
    </row>
    <row r="5" spans="1:24" ht="19" customHeight="1" x14ac:dyDescent="0.2">
      <c r="A5" s="116" t="s">
        <v>127</v>
      </c>
      <c r="B5" s="14">
        <v>4</v>
      </c>
      <c r="C5" s="14">
        <v>1</v>
      </c>
      <c r="D5" s="14">
        <v>1</v>
      </c>
      <c r="E5" s="14"/>
      <c r="F5" s="14"/>
      <c r="G5" s="14"/>
      <c r="H5" s="14">
        <v>1</v>
      </c>
      <c r="I5" s="14"/>
      <c r="J5" s="14"/>
      <c r="K5" s="14"/>
      <c r="L5" s="14"/>
      <c r="M5" s="14"/>
      <c r="N5" s="14">
        <v>1</v>
      </c>
      <c r="O5" s="14"/>
      <c r="P5" s="14"/>
      <c r="Q5" s="14"/>
      <c r="R5" s="14"/>
      <c r="S5" s="14"/>
      <c r="T5" s="14"/>
      <c r="U5" s="14"/>
      <c r="V5" s="14">
        <v>4</v>
      </c>
      <c r="W5" s="13"/>
      <c r="X5" s="14"/>
    </row>
    <row r="6" spans="1:24" ht="19" customHeight="1" x14ac:dyDescent="0.2">
      <c r="A6" s="117" t="s">
        <v>128</v>
      </c>
      <c r="B6" s="14">
        <v>3</v>
      </c>
      <c r="C6" s="14">
        <v>0</v>
      </c>
      <c r="D6" s="14">
        <v>0</v>
      </c>
      <c r="E6" s="14"/>
      <c r="F6" s="14"/>
      <c r="G6" s="14"/>
      <c r="H6" s="14"/>
      <c r="I6" s="14">
        <v>1</v>
      </c>
      <c r="J6" s="14"/>
      <c r="K6" s="14"/>
      <c r="L6" s="14"/>
      <c r="M6" s="14"/>
      <c r="N6" s="14"/>
      <c r="O6" s="14"/>
      <c r="P6" s="14"/>
      <c r="Q6" s="14"/>
      <c r="R6" s="14"/>
      <c r="S6" s="14"/>
      <c r="T6" s="14"/>
      <c r="U6" s="14"/>
      <c r="V6" s="14">
        <v>5</v>
      </c>
      <c r="W6" s="13"/>
      <c r="X6" s="14"/>
    </row>
    <row r="7" spans="1:24" ht="19" customHeight="1" x14ac:dyDescent="0.2">
      <c r="A7" s="117" t="s">
        <v>129</v>
      </c>
      <c r="B7" s="14">
        <v>2</v>
      </c>
      <c r="C7" s="14">
        <v>0</v>
      </c>
      <c r="D7" s="14">
        <v>0</v>
      </c>
      <c r="E7" s="14"/>
      <c r="F7" s="14"/>
      <c r="G7" s="14"/>
      <c r="H7" s="14"/>
      <c r="I7" s="14">
        <v>1</v>
      </c>
      <c r="J7" s="14">
        <v>1</v>
      </c>
      <c r="K7" s="14"/>
      <c r="L7" s="14"/>
      <c r="M7" s="14"/>
      <c r="N7" s="14"/>
      <c r="O7" s="14"/>
      <c r="P7" s="14"/>
      <c r="Q7" s="14"/>
      <c r="R7" s="14"/>
      <c r="S7" s="14"/>
      <c r="T7" s="14"/>
      <c r="U7" s="14"/>
      <c r="V7" s="14">
        <v>5</v>
      </c>
      <c r="W7" s="13"/>
      <c r="X7" s="14"/>
    </row>
    <row r="8" spans="1:24" ht="19" customHeight="1" x14ac:dyDescent="0.2">
      <c r="A8" s="117" t="s">
        <v>130</v>
      </c>
      <c r="B8" s="14">
        <v>2</v>
      </c>
      <c r="C8" s="14">
        <v>0</v>
      </c>
      <c r="D8" s="14">
        <v>0</v>
      </c>
      <c r="E8" s="14"/>
      <c r="F8" s="14"/>
      <c r="G8" s="14"/>
      <c r="H8" s="14"/>
      <c r="I8" s="14">
        <v>1</v>
      </c>
      <c r="J8" s="14">
        <v>1</v>
      </c>
      <c r="K8" s="14"/>
      <c r="L8" s="14"/>
      <c r="M8" s="14"/>
      <c r="N8" s="14"/>
      <c r="O8" s="14"/>
      <c r="P8" s="14"/>
      <c r="Q8" s="14"/>
      <c r="R8" s="14"/>
      <c r="S8" s="14"/>
      <c r="T8" s="14"/>
      <c r="U8" s="14">
        <v>1</v>
      </c>
      <c r="V8" s="14">
        <v>3</v>
      </c>
      <c r="W8" s="13"/>
      <c r="X8" s="14"/>
    </row>
    <row r="9" spans="1:24" ht="19" customHeight="1" x14ac:dyDescent="0.2">
      <c r="A9" s="117" t="s">
        <v>131</v>
      </c>
      <c r="B9" s="14">
        <v>1</v>
      </c>
      <c r="C9" s="14">
        <v>0</v>
      </c>
      <c r="D9" s="14">
        <v>0</v>
      </c>
      <c r="E9" s="14"/>
      <c r="F9" s="14"/>
      <c r="G9" s="14"/>
      <c r="H9" s="14"/>
      <c r="I9" s="14">
        <v>1</v>
      </c>
      <c r="J9" s="14"/>
      <c r="K9" s="14">
        <v>1</v>
      </c>
      <c r="L9" s="14"/>
      <c r="M9" s="14"/>
      <c r="N9" s="14"/>
      <c r="O9" s="14"/>
      <c r="P9" s="14"/>
      <c r="Q9" s="14"/>
      <c r="R9" s="14"/>
      <c r="S9" s="14"/>
      <c r="T9" s="14"/>
      <c r="U9" s="14"/>
      <c r="V9" s="14"/>
      <c r="W9" s="13"/>
      <c r="X9" s="14"/>
    </row>
    <row r="10" spans="1:24" ht="19" customHeight="1" x14ac:dyDescent="0.2">
      <c r="A10" s="9" t="s">
        <v>134</v>
      </c>
      <c r="B10" s="14">
        <v>3</v>
      </c>
      <c r="C10" s="14">
        <v>2</v>
      </c>
      <c r="D10" s="14">
        <v>2</v>
      </c>
      <c r="E10" s="14"/>
      <c r="F10" s="14"/>
      <c r="G10" s="14">
        <v>1</v>
      </c>
      <c r="H10" s="14">
        <v>2</v>
      </c>
      <c r="I10" s="14">
        <v>1</v>
      </c>
      <c r="J10" s="14">
        <v>1</v>
      </c>
      <c r="K10" s="14"/>
      <c r="L10" s="14"/>
      <c r="M10" s="14"/>
      <c r="N10" s="14"/>
      <c r="O10" s="14"/>
      <c r="P10" s="14"/>
      <c r="Q10" s="14"/>
      <c r="R10" s="14"/>
      <c r="S10" s="14"/>
      <c r="T10" s="14"/>
      <c r="U10" s="14"/>
      <c r="V10" s="14">
        <v>10</v>
      </c>
      <c r="W10" s="13"/>
      <c r="X10" s="14"/>
    </row>
    <row r="11" spans="1:24" ht="19" customHeight="1" x14ac:dyDescent="0.2">
      <c r="A11" s="116" t="s">
        <v>136</v>
      </c>
      <c r="B11" s="14">
        <v>1</v>
      </c>
      <c r="C11" s="14">
        <v>0</v>
      </c>
      <c r="D11" s="14">
        <v>0</v>
      </c>
      <c r="E11" s="14"/>
      <c r="F11" s="14"/>
      <c r="G11" s="14"/>
      <c r="H11" s="14"/>
      <c r="I11" s="14"/>
      <c r="J11" s="14">
        <v>2</v>
      </c>
      <c r="K11" s="14"/>
      <c r="L11" s="14"/>
      <c r="M11" s="14"/>
      <c r="N11" s="14"/>
      <c r="O11" s="14"/>
      <c r="P11" s="14"/>
      <c r="Q11" s="14"/>
      <c r="R11" s="14"/>
      <c r="S11" s="14"/>
      <c r="T11" s="14"/>
      <c r="U11" s="14">
        <v>2</v>
      </c>
      <c r="V11" s="14">
        <v>1</v>
      </c>
      <c r="W11" s="13"/>
      <c r="X11" s="14"/>
    </row>
    <row r="12" spans="1:24" ht="19" customHeight="1" x14ac:dyDescent="0.2">
      <c r="A12" s="117" t="s">
        <v>138</v>
      </c>
      <c r="B12" s="14">
        <v>2</v>
      </c>
      <c r="C12" s="14">
        <v>1</v>
      </c>
      <c r="D12" s="14">
        <v>0</v>
      </c>
      <c r="E12" s="14"/>
      <c r="F12" s="14"/>
      <c r="G12" s="14"/>
      <c r="H12" s="14"/>
      <c r="I12" s="14"/>
      <c r="J12" s="14"/>
      <c r="K12" s="14"/>
      <c r="L12" s="14"/>
      <c r="M12" s="14"/>
      <c r="N12" s="14"/>
      <c r="O12" s="14"/>
      <c r="P12" s="14"/>
      <c r="Q12" s="14"/>
      <c r="R12" s="14"/>
      <c r="S12" s="14"/>
      <c r="T12" s="14"/>
      <c r="U12" s="14"/>
      <c r="V12" s="14">
        <v>2</v>
      </c>
      <c r="W12" s="13"/>
      <c r="X12" s="14"/>
    </row>
    <row r="13" spans="1:24" ht="19" customHeight="1" x14ac:dyDescent="0.2">
      <c r="A13" s="117" t="s">
        <v>140</v>
      </c>
      <c r="B13" s="14">
        <v>3</v>
      </c>
      <c r="C13" s="14">
        <v>2</v>
      </c>
      <c r="D13" s="14">
        <v>2</v>
      </c>
      <c r="E13" s="14">
        <v>1</v>
      </c>
      <c r="F13" s="14"/>
      <c r="G13" s="14">
        <v>1</v>
      </c>
      <c r="H13" s="14">
        <v>2</v>
      </c>
      <c r="I13" s="14"/>
      <c r="J13" s="14"/>
      <c r="K13" s="14"/>
      <c r="L13" s="14"/>
      <c r="M13" s="14"/>
      <c r="N13" s="14"/>
      <c r="O13" s="14"/>
      <c r="P13" s="14"/>
      <c r="Q13" s="14"/>
      <c r="R13" s="14"/>
      <c r="S13" s="14"/>
      <c r="T13" s="14"/>
      <c r="U13" s="14"/>
      <c r="V13" s="14">
        <v>7</v>
      </c>
      <c r="W13" s="117"/>
      <c r="X13" s="14"/>
    </row>
    <row r="14" spans="1:24" ht="19" customHeight="1" x14ac:dyDescent="0.2">
      <c r="A14" s="117" t="s">
        <v>145</v>
      </c>
      <c r="B14" s="14">
        <v>2</v>
      </c>
      <c r="C14" s="14">
        <v>1</v>
      </c>
      <c r="D14" s="14">
        <v>0</v>
      </c>
      <c r="E14" s="14"/>
      <c r="F14" s="14"/>
      <c r="G14" s="14"/>
      <c r="H14" s="14"/>
      <c r="I14" s="14"/>
      <c r="J14" s="14">
        <v>1</v>
      </c>
      <c r="K14" s="14"/>
      <c r="L14" s="14"/>
      <c r="M14" s="14"/>
      <c r="N14" s="14">
        <v>1</v>
      </c>
      <c r="O14" s="14"/>
      <c r="P14" s="14"/>
      <c r="Q14" s="14"/>
      <c r="R14" s="14"/>
      <c r="S14" s="14"/>
      <c r="T14" s="14"/>
      <c r="U14" s="14">
        <v>1</v>
      </c>
      <c r="V14" s="14"/>
      <c r="W14" s="13"/>
      <c r="X14" s="14"/>
    </row>
    <row r="15" spans="1:24" ht="19" customHeight="1" x14ac:dyDescent="0.2">
      <c r="A15" s="117" t="s">
        <v>145</v>
      </c>
      <c r="B15" s="14">
        <v>2</v>
      </c>
      <c r="C15" s="14">
        <v>1</v>
      </c>
      <c r="D15" s="14">
        <v>0</v>
      </c>
      <c r="E15" s="14"/>
      <c r="F15" s="14"/>
      <c r="G15" s="14"/>
      <c r="H15" s="14"/>
      <c r="I15" s="14"/>
      <c r="J15" s="14"/>
      <c r="K15" s="14"/>
      <c r="L15" s="14"/>
      <c r="M15" s="14"/>
      <c r="N15" s="14">
        <v>1</v>
      </c>
      <c r="O15" s="14"/>
      <c r="P15" s="14"/>
      <c r="Q15" s="14"/>
      <c r="R15" s="14"/>
      <c r="S15" s="14"/>
      <c r="T15" s="14"/>
      <c r="U15" s="14"/>
      <c r="V15" s="14"/>
      <c r="W15" s="13"/>
      <c r="X15" s="14"/>
    </row>
    <row r="16" spans="1:24" ht="19" customHeight="1" x14ac:dyDescent="0.2">
      <c r="A16" s="117" t="s">
        <v>148</v>
      </c>
      <c r="B16" s="14">
        <v>3</v>
      </c>
      <c r="C16" s="14">
        <v>0</v>
      </c>
      <c r="D16" s="14">
        <v>0</v>
      </c>
      <c r="E16" s="14"/>
      <c r="F16" s="14"/>
      <c r="G16" s="14"/>
      <c r="H16" s="14"/>
      <c r="I16" s="14">
        <v>2</v>
      </c>
      <c r="J16" s="14"/>
      <c r="K16" s="14"/>
      <c r="L16" s="14"/>
      <c r="M16" s="14"/>
      <c r="N16" s="14"/>
      <c r="O16" s="14"/>
      <c r="P16" s="14"/>
      <c r="Q16" s="14"/>
      <c r="R16" s="14"/>
      <c r="S16" s="14"/>
      <c r="T16" s="14"/>
      <c r="U16" s="14"/>
      <c r="V16" s="14">
        <v>4</v>
      </c>
      <c r="W16" s="13"/>
      <c r="X16" s="14"/>
    </row>
    <row r="17" spans="1:24" ht="19" customHeight="1" x14ac:dyDescent="0.2">
      <c r="A17" s="117" t="s">
        <v>149</v>
      </c>
      <c r="B17" s="14">
        <v>3</v>
      </c>
      <c r="C17" s="14">
        <v>1</v>
      </c>
      <c r="D17" s="14">
        <v>2</v>
      </c>
      <c r="E17" s="14">
        <v>1</v>
      </c>
      <c r="F17" s="14"/>
      <c r="G17" s="14"/>
      <c r="H17" s="14"/>
      <c r="I17" s="14">
        <v>1</v>
      </c>
      <c r="J17" s="14">
        <v>1</v>
      </c>
      <c r="K17" s="14"/>
      <c r="L17" s="14"/>
      <c r="M17" s="14"/>
      <c r="N17" s="14"/>
      <c r="O17" s="14"/>
      <c r="P17" s="14"/>
      <c r="Q17" s="14"/>
      <c r="R17" s="14"/>
      <c r="S17" s="14"/>
      <c r="T17" s="14"/>
      <c r="U17" s="14"/>
      <c r="V17" s="14"/>
      <c r="W17" s="13"/>
      <c r="X17" s="14"/>
    </row>
    <row r="18" spans="1:24" ht="19" customHeight="1" x14ac:dyDescent="0.2">
      <c r="A18" s="117" t="s">
        <v>150</v>
      </c>
      <c r="B18" s="14">
        <v>4</v>
      </c>
      <c r="C18" s="14">
        <v>0</v>
      </c>
      <c r="D18" s="14">
        <v>0</v>
      </c>
      <c r="E18" s="14"/>
      <c r="F18" s="14"/>
      <c r="G18" s="14"/>
      <c r="H18" s="14"/>
      <c r="I18" s="14">
        <v>2</v>
      </c>
      <c r="J18" s="14"/>
      <c r="K18" s="14"/>
      <c r="L18" s="14"/>
      <c r="M18" s="14"/>
      <c r="N18" s="14">
        <v>1</v>
      </c>
      <c r="O18" s="14"/>
      <c r="P18" s="14"/>
      <c r="Q18" s="14"/>
      <c r="R18" s="14"/>
      <c r="S18" s="14"/>
      <c r="T18" s="14"/>
      <c r="U18" s="14"/>
      <c r="V18" s="14">
        <v>6</v>
      </c>
      <c r="W18" s="13"/>
      <c r="X18" s="14"/>
    </row>
    <row r="19" spans="1:24" ht="19" customHeight="1" x14ac:dyDescent="0.2">
      <c r="A19" s="116" t="s">
        <v>151</v>
      </c>
      <c r="B19" s="14">
        <v>3</v>
      </c>
      <c r="C19" s="14">
        <v>0</v>
      </c>
      <c r="D19" s="14">
        <v>0</v>
      </c>
      <c r="E19" s="14"/>
      <c r="F19" s="14"/>
      <c r="G19" s="14"/>
      <c r="H19" s="14"/>
      <c r="I19" s="14">
        <v>3</v>
      </c>
      <c r="J19" s="14"/>
      <c r="K19" s="14"/>
      <c r="L19" s="14"/>
      <c r="M19" s="14"/>
      <c r="N19" s="14"/>
      <c r="O19" s="14"/>
      <c r="P19" s="14"/>
      <c r="Q19" s="14"/>
      <c r="R19" s="14"/>
      <c r="S19" s="14"/>
      <c r="T19" s="14"/>
      <c r="U19" s="14"/>
      <c r="V19" s="14">
        <v>3</v>
      </c>
      <c r="W19" s="13"/>
      <c r="X19" s="14"/>
    </row>
    <row r="20" spans="1:24" ht="19" customHeight="1" x14ac:dyDescent="0.2">
      <c r="A20" s="116" t="s">
        <v>151</v>
      </c>
      <c r="B20" s="14">
        <v>2</v>
      </c>
      <c r="C20" s="14">
        <v>1</v>
      </c>
      <c r="D20" s="14">
        <v>0</v>
      </c>
      <c r="E20" s="14"/>
      <c r="F20" s="14"/>
      <c r="G20" s="14"/>
      <c r="H20" s="14"/>
      <c r="I20" s="14">
        <v>2</v>
      </c>
      <c r="J20" s="14"/>
      <c r="K20" s="14">
        <v>1</v>
      </c>
      <c r="L20" s="14"/>
      <c r="M20" s="14"/>
      <c r="N20" s="14"/>
      <c r="O20" s="14"/>
      <c r="P20" s="14"/>
      <c r="Q20" s="14"/>
      <c r="R20" s="14"/>
      <c r="S20" s="14"/>
      <c r="T20" s="14"/>
      <c r="U20" s="14">
        <v>1</v>
      </c>
      <c r="V20" s="14">
        <v>7</v>
      </c>
      <c r="W20" s="13"/>
      <c r="X20" s="14"/>
    </row>
    <row r="21" spans="1:24" ht="19" customHeight="1" x14ac:dyDescent="0.2">
      <c r="A21" s="116" t="s">
        <v>152</v>
      </c>
      <c r="B21" s="14">
        <v>4</v>
      </c>
      <c r="C21" s="14">
        <v>0</v>
      </c>
      <c r="D21" s="14">
        <v>1</v>
      </c>
      <c r="E21" s="14"/>
      <c r="F21" s="14"/>
      <c r="G21" s="14"/>
      <c r="H21" s="14">
        <v>1</v>
      </c>
      <c r="I21" s="14"/>
      <c r="J21" s="14"/>
      <c r="K21" s="14"/>
      <c r="L21" s="14"/>
      <c r="M21" s="14"/>
      <c r="N21" s="14"/>
      <c r="O21" s="14"/>
      <c r="P21" s="14"/>
      <c r="Q21" s="14"/>
      <c r="R21" s="14"/>
      <c r="S21" s="14"/>
      <c r="T21" s="14"/>
      <c r="U21" s="14"/>
      <c r="V21" s="14">
        <v>15</v>
      </c>
      <c r="W21" s="13"/>
      <c r="X21" s="14"/>
    </row>
    <row r="22" spans="1:24" ht="19" customHeight="1" x14ac:dyDescent="0.2">
      <c r="A22" s="116" t="s">
        <v>152</v>
      </c>
      <c r="B22" s="14">
        <v>4</v>
      </c>
      <c r="C22" s="14">
        <v>2</v>
      </c>
      <c r="D22" s="14">
        <v>2</v>
      </c>
      <c r="E22" s="14">
        <v>1</v>
      </c>
      <c r="F22" s="14"/>
      <c r="G22" s="14"/>
      <c r="H22" s="14">
        <v>2</v>
      </c>
      <c r="I22" s="14"/>
      <c r="J22" s="14"/>
      <c r="K22" s="14">
        <v>1</v>
      </c>
      <c r="L22" s="14"/>
      <c r="M22" s="14"/>
      <c r="N22" s="14">
        <v>1</v>
      </c>
      <c r="O22" s="14"/>
      <c r="P22" s="14"/>
      <c r="Q22" s="14"/>
      <c r="R22" s="14"/>
      <c r="S22" s="14"/>
      <c r="T22" s="14">
        <v>2</v>
      </c>
      <c r="U22" s="14"/>
      <c r="V22" s="14">
        <v>7</v>
      </c>
      <c r="W22" s="13"/>
      <c r="X22" s="14"/>
    </row>
    <row r="23" spans="1:24" ht="19" customHeight="1" x14ac:dyDescent="0.2">
      <c r="A23" s="117" t="s">
        <v>155</v>
      </c>
      <c r="B23" s="14">
        <v>2</v>
      </c>
      <c r="C23" s="14">
        <v>0</v>
      </c>
      <c r="D23" s="14">
        <v>0</v>
      </c>
      <c r="E23" s="14"/>
      <c r="F23" s="14"/>
      <c r="G23" s="14"/>
      <c r="H23" s="14"/>
      <c r="I23" s="14">
        <v>1</v>
      </c>
      <c r="J23" s="14"/>
      <c r="K23" s="14"/>
      <c r="L23" s="14"/>
      <c r="M23" s="14"/>
      <c r="N23" s="14">
        <v>1</v>
      </c>
      <c r="O23" s="14"/>
      <c r="P23" s="14"/>
      <c r="Q23" s="14"/>
      <c r="R23" s="14"/>
      <c r="S23" s="14"/>
      <c r="T23" s="14"/>
      <c r="U23" s="14"/>
      <c r="V23" s="14">
        <v>5</v>
      </c>
      <c r="W23" s="13"/>
      <c r="X23" s="14"/>
    </row>
    <row r="24" spans="1:24" ht="19" customHeight="1" x14ac:dyDescent="0.2">
      <c r="A24" s="116" t="s">
        <v>160</v>
      </c>
      <c r="B24" s="14">
        <v>3</v>
      </c>
      <c r="C24" s="14">
        <v>1</v>
      </c>
      <c r="D24" s="14">
        <v>1</v>
      </c>
      <c r="E24" s="14"/>
      <c r="F24" s="14"/>
      <c r="G24" s="14">
        <v>1</v>
      </c>
      <c r="H24" s="14">
        <v>3</v>
      </c>
      <c r="I24" s="14">
        <v>1</v>
      </c>
      <c r="J24" s="14">
        <v>1</v>
      </c>
      <c r="K24" s="14"/>
      <c r="L24" s="14"/>
      <c r="M24" s="14"/>
      <c r="N24" s="14"/>
      <c r="O24" s="14"/>
      <c r="P24" s="14"/>
      <c r="Q24" s="14"/>
      <c r="R24" s="14"/>
      <c r="S24" s="14"/>
      <c r="T24" s="14"/>
      <c r="U24" s="14"/>
      <c r="V24" s="14">
        <v>6</v>
      </c>
      <c r="W24" s="13"/>
      <c r="X24" s="14"/>
    </row>
    <row r="25" spans="1:24" ht="19" customHeight="1" x14ac:dyDescent="0.2">
      <c r="A25" s="117" t="s">
        <v>158</v>
      </c>
      <c r="B25" s="14">
        <v>4</v>
      </c>
      <c r="C25" s="14">
        <v>0</v>
      </c>
      <c r="D25" s="14">
        <v>1</v>
      </c>
      <c r="E25" s="14"/>
      <c r="F25" s="14"/>
      <c r="G25" s="14"/>
      <c r="H25" s="14">
        <v>1</v>
      </c>
      <c r="I25" s="14">
        <v>2</v>
      </c>
      <c r="J25" s="14"/>
      <c r="K25" s="14"/>
      <c r="L25" s="14"/>
      <c r="M25" s="14"/>
      <c r="N25" s="14"/>
      <c r="O25" s="14"/>
      <c r="P25" s="14"/>
      <c r="Q25" s="14"/>
      <c r="R25" s="14"/>
      <c r="S25" s="14"/>
      <c r="T25" s="14"/>
      <c r="U25" s="14">
        <v>1</v>
      </c>
      <c r="V25" s="14">
        <v>3</v>
      </c>
      <c r="W25" s="13"/>
      <c r="X25" s="14"/>
    </row>
    <row r="26" spans="1:24" ht="19" customHeight="1" x14ac:dyDescent="0.2">
      <c r="A26" s="141" t="s">
        <v>163</v>
      </c>
      <c r="B26" s="14">
        <v>4</v>
      </c>
      <c r="C26" s="14">
        <v>0</v>
      </c>
      <c r="D26" s="14">
        <v>1</v>
      </c>
      <c r="E26" s="14"/>
      <c r="F26" s="14"/>
      <c r="G26" s="14"/>
      <c r="H26" s="14">
        <v>1</v>
      </c>
      <c r="I26" s="14">
        <v>2</v>
      </c>
      <c r="J26" s="14"/>
      <c r="K26" s="14"/>
      <c r="L26" s="14"/>
      <c r="M26" s="14"/>
      <c r="N26" s="14">
        <v>1</v>
      </c>
      <c r="O26" s="14"/>
      <c r="P26" s="14"/>
      <c r="Q26" s="14"/>
      <c r="R26" s="14">
        <v>1</v>
      </c>
      <c r="S26" s="14"/>
      <c r="T26" s="14"/>
      <c r="U26" s="14"/>
      <c r="V26" s="14">
        <v>6</v>
      </c>
      <c r="W26" s="13"/>
      <c r="X26" s="14"/>
    </row>
    <row r="27" spans="1:24" ht="19" customHeight="1" x14ac:dyDescent="0.2">
      <c r="A27" s="116" t="s">
        <v>168</v>
      </c>
      <c r="B27" s="14">
        <v>2</v>
      </c>
      <c r="C27" s="14">
        <v>1</v>
      </c>
      <c r="D27" s="14">
        <v>0</v>
      </c>
      <c r="E27" s="14"/>
      <c r="F27" s="14"/>
      <c r="G27" s="14"/>
      <c r="H27" s="14"/>
      <c r="I27" s="14">
        <v>1</v>
      </c>
      <c r="J27" s="14"/>
      <c r="K27" s="14">
        <v>1</v>
      </c>
      <c r="L27" s="14"/>
      <c r="M27" s="14"/>
      <c r="N27" s="14"/>
      <c r="O27" s="14"/>
      <c r="P27" s="14"/>
      <c r="Q27" s="14"/>
      <c r="R27" s="14"/>
      <c r="S27" s="14"/>
      <c r="T27" s="14"/>
      <c r="U27" s="14"/>
      <c r="V27" s="14">
        <v>7</v>
      </c>
      <c r="W27" s="13"/>
      <c r="X27" s="14"/>
    </row>
    <row r="28" spans="1:24" ht="19" customHeight="1" x14ac:dyDescent="0.2">
      <c r="A28" s="134" t="s">
        <v>170</v>
      </c>
      <c r="B28" s="31">
        <v>2</v>
      </c>
      <c r="C28" s="31">
        <v>0</v>
      </c>
      <c r="D28" s="31">
        <v>0</v>
      </c>
      <c r="E28" s="31"/>
      <c r="F28" s="31"/>
      <c r="G28" s="31"/>
      <c r="H28" s="31"/>
      <c r="I28" s="31"/>
      <c r="J28" s="31">
        <v>1</v>
      </c>
      <c r="K28" s="31"/>
      <c r="L28" s="31"/>
      <c r="M28" s="31"/>
      <c r="N28" s="31"/>
      <c r="O28" s="146"/>
      <c r="P28" s="146"/>
      <c r="Q28" s="146"/>
      <c r="R28" s="31"/>
      <c r="S28" s="31"/>
      <c r="T28" s="31">
        <v>1</v>
      </c>
      <c r="U28" s="31">
        <v>1</v>
      </c>
      <c r="V28" s="31">
        <v>4</v>
      </c>
      <c r="W28" s="31"/>
      <c r="X28" s="14"/>
    </row>
    <row r="29" spans="1:24" ht="19" customHeight="1" x14ac:dyDescent="0.2">
      <c r="A29" s="117" t="s">
        <v>145</v>
      </c>
      <c r="B29" s="31">
        <v>2</v>
      </c>
      <c r="C29" s="31">
        <v>1</v>
      </c>
      <c r="D29" s="31">
        <v>0</v>
      </c>
      <c r="E29" s="31"/>
      <c r="F29" s="31"/>
      <c r="G29" s="31"/>
      <c r="H29" s="31"/>
      <c r="I29" s="31"/>
      <c r="J29" s="31">
        <v>2</v>
      </c>
      <c r="K29" s="31"/>
      <c r="L29" s="31"/>
      <c r="M29" s="31"/>
      <c r="N29" s="31"/>
      <c r="O29" s="146"/>
      <c r="P29" s="146"/>
      <c r="Q29" s="146"/>
      <c r="R29" s="31"/>
      <c r="S29" s="31"/>
      <c r="T29" s="31"/>
      <c r="U29" s="31">
        <v>1</v>
      </c>
      <c r="V29" s="31">
        <v>1</v>
      </c>
      <c r="W29" s="31"/>
      <c r="X29" s="14"/>
    </row>
    <row r="30" spans="1:24" ht="19" customHeight="1" x14ac:dyDescent="0.2">
      <c r="A30" s="116" t="s">
        <v>151</v>
      </c>
      <c r="B30" s="31">
        <v>3</v>
      </c>
      <c r="C30" s="31">
        <v>2</v>
      </c>
      <c r="D30" s="31">
        <v>2</v>
      </c>
      <c r="E30" s="31">
        <v>1</v>
      </c>
      <c r="F30" s="31"/>
      <c r="G30" s="31">
        <v>1</v>
      </c>
      <c r="H30" s="31">
        <v>3</v>
      </c>
      <c r="I30" s="31"/>
      <c r="J30" s="31"/>
      <c r="K30" s="31"/>
      <c r="L30" s="31"/>
      <c r="M30" s="31"/>
      <c r="N30" s="31"/>
      <c r="O30" s="146"/>
      <c r="P30" s="146"/>
      <c r="Q30" s="146"/>
      <c r="R30" s="31"/>
      <c r="S30" s="31"/>
      <c r="T30" s="31"/>
      <c r="U30" s="31"/>
      <c r="V30" s="31">
        <v>9</v>
      </c>
      <c r="W30" s="31"/>
      <c r="X30" s="14"/>
    </row>
    <row r="31" spans="1:24" ht="19" customHeight="1" x14ac:dyDescent="0.2">
      <c r="A31" s="145" t="s">
        <v>177</v>
      </c>
      <c r="B31" s="31">
        <v>4</v>
      </c>
      <c r="C31" s="31">
        <v>0</v>
      </c>
      <c r="D31" s="31">
        <v>2</v>
      </c>
      <c r="E31" s="31">
        <v>1</v>
      </c>
      <c r="F31" s="31"/>
      <c r="G31" s="31"/>
      <c r="H31" s="31">
        <v>1</v>
      </c>
      <c r="I31" s="31">
        <v>1</v>
      </c>
      <c r="J31" s="31"/>
      <c r="K31" s="31"/>
      <c r="L31" s="31"/>
      <c r="M31" s="31"/>
      <c r="N31" s="31"/>
      <c r="O31" s="146"/>
      <c r="P31" s="146"/>
      <c r="Q31" s="146"/>
      <c r="R31" s="31"/>
      <c r="S31" s="31"/>
      <c r="T31" s="31"/>
      <c r="U31" s="31"/>
      <c r="V31" s="31">
        <v>6</v>
      </c>
      <c r="W31" s="31"/>
      <c r="X31" s="14"/>
    </row>
    <row r="32" spans="1:24" ht="19" customHeight="1" x14ac:dyDescent="0.2">
      <c r="A32" s="22"/>
      <c r="B32" s="23"/>
      <c r="C32" s="23"/>
      <c r="D32" s="23"/>
      <c r="E32" s="23"/>
      <c r="F32" s="23"/>
      <c r="G32" s="23"/>
      <c r="H32" s="23"/>
      <c r="I32" s="23"/>
      <c r="J32" s="23"/>
      <c r="K32" s="23"/>
      <c r="L32" s="23"/>
      <c r="M32" s="23"/>
      <c r="N32" s="23"/>
      <c r="O32" s="24"/>
      <c r="P32" s="24"/>
      <c r="Q32" s="24"/>
      <c r="R32" s="23"/>
      <c r="S32" s="23"/>
      <c r="T32" s="23"/>
      <c r="U32" s="23"/>
      <c r="V32" s="23"/>
      <c r="W32" s="23"/>
      <c r="X32" s="25"/>
    </row>
    <row r="33" spans="1:24" ht="17" customHeight="1" x14ac:dyDescent="0.2">
      <c r="A33" s="26" t="s">
        <v>30</v>
      </c>
      <c r="B33" s="20">
        <f t="shared" ref="B33:N33" si="0">SUM(B4:B32)</f>
        <v>76</v>
      </c>
      <c r="C33" s="20">
        <f t="shared" si="0"/>
        <v>17</v>
      </c>
      <c r="D33" s="20">
        <f t="shared" si="0"/>
        <v>18</v>
      </c>
      <c r="E33" s="20">
        <f t="shared" si="0"/>
        <v>5</v>
      </c>
      <c r="F33" s="20">
        <f t="shared" si="0"/>
        <v>0</v>
      </c>
      <c r="G33" s="20">
        <f t="shared" si="0"/>
        <v>4</v>
      </c>
      <c r="H33" s="20">
        <f t="shared" si="0"/>
        <v>17</v>
      </c>
      <c r="I33" s="20">
        <f t="shared" si="0"/>
        <v>24</v>
      </c>
      <c r="J33" s="20">
        <f t="shared" si="0"/>
        <v>12</v>
      </c>
      <c r="K33" s="20">
        <f t="shared" si="0"/>
        <v>4</v>
      </c>
      <c r="L33" s="20">
        <f t="shared" si="0"/>
        <v>0</v>
      </c>
      <c r="M33" s="20">
        <f t="shared" si="0"/>
        <v>0</v>
      </c>
      <c r="N33" s="20">
        <f t="shared" si="0"/>
        <v>7</v>
      </c>
      <c r="O33" s="27">
        <f>(D33+J33+K33+N33)/(B33+J33+K33)</f>
        <v>0.44565217391304346</v>
      </c>
      <c r="P33" s="27">
        <f>($D33+$E33+($F33*2)+(G33*3))/$B33</f>
        <v>0.46052631578947367</v>
      </c>
      <c r="Q33" s="27">
        <f>D33/B33</f>
        <v>0.23684210526315788</v>
      </c>
      <c r="R33" s="20">
        <f>SUM(R4:R32)</f>
        <v>1</v>
      </c>
      <c r="S33" s="20">
        <f>SUM(S4:S32)</f>
        <v>0</v>
      </c>
      <c r="T33" s="20">
        <f>SUM(T4:T32)</f>
        <v>3</v>
      </c>
      <c r="U33" s="20">
        <f>SUM(U4:U32)</f>
        <v>10</v>
      </c>
      <c r="V33" s="20">
        <f>SUM(V4:V32)</f>
        <v>129</v>
      </c>
      <c r="W33" s="27">
        <f>(U33+V33)/(T33+U33+V33)</f>
        <v>0.97887323943661975</v>
      </c>
      <c r="X33" s="27">
        <f>(D33-G33)/(B33-I33-G33+M33)</f>
        <v>0.29166666666666669</v>
      </c>
    </row>
    <row r="34" spans="1:24" ht="19" customHeight="1" x14ac:dyDescent="0.2">
      <c r="A34" s="28"/>
      <c r="B34" s="13"/>
      <c r="C34" s="13"/>
      <c r="D34" s="13"/>
      <c r="E34" s="13"/>
      <c r="F34" s="13"/>
      <c r="G34" s="13"/>
      <c r="H34" s="13"/>
      <c r="I34" s="13"/>
      <c r="J34" s="13"/>
      <c r="K34" s="13"/>
      <c r="L34" s="13"/>
      <c r="M34" s="13"/>
      <c r="N34" s="13"/>
      <c r="O34" s="13"/>
      <c r="P34" s="13"/>
      <c r="Q34" s="13"/>
      <c r="R34" s="13"/>
      <c r="S34" s="13"/>
      <c r="T34" s="13"/>
      <c r="U34" s="13"/>
      <c r="V34" s="13"/>
      <c r="W34" s="13"/>
      <c r="X34" s="14"/>
    </row>
    <row r="35" spans="1:24" ht="19" customHeight="1" x14ac:dyDescent="0.2">
      <c r="A35" s="28"/>
      <c r="B35" s="13"/>
      <c r="C35" s="13"/>
      <c r="D35" s="13"/>
      <c r="E35" s="13"/>
      <c r="F35" s="13"/>
      <c r="G35" s="13"/>
      <c r="H35" s="13"/>
      <c r="I35" s="13"/>
      <c r="J35" s="13"/>
      <c r="K35" s="13"/>
      <c r="L35" s="13"/>
      <c r="M35" s="13"/>
      <c r="N35" s="13"/>
      <c r="O35" s="13"/>
      <c r="P35" s="13"/>
      <c r="Q35" s="13"/>
      <c r="R35" s="13"/>
      <c r="S35" s="13"/>
      <c r="T35" s="13"/>
      <c r="U35" s="13"/>
      <c r="V35" s="13"/>
      <c r="W35" s="13"/>
      <c r="X35" s="14"/>
    </row>
    <row r="36" spans="1:24" ht="19" customHeight="1" x14ac:dyDescent="0.2">
      <c r="A36" s="28"/>
      <c r="B36" s="13"/>
      <c r="C36" s="13"/>
      <c r="D36" s="13"/>
      <c r="E36" s="43"/>
      <c r="F36" s="13"/>
      <c r="G36" s="13"/>
      <c r="H36" s="13"/>
      <c r="I36" s="13"/>
      <c r="J36" s="13"/>
      <c r="K36" s="13"/>
      <c r="L36" s="44"/>
      <c r="M36" s="13"/>
      <c r="N36" s="44"/>
      <c r="O36" s="13"/>
      <c r="P36" s="31"/>
      <c r="Q36" s="31"/>
      <c r="R36" s="31"/>
      <c r="S36" s="31"/>
      <c r="T36" s="14"/>
      <c r="U36" s="14"/>
      <c r="V36" s="14"/>
      <c r="W36" s="14"/>
      <c r="X36" s="14"/>
    </row>
    <row r="37" spans="1:24" ht="19" customHeight="1" x14ac:dyDescent="0.2">
      <c r="A37" s="28"/>
      <c r="B37" s="13"/>
      <c r="C37" s="13"/>
      <c r="D37" s="13"/>
      <c r="E37" s="43"/>
      <c r="F37" s="13"/>
      <c r="G37" s="13"/>
      <c r="H37" s="13"/>
      <c r="I37" s="13"/>
      <c r="J37" s="13"/>
      <c r="K37" s="13"/>
      <c r="L37" s="44"/>
      <c r="M37" s="13"/>
      <c r="N37" s="13"/>
      <c r="O37" s="13"/>
      <c r="P37" s="13"/>
      <c r="Q37" s="13"/>
      <c r="R37" s="13"/>
      <c r="S37" s="13"/>
      <c r="T37" s="14"/>
      <c r="U37" s="14"/>
      <c r="V37" s="14"/>
      <c r="W37" s="14"/>
      <c r="X37" s="14"/>
    </row>
    <row r="38" spans="1:24" ht="19" customHeight="1" x14ac:dyDescent="0.2">
      <c r="A38" s="28" t="s">
        <v>157</v>
      </c>
      <c r="B38" s="13"/>
      <c r="C38" s="13"/>
      <c r="D38" s="13"/>
      <c r="E38" s="43"/>
      <c r="F38" s="13"/>
      <c r="G38" s="13"/>
      <c r="H38" s="13"/>
      <c r="I38" s="13"/>
      <c r="J38" s="13"/>
      <c r="K38" s="13"/>
      <c r="L38" s="44"/>
      <c r="M38" s="13"/>
      <c r="N38" s="13"/>
      <c r="O38" s="13"/>
      <c r="P38" s="13"/>
      <c r="Q38" s="13"/>
      <c r="R38" s="13"/>
      <c r="S38" s="13"/>
      <c r="T38" s="14"/>
      <c r="U38" s="14"/>
      <c r="V38" s="14"/>
      <c r="W38" s="14"/>
      <c r="X38" s="14"/>
    </row>
    <row r="39" spans="1:24" ht="19" customHeight="1" x14ac:dyDescent="0.2">
      <c r="A39" s="21" t="s">
        <v>31</v>
      </c>
      <c r="B39" s="13"/>
      <c r="C39" s="13"/>
      <c r="D39" s="13"/>
      <c r="E39" s="13"/>
      <c r="F39" s="13"/>
      <c r="G39" s="13"/>
      <c r="H39" s="13"/>
      <c r="I39" s="13"/>
      <c r="J39" s="13"/>
      <c r="K39" s="13"/>
      <c r="L39" s="13"/>
      <c r="M39" s="13"/>
      <c r="N39" s="13"/>
      <c r="O39" s="13"/>
      <c r="P39" s="13"/>
      <c r="Q39" s="13"/>
      <c r="R39" s="13"/>
      <c r="S39" s="13"/>
      <c r="T39" s="14"/>
      <c r="U39" s="14"/>
      <c r="V39" s="14"/>
      <c r="W39" s="14"/>
      <c r="X39" s="14"/>
    </row>
    <row r="40" spans="1:24" ht="19" customHeight="1" x14ac:dyDescent="0.2">
      <c r="A40" s="29" t="s">
        <v>6</v>
      </c>
      <c r="B40" s="16" t="s">
        <v>32</v>
      </c>
      <c r="C40" s="16" t="s">
        <v>33</v>
      </c>
      <c r="D40" s="16" t="s">
        <v>34</v>
      </c>
      <c r="E40" s="16" t="s">
        <v>35</v>
      </c>
      <c r="F40" s="16" t="s">
        <v>36</v>
      </c>
      <c r="G40" s="16" t="s">
        <v>8</v>
      </c>
      <c r="H40" s="16" t="s">
        <v>9</v>
      </c>
      <c r="I40" s="16" t="s">
        <v>14</v>
      </c>
      <c r="J40" s="16" t="s">
        <v>15</v>
      </c>
      <c r="K40" s="16" t="s">
        <v>16</v>
      </c>
      <c r="L40" s="23" t="s">
        <v>37</v>
      </c>
      <c r="M40" s="16" t="s">
        <v>38</v>
      </c>
      <c r="N40" s="16" t="s">
        <v>39</v>
      </c>
      <c r="O40" s="16" t="s">
        <v>40</v>
      </c>
      <c r="P40" s="16" t="s">
        <v>7</v>
      </c>
      <c r="Q40" s="16" t="s">
        <v>41</v>
      </c>
      <c r="R40" s="30"/>
      <c r="S40" s="13"/>
      <c r="T40" s="14"/>
      <c r="U40" s="14"/>
      <c r="V40" s="14"/>
      <c r="W40" s="14"/>
      <c r="X40" s="14"/>
    </row>
    <row r="41" spans="1:24" ht="19" customHeight="1" x14ac:dyDescent="0.2">
      <c r="A41" s="114" t="s">
        <v>124</v>
      </c>
      <c r="B41" s="35">
        <v>1</v>
      </c>
      <c r="C41" s="35">
        <v>1</v>
      </c>
      <c r="D41" s="35"/>
      <c r="E41" s="42"/>
      <c r="F41" s="36">
        <v>4</v>
      </c>
      <c r="G41" s="35">
        <v>0</v>
      </c>
      <c r="H41" s="35">
        <v>2</v>
      </c>
      <c r="I41" s="35">
        <v>6</v>
      </c>
      <c r="J41" s="35">
        <v>1</v>
      </c>
      <c r="K41" s="35"/>
      <c r="L41" s="35"/>
      <c r="M41" s="35">
        <v>0</v>
      </c>
      <c r="N41" s="35"/>
      <c r="O41" s="35"/>
      <c r="P41" s="35"/>
      <c r="Q41" s="35">
        <v>54</v>
      </c>
      <c r="R41" s="35"/>
      <c r="S41" s="13"/>
      <c r="T41" s="14"/>
      <c r="U41" s="14"/>
      <c r="V41" s="14"/>
      <c r="W41" s="14"/>
      <c r="X41" s="14"/>
    </row>
    <row r="42" spans="1:24" ht="19" customHeight="1" x14ac:dyDescent="0.2">
      <c r="A42" s="117" t="s">
        <v>130</v>
      </c>
      <c r="B42" s="13">
        <v>1</v>
      </c>
      <c r="C42" s="13"/>
      <c r="D42" s="13"/>
      <c r="E42" s="43"/>
      <c r="F42" s="44">
        <v>3</v>
      </c>
      <c r="G42" s="13">
        <v>0</v>
      </c>
      <c r="H42" s="13">
        <v>2</v>
      </c>
      <c r="I42" s="13">
        <v>5</v>
      </c>
      <c r="J42" s="13">
        <v>1</v>
      </c>
      <c r="K42" s="13"/>
      <c r="L42" s="13"/>
      <c r="M42" s="13">
        <v>0</v>
      </c>
      <c r="N42" s="13"/>
      <c r="O42" s="13"/>
      <c r="P42" s="13"/>
      <c r="Q42" s="13">
        <v>56</v>
      </c>
      <c r="R42" s="13"/>
      <c r="S42" s="13"/>
      <c r="T42" s="14"/>
      <c r="U42" s="14"/>
      <c r="V42" s="14"/>
      <c r="W42" s="14"/>
      <c r="X42" s="14"/>
    </row>
    <row r="43" spans="1:24" ht="19" customHeight="1" x14ac:dyDescent="0.2">
      <c r="A43" s="116" t="s">
        <v>136</v>
      </c>
      <c r="B43" s="13">
        <v>1</v>
      </c>
      <c r="C43" s="13"/>
      <c r="D43" s="13">
        <v>1</v>
      </c>
      <c r="E43" s="43"/>
      <c r="F43" s="44">
        <v>3.33</v>
      </c>
      <c r="G43" s="13">
        <v>5</v>
      </c>
      <c r="H43" s="13">
        <v>2</v>
      </c>
      <c r="I43" s="13">
        <v>6</v>
      </c>
      <c r="J43" s="13">
        <v>5</v>
      </c>
      <c r="K43" s="13">
        <v>2</v>
      </c>
      <c r="L43" s="13"/>
      <c r="M43" s="13">
        <v>5</v>
      </c>
      <c r="N43" s="13"/>
      <c r="O43" s="13"/>
      <c r="P43" s="13"/>
      <c r="Q43" s="13">
        <v>80</v>
      </c>
      <c r="R43" s="13"/>
      <c r="S43" s="13"/>
      <c r="T43" s="14"/>
      <c r="U43" s="14"/>
      <c r="V43" s="14"/>
      <c r="W43" s="14"/>
      <c r="X43" s="14"/>
    </row>
    <row r="44" spans="1:24" ht="19" customHeight="1" x14ac:dyDescent="0.2">
      <c r="A44" s="117" t="s">
        <v>145</v>
      </c>
      <c r="B44" s="13">
        <v>1</v>
      </c>
      <c r="C44" s="13">
        <v>1</v>
      </c>
      <c r="D44" s="13"/>
      <c r="E44" s="43"/>
      <c r="F44" s="44">
        <v>7</v>
      </c>
      <c r="G44" s="13">
        <v>1</v>
      </c>
      <c r="H44" s="13">
        <v>1</v>
      </c>
      <c r="I44" s="13">
        <v>19</v>
      </c>
      <c r="J44" s="13">
        <v>1</v>
      </c>
      <c r="K44" s="13"/>
      <c r="L44" s="13">
        <v>1</v>
      </c>
      <c r="M44" s="13">
        <v>1</v>
      </c>
      <c r="N44" s="13"/>
      <c r="O44" s="13"/>
      <c r="P44" s="13"/>
      <c r="Q44" s="13">
        <v>99</v>
      </c>
      <c r="R44" s="13"/>
      <c r="S44" s="13"/>
      <c r="T44" s="14"/>
      <c r="U44" s="14"/>
      <c r="V44" s="14"/>
      <c r="W44" s="14"/>
      <c r="X44" s="14"/>
    </row>
    <row r="45" spans="1:24" ht="19" customHeight="1" x14ac:dyDescent="0.2">
      <c r="A45" s="117" t="s">
        <v>150</v>
      </c>
      <c r="B45" s="13">
        <v>1</v>
      </c>
      <c r="C45" s="13"/>
      <c r="D45" s="13"/>
      <c r="E45" s="43"/>
      <c r="F45" s="44">
        <v>0.67</v>
      </c>
      <c r="G45" s="13">
        <v>4</v>
      </c>
      <c r="H45" s="13">
        <v>3</v>
      </c>
      <c r="I45" s="13">
        <v>1</v>
      </c>
      <c r="J45" s="13">
        <v>2</v>
      </c>
      <c r="K45" s="13"/>
      <c r="L45" s="13"/>
      <c r="M45" s="13">
        <v>0</v>
      </c>
      <c r="N45" s="13"/>
      <c r="O45" s="13"/>
      <c r="P45" s="13"/>
      <c r="Q45" s="13">
        <v>32</v>
      </c>
      <c r="R45" s="13"/>
      <c r="S45" s="13"/>
      <c r="T45" s="14"/>
      <c r="U45" s="14"/>
      <c r="V45" s="14"/>
      <c r="W45" s="14"/>
      <c r="X45" s="14"/>
    </row>
    <row r="46" spans="1:24" ht="19" customHeight="1" x14ac:dyDescent="0.2">
      <c r="A46" s="116" t="s">
        <v>151</v>
      </c>
      <c r="B46" s="13">
        <v>1</v>
      </c>
      <c r="C46" s="13">
        <v>1</v>
      </c>
      <c r="D46" s="13"/>
      <c r="E46" s="43"/>
      <c r="F46" s="44">
        <v>6</v>
      </c>
      <c r="G46" s="13">
        <v>1</v>
      </c>
      <c r="H46" s="13">
        <v>4</v>
      </c>
      <c r="I46" s="13">
        <v>7</v>
      </c>
      <c r="J46" s="13">
        <v>3</v>
      </c>
      <c r="K46" s="13"/>
      <c r="L46" s="13"/>
      <c r="M46" s="13">
        <v>0</v>
      </c>
      <c r="N46" s="13"/>
      <c r="O46" s="13"/>
      <c r="P46" s="13"/>
      <c r="Q46" s="13">
        <v>95</v>
      </c>
      <c r="R46" s="13"/>
      <c r="S46" s="13"/>
      <c r="T46" s="14"/>
      <c r="U46" s="14"/>
      <c r="V46" s="14"/>
      <c r="W46" s="14"/>
      <c r="X46" s="14"/>
    </row>
    <row r="47" spans="1:24" ht="19" customHeight="1" x14ac:dyDescent="0.2">
      <c r="A47" s="117" t="s">
        <v>158</v>
      </c>
      <c r="B47" s="120">
        <v>1</v>
      </c>
      <c r="C47" s="120"/>
      <c r="D47" s="120">
        <v>1</v>
      </c>
      <c r="E47" s="121"/>
      <c r="F47" s="122">
        <v>4</v>
      </c>
      <c r="G47" s="120">
        <v>5</v>
      </c>
      <c r="H47" s="120">
        <v>2</v>
      </c>
      <c r="I47" s="120">
        <v>2</v>
      </c>
      <c r="J47" s="120">
        <v>5</v>
      </c>
      <c r="K47" s="120"/>
      <c r="L47" s="120"/>
      <c r="M47" s="120">
        <v>3</v>
      </c>
      <c r="N47" s="120"/>
      <c r="O47" s="120"/>
      <c r="P47" s="120"/>
      <c r="Q47" s="120">
        <v>72</v>
      </c>
      <c r="R47" s="120"/>
      <c r="S47" s="13"/>
      <c r="T47" s="14"/>
      <c r="U47" s="14"/>
      <c r="V47" s="14"/>
      <c r="W47" s="14"/>
      <c r="X47" s="14"/>
    </row>
    <row r="48" spans="1:24" ht="19" customHeight="1" x14ac:dyDescent="0.2">
      <c r="A48" s="208" t="s">
        <v>170</v>
      </c>
      <c r="B48" s="212">
        <v>1</v>
      </c>
      <c r="C48" s="212"/>
      <c r="D48" s="212">
        <v>1</v>
      </c>
      <c r="E48" s="213"/>
      <c r="F48" s="214">
        <v>2</v>
      </c>
      <c r="G48" s="212">
        <v>4</v>
      </c>
      <c r="H48" s="212">
        <v>2</v>
      </c>
      <c r="I48" s="212">
        <v>3</v>
      </c>
      <c r="J48" s="212">
        <v>4</v>
      </c>
      <c r="K48" s="212"/>
      <c r="L48" s="212"/>
      <c r="M48" s="212">
        <v>2</v>
      </c>
      <c r="N48" s="212"/>
      <c r="O48" s="212"/>
      <c r="P48" s="212"/>
      <c r="Q48" s="212">
        <v>62</v>
      </c>
      <c r="R48" s="212"/>
      <c r="S48" s="13"/>
      <c r="T48" s="32"/>
      <c r="U48" s="32"/>
      <c r="V48" s="32"/>
      <c r="W48" s="32"/>
      <c r="X48" s="32"/>
    </row>
    <row r="49" spans="1:24" ht="19" customHeight="1" x14ac:dyDescent="0.2">
      <c r="A49" s="117" t="s">
        <v>145</v>
      </c>
      <c r="B49" s="209">
        <v>1</v>
      </c>
      <c r="C49" s="209">
        <v>1</v>
      </c>
      <c r="D49" s="209"/>
      <c r="E49" s="210"/>
      <c r="F49" s="211">
        <v>5</v>
      </c>
      <c r="G49" s="209">
        <v>0</v>
      </c>
      <c r="H49" s="209">
        <v>1</v>
      </c>
      <c r="I49" s="209">
        <v>11</v>
      </c>
      <c r="J49" s="209">
        <v>4</v>
      </c>
      <c r="K49" s="209"/>
      <c r="L49" s="209"/>
      <c r="M49" s="209">
        <v>0</v>
      </c>
      <c r="N49" s="209"/>
      <c r="O49" s="209"/>
      <c r="P49" s="209"/>
      <c r="Q49" s="209">
        <v>85</v>
      </c>
      <c r="R49" s="209"/>
      <c r="S49" s="13"/>
      <c r="T49" s="32"/>
      <c r="U49" s="32"/>
      <c r="V49" s="32"/>
      <c r="W49" s="32"/>
      <c r="X49" s="32"/>
    </row>
    <row r="50" spans="1:24" ht="19" customHeight="1" x14ac:dyDescent="0.2">
      <c r="A50" s="207"/>
      <c r="B50" s="160"/>
      <c r="C50" s="160"/>
      <c r="D50" s="160"/>
      <c r="E50" s="215"/>
      <c r="F50" s="161"/>
      <c r="G50" s="160"/>
      <c r="H50" s="160"/>
      <c r="I50" s="160"/>
      <c r="J50" s="160"/>
      <c r="K50" s="160"/>
      <c r="L50" s="160"/>
      <c r="M50" s="160"/>
      <c r="N50" s="160"/>
      <c r="O50" s="160"/>
      <c r="P50" s="160"/>
      <c r="Q50" s="160"/>
      <c r="R50" s="160"/>
      <c r="S50" s="13"/>
      <c r="T50" s="32"/>
      <c r="U50" s="32"/>
      <c r="V50" s="32"/>
      <c r="W50" s="32"/>
      <c r="X50" s="32"/>
    </row>
    <row r="51" spans="1:24" ht="19" customHeight="1" x14ac:dyDescent="0.2">
      <c r="A51" s="207"/>
      <c r="B51" s="204"/>
      <c r="C51" s="204"/>
      <c r="D51" s="204"/>
      <c r="E51" s="205"/>
      <c r="F51" s="206"/>
      <c r="G51" s="204"/>
      <c r="H51" s="204"/>
      <c r="I51" s="204"/>
      <c r="J51" s="204"/>
      <c r="K51" s="204"/>
      <c r="L51" s="206"/>
      <c r="M51" s="204"/>
      <c r="N51" s="204"/>
      <c r="O51" s="204"/>
      <c r="P51" s="204"/>
      <c r="Q51" s="204"/>
      <c r="R51" s="204"/>
      <c r="S51" s="13"/>
      <c r="T51" s="14"/>
      <c r="U51" s="14"/>
      <c r="V51" s="14"/>
      <c r="W51" s="14"/>
      <c r="X51" s="14"/>
    </row>
    <row r="52" spans="1:24" ht="19" customHeight="1" x14ac:dyDescent="0.2">
      <c r="A52" s="26" t="s">
        <v>30</v>
      </c>
      <c r="B52" s="20">
        <f t="shared" ref="B52:M52" si="1">SUM(B36:B51)</f>
        <v>9</v>
      </c>
      <c r="C52" s="20">
        <f t="shared" si="1"/>
        <v>4</v>
      </c>
      <c r="D52" s="20">
        <f t="shared" si="1"/>
        <v>3</v>
      </c>
      <c r="E52" s="35">
        <f t="shared" si="1"/>
        <v>0</v>
      </c>
      <c r="F52" s="20">
        <f t="shared" si="1"/>
        <v>35</v>
      </c>
      <c r="G52" s="20">
        <f t="shared" si="1"/>
        <v>20</v>
      </c>
      <c r="H52" s="20">
        <f t="shared" si="1"/>
        <v>19</v>
      </c>
      <c r="I52" s="20">
        <f t="shared" si="1"/>
        <v>60</v>
      </c>
      <c r="J52" s="20">
        <f t="shared" si="1"/>
        <v>26</v>
      </c>
      <c r="K52" s="20">
        <f t="shared" si="1"/>
        <v>2</v>
      </c>
      <c r="L52" s="35">
        <f t="shared" si="1"/>
        <v>1</v>
      </c>
      <c r="M52" s="20">
        <f t="shared" si="1"/>
        <v>11</v>
      </c>
      <c r="N52" s="36">
        <f>(M52*7)/F52</f>
        <v>2.2000000000000002</v>
      </c>
      <c r="O52" s="36">
        <f>SUM(H52+J52+K52)/F52</f>
        <v>1.3428571428571427</v>
      </c>
      <c r="P52" s="19"/>
      <c r="Q52" s="20">
        <f>SUM(Q36:Q51)</f>
        <v>635</v>
      </c>
      <c r="R52" s="19"/>
      <c r="S52" s="14"/>
      <c r="T52" s="14"/>
      <c r="U52" s="14"/>
      <c r="V52" s="14"/>
      <c r="W52" s="14"/>
      <c r="X52" s="14"/>
    </row>
    <row r="53" spans="1:24" ht="19" customHeight="1" x14ac:dyDescent="0.2">
      <c r="A53" s="38"/>
      <c r="B53" s="14"/>
      <c r="C53" s="14"/>
      <c r="D53" s="14"/>
      <c r="E53" s="14"/>
      <c r="F53" s="14"/>
      <c r="G53" s="14"/>
      <c r="H53" s="14"/>
      <c r="I53" s="14"/>
      <c r="J53" s="14"/>
      <c r="K53" s="14"/>
      <c r="L53" s="14"/>
      <c r="M53" s="14"/>
      <c r="N53" s="14"/>
      <c r="O53" s="14"/>
      <c r="P53" s="14"/>
      <c r="Q53" s="14"/>
      <c r="R53" s="14"/>
      <c r="S53" s="14"/>
      <c r="T53" s="14"/>
      <c r="U53" s="14"/>
      <c r="V53" s="14"/>
      <c r="W53" s="14"/>
      <c r="X53" s="14"/>
    </row>
    <row r="54" spans="1:24" ht="19" customHeight="1" x14ac:dyDescent="0.2">
      <c r="A54" s="38"/>
      <c r="B54" s="14"/>
      <c r="C54" s="14"/>
      <c r="D54" s="14"/>
      <c r="E54" s="14"/>
      <c r="F54" s="14"/>
      <c r="G54" s="14"/>
      <c r="H54" s="14"/>
      <c r="I54" s="14"/>
      <c r="J54" s="14"/>
      <c r="K54" s="14"/>
      <c r="L54" s="14"/>
      <c r="M54" s="14"/>
      <c r="N54" s="14"/>
      <c r="O54" s="14"/>
      <c r="P54" s="14"/>
      <c r="Q54" s="14"/>
      <c r="R54" s="14"/>
      <c r="S54" s="14"/>
      <c r="T54" s="14"/>
      <c r="U54" s="14"/>
      <c r="V54" s="14"/>
      <c r="W54" s="14"/>
      <c r="X54" s="14"/>
    </row>
    <row r="55" spans="1:24" ht="19" customHeight="1" x14ac:dyDescent="0.2">
      <c r="A55" s="38"/>
      <c r="B55" s="14"/>
      <c r="C55" s="14"/>
      <c r="D55" s="14"/>
      <c r="E55" s="14"/>
      <c r="F55" s="14"/>
      <c r="G55" s="14"/>
      <c r="H55" s="14"/>
      <c r="I55" s="14"/>
      <c r="J55" s="14"/>
      <c r="K55" s="14"/>
      <c r="L55" s="14"/>
      <c r="M55" s="14"/>
      <c r="N55" s="14"/>
      <c r="O55" s="14"/>
      <c r="P55" s="14"/>
      <c r="Q55" s="14"/>
      <c r="R55" s="14"/>
      <c r="S55" s="14"/>
      <c r="T55" s="14"/>
      <c r="U55" s="14"/>
      <c r="V55" s="14"/>
      <c r="W55" s="14"/>
      <c r="X55" s="14"/>
    </row>
    <row r="56" spans="1:24" ht="19" customHeight="1" x14ac:dyDescent="0.2">
      <c r="A56" s="38"/>
      <c r="B56" s="14"/>
      <c r="C56" s="14"/>
      <c r="D56" s="14"/>
      <c r="E56" s="14"/>
      <c r="F56" s="14"/>
      <c r="G56" s="14"/>
      <c r="H56" s="14"/>
      <c r="I56" s="14"/>
      <c r="J56" s="14"/>
      <c r="K56" s="14"/>
      <c r="L56" s="14"/>
      <c r="M56" s="14"/>
      <c r="N56" s="14"/>
      <c r="O56" s="14"/>
      <c r="P56" s="14"/>
      <c r="Q56" s="14"/>
      <c r="R56" s="14"/>
      <c r="S56" s="14"/>
      <c r="T56" s="14"/>
      <c r="U56" s="14"/>
      <c r="V56" s="14"/>
      <c r="W56" s="14"/>
      <c r="X56" s="14"/>
    </row>
    <row r="57" spans="1:24" ht="19" customHeight="1" x14ac:dyDescent="0.2">
      <c r="A57" s="38"/>
      <c r="B57" s="14"/>
      <c r="C57" s="14"/>
      <c r="D57" s="14"/>
      <c r="E57" s="14"/>
      <c r="F57" s="14"/>
      <c r="G57" s="14"/>
      <c r="H57" s="14"/>
      <c r="I57" s="14"/>
      <c r="J57" s="14"/>
      <c r="K57" s="14"/>
      <c r="L57" s="14"/>
      <c r="M57" s="14"/>
      <c r="N57" s="14"/>
      <c r="O57" s="14"/>
      <c r="P57" s="14"/>
      <c r="Q57" s="14"/>
      <c r="R57" s="14"/>
      <c r="S57" s="14"/>
      <c r="T57" s="14"/>
      <c r="U57" s="14"/>
      <c r="V57" s="14"/>
      <c r="W57" s="14"/>
      <c r="X57" s="14"/>
    </row>
    <row r="58" spans="1:24" ht="19" customHeight="1" x14ac:dyDescent="0.2">
      <c r="A58" s="38"/>
      <c r="B58" s="14"/>
      <c r="C58" s="14"/>
      <c r="D58" s="14"/>
      <c r="E58" s="14"/>
      <c r="F58" s="14"/>
      <c r="G58" s="14"/>
      <c r="H58" s="14"/>
      <c r="I58" s="14"/>
      <c r="J58" s="14"/>
      <c r="K58" s="14"/>
      <c r="L58" s="14"/>
      <c r="M58" s="14"/>
      <c r="N58" s="14"/>
      <c r="O58" s="14"/>
      <c r="P58" s="14"/>
      <c r="Q58" s="14"/>
      <c r="R58" s="14"/>
      <c r="S58" s="14"/>
      <c r="T58" s="14"/>
      <c r="U58" s="14"/>
      <c r="V58" s="14"/>
      <c r="W58" s="14"/>
      <c r="X58" s="14"/>
    </row>
    <row r="59" spans="1:24" ht="19" customHeight="1" x14ac:dyDescent="0.2">
      <c r="A59" s="38"/>
      <c r="B59" s="14"/>
      <c r="C59" s="14"/>
      <c r="D59" s="14"/>
      <c r="E59" s="14"/>
      <c r="F59" s="14"/>
      <c r="G59" s="14"/>
      <c r="H59" s="14"/>
      <c r="I59" s="14"/>
      <c r="J59" s="14"/>
      <c r="K59" s="14"/>
      <c r="L59" s="14"/>
      <c r="M59" s="14"/>
      <c r="N59" s="14"/>
      <c r="O59" s="14"/>
      <c r="P59" s="14"/>
      <c r="Q59" s="14"/>
      <c r="R59" s="14"/>
      <c r="S59" s="14"/>
      <c r="T59" s="14"/>
      <c r="U59" s="14"/>
      <c r="V59" s="14"/>
      <c r="W59" s="14"/>
      <c r="X59" s="14"/>
    </row>
    <row r="60" spans="1:24" ht="19" customHeight="1" x14ac:dyDescent="0.2">
      <c r="A60" s="38"/>
      <c r="B60" s="14"/>
      <c r="C60" s="14"/>
      <c r="D60" s="14"/>
      <c r="E60" s="14"/>
      <c r="F60" s="14"/>
      <c r="G60" s="14"/>
      <c r="H60" s="14"/>
      <c r="I60" s="14"/>
      <c r="J60" s="14"/>
      <c r="K60" s="14"/>
      <c r="L60" s="14"/>
      <c r="M60" s="14"/>
      <c r="N60" s="14"/>
      <c r="O60" s="14"/>
      <c r="P60" s="14"/>
      <c r="Q60" s="14"/>
      <c r="R60" s="14"/>
      <c r="S60" s="14"/>
      <c r="T60" s="14"/>
      <c r="U60" s="14"/>
      <c r="V60" s="14"/>
      <c r="W60" s="14"/>
      <c r="X60" s="14"/>
    </row>
    <row r="61" spans="1:24" ht="19" customHeight="1" x14ac:dyDescent="0.2">
      <c r="A61" s="38"/>
      <c r="B61" s="14"/>
      <c r="C61" s="14"/>
      <c r="D61" s="14"/>
      <c r="E61" s="14"/>
      <c r="F61" s="14"/>
      <c r="G61" s="14"/>
      <c r="H61" s="14"/>
      <c r="I61" s="14"/>
      <c r="J61" s="14"/>
      <c r="K61" s="14"/>
      <c r="L61" s="14"/>
      <c r="M61" s="14"/>
      <c r="N61" s="14"/>
      <c r="O61" s="14"/>
      <c r="P61" s="14"/>
      <c r="Q61" s="14"/>
      <c r="R61" s="14"/>
      <c r="S61" s="14"/>
      <c r="T61" s="14"/>
      <c r="U61" s="14"/>
      <c r="V61" s="14"/>
      <c r="W61" s="14"/>
      <c r="X61" s="14"/>
    </row>
    <row r="62" spans="1:24" ht="19" customHeight="1" x14ac:dyDescent="0.2">
      <c r="A62" s="38"/>
      <c r="B62" s="14"/>
      <c r="C62" s="14"/>
      <c r="D62" s="14"/>
      <c r="E62" s="14"/>
      <c r="F62" s="14"/>
      <c r="G62" s="14"/>
      <c r="H62" s="14"/>
      <c r="I62" s="14"/>
      <c r="J62" s="14"/>
      <c r="K62" s="14"/>
      <c r="L62" s="14"/>
      <c r="M62" s="14"/>
      <c r="N62" s="14"/>
      <c r="O62" s="14"/>
      <c r="P62" s="14"/>
      <c r="Q62" s="14"/>
      <c r="R62" s="14"/>
      <c r="S62" s="14"/>
      <c r="T62" s="14"/>
      <c r="U62" s="14"/>
      <c r="V62" s="14"/>
      <c r="W62" s="14"/>
      <c r="X62" s="14"/>
    </row>
    <row r="63" spans="1:24" ht="19" customHeight="1" x14ac:dyDescent="0.2">
      <c r="A63" s="38"/>
      <c r="B63" s="14"/>
      <c r="C63" s="14"/>
      <c r="D63" s="14"/>
      <c r="E63" s="14"/>
      <c r="F63" s="14"/>
      <c r="G63" s="14"/>
      <c r="H63" s="14"/>
      <c r="I63" s="14"/>
      <c r="J63" s="14"/>
      <c r="K63" s="14"/>
      <c r="L63" s="14"/>
      <c r="M63" s="14"/>
      <c r="N63" s="14"/>
      <c r="O63" s="14"/>
      <c r="P63" s="14"/>
      <c r="Q63" s="14"/>
      <c r="R63" s="14"/>
      <c r="S63" s="14"/>
      <c r="T63" s="14"/>
      <c r="U63" s="14"/>
      <c r="V63" s="14"/>
      <c r="W63" s="14"/>
      <c r="X63" s="14"/>
    </row>
    <row r="64" spans="1:24" ht="19" customHeight="1" x14ac:dyDescent="0.2">
      <c r="A64" s="38"/>
      <c r="B64" s="14"/>
      <c r="C64" s="14"/>
      <c r="D64" s="14"/>
      <c r="E64" s="14"/>
      <c r="F64" s="14"/>
      <c r="G64" s="14"/>
      <c r="H64" s="14"/>
      <c r="I64" s="14"/>
      <c r="J64" s="14"/>
      <c r="K64" s="14"/>
      <c r="L64" s="14"/>
      <c r="M64" s="14"/>
      <c r="N64" s="14"/>
      <c r="O64" s="14"/>
      <c r="P64" s="14"/>
      <c r="Q64" s="14"/>
      <c r="R64" s="14"/>
      <c r="S64" s="14"/>
      <c r="T64" s="14"/>
      <c r="U64" s="14"/>
      <c r="V64" s="14"/>
      <c r="W64" s="14"/>
      <c r="X64" s="14"/>
    </row>
    <row r="65" spans="1:24" ht="19" customHeight="1" x14ac:dyDescent="0.2">
      <c r="A65" s="38"/>
      <c r="B65" s="14"/>
      <c r="C65" s="14"/>
      <c r="D65" s="14"/>
      <c r="E65" s="14"/>
      <c r="F65" s="14"/>
      <c r="G65" s="14"/>
      <c r="H65" s="14"/>
      <c r="I65" s="14"/>
      <c r="J65" s="14"/>
      <c r="K65" s="14"/>
      <c r="L65" s="14"/>
      <c r="M65" s="14"/>
      <c r="N65" s="14"/>
      <c r="O65" s="14"/>
      <c r="P65" s="14"/>
      <c r="Q65" s="14"/>
      <c r="R65" s="14"/>
      <c r="S65" s="14"/>
      <c r="T65" s="14"/>
      <c r="U65" s="14"/>
      <c r="V65" s="14"/>
      <c r="W65" s="14"/>
      <c r="X65" s="14"/>
    </row>
    <row r="66" spans="1:24" ht="19" customHeight="1" x14ac:dyDescent="0.2">
      <c r="A66" s="38"/>
      <c r="B66" s="14"/>
      <c r="C66" s="14"/>
      <c r="D66" s="14"/>
      <c r="E66" s="14"/>
      <c r="F66" s="14"/>
      <c r="G66" s="14"/>
      <c r="H66" s="14"/>
      <c r="I66" s="14"/>
      <c r="J66" s="14"/>
      <c r="K66" s="14"/>
      <c r="L66" s="14"/>
      <c r="M66" s="14"/>
      <c r="N66" s="14"/>
      <c r="O66" s="14"/>
      <c r="P66" s="14"/>
      <c r="Q66" s="14"/>
      <c r="R66" s="14"/>
      <c r="S66" s="14"/>
      <c r="T66" s="14"/>
      <c r="U66" s="14"/>
      <c r="V66" s="14"/>
      <c r="W66" s="14"/>
      <c r="X66" s="14"/>
    </row>
    <row r="67" spans="1:24" ht="19" customHeight="1" x14ac:dyDescent="0.2">
      <c r="A67" s="38"/>
      <c r="B67" s="14"/>
      <c r="C67" s="14"/>
      <c r="D67" s="14"/>
      <c r="E67" s="14"/>
      <c r="F67" s="14"/>
      <c r="G67" s="14"/>
      <c r="H67" s="14"/>
      <c r="I67" s="14"/>
      <c r="J67" s="14"/>
      <c r="K67" s="14"/>
      <c r="L67" s="14"/>
      <c r="M67" s="14"/>
      <c r="N67" s="14"/>
      <c r="O67" s="14"/>
      <c r="P67" s="14"/>
      <c r="Q67" s="14"/>
      <c r="R67" s="14"/>
      <c r="S67" s="14"/>
      <c r="T67" s="14"/>
      <c r="U67" s="14"/>
      <c r="V67" s="14"/>
      <c r="W67" s="14"/>
      <c r="X67" s="14"/>
    </row>
    <row r="68" spans="1:24" ht="19" customHeight="1" x14ac:dyDescent="0.2">
      <c r="A68" s="38"/>
      <c r="B68" s="14"/>
      <c r="C68" s="14"/>
      <c r="D68" s="14"/>
      <c r="E68" s="14"/>
      <c r="F68" s="14"/>
      <c r="G68" s="14"/>
      <c r="H68" s="14"/>
      <c r="I68" s="14"/>
      <c r="J68" s="14"/>
      <c r="K68" s="14"/>
      <c r="L68" s="14"/>
      <c r="M68" s="14"/>
      <c r="N68" s="14"/>
      <c r="O68" s="14"/>
      <c r="P68" s="14"/>
      <c r="Q68" s="14"/>
      <c r="R68" s="14"/>
      <c r="S68" s="14"/>
      <c r="T68" s="14"/>
      <c r="U68" s="14"/>
      <c r="V68" s="14"/>
      <c r="W68" s="14"/>
      <c r="X68" s="14"/>
    </row>
    <row r="69" spans="1:24" ht="19" customHeight="1" x14ac:dyDescent="0.2">
      <c r="A69" s="38"/>
      <c r="B69" s="14"/>
      <c r="C69" s="14"/>
      <c r="D69" s="14"/>
      <c r="E69" s="14"/>
      <c r="F69" s="14"/>
      <c r="G69" s="14"/>
      <c r="H69" s="14"/>
      <c r="I69" s="14"/>
      <c r="J69" s="14"/>
      <c r="K69" s="14"/>
      <c r="L69" s="14"/>
      <c r="M69" s="14"/>
      <c r="N69" s="14"/>
      <c r="O69" s="14"/>
      <c r="P69" s="14"/>
      <c r="Q69" s="14"/>
      <c r="R69" s="14"/>
      <c r="S69" s="14"/>
      <c r="T69" s="14"/>
      <c r="U69" s="14"/>
      <c r="V69" s="14"/>
      <c r="W69" s="14"/>
      <c r="X69" s="14"/>
    </row>
    <row r="70" spans="1:24" ht="19" customHeight="1" x14ac:dyDescent="0.2">
      <c r="A70" s="38"/>
      <c r="B70" s="14"/>
      <c r="C70" s="14"/>
      <c r="D70" s="14"/>
      <c r="E70" s="14"/>
      <c r="F70" s="14"/>
      <c r="G70" s="14"/>
      <c r="H70" s="14"/>
      <c r="I70" s="14"/>
      <c r="J70" s="14"/>
      <c r="K70" s="14"/>
      <c r="L70" s="14"/>
      <c r="M70" s="14"/>
      <c r="N70" s="14"/>
      <c r="O70" s="14"/>
      <c r="P70" s="14"/>
      <c r="Q70" s="14"/>
      <c r="R70" s="14"/>
      <c r="S70" s="14"/>
      <c r="T70" s="14"/>
      <c r="U70" s="14"/>
      <c r="V70" s="14"/>
      <c r="W70" s="14"/>
      <c r="X70" s="14"/>
    </row>
    <row r="71" spans="1:24" ht="19" customHeight="1" x14ac:dyDescent="0.2">
      <c r="A71" s="38"/>
      <c r="B71" s="14"/>
      <c r="C71" s="14"/>
      <c r="D71" s="14"/>
      <c r="E71" s="14"/>
      <c r="F71" s="14"/>
      <c r="G71" s="14"/>
      <c r="H71" s="14"/>
      <c r="I71" s="14"/>
      <c r="J71" s="14"/>
      <c r="K71" s="14"/>
      <c r="L71" s="14"/>
      <c r="M71" s="14"/>
      <c r="N71" s="14"/>
      <c r="O71" s="14"/>
      <c r="P71" s="14"/>
      <c r="Q71" s="14"/>
      <c r="R71" s="14"/>
      <c r="S71" s="14"/>
      <c r="T71" s="14"/>
      <c r="U71" s="14"/>
      <c r="V71" s="14"/>
      <c r="W71" s="14"/>
      <c r="X71" s="14"/>
    </row>
    <row r="72" spans="1:24" ht="19" customHeight="1" x14ac:dyDescent="0.2">
      <c r="A72" s="38"/>
      <c r="B72" s="14"/>
      <c r="C72" s="14"/>
      <c r="D72" s="14"/>
      <c r="E72" s="14"/>
      <c r="F72" s="14"/>
      <c r="G72" s="14"/>
      <c r="H72" s="14"/>
      <c r="I72" s="14"/>
      <c r="J72" s="14"/>
      <c r="K72" s="14"/>
      <c r="L72" s="14"/>
      <c r="M72" s="14"/>
      <c r="N72" s="14"/>
      <c r="O72" s="14"/>
      <c r="P72" s="14"/>
      <c r="Q72" s="14"/>
      <c r="R72" s="14"/>
      <c r="S72" s="14"/>
      <c r="T72" s="14"/>
      <c r="U72" s="14"/>
      <c r="V72" s="14"/>
      <c r="W72" s="14"/>
      <c r="X72" s="14"/>
    </row>
    <row r="73" spans="1:24" ht="19" customHeight="1" x14ac:dyDescent="0.2">
      <c r="A73" s="38"/>
      <c r="B73" s="14"/>
      <c r="C73" s="14"/>
      <c r="D73" s="14"/>
      <c r="E73" s="14"/>
      <c r="F73" s="14"/>
      <c r="G73" s="14"/>
      <c r="H73" s="14"/>
      <c r="I73" s="14"/>
      <c r="J73" s="14"/>
      <c r="K73" s="14"/>
      <c r="L73" s="14"/>
      <c r="M73" s="14"/>
      <c r="N73" s="14"/>
      <c r="O73" s="14"/>
      <c r="P73" s="14"/>
      <c r="Q73" s="14"/>
      <c r="R73" s="14"/>
      <c r="S73" s="14"/>
      <c r="T73" s="14"/>
      <c r="U73" s="14"/>
      <c r="V73" s="14"/>
      <c r="W73" s="14"/>
      <c r="X73" s="14"/>
    </row>
    <row r="74" spans="1:24" ht="19" customHeight="1" x14ac:dyDescent="0.2">
      <c r="A74" s="38"/>
      <c r="B74" s="14"/>
      <c r="C74" s="14"/>
      <c r="D74" s="14"/>
      <c r="E74" s="14"/>
      <c r="F74" s="14"/>
      <c r="G74" s="14"/>
      <c r="H74" s="14"/>
      <c r="I74" s="14"/>
      <c r="J74" s="14"/>
      <c r="K74" s="14"/>
      <c r="L74" s="14"/>
      <c r="M74" s="14"/>
      <c r="N74" s="14"/>
      <c r="O74" s="14"/>
      <c r="P74" s="14"/>
      <c r="Q74" s="14"/>
      <c r="R74" s="14"/>
      <c r="S74" s="14"/>
      <c r="T74" s="14"/>
      <c r="U74" s="14"/>
      <c r="V74" s="14"/>
      <c r="W74" s="14"/>
      <c r="X74" s="14"/>
    </row>
    <row r="75" spans="1:24" ht="19" customHeight="1" x14ac:dyDescent="0.2">
      <c r="A75" s="38"/>
      <c r="B75" s="14"/>
      <c r="C75" s="14"/>
      <c r="D75" s="14"/>
      <c r="E75" s="14"/>
      <c r="F75" s="14"/>
      <c r="G75" s="14"/>
      <c r="H75" s="14"/>
      <c r="I75" s="14"/>
      <c r="J75" s="14"/>
      <c r="K75" s="14"/>
      <c r="L75" s="14"/>
      <c r="M75" s="14"/>
      <c r="N75" s="14"/>
      <c r="O75" s="14"/>
      <c r="P75" s="14"/>
      <c r="Q75" s="14"/>
      <c r="R75" s="14"/>
      <c r="S75" s="14"/>
      <c r="T75" s="14"/>
      <c r="U75" s="14"/>
      <c r="V75" s="14"/>
      <c r="W75" s="14"/>
      <c r="X75" s="14"/>
    </row>
    <row r="76" spans="1:24" ht="19" customHeight="1" x14ac:dyDescent="0.2">
      <c r="A76" s="38"/>
      <c r="B76" s="14"/>
      <c r="C76" s="14"/>
      <c r="D76" s="14"/>
      <c r="E76" s="14"/>
      <c r="F76" s="14"/>
      <c r="G76" s="14"/>
      <c r="H76" s="14"/>
      <c r="I76" s="14"/>
      <c r="J76" s="14"/>
      <c r="K76" s="14"/>
      <c r="L76" s="14"/>
      <c r="M76" s="14"/>
      <c r="N76" s="14"/>
      <c r="O76" s="14"/>
      <c r="P76" s="14"/>
      <c r="Q76" s="14"/>
      <c r="R76" s="14"/>
      <c r="S76" s="14"/>
      <c r="T76" s="14"/>
      <c r="U76" s="14"/>
      <c r="V76" s="14"/>
      <c r="W76" s="14"/>
      <c r="X76" s="14"/>
    </row>
    <row r="77" spans="1:24" ht="19" customHeight="1" x14ac:dyDescent="0.2">
      <c r="A77" s="38"/>
      <c r="B77" s="14"/>
      <c r="C77" s="14"/>
      <c r="D77" s="14"/>
      <c r="E77" s="14"/>
      <c r="F77" s="14"/>
      <c r="G77" s="14"/>
      <c r="H77" s="14"/>
      <c r="I77" s="14"/>
      <c r="J77" s="14"/>
      <c r="K77" s="14"/>
      <c r="L77" s="14"/>
      <c r="M77" s="14"/>
      <c r="N77" s="14"/>
      <c r="O77" s="14"/>
      <c r="P77" s="14"/>
      <c r="Q77" s="14"/>
      <c r="R77" s="14"/>
      <c r="S77" s="14"/>
      <c r="T77" s="14"/>
      <c r="U77" s="14"/>
      <c r="V77" s="14"/>
      <c r="W77" s="14"/>
      <c r="X77" s="14"/>
    </row>
    <row r="78" spans="1:24" ht="19" customHeight="1" x14ac:dyDescent="0.2">
      <c r="A78" s="38"/>
      <c r="B78" s="14"/>
      <c r="C78" s="14"/>
      <c r="D78" s="14"/>
      <c r="E78" s="14"/>
      <c r="F78" s="14"/>
      <c r="G78" s="14"/>
      <c r="H78" s="14"/>
      <c r="I78" s="14"/>
      <c r="J78" s="14"/>
      <c r="K78" s="14"/>
      <c r="L78" s="14"/>
      <c r="M78" s="14"/>
      <c r="N78" s="14"/>
      <c r="O78" s="14"/>
      <c r="P78" s="14"/>
      <c r="Q78" s="14"/>
      <c r="R78" s="14"/>
      <c r="S78" s="14"/>
      <c r="T78" s="14"/>
      <c r="U78" s="14"/>
      <c r="V78" s="14"/>
      <c r="W78" s="14"/>
      <c r="X78" s="14"/>
    </row>
    <row r="79" spans="1:24" ht="19" customHeight="1" x14ac:dyDescent="0.2">
      <c r="A79" s="38"/>
      <c r="B79" s="14"/>
      <c r="C79" s="14"/>
      <c r="D79" s="14"/>
      <c r="E79" s="14"/>
      <c r="F79" s="14"/>
      <c r="G79" s="14"/>
      <c r="H79" s="14"/>
      <c r="I79" s="14"/>
      <c r="J79" s="14"/>
      <c r="K79" s="14"/>
      <c r="L79" s="14"/>
      <c r="M79" s="14"/>
      <c r="N79" s="14"/>
      <c r="O79" s="14"/>
      <c r="P79" s="14"/>
      <c r="Q79" s="14"/>
      <c r="R79" s="14"/>
      <c r="S79" s="14"/>
      <c r="T79" s="14"/>
      <c r="U79" s="14"/>
      <c r="V79" s="14"/>
      <c r="W79" s="14"/>
      <c r="X79" s="14"/>
    </row>
    <row r="80" spans="1:24" ht="19" customHeight="1" x14ac:dyDescent="0.2">
      <c r="A80" s="38"/>
      <c r="B80" s="14"/>
      <c r="C80" s="14"/>
      <c r="D80" s="14"/>
      <c r="E80" s="14"/>
      <c r="F80" s="14"/>
      <c r="G80" s="14"/>
      <c r="H80" s="14"/>
      <c r="I80" s="14"/>
      <c r="J80" s="14"/>
      <c r="K80" s="14"/>
      <c r="L80" s="14"/>
      <c r="M80" s="14"/>
      <c r="N80" s="14"/>
      <c r="O80" s="14"/>
      <c r="P80" s="14"/>
      <c r="Q80" s="14"/>
      <c r="R80" s="14"/>
      <c r="S80" s="14"/>
      <c r="T80" s="14"/>
      <c r="U80" s="14"/>
      <c r="V80" s="14"/>
      <c r="W80" s="14"/>
      <c r="X80" s="14"/>
    </row>
    <row r="81" spans="1:24" ht="19" customHeight="1" x14ac:dyDescent="0.2">
      <c r="A81" s="38"/>
      <c r="B81" s="14"/>
      <c r="C81" s="14"/>
      <c r="D81" s="14"/>
      <c r="E81" s="14"/>
      <c r="F81" s="14"/>
      <c r="G81" s="14"/>
      <c r="H81" s="14"/>
      <c r="I81" s="14"/>
      <c r="J81" s="14"/>
      <c r="K81" s="14"/>
      <c r="L81" s="14"/>
      <c r="M81" s="14"/>
      <c r="N81" s="14"/>
      <c r="O81" s="14"/>
      <c r="P81" s="14"/>
      <c r="Q81" s="14"/>
      <c r="R81" s="14"/>
      <c r="S81" s="14"/>
      <c r="T81" s="14"/>
      <c r="U81" s="14"/>
      <c r="V81" s="14"/>
      <c r="W81" s="14"/>
      <c r="X81" s="14"/>
    </row>
    <row r="82" spans="1:24" ht="19" customHeight="1" x14ac:dyDescent="0.2">
      <c r="A82" s="38"/>
      <c r="B82" s="14"/>
      <c r="C82" s="14"/>
      <c r="D82" s="14"/>
      <c r="E82" s="14"/>
      <c r="F82" s="14"/>
      <c r="G82" s="14"/>
      <c r="H82" s="14"/>
      <c r="I82" s="14"/>
      <c r="J82" s="14"/>
      <c r="K82" s="14"/>
      <c r="L82" s="14"/>
      <c r="M82" s="14"/>
      <c r="N82" s="14"/>
      <c r="O82" s="14"/>
      <c r="P82" s="14"/>
      <c r="Q82" s="14"/>
      <c r="R82" s="14"/>
      <c r="S82" s="14"/>
      <c r="T82" s="14"/>
      <c r="U82" s="14"/>
      <c r="V82" s="14"/>
      <c r="W82" s="14"/>
      <c r="X82" s="14"/>
    </row>
    <row r="83" spans="1:24" ht="19" customHeight="1" x14ac:dyDescent="0.2">
      <c r="A83" s="38"/>
      <c r="B83" s="14"/>
      <c r="C83" s="14"/>
      <c r="D83" s="14"/>
      <c r="E83" s="14"/>
      <c r="F83" s="14"/>
      <c r="G83" s="14"/>
      <c r="H83" s="14"/>
      <c r="I83" s="14"/>
      <c r="J83" s="14"/>
      <c r="K83" s="14"/>
      <c r="L83" s="14"/>
      <c r="M83" s="14"/>
      <c r="N83" s="14"/>
      <c r="O83" s="14"/>
      <c r="P83" s="14"/>
      <c r="Q83" s="14"/>
      <c r="R83" s="14"/>
      <c r="S83" s="14"/>
      <c r="T83" s="14"/>
      <c r="U83" s="14"/>
      <c r="V83" s="14"/>
      <c r="W83" s="14"/>
      <c r="X83" s="14"/>
    </row>
    <row r="84" spans="1:24" ht="19" customHeight="1" x14ac:dyDescent="0.2">
      <c r="A84" s="38"/>
      <c r="B84" s="14"/>
      <c r="C84" s="14"/>
      <c r="D84" s="14"/>
      <c r="E84" s="14"/>
      <c r="F84" s="14"/>
      <c r="G84" s="14"/>
      <c r="H84" s="14"/>
      <c r="I84" s="14"/>
      <c r="J84" s="14"/>
      <c r="K84" s="14"/>
      <c r="L84" s="14"/>
      <c r="M84" s="14"/>
      <c r="N84" s="14"/>
      <c r="O84" s="14"/>
      <c r="P84" s="14"/>
      <c r="Q84" s="14"/>
      <c r="R84" s="14"/>
      <c r="S84" s="14"/>
      <c r="T84" s="14"/>
      <c r="U84" s="14"/>
      <c r="V84" s="14"/>
      <c r="W84" s="14"/>
      <c r="X84" s="14"/>
    </row>
    <row r="85" spans="1:24" ht="19" customHeight="1" x14ac:dyDescent="0.2">
      <c r="A85" s="38"/>
      <c r="B85" s="14"/>
      <c r="C85" s="14"/>
      <c r="D85" s="14"/>
      <c r="E85" s="14"/>
      <c r="F85" s="14"/>
      <c r="G85" s="14"/>
      <c r="H85" s="14"/>
      <c r="I85" s="14"/>
      <c r="J85" s="14"/>
      <c r="K85" s="14"/>
      <c r="L85" s="14"/>
      <c r="M85" s="14"/>
      <c r="N85" s="14"/>
      <c r="O85" s="14"/>
      <c r="P85" s="14"/>
      <c r="Q85" s="14"/>
      <c r="R85" s="14"/>
      <c r="S85" s="14"/>
      <c r="T85" s="14"/>
      <c r="U85" s="14"/>
      <c r="V85" s="14"/>
      <c r="W85" s="14"/>
      <c r="X85" s="14"/>
    </row>
    <row r="86" spans="1:24" ht="19" customHeight="1" x14ac:dyDescent="0.2">
      <c r="A86" s="38"/>
      <c r="B86" s="14"/>
      <c r="C86" s="14"/>
      <c r="D86" s="14"/>
      <c r="E86" s="14"/>
      <c r="F86" s="14"/>
      <c r="G86" s="14"/>
      <c r="H86" s="14"/>
      <c r="I86" s="14"/>
      <c r="J86" s="14"/>
      <c r="K86" s="14"/>
      <c r="L86" s="14"/>
      <c r="M86" s="14"/>
      <c r="N86" s="14"/>
      <c r="O86" s="14"/>
      <c r="P86" s="14"/>
      <c r="Q86" s="14"/>
      <c r="R86" s="14"/>
      <c r="S86" s="14"/>
      <c r="T86" s="14"/>
      <c r="U86" s="14"/>
      <c r="V86" s="14"/>
      <c r="W86" s="14"/>
      <c r="X86" s="14"/>
    </row>
    <row r="87" spans="1:24" ht="19" customHeight="1" x14ac:dyDescent="0.2">
      <c r="A87" s="38"/>
      <c r="B87" s="14"/>
      <c r="C87" s="14"/>
      <c r="D87" s="14"/>
      <c r="E87" s="14"/>
      <c r="F87" s="14"/>
      <c r="G87" s="14"/>
      <c r="H87" s="14"/>
      <c r="I87" s="14"/>
      <c r="J87" s="14"/>
      <c r="K87" s="14"/>
      <c r="L87" s="14"/>
      <c r="M87" s="14"/>
      <c r="N87" s="14"/>
      <c r="O87" s="14"/>
      <c r="P87" s="14"/>
      <c r="Q87" s="14"/>
      <c r="R87" s="14"/>
      <c r="S87" s="14"/>
      <c r="T87" s="14"/>
      <c r="U87" s="14"/>
      <c r="V87" s="14"/>
      <c r="W87" s="14"/>
      <c r="X87" s="14"/>
    </row>
    <row r="88" spans="1:24" ht="19" customHeight="1" x14ac:dyDescent="0.2">
      <c r="A88" s="38"/>
      <c r="B88" s="14"/>
      <c r="C88" s="14"/>
      <c r="D88" s="14"/>
      <c r="E88" s="14"/>
      <c r="F88" s="14"/>
      <c r="G88" s="14"/>
      <c r="H88" s="14"/>
      <c r="I88" s="14"/>
      <c r="J88" s="14"/>
      <c r="K88" s="14"/>
      <c r="L88" s="14"/>
      <c r="M88" s="14"/>
      <c r="N88" s="14"/>
      <c r="O88" s="14"/>
      <c r="P88" s="14"/>
      <c r="Q88" s="14"/>
      <c r="R88" s="14"/>
      <c r="S88" s="14"/>
      <c r="T88" s="14"/>
      <c r="U88" s="14"/>
      <c r="V88" s="14"/>
      <c r="W88" s="14"/>
      <c r="X88" s="14"/>
    </row>
    <row r="89" spans="1:24" ht="19" customHeight="1" x14ac:dyDescent="0.2">
      <c r="A89" s="38"/>
      <c r="B89" s="14"/>
      <c r="C89" s="14"/>
      <c r="D89" s="14"/>
      <c r="E89" s="14"/>
      <c r="F89" s="14"/>
      <c r="G89" s="14"/>
      <c r="H89" s="14"/>
      <c r="I89" s="14"/>
      <c r="J89" s="14"/>
      <c r="K89" s="14"/>
      <c r="L89" s="14"/>
      <c r="M89" s="14"/>
      <c r="N89" s="14"/>
      <c r="O89" s="14"/>
      <c r="P89" s="14"/>
      <c r="Q89" s="14"/>
      <c r="R89" s="14"/>
      <c r="S89" s="14"/>
      <c r="T89" s="14"/>
      <c r="U89" s="14"/>
      <c r="V89" s="14"/>
      <c r="W89" s="14"/>
      <c r="X89" s="14"/>
    </row>
    <row r="90" spans="1:24" ht="19" customHeight="1" x14ac:dyDescent="0.2">
      <c r="A90" s="38"/>
      <c r="B90" s="14"/>
      <c r="C90" s="14"/>
      <c r="D90" s="14"/>
      <c r="E90" s="14"/>
      <c r="F90" s="14"/>
      <c r="G90" s="14"/>
      <c r="H90" s="14"/>
      <c r="I90" s="14"/>
      <c r="J90" s="14"/>
      <c r="K90" s="14"/>
      <c r="L90" s="14"/>
      <c r="M90" s="14"/>
      <c r="N90" s="14"/>
      <c r="O90" s="14"/>
      <c r="P90" s="14"/>
      <c r="Q90" s="14"/>
      <c r="R90" s="14"/>
      <c r="S90" s="14"/>
      <c r="T90" s="14"/>
      <c r="U90" s="14"/>
      <c r="V90" s="14"/>
      <c r="W90" s="14"/>
      <c r="X90" s="14"/>
    </row>
    <row r="91" spans="1:24" ht="19" customHeight="1" x14ac:dyDescent="0.2">
      <c r="A91" s="38"/>
      <c r="B91" s="14"/>
      <c r="C91" s="14"/>
      <c r="D91" s="14"/>
      <c r="E91" s="14"/>
      <c r="F91" s="14"/>
      <c r="G91" s="14"/>
      <c r="H91" s="14"/>
      <c r="I91" s="14"/>
      <c r="J91" s="14"/>
      <c r="K91" s="14"/>
      <c r="L91" s="14"/>
      <c r="M91" s="14"/>
      <c r="N91" s="14"/>
      <c r="O91" s="14"/>
      <c r="P91" s="14"/>
      <c r="Q91" s="14"/>
      <c r="R91" s="14"/>
      <c r="S91" s="14"/>
      <c r="T91" s="14"/>
      <c r="U91" s="14"/>
      <c r="V91" s="14"/>
      <c r="W91" s="14"/>
      <c r="X91" s="14"/>
    </row>
    <row r="92" spans="1:24" ht="19" customHeight="1" x14ac:dyDescent="0.2">
      <c r="A92" s="38"/>
      <c r="B92" s="14"/>
      <c r="C92" s="14"/>
      <c r="D92" s="14"/>
      <c r="E92" s="14"/>
      <c r="F92" s="14"/>
      <c r="G92" s="14"/>
      <c r="H92" s="14"/>
      <c r="I92" s="14"/>
      <c r="J92" s="14"/>
      <c r="K92" s="14"/>
      <c r="L92" s="14"/>
      <c r="M92" s="14"/>
      <c r="N92" s="14"/>
      <c r="O92" s="14"/>
      <c r="P92" s="14"/>
      <c r="Q92" s="14"/>
      <c r="R92" s="14"/>
      <c r="S92" s="14"/>
      <c r="T92" s="14"/>
      <c r="U92" s="14"/>
      <c r="V92" s="14"/>
      <c r="W92" s="14"/>
      <c r="X92" s="14"/>
    </row>
    <row r="93" spans="1:24" ht="19" customHeight="1" x14ac:dyDescent="0.2">
      <c r="A93" s="38"/>
      <c r="B93" s="14"/>
      <c r="C93" s="14"/>
      <c r="D93" s="14"/>
      <c r="E93" s="14"/>
      <c r="F93" s="14"/>
      <c r="G93" s="14"/>
      <c r="H93" s="14"/>
      <c r="I93" s="14"/>
      <c r="J93" s="14"/>
      <c r="K93" s="14"/>
      <c r="L93" s="14"/>
      <c r="M93" s="14"/>
      <c r="N93" s="14"/>
      <c r="O93" s="14"/>
      <c r="P93" s="14"/>
      <c r="Q93" s="14"/>
      <c r="R93" s="14"/>
      <c r="S93" s="14"/>
      <c r="T93" s="14"/>
      <c r="U93" s="14"/>
      <c r="V93" s="14"/>
      <c r="W93" s="14"/>
      <c r="X93" s="14"/>
    </row>
    <row r="94" spans="1:24" ht="19" customHeight="1" x14ac:dyDescent="0.2">
      <c r="A94" s="38"/>
      <c r="B94" s="14"/>
      <c r="C94" s="14"/>
      <c r="D94" s="14"/>
      <c r="E94" s="14"/>
      <c r="F94" s="14"/>
      <c r="G94" s="14"/>
      <c r="H94" s="14"/>
      <c r="I94" s="14"/>
      <c r="J94" s="14"/>
      <c r="K94" s="14"/>
      <c r="L94" s="14"/>
      <c r="M94" s="14"/>
      <c r="N94" s="14"/>
      <c r="O94" s="14"/>
      <c r="P94" s="14"/>
      <c r="Q94" s="14"/>
      <c r="R94" s="14"/>
      <c r="S94" s="14"/>
      <c r="T94" s="14"/>
      <c r="U94" s="14"/>
      <c r="V94" s="14"/>
      <c r="W94" s="14"/>
      <c r="X94" s="14"/>
    </row>
    <row r="95" spans="1:24" ht="19" customHeight="1" x14ac:dyDescent="0.2">
      <c r="A95" s="38"/>
      <c r="B95" s="14"/>
      <c r="C95" s="14"/>
      <c r="D95" s="14"/>
      <c r="E95" s="14"/>
      <c r="F95" s="14"/>
      <c r="G95" s="14"/>
      <c r="H95" s="14"/>
      <c r="I95" s="14"/>
      <c r="J95" s="14"/>
      <c r="K95" s="14"/>
      <c r="L95" s="14"/>
      <c r="M95" s="14"/>
      <c r="N95" s="14"/>
      <c r="O95" s="14"/>
      <c r="P95" s="14"/>
      <c r="Q95" s="14"/>
      <c r="R95" s="14"/>
      <c r="S95" s="14"/>
      <c r="T95" s="14"/>
      <c r="U95" s="14"/>
      <c r="V95" s="14"/>
      <c r="W95" s="14"/>
      <c r="X95" s="14"/>
    </row>
    <row r="96" spans="1:24" ht="19" customHeight="1" x14ac:dyDescent="0.2">
      <c r="A96" s="38"/>
      <c r="B96" s="14"/>
      <c r="C96" s="14"/>
      <c r="D96" s="14"/>
      <c r="E96" s="14"/>
      <c r="F96" s="14"/>
      <c r="G96" s="14"/>
      <c r="H96" s="14"/>
      <c r="I96" s="14"/>
      <c r="J96" s="14"/>
      <c r="K96" s="14"/>
      <c r="L96" s="14"/>
      <c r="M96" s="14"/>
      <c r="N96" s="14"/>
      <c r="O96" s="14"/>
      <c r="P96" s="14"/>
      <c r="Q96" s="14"/>
      <c r="R96" s="14"/>
      <c r="S96" s="14"/>
      <c r="T96" s="14"/>
      <c r="U96" s="14"/>
      <c r="V96" s="14"/>
      <c r="W96" s="14"/>
      <c r="X96" s="14"/>
    </row>
    <row r="97" spans="1:24" ht="19" customHeight="1" x14ac:dyDescent="0.2">
      <c r="A97" s="38"/>
      <c r="B97" s="14"/>
      <c r="C97" s="14"/>
      <c r="D97" s="14"/>
      <c r="E97" s="14"/>
      <c r="F97" s="14"/>
      <c r="G97" s="14"/>
      <c r="H97" s="14"/>
      <c r="I97" s="14"/>
      <c r="J97" s="14"/>
      <c r="K97" s="14"/>
      <c r="L97" s="14"/>
      <c r="M97" s="14"/>
      <c r="N97" s="14"/>
      <c r="O97" s="14"/>
      <c r="P97" s="14"/>
      <c r="Q97" s="14"/>
      <c r="R97" s="14"/>
      <c r="S97" s="14"/>
      <c r="T97" s="14"/>
      <c r="U97" s="14"/>
      <c r="V97" s="14"/>
      <c r="W97" s="14"/>
      <c r="X97" s="14"/>
    </row>
    <row r="98" spans="1:24" ht="19" customHeight="1" x14ac:dyDescent="0.2">
      <c r="A98" s="38"/>
      <c r="B98" s="14"/>
      <c r="C98" s="14"/>
      <c r="D98" s="14"/>
      <c r="E98" s="14"/>
      <c r="F98" s="14"/>
      <c r="G98" s="14"/>
      <c r="H98" s="14"/>
      <c r="I98" s="14"/>
      <c r="J98" s="14"/>
      <c r="K98" s="14"/>
      <c r="L98" s="14"/>
      <c r="M98" s="14"/>
      <c r="N98" s="14"/>
      <c r="O98" s="14"/>
      <c r="P98" s="14"/>
      <c r="Q98" s="14"/>
      <c r="R98" s="14"/>
      <c r="S98" s="14"/>
      <c r="T98" s="14"/>
      <c r="U98" s="14"/>
      <c r="V98" s="14"/>
      <c r="W98" s="14"/>
      <c r="X98" s="14"/>
    </row>
    <row r="99" spans="1:24" ht="19" customHeight="1" x14ac:dyDescent="0.2">
      <c r="A99" s="38"/>
      <c r="B99" s="14"/>
      <c r="C99" s="14"/>
      <c r="D99" s="14"/>
      <c r="E99" s="14"/>
      <c r="F99" s="14"/>
      <c r="G99" s="14"/>
      <c r="H99" s="14"/>
      <c r="I99" s="14"/>
      <c r="J99" s="14"/>
      <c r="K99" s="14"/>
      <c r="L99" s="14"/>
      <c r="M99" s="14"/>
      <c r="N99" s="14"/>
      <c r="O99" s="14"/>
      <c r="P99" s="14"/>
      <c r="Q99" s="14"/>
      <c r="R99" s="14"/>
      <c r="S99" s="14"/>
      <c r="T99" s="14"/>
      <c r="U99" s="14"/>
      <c r="V99" s="14"/>
      <c r="W99" s="14"/>
      <c r="X99" s="14"/>
    </row>
    <row r="100" spans="1:24" ht="19" customHeight="1" x14ac:dyDescent="0.2">
      <c r="A100" s="38"/>
      <c r="B100" s="14"/>
      <c r="C100" s="14"/>
      <c r="D100" s="14"/>
      <c r="E100" s="14"/>
      <c r="F100" s="14"/>
      <c r="G100" s="14"/>
      <c r="H100" s="14"/>
      <c r="I100" s="14"/>
      <c r="J100" s="14"/>
      <c r="K100" s="14"/>
      <c r="L100" s="14"/>
      <c r="M100" s="14"/>
      <c r="N100" s="14"/>
      <c r="O100" s="14"/>
      <c r="P100" s="14"/>
      <c r="Q100" s="14"/>
      <c r="R100" s="14"/>
      <c r="S100" s="14"/>
      <c r="T100" s="14"/>
      <c r="U100" s="14"/>
      <c r="V100" s="14"/>
      <c r="W100" s="14"/>
      <c r="X100" s="14"/>
    </row>
    <row r="101" spans="1:24" ht="19" customHeight="1" x14ac:dyDescent="0.2">
      <c r="A101" s="38"/>
      <c r="B101" s="14"/>
      <c r="C101" s="14"/>
      <c r="D101" s="14"/>
      <c r="E101" s="14"/>
      <c r="F101" s="14"/>
      <c r="G101" s="14"/>
      <c r="H101" s="14"/>
      <c r="I101" s="14"/>
      <c r="J101" s="14"/>
      <c r="K101" s="14"/>
      <c r="L101" s="14"/>
      <c r="M101" s="14"/>
      <c r="N101" s="14"/>
      <c r="O101" s="14"/>
      <c r="P101" s="14"/>
      <c r="Q101" s="14"/>
      <c r="R101" s="14"/>
      <c r="S101" s="14"/>
      <c r="T101" s="14"/>
      <c r="U101" s="14"/>
      <c r="V101" s="14"/>
      <c r="W101" s="14"/>
      <c r="X101" s="14"/>
    </row>
    <row r="102" spans="1:24" ht="19" customHeight="1" x14ac:dyDescent="0.2">
      <c r="A102" s="38"/>
      <c r="B102" s="14"/>
      <c r="C102" s="14"/>
      <c r="D102" s="14"/>
      <c r="E102" s="14"/>
      <c r="F102" s="14"/>
      <c r="G102" s="14"/>
      <c r="H102" s="14"/>
      <c r="I102" s="14"/>
      <c r="J102" s="14"/>
      <c r="K102" s="14"/>
      <c r="L102" s="14"/>
      <c r="M102" s="14"/>
      <c r="N102" s="14"/>
      <c r="O102" s="14"/>
      <c r="P102" s="14"/>
      <c r="Q102" s="14"/>
      <c r="R102" s="14"/>
      <c r="S102" s="14"/>
      <c r="T102" s="14"/>
      <c r="U102" s="14"/>
      <c r="V102" s="14"/>
      <c r="W102" s="14"/>
      <c r="X102" s="14"/>
    </row>
    <row r="103" spans="1:24" ht="19" customHeight="1" x14ac:dyDescent="0.2">
      <c r="A103" s="38"/>
      <c r="B103" s="14"/>
      <c r="C103" s="14"/>
      <c r="D103" s="14"/>
      <c r="E103" s="14"/>
      <c r="F103" s="14"/>
      <c r="G103" s="14"/>
      <c r="H103" s="14"/>
      <c r="I103" s="14"/>
      <c r="J103" s="14"/>
      <c r="K103" s="14"/>
      <c r="L103" s="14"/>
      <c r="M103" s="14"/>
      <c r="N103" s="14"/>
      <c r="O103" s="14"/>
      <c r="P103" s="14"/>
      <c r="Q103" s="14"/>
      <c r="R103" s="14"/>
      <c r="S103" s="14"/>
      <c r="T103" s="14"/>
      <c r="U103" s="14"/>
      <c r="V103" s="14"/>
      <c r="W103" s="14"/>
      <c r="X103" s="14"/>
    </row>
    <row r="104" spans="1:24" ht="19" customHeight="1" x14ac:dyDescent="0.2">
      <c r="A104" s="38"/>
      <c r="B104" s="14"/>
      <c r="C104" s="14"/>
      <c r="D104" s="14"/>
      <c r="E104" s="14"/>
      <c r="F104" s="14"/>
      <c r="G104" s="14"/>
      <c r="H104" s="14"/>
      <c r="I104" s="14"/>
      <c r="J104" s="14"/>
      <c r="K104" s="14"/>
      <c r="L104" s="14"/>
      <c r="M104" s="14"/>
      <c r="N104" s="14"/>
      <c r="O104" s="14"/>
      <c r="P104" s="14"/>
      <c r="Q104" s="14"/>
      <c r="R104" s="14"/>
      <c r="S104" s="14"/>
      <c r="T104" s="14"/>
      <c r="U104" s="14"/>
      <c r="V104" s="14"/>
      <c r="W104" s="14"/>
      <c r="X104" s="14"/>
    </row>
    <row r="105" spans="1:24" ht="19" customHeight="1" x14ac:dyDescent="0.2">
      <c r="A105" s="38"/>
      <c r="B105" s="14"/>
      <c r="C105" s="14"/>
      <c r="D105" s="14"/>
      <c r="E105" s="14"/>
      <c r="F105" s="14"/>
      <c r="G105" s="14"/>
      <c r="H105" s="14"/>
      <c r="I105" s="14"/>
      <c r="J105" s="14"/>
      <c r="K105" s="14"/>
      <c r="L105" s="14"/>
      <c r="M105" s="14"/>
      <c r="N105" s="14"/>
      <c r="O105" s="14"/>
      <c r="P105" s="14"/>
      <c r="Q105" s="14"/>
      <c r="R105" s="14"/>
      <c r="S105" s="14"/>
      <c r="T105" s="14"/>
      <c r="U105" s="14"/>
      <c r="V105" s="14"/>
      <c r="W105" s="14"/>
      <c r="X105" s="14"/>
    </row>
    <row r="106" spans="1:24" ht="19" customHeight="1" x14ac:dyDescent="0.2">
      <c r="A106" s="38"/>
      <c r="B106" s="14"/>
      <c r="C106" s="14"/>
      <c r="D106" s="14"/>
      <c r="E106" s="14"/>
      <c r="F106" s="14"/>
      <c r="G106" s="14"/>
      <c r="H106" s="14"/>
      <c r="I106" s="14"/>
      <c r="J106" s="14"/>
      <c r="K106" s="14"/>
      <c r="L106" s="14"/>
      <c r="M106" s="14"/>
      <c r="N106" s="14"/>
      <c r="O106" s="14"/>
      <c r="P106" s="14"/>
      <c r="Q106" s="14"/>
      <c r="R106" s="14"/>
      <c r="S106" s="14"/>
      <c r="T106" s="14"/>
      <c r="U106" s="14"/>
      <c r="V106" s="14"/>
      <c r="W106" s="14"/>
      <c r="X106" s="14"/>
    </row>
    <row r="107" spans="1:24" ht="19" customHeight="1" x14ac:dyDescent="0.2">
      <c r="A107" s="38"/>
      <c r="B107" s="14"/>
      <c r="C107" s="14"/>
      <c r="D107" s="14"/>
      <c r="E107" s="14"/>
      <c r="F107" s="14"/>
      <c r="G107" s="14"/>
      <c r="H107" s="14"/>
      <c r="I107" s="14"/>
      <c r="J107" s="14"/>
      <c r="K107" s="14"/>
      <c r="L107" s="14"/>
      <c r="M107" s="14"/>
      <c r="N107" s="14"/>
      <c r="O107" s="14"/>
      <c r="P107" s="14"/>
      <c r="Q107" s="14"/>
      <c r="R107" s="14"/>
      <c r="S107" s="14"/>
      <c r="T107" s="14"/>
      <c r="U107" s="14"/>
      <c r="V107" s="14"/>
      <c r="W107" s="14"/>
      <c r="X107" s="14"/>
    </row>
    <row r="108" spans="1:24" ht="19" customHeight="1" x14ac:dyDescent="0.2">
      <c r="A108" s="38"/>
      <c r="B108" s="14"/>
      <c r="C108" s="14"/>
      <c r="D108" s="14"/>
      <c r="E108" s="14"/>
      <c r="F108" s="14"/>
      <c r="G108" s="14"/>
      <c r="H108" s="14"/>
      <c r="I108" s="14"/>
      <c r="J108" s="14"/>
      <c r="K108" s="14"/>
      <c r="L108" s="14"/>
      <c r="M108" s="14"/>
      <c r="N108" s="14"/>
      <c r="O108" s="14"/>
      <c r="P108" s="14"/>
      <c r="Q108" s="14"/>
      <c r="R108" s="14"/>
      <c r="S108" s="14"/>
      <c r="T108" s="14"/>
      <c r="U108" s="14"/>
      <c r="V108" s="14"/>
      <c r="W108" s="14"/>
      <c r="X108" s="14"/>
    </row>
    <row r="109" spans="1:24" ht="19" customHeight="1" x14ac:dyDescent="0.2">
      <c r="A109" s="38"/>
      <c r="B109" s="14"/>
      <c r="C109" s="14"/>
      <c r="D109" s="14"/>
      <c r="E109" s="14"/>
      <c r="F109" s="14"/>
      <c r="G109" s="14"/>
      <c r="H109" s="14"/>
      <c r="I109" s="14"/>
      <c r="J109" s="14"/>
      <c r="K109" s="14"/>
      <c r="L109" s="14"/>
      <c r="M109" s="14"/>
      <c r="N109" s="14"/>
      <c r="O109" s="14"/>
      <c r="P109" s="14"/>
      <c r="Q109" s="14"/>
      <c r="R109" s="14"/>
      <c r="S109" s="14"/>
      <c r="T109" s="14"/>
      <c r="U109" s="14"/>
      <c r="V109" s="14"/>
      <c r="W109" s="14"/>
      <c r="X109" s="14"/>
    </row>
    <row r="110" spans="1:24" ht="19" customHeight="1" x14ac:dyDescent="0.2">
      <c r="A110" s="38"/>
      <c r="B110" s="14"/>
      <c r="C110" s="14"/>
      <c r="D110" s="14"/>
      <c r="E110" s="14"/>
      <c r="F110" s="14"/>
      <c r="G110" s="14"/>
      <c r="H110" s="14"/>
      <c r="I110" s="14"/>
      <c r="J110" s="14"/>
      <c r="K110" s="14"/>
      <c r="L110" s="14"/>
      <c r="M110" s="14"/>
      <c r="N110" s="14"/>
      <c r="O110" s="14"/>
      <c r="P110" s="14"/>
      <c r="Q110" s="14"/>
      <c r="R110" s="14"/>
      <c r="S110" s="14"/>
      <c r="T110" s="14"/>
      <c r="U110" s="14"/>
      <c r="V110" s="14"/>
      <c r="W110" s="14"/>
      <c r="X110" s="14"/>
    </row>
    <row r="111" spans="1:24" ht="19" customHeight="1" x14ac:dyDescent="0.2">
      <c r="A111" s="38"/>
      <c r="B111" s="14"/>
      <c r="C111" s="14"/>
      <c r="D111" s="14"/>
      <c r="E111" s="14"/>
      <c r="F111" s="14"/>
      <c r="G111" s="14"/>
      <c r="H111" s="14"/>
      <c r="I111" s="14"/>
      <c r="J111" s="14"/>
      <c r="K111" s="14"/>
      <c r="L111" s="14"/>
      <c r="M111" s="14"/>
      <c r="N111" s="14"/>
      <c r="O111" s="14"/>
      <c r="P111" s="14"/>
      <c r="Q111" s="14"/>
      <c r="R111" s="14"/>
      <c r="S111" s="14"/>
      <c r="T111" s="14"/>
      <c r="U111" s="14"/>
      <c r="V111" s="14"/>
      <c r="W111" s="14"/>
      <c r="X111" s="14"/>
    </row>
    <row r="112" spans="1:24" ht="19" customHeight="1" x14ac:dyDescent="0.2">
      <c r="A112" s="38"/>
      <c r="B112" s="14"/>
      <c r="C112" s="14"/>
      <c r="D112" s="14"/>
      <c r="E112" s="14"/>
      <c r="F112" s="14"/>
      <c r="G112" s="14"/>
      <c r="H112" s="14"/>
      <c r="I112" s="14"/>
      <c r="J112" s="14"/>
      <c r="K112" s="14"/>
      <c r="L112" s="14"/>
      <c r="M112" s="14"/>
      <c r="N112" s="14"/>
      <c r="O112" s="14"/>
      <c r="P112" s="14"/>
      <c r="Q112" s="14"/>
      <c r="R112" s="14"/>
      <c r="S112" s="14"/>
      <c r="T112" s="14"/>
      <c r="U112" s="14"/>
      <c r="V112" s="14"/>
      <c r="W112" s="14"/>
      <c r="X112" s="14"/>
    </row>
    <row r="113" spans="1:24" ht="19" customHeight="1" x14ac:dyDescent="0.2">
      <c r="A113" s="38"/>
      <c r="B113" s="14"/>
      <c r="C113" s="14"/>
      <c r="D113" s="14"/>
      <c r="E113" s="14"/>
      <c r="F113" s="14"/>
      <c r="G113" s="14"/>
      <c r="H113" s="14"/>
      <c r="I113" s="14"/>
      <c r="J113" s="14"/>
      <c r="K113" s="14"/>
      <c r="L113" s="14"/>
      <c r="M113" s="14"/>
      <c r="N113" s="14"/>
      <c r="O113" s="14"/>
      <c r="P113" s="14"/>
      <c r="Q113" s="14"/>
      <c r="R113" s="14"/>
      <c r="S113" s="14"/>
      <c r="T113" s="14"/>
      <c r="U113" s="14"/>
      <c r="V113" s="14"/>
      <c r="W113" s="14"/>
      <c r="X113" s="14"/>
    </row>
    <row r="114" spans="1:24" ht="19" customHeight="1" x14ac:dyDescent="0.2">
      <c r="A114" s="38"/>
      <c r="B114" s="14"/>
      <c r="C114" s="14"/>
      <c r="D114" s="14"/>
      <c r="E114" s="14"/>
      <c r="F114" s="14"/>
      <c r="G114" s="14"/>
      <c r="H114" s="14"/>
      <c r="I114" s="14"/>
      <c r="J114" s="14"/>
      <c r="K114" s="14"/>
      <c r="L114" s="14"/>
      <c r="M114" s="14"/>
      <c r="N114" s="14"/>
      <c r="O114" s="14"/>
      <c r="P114" s="14"/>
      <c r="Q114" s="14"/>
      <c r="R114" s="14"/>
      <c r="S114" s="14"/>
      <c r="T114" s="14"/>
      <c r="U114" s="14"/>
      <c r="V114" s="14"/>
      <c r="W114" s="14"/>
      <c r="X114" s="14"/>
    </row>
    <row r="115" spans="1:24" ht="19" customHeight="1" x14ac:dyDescent="0.2">
      <c r="A115" s="38"/>
      <c r="B115" s="14"/>
      <c r="C115" s="14"/>
      <c r="D115" s="14"/>
      <c r="E115" s="14"/>
      <c r="F115" s="14"/>
      <c r="G115" s="14"/>
      <c r="H115" s="14"/>
      <c r="I115" s="14"/>
      <c r="J115" s="14"/>
      <c r="K115" s="14"/>
      <c r="L115" s="14"/>
      <c r="M115" s="14"/>
      <c r="N115" s="14"/>
      <c r="O115" s="14"/>
      <c r="P115" s="14"/>
      <c r="Q115" s="14"/>
      <c r="R115" s="14"/>
      <c r="S115" s="14"/>
      <c r="T115" s="14"/>
      <c r="U115" s="14"/>
      <c r="V115" s="14"/>
      <c r="W115" s="14"/>
      <c r="X115" s="14"/>
    </row>
    <row r="116" spans="1:24" ht="19" customHeight="1" x14ac:dyDescent="0.2">
      <c r="A116" s="38"/>
      <c r="B116" s="14"/>
      <c r="C116" s="14"/>
      <c r="D116" s="14"/>
      <c r="E116" s="14"/>
      <c r="F116" s="14"/>
      <c r="G116" s="14"/>
      <c r="H116" s="14"/>
      <c r="I116" s="14"/>
      <c r="J116" s="14"/>
      <c r="K116" s="14"/>
      <c r="L116" s="14"/>
      <c r="M116" s="14"/>
      <c r="N116" s="14"/>
      <c r="O116" s="14"/>
      <c r="P116" s="14"/>
      <c r="Q116" s="14"/>
      <c r="R116" s="14"/>
      <c r="S116" s="14"/>
      <c r="T116" s="14"/>
      <c r="U116" s="14"/>
      <c r="V116" s="14"/>
      <c r="W116" s="14"/>
      <c r="X116" s="14"/>
    </row>
    <row r="117" spans="1:24" ht="19" customHeight="1" x14ac:dyDescent="0.2">
      <c r="A117" s="38"/>
      <c r="B117" s="14"/>
      <c r="C117" s="14"/>
      <c r="D117" s="14"/>
      <c r="E117" s="14"/>
      <c r="F117" s="14"/>
      <c r="G117" s="14"/>
      <c r="H117" s="14"/>
      <c r="I117" s="14"/>
      <c r="J117" s="14"/>
      <c r="K117" s="14"/>
      <c r="L117" s="14"/>
      <c r="M117" s="14"/>
      <c r="N117" s="14"/>
      <c r="O117" s="14"/>
      <c r="P117" s="14"/>
      <c r="Q117" s="14"/>
      <c r="R117" s="14"/>
      <c r="S117" s="14"/>
      <c r="T117" s="14"/>
      <c r="U117" s="14"/>
      <c r="V117" s="14"/>
      <c r="W117" s="14"/>
      <c r="X117" s="14"/>
    </row>
    <row r="118" spans="1:24" ht="19" customHeight="1" x14ac:dyDescent="0.2">
      <c r="A118" s="38"/>
      <c r="B118" s="14"/>
      <c r="C118" s="14"/>
      <c r="D118" s="14"/>
      <c r="E118" s="14"/>
      <c r="F118" s="14"/>
      <c r="G118" s="14"/>
      <c r="H118" s="14"/>
      <c r="I118" s="14"/>
      <c r="J118" s="14"/>
      <c r="K118" s="14"/>
      <c r="L118" s="14"/>
      <c r="M118" s="14"/>
      <c r="N118" s="14"/>
      <c r="O118" s="14"/>
      <c r="P118" s="14"/>
      <c r="Q118" s="14"/>
      <c r="R118" s="14"/>
      <c r="S118" s="14"/>
      <c r="T118" s="14"/>
      <c r="U118" s="14"/>
      <c r="V118" s="14"/>
      <c r="W118" s="14"/>
      <c r="X118" s="14"/>
    </row>
    <row r="119" spans="1:24" ht="19" customHeight="1" x14ac:dyDescent="0.2">
      <c r="A119" s="38"/>
      <c r="B119" s="14"/>
      <c r="C119" s="14"/>
      <c r="D119" s="14"/>
      <c r="E119" s="14"/>
      <c r="F119" s="14"/>
      <c r="G119" s="14"/>
      <c r="H119" s="14"/>
      <c r="I119" s="14"/>
      <c r="J119" s="14"/>
      <c r="K119" s="14"/>
      <c r="L119" s="14"/>
      <c r="M119" s="14"/>
      <c r="N119" s="14"/>
      <c r="O119" s="14"/>
      <c r="P119" s="14"/>
      <c r="Q119" s="14"/>
      <c r="R119" s="14"/>
      <c r="S119" s="14"/>
      <c r="T119" s="14"/>
      <c r="U119" s="14"/>
      <c r="V119" s="14"/>
      <c r="W119" s="14"/>
      <c r="X119" s="14"/>
    </row>
    <row r="120" spans="1:24" ht="19" customHeight="1" x14ac:dyDescent="0.2">
      <c r="A120" s="38"/>
      <c r="B120" s="14"/>
      <c r="C120" s="14"/>
      <c r="D120" s="14"/>
      <c r="E120" s="14"/>
      <c r="F120" s="14"/>
      <c r="G120" s="14"/>
      <c r="H120" s="14"/>
      <c r="I120" s="14"/>
      <c r="J120" s="14"/>
      <c r="K120" s="14"/>
      <c r="L120" s="14"/>
      <c r="M120" s="14"/>
      <c r="N120" s="14"/>
      <c r="O120" s="14"/>
      <c r="P120" s="14"/>
      <c r="Q120" s="14"/>
      <c r="R120" s="14"/>
      <c r="S120" s="14"/>
      <c r="T120" s="14"/>
      <c r="U120" s="14"/>
      <c r="V120" s="14"/>
      <c r="W120" s="14"/>
      <c r="X120" s="14"/>
    </row>
    <row r="121" spans="1:24" ht="19" customHeight="1" x14ac:dyDescent="0.2">
      <c r="A121" s="38"/>
      <c r="B121" s="14"/>
      <c r="C121" s="14"/>
      <c r="D121" s="14"/>
      <c r="E121" s="14"/>
      <c r="F121" s="14"/>
      <c r="G121" s="14"/>
      <c r="H121" s="14"/>
      <c r="I121" s="14"/>
      <c r="J121" s="14"/>
      <c r="K121" s="14"/>
      <c r="L121" s="14"/>
      <c r="M121" s="14"/>
      <c r="N121" s="14"/>
      <c r="O121" s="14"/>
      <c r="P121" s="14"/>
      <c r="Q121" s="14"/>
      <c r="R121" s="14"/>
      <c r="S121" s="14"/>
      <c r="T121" s="14"/>
      <c r="U121" s="14"/>
      <c r="V121" s="14"/>
      <c r="W121" s="14"/>
      <c r="X121" s="14"/>
    </row>
    <row r="122" spans="1:24" ht="19" customHeight="1" x14ac:dyDescent="0.2">
      <c r="A122" s="38"/>
      <c r="B122" s="14"/>
      <c r="C122" s="14"/>
      <c r="D122" s="14"/>
      <c r="E122" s="14"/>
      <c r="F122" s="14"/>
      <c r="G122" s="14"/>
      <c r="H122" s="14"/>
      <c r="I122" s="14"/>
      <c r="J122" s="14"/>
      <c r="K122" s="14"/>
      <c r="L122" s="14"/>
      <c r="M122" s="14"/>
      <c r="N122" s="14"/>
      <c r="O122" s="14"/>
      <c r="P122" s="14"/>
      <c r="Q122" s="14"/>
      <c r="R122" s="14"/>
      <c r="S122" s="14"/>
      <c r="T122" s="14"/>
      <c r="U122" s="14"/>
      <c r="V122" s="14"/>
      <c r="W122" s="14"/>
      <c r="X122" s="14"/>
    </row>
    <row r="123" spans="1:24" ht="19" customHeight="1" x14ac:dyDescent="0.2">
      <c r="A123" s="38"/>
      <c r="B123" s="14"/>
      <c r="C123" s="14"/>
      <c r="D123" s="14"/>
      <c r="E123" s="14"/>
      <c r="F123" s="14"/>
      <c r="G123" s="14"/>
      <c r="H123" s="14"/>
      <c r="I123" s="14"/>
      <c r="J123" s="14"/>
      <c r="K123" s="14"/>
      <c r="L123" s="14"/>
      <c r="M123" s="14"/>
      <c r="N123" s="14"/>
      <c r="O123" s="14"/>
      <c r="P123" s="14"/>
      <c r="Q123" s="14"/>
      <c r="R123" s="14"/>
      <c r="S123" s="14"/>
      <c r="T123" s="14"/>
      <c r="U123" s="14"/>
      <c r="V123" s="14"/>
      <c r="W123" s="14"/>
      <c r="X123" s="14"/>
    </row>
    <row r="124" spans="1:24" ht="19" customHeight="1" x14ac:dyDescent="0.2">
      <c r="A124" s="38"/>
      <c r="B124" s="14"/>
      <c r="C124" s="14"/>
      <c r="D124" s="14"/>
      <c r="E124" s="14"/>
      <c r="F124" s="14"/>
      <c r="G124" s="14"/>
      <c r="H124" s="14"/>
      <c r="I124" s="14"/>
      <c r="J124" s="14"/>
      <c r="K124" s="14"/>
      <c r="L124" s="14"/>
      <c r="M124" s="14"/>
      <c r="N124" s="14"/>
      <c r="O124" s="14"/>
      <c r="P124" s="14"/>
      <c r="Q124" s="14"/>
      <c r="R124" s="14"/>
      <c r="S124" s="14"/>
      <c r="T124" s="14"/>
      <c r="U124" s="14"/>
      <c r="V124" s="14"/>
      <c r="W124" s="14"/>
      <c r="X124" s="14"/>
    </row>
    <row r="125" spans="1:24" ht="19" customHeight="1" x14ac:dyDescent="0.2">
      <c r="A125" s="38"/>
      <c r="B125" s="14"/>
      <c r="C125" s="14"/>
      <c r="D125" s="14"/>
      <c r="E125" s="14"/>
      <c r="F125" s="14"/>
      <c r="G125" s="14"/>
      <c r="H125" s="14"/>
      <c r="I125" s="14"/>
      <c r="J125" s="14"/>
      <c r="K125" s="14"/>
      <c r="L125" s="14"/>
      <c r="M125" s="14"/>
      <c r="N125" s="14"/>
      <c r="O125" s="14"/>
      <c r="P125" s="14"/>
      <c r="Q125" s="14"/>
      <c r="R125" s="14"/>
      <c r="S125" s="14"/>
      <c r="T125" s="14"/>
      <c r="U125" s="14"/>
      <c r="V125" s="14"/>
      <c r="W125" s="14"/>
      <c r="X125" s="14"/>
    </row>
    <row r="126" spans="1:24" ht="19" customHeight="1" x14ac:dyDescent="0.2">
      <c r="A126" s="38"/>
      <c r="B126" s="14"/>
      <c r="C126" s="14"/>
      <c r="D126" s="14"/>
      <c r="E126" s="14"/>
      <c r="F126" s="14"/>
      <c r="G126" s="14"/>
      <c r="H126" s="14"/>
      <c r="I126" s="14"/>
      <c r="J126" s="14"/>
      <c r="K126" s="14"/>
      <c r="L126" s="14"/>
      <c r="M126" s="14"/>
      <c r="N126" s="14"/>
      <c r="O126" s="14"/>
      <c r="P126" s="14"/>
      <c r="Q126" s="14"/>
      <c r="R126" s="14"/>
      <c r="S126" s="14"/>
      <c r="T126" s="14"/>
      <c r="U126" s="14"/>
      <c r="V126" s="14"/>
      <c r="W126" s="14"/>
      <c r="X126" s="14"/>
    </row>
    <row r="127" spans="1:24" ht="19" customHeight="1" x14ac:dyDescent="0.2">
      <c r="A127" s="38"/>
      <c r="B127" s="14"/>
      <c r="C127" s="14"/>
      <c r="D127" s="14"/>
      <c r="E127" s="14"/>
      <c r="F127" s="14"/>
      <c r="G127" s="14"/>
      <c r="H127" s="14"/>
      <c r="I127" s="14"/>
      <c r="J127" s="14"/>
      <c r="K127" s="14"/>
      <c r="L127" s="14"/>
      <c r="M127" s="14"/>
      <c r="N127" s="14"/>
      <c r="O127" s="14"/>
      <c r="P127" s="14"/>
      <c r="Q127" s="14"/>
      <c r="R127" s="14"/>
      <c r="S127" s="14"/>
      <c r="T127" s="14"/>
      <c r="U127" s="14"/>
      <c r="V127" s="14"/>
      <c r="W127" s="14"/>
      <c r="X127" s="14"/>
    </row>
    <row r="128" spans="1:24" ht="19" customHeight="1" x14ac:dyDescent="0.2">
      <c r="A128" s="38"/>
      <c r="B128" s="14"/>
      <c r="C128" s="14"/>
      <c r="D128" s="14"/>
      <c r="E128" s="14"/>
      <c r="F128" s="14"/>
      <c r="G128" s="14"/>
      <c r="H128" s="14"/>
      <c r="I128" s="14"/>
      <c r="J128" s="14"/>
      <c r="K128" s="14"/>
      <c r="L128" s="14"/>
      <c r="M128" s="14"/>
      <c r="N128" s="14"/>
      <c r="O128" s="14"/>
      <c r="P128" s="14"/>
      <c r="Q128" s="14"/>
      <c r="R128" s="14"/>
      <c r="S128" s="14"/>
      <c r="T128" s="14"/>
      <c r="U128" s="14"/>
      <c r="V128" s="14"/>
      <c r="W128" s="14"/>
      <c r="X128" s="14"/>
    </row>
    <row r="129" spans="1:24" ht="19" customHeight="1" x14ac:dyDescent="0.2">
      <c r="A129" s="38"/>
      <c r="B129" s="14"/>
      <c r="C129" s="14"/>
      <c r="D129" s="14"/>
      <c r="E129" s="14"/>
      <c r="F129" s="14"/>
      <c r="G129" s="14"/>
      <c r="H129" s="14"/>
      <c r="I129" s="14"/>
      <c r="J129" s="14"/>
      <c r="K129" s="14"/>
      <c r="L129" s="14"/>
      <c r="M129" s="14"/>
      <c r="N129" s="14"/>
      <c r="O129" s="14"/>
      <c r="P129" s="14"/>
      <c r="Q129" s="14"/>
      <c r="R129" s="14"/>
      <c r="S129" s="14"/>
      <c r="T129" s="14"/>
      <c r="U129" s="14"/>
      <c r="V129" s="14"/>
      <c r="W129" s="14"/>
      <c r="X129" s="14"/>
    </row>
    <row r="130" spans="1:24" ht="19" customHeight="1" x14ac:dyDescent="0.2">
      <c r="A130" s="38"/>
      <c r="B130" s="14"/>
      <c r="C130" s="14"/>
      <c r="D130" s="14"/>
      <c r="E130" s="14"/>
      <c r="F130" s="14"/>
      <c r="G130" s="14"/>
      <c r="H130" s="14"/>
      <c r="I130" s="14"/>
      <c r="J130" s="14"/>
      <c r="K130" s="14"/>
      <c r="L130" s="14"/>
      <c r="M130" s="14"/>
      <c r="N130" s="14"/>
      <c r="O130" s="14"/>
      <c r="P130" s="14"/>
      <c r="Q130" s="14"/>
      <c r="R130" s="14"/>
      <c r="S130" s="14"/>
      <c r="T130" s="14"/>
      <c r="U130" s="14"/>
      <c r="V130" s="14"/>
      <c r="W130" s="14"/>
      <c r="X130" s="14"/>
    </row>
    <row r="131" spans="1:24" ht="19" customHeight="1" x14ac:dyDescent="0.2">
      <c r="A131" s="38"/>
      <c r="B131" s="14"/>
      <c r="C131" s="14"/>
      <c r="D131" s="14"/>
      <c r="E131" s="14"/>
      <c r="F131" s="14"/>
      <c r="G131" s="14"/>
      <c r="H131" s="14"/>
      <c r="I131" s="14"/>
      <c r="J131" s="14"/>
      <c r="K131" s="14"/>
      <c r="L131" s="14"/>
      <c r="M131" s="14"/>
      <c r="N131" s="14"/>
      <c r="O131" s="14"/>
      <c r="P131" s="14"/>
      <c r="Q131" s="14"/>
      <c r="R131" s="14"/>
      <c r="S131" s="14"/>
      <c r="T131" s="14"/>
      <c r="U131" s="14"/>
      <c r="V131" s="14"/>
      <c r="W131" s="14"/>
      <c r="X131" s="14"/>
    </row>
    <row r="132" spans="1:24" ht="19" customHeight="1" x14ac:dyDescent="0.2">
      <c r="A132" s="38"/>
      <c r="B132" s="14"/>
      <c r="C132" s="14"/>
      <c r="D132" s="14"/>
      <c r="E132" s="14"/>
      <c r="F132" s="14"/>
      <c r="G132" s="14"/>
      <c r="H132" s="14"/>
      <c r="I132" s="14"/>
      <c r="J132" s="14"/>
      <c r="K132" s="14"/>
      <c r="L132" s="14"/>
      <c r="M132" s="14"/>
      <c r="N132" s="14"/>
      <c r="O132" s="14"/>
      <c r="P132" s="14"/>
      <c r="Q132" s="14"/>
      <c r="R132" s="14"/>
      <c r="S132" s="14"/>
      <c r="T132" s="14"/>
      <c r="U132" s="14"/>
      <c r="V132" s="14"/>
      <c r="W132" s="14"/>
      <c r="X132" s="14"/>
    </row>
    <row r="133" spans="1:24" ht="19" customHeight="1" x14ac:dyDescent="0.2">
      <c r="A133" s="38"/>
      <c r="B133" s="14"/>
      <c r="C133" s="14"/>
      <c r="D133" s="14"/>
      <c r="E133" s="14"/>
      <c r="F133" s="14"/>
      <c r="G133" s="14"/>
      <c r="H133" s="14"/>
      <c r="I133" s="14"/>
      <c r="J133" s="14"/>
      <c r="K133" s="14"/>
      <c r="L133" s="14"/>
      <c r="M133" s="14"/>
      <c r="N133" s="14"/>
      <c r="O133" s="14"/>
      <c r="P133" s="14"/>
      <c r="Q133" s="14"/>
      <c r="R133" s="14"/>
      <c r="S133" s="14"/>
      <c r="T133" s="14"/>
      <c r="U133" s="14"/>
      <c r="V133" s="14"/>
      <c r="W133" s="14"/>
      <c r="X133" s="14"/>
    </row>
    <row r="134" spans="1:24" ht="19" customHeight="1" x14ac:dyDescent="0.2">
      <c r="A134" s="38"/>
      <c r="B134" s="14"/>
      <c r="C134" s="14"/>
      <c r="D134" s="14"/>
      <c r="E134" s="14"/>
      <c r="F134" s="14"/>
      <c r="G134" s="14"/>
      <c r="H134" s="14"/>
      <c r="I134" s="14"/>
      <c r="J134" s="14"/>
      <c r="K134" s="14"/>
      <c r="L134" s="14"/>
      <c r="M134" s="14"/>
      <c r="N134" s="14"/>
      <c r="O134" s="14"/>
      <c r="P134" s="14"/>
      <c r="Q134" s="14"/>
      <c r="R134" s="14"/>
      <c r="S134" s="14"/>
      <c r="T134" s="14"/>
      <c r="U134" s="14"/>
      <c r="V134" s="14"/>
      <c r="W134" s="14"/>
      <c r="X134" s="14"/>
    </row>
    <row r="135" spans="1:24" ht="19" customHeight="1" x14ac:dyDescent="0.2">
      <c r="A135" s="38"/>
      <c r="B135" s="14"/>
      <c r="C135" s="14"/>
      <c r="D135" s="14"/>
      <c r="E135" s="14"/>
      <c r="F135" s="14"/>
      <c r="G135" s="14"/>
      <c r="H135" s="14"/>
      <c r="I135" s="14"/>
      <c r="J135" s="14"/>
      <c r="K135" s="14"/>
      <c r="L135" s="14"/>
      <c r="M135" s="14"/>
      <c r="N135" s="14"/>
      <c r="O135" s="14"/>
      <c r="P135" s="14"/>
      <c r="Q135" s="14"/>
      <c r="R135" s="14"/>
      <c r="S135" s="14"/>
      <c r="T135" s="14"/>
      <c r="U135" s="14"/>
      <c r="V135" s="14"/>
      <c r="W135" s="14"/>
      <c r="X135" s="14"/>
    </row>
    <row r="136" spans="1:24" ht="19" customHeight="1" x14ac:dyDescent="0.2">
      <c r="A136" s="38"/>
      <c r="B136" s="14"/>
      <c r="C136" s="14"/>
      <c r="D136" s="14"/>
      <c r="E136" s="14"/>
      <c r="F136" s="14"/>
      <c r="G136" s="14"/>
      <c r="H136" s="14"/>
      <c r="I136" s="14"/>
      <c r="J136" s="14"/>
      <c r="K136" s="14"/>
      <c r="L136" s="14"/>
      <c r="M136" s="14"/>
      <c r="N136" s="14"/>
      <c r="O136" s="14"/>
      <c r="P136" s="14"/>
      <c r="Q136" s="14"/>
      <c r="R136" s="14"/>
      <c r="S136" s="14"/>
      <c r="T136" s="14"/>
      <c r="U136" s="14"/>
      <c r="V136" s="14"/>
      <c r="W136" s="14"/>
      <c r="X136" s="14"/>
    </row>
    <row r="137" spans="1:24" ht="19" customHeight="1" x14ac:dyDescent="0.2">
      <c r="A137" s="38"/>
      <c r="B137" s="14"/>
      <c r="C137" s="14"/>
      <c r="D137" s="14"/>
      <c r="E137" s="14"/>
      <c r="F137" s="14"/>
      <c r="G137" s="14"/>
      <c r="H137" s="14"/>
      <c r="I137" s="14"/>
      <c r="J137" s="14"/>
      <c r="K137" s="14"/>
      <c r="L137" s="14"/>
      <c r="M137" s="14"/>
      <c r="N137" s="14"/>
      <c r="O137" s="14"/>
      <c r="P137" s="14"/>
      <c r="Q137" s="14"/>
      <c r="R137" s="14"/>
      <c r="S137" s="14"/>
      <c r="T137" s="14"/>
      <c r="U137" s="14"/>
      <c r="V137" s="14"/>
      <c r="W137" s="14"/>
      <c r="X137" s="14"/>
    </row>
    <row r="138" spans="1:24" ht="19" customHeight="1" x14ac:dyDescent="0.2">
      <c r="A138" s="38"/>
      <c r="B138" s="14"/>
      <c r="C138" s="14"/>
      <c r="D138" s="14"/>
      <c r="E138" s="14"/>
      <c r="F138" s="14"/>
      <c r="G138" s="14"/>
      <c r="H138" s="14"/>
      <c r="I138" s="14"/>
      <c r="J138" s="14"/>
      <c r="K138" s="14"/>
      <c r="L138" s="14"/>
      <c r="M138" s="14"/>
      <c r="N138" s="14"/>
      <c r="O138" s="14"/>
      <c r="P138" s="14"/>
      <c r="Q138" s="14"/>
      <c r="R138" s="14"/>
      <c r="S138" s="14"/>
      <c r="T138" s="14"/>
      <c r="U138" s="14"/>
      <c r="V138" s="14"/>
      <c r="W138" s="14"/>
      <c r="X138" s="14"/>
    </row>
    <row r="139" spans="1:24" ht="19" customHeight="1" x14ac:dyDescent="0.2">
      <c r="A139" s="38"/>
      <c r="B139" s="14"/>
      <c r="C139" s="14"/>
      <c r="D139" s="14"/>
      <c r="E139" s="14"/>
      <c r="F139" s="14"/>
      <c r="G139" s="14"/>
      <c r="H139" s="14"/>
      <c r="I139" s="14"/>
      <c r="J139" s="14"/>
      <c r="K139" s="14"/>
      <c r="L139" s="14"/>
      <c r="M139" s="14"/>
      <c r="N139" s="14"/>
      <c r="O139" s="14"/>
      <c r="P139" s="14"/>
      <c r="Q139" s="14"/>
      <c r="R139" s="14"/>
      <c r="S139" s="14"/>
      <c r="T139" s="14"/>
      <c r="U139" s="14"/>
      <c r="V139" s="14"/>
      <c r="W139" s="14"/>
      <c r="X139" s="14"/>
    </row>
    <row r="140" spans="1:24" ht="19" customHeight="1" x14ac:dyDescent="0.2">
      <c r="A140" s="38"/>
      <c r="B140" s="14"/>
      <c r="C140" s="14"/>
      <c r="D140" s="14"/>
      <c r="E140" s="14"/>
      <c r="F140" s="14"/>
      <c r="G140" s="14"/>
      <c r="H140" s="14"/>
      <c r="I140" s="14"/>
      <c r="J140" s="14"/>
      <c r="K140" s="14"/>
      <c r="L140" s="14"/>
      <c r="M140" s="14"/>
      <c r="N140" s="14"/>
      <c r="O140" s="14"/>
      <c r="P140" s="14"/>
      <c r="Q140" s="14"/>
      <c r="R140" s="14"/>
      <c r="S140" s="14"/>
      <c r="T140" s="14"/>
      <c r="U140" s="14"/>
      <c r="V140" s="14"/>
      <c r="W140" s="14"/>
      <c r="X140" s="14"/>
    </row>
    <row r="141" spans="1:24" ht="19" customHeight="1" x14ac:dyDescent="0.2">
      <c r="A141" s="38"/>
      <c r="B141" s="14"/>
      <c r="C141" s="14"/>
      <c r="D141" s="14"/>
      <c r="E141" s="14"/>
      <c r="F141" s="14"/>
      <c r="G141" s="14"/>
      <c r="H141" s="14"/>
      <c r="I141" s="14"/>
      <c r="J141" s="14"/>
      <c r="K141" s="14"/>
      <c r="L141" s="14"/>
      <c r="M141" s="14"/>
      <c r="N141" s="14"/>
      <c r="O141" s="14"/>
      <c r="P141" s="14"/>
      <c r="Q141" s="14"/>
      <c r="R141" s="14"/>
      <c r="S141" s="14"/>
      <c r="T141" s="14"/>
      <c r="U141" s="14"/>
      <c r="V141" s="14"/>
      <c r="W141" s="14"/>
      <c r="X141" s="14"/>
    </row>
    <row r="142" spans="1:24" ht="19" customHeight="1" x14ac:dyDescent="0.2">
      <c r="A142" s="38"/>
      <c r="B142" s="14"/>
      <c r="C142" s="14"/>
      <c r="D142" s="14"/>
      <c r="E142" s="14"/>
      <c r="F142" s="14"/>
      <c r="G142" s="14"/>
      <c r="H142" s="14"/>
      <c r="I142" s="14"/>
      <c r="J142" s="14"/>
      <c r="K142" s="14"/>
      <c r="L142" s="14"/>
      <c r="M142" s="14"/>
      <c r="N142" s="14"/>
      <c r="O142" s="14"/>
      <c r="P142" s="14"/>
      <c r="Q142" s="14"/>
      <c r="R142" s="14"/>
      <c r="S142" s="14"/>
      <c r="T142" s="14"/>
      <c r="U142" s="14"/>
      <c r="V142" s="14"/>
      <c r="W142" s="14"/>
      <c r="X142" s="14"/>
    </row>
    <row r="143" spans="1:24" ht="19" customHeight="1" x14ac:dyDescent="0.2">
      <c r="A143" s="38"/>
      <c r="B143" s="14"/>
      <c r="C143" s="14"/>
      <c r="D143" s="14"/>
      <c r="E143" s="14"/>
      <c r="F143" s="14"/>
      <c r="G143" s="14"/>
      <c r="H143" s="14"/>
      <c r="I143" s="14"/>
      <c r="J143" s="14"/>
      <c r="K143" s="14"/>
      <c r="L143" s="14"/>
      <c r="M143" s="14"/>
      <c r="N143" s="14"/>
      <c r="O143" s="14"/>
      <c r="P143" s="14"/>
      <c r="Q143" s="14"/>
      <c r="R143" s="14"/>
      <c r="S143" s="14"/>
      <c r="T143" s="14"/>
      <c r="U143" s="14"/>
      <c r="V143" s="14"/>
      <c r="W143" s="14"/>
      <c r="X143" s="14"/>
    </row>
    <row r="144" spans="1:24" ht="19" customHeight="1" x14ac:dyDescent="0.2">
      <c r="A144" s="38"/>
      <c r="B144" s="14"/>
      <c r="C144" s="14"/>
      <c r="D144" s="14"/>
      <c r="E144" s="14"/>
      <c r="F144" s="14"/>
      <c r="G144" s="14"/>
      <c r="H144" s="14"/>
      <c r="I144" s="14"/>
      <c r="J144" s="14"/>
      <c r="K144" s="14"/>
      <c r="L144" s="14"/>
      <c r="M144" s="14"/>
      <c r="N144" s="14"/>
      <c r="O144" s="14"/>
      <c r="P144" s="14"/>
      <c r="Q144" s="14"/>
      <c r="R144" s="14"/>
      <c r="S144" s="14"/>
      <c r="T144" s="14"/>
      <c r="U144" s="14"/>
      <c r="V144" s="14"/>
      <c r="W144" s="14"/>
      <c r="X144" s="14"/>
    </row>
    <row r="145" spans="1:24" ht="19" customHeight="1" x14ac:dyDescent="0.2">
      <c r="A145" s="38"/>
      <c r="B145" s="14"/>
      <c r="C145" s="14"/>
      <c r="D145" s="14"/>
      <c r="E145" s="14"/>
      <c r="F145" s="14"/>
      <c r="G145" s="14"/>
      <c r="H145" s="14"/>
      <c r="I145" s="14"/>
      <c r="J145" s="14"/>
      <c r="K145" s="14"/>
      <c r="L145" s="14"/>
      <c r="M145" s="14"/>
      <c r="N145" s="14"/>
      <c r="O145" s="14"/>
      <c r="P145" s="14"/>
      <c r="Q145" s="14"/>
      <c r="R145" s="14"/>
      <c r="S145" s="14"/>
      <c r="T145" s="14"/>
      <c r="U145" s="14"/>
      <c r="V145" s="14"/>
      <c r="W145" s="14"/>
      <c r="X145" s="14"/>
    </row>
    <row r="146" spans="1:24" ht="19" customHeight="1" x14ac:dyDescent="0.2">
      <c r="A146" s="38"/>
      <c r="B146" s="14"/>
      <c r="C146" s="14"/>
      <c r="D146" s="14"/>
      <c r="E146" s="14"/>
      <c r="F146" s="14"/>
      <c r="G146" s="14"/>
      <c r="H146" s="14"/>
      <c r="I146" s="14"/>
      <c r="J146" s="14"/>
      <c r="K146" s="14"/>
      <c r="L146" s="14"/>
      <c r="M146" s="14"/>
      <c r="N146" s="14"/>
      <c r="O146" s="14"/>
      <c r="P146" s="14"/>
      <c r="Q146" s="14"/>
      <c r="R146" s="14"/>
      <c r="S146" s="14"/>
      <c r="T146" s="14"/>
      <c r="U146" s="14"/>
      <c r="V146" s="14"/>
      <c r="W146" s="14"/>
      <c r="X146" s="14"/>
    </row>
    <row r="147" spans="1:24" ht="19" customHeight="1" x14ac:dyDescent="0.2">
      <c r="A147" s="38"/>
      <c r="B147" s="14"/>
      <c r="C147" s="14"/>
      <c r="D147" s="14"/>
      <c r="E147" s="14"/>
      <c r="F147" s="14"/>
      <c r="G147" s="14"/>
      <c r="H147" s="14"/>
      <c r="I147" s="14"/>
      <c r="J147" s="14"/>
      <c r="K147" s="14"/>
      <c r="L147" s="14"/>
      <c r="M147" s="14"/>
      <c r="N147" s="14"/>
      <c r="O147" s="14"/>
      <c r="P147" s="14"/>
      <c r="Q147" s="14"/>
      <c r="R147" s="14"/>
      <c r="S147" s="14"/>
      <c r="T147" s="14"/>
      <c r="U147" s="14"/>
      <c r="V147" s="14"/>
      <c r="W147" s="14"/>
      <c r="X147" s="14"/>
    </row>
    <row r="148" spans="1:24" ht="19" customHeight="1" x14ac:dyDescent="0.2">
      <c r="A148" s="38"/>
      <c r="B148" s="14"/>
      <c r="C148" s="14"/>
      <c r="D148" s="14"/>
      <c r="E148" s="14"/>
      <c r="F148" s="14"/>
      <c r="G148" s="14"/>
      <c r="H148" s="14"/>
      <c r="I148" s="14"/>
      <c r="J148" s="14"/>
      <c r="K148" s="14"/>
      <c r="L148" s="14"/>
      <c r="M148" s="14"/>
      <c r="N148" s="14"/>
      <c r="O148" s="14"/>
      <c r="P148" s="14"/>
      <c r="Q148" s="14"/>
      <c r="R148" s="14"/>
      <c r="S148" s="14"/>
      <c r="T148" s="14"/>
      <c r="U148" s="14"/>
      <c r="V148" s="14"/>
      <c r="W148" s="14"/>
      <c r="X148" s="14"/>
    </row>
    <row r="149" spans="1:24" ht="19" customHeight="1" x14ac:dyDescent="0.2">
      <c r="A149" s="38"/>
      <c r="B149" s="14"/>
      <c r="C149" s="14"/>
      <c r="D149" s="14"/>
      <c r="E149" s="14"/>
      <c r="F149" s="14"/>
      <c r="G149" s="14"/>
      <c r="H149" s="14"/>
      <c r="I149" s="14"/>
      <c r="J149" s="14"/>
      <c r="K149" s="14"/>
      <c r="L149" s="14"/>
      <c r="M149" s="14"/>
      <c r="N149" s="14"/>
      <c r="O149" s="14"/>
      <c r="P149" s="14"/>
      <c r="Q149" s="14"/>
      <c r="R149" s="14"/>
      <c r="S149" s="14"/>
      <c r="T149" s="14"/>
      <c r="U149" s="14"/>
      <c r="V149" s="14"/>
      <c r="W149" s="14"/>
      <c r="X149" s="14"/>
    </row>
    <row r="150" spans="1:24" ht="19" customHeight="1" x14ac:dyDescent="0.2">
      <c r="A150" s="38"/>
      <c r="B150" s="14"/>
      <c r="C150" s="14"/>
      <c r="D150" s="14"/>
      <c r="E150" s="14"/>
      <c r="F150" s="14"/>
      <c r="G150" s="14"/>
      <c r="H150" s="14"/>
      <c r="I150" s="14"/>
      <c r="J150" s="14"/>
      <c r="K150" s="14"/>
      <c r="L150" s="14"/>
      <c r="M150" s="14"/>
      <c r="N150" s="14"/>
      <c r="O150" s="14"/>
      <c r="P150" s="14"/>
      <c r="Q150" s="14"/>
      <c r="R150" s="14"/>
      <c r="S150" s="14"/>
      <c r="T150" s="14"/>
      <c r="U150" s="14"/>
      <c r="V150" s="14"/>
      <c r="W150" s="14"/>
      <c r="X150" s="14"/>
    </row>
    <row r="151" spans="1:24" ht="19" customHeight="1" x14ac:dyDescent="0.2">
      <c r="A151" s="38"/>
      <c r="B151" s="14"/>
      <c r="C151" s="14"/>
      <c r="D151" s="14"/>
      <c r="E151" s="14"/>
      <c r="F151" s="14"/>
      <c r="G151" s="14"/>
      <c r="H151" s="14"/>
      <c r="I151" s="14"/>
      <c r="J151" s="14"/>
      <c r="K151" s="14"/>
      <c r="L151" s="14"/>
      <c r="M151" s="14"/>
      <c r="N151" s="14"/>
      <c r="O151" s="14"/>
      <c r="P151" s="14"/>
      <c r="Q151" s="14"/>
      <c r="R151" s="14"/>
      <c r="S151" s="14"/>
      <c r="T151" s="14"/>
      <c r="U151" s="14"/>
      <c r="V151" s="14"/>
      <c r="W151" s="14"/>
      <c r="X151" s="14"/>
    </row>
    <row r="152" spans="1:24" ht="19" customHeight="1" x14ac:dyDescent="0.2">
      <c r="A152" s="38"/>
      <c r="B152" s="14"/>
      <c r="C152" s="14"/>
      <c r="D152" s="14"/>
      <c r="E152" s="14"/>
      <c r="F152" s="14"/>
      <c r="G152" s="14"/>
      <c r="H152" s="14"/>
      <c r="I152" s="14"/>
      <c r="J152" s="14"/>
      <c r="K152" s="14"/>
      <c r="L152" s="14"/>
      <c r="M152" s="14"/>
      <c r="N152" s="14"/>
      <c r="O152" s="14"/>
      <c r="P152" s="14"/>
      <c r="Q152" s="14"/>
      <c r="R152" s="14"/>
      <c r="S152" s="14"/>
      <c r="T152" s="14"/>
      <c r="U152" s="14"/>
      <c r="V152" s="14"/>
      <c r="W152" s="14"/>
      <c r="X152" s="14"/>
    </row>
  </sheetData>
  <pageMargins left="0.75" right="0.75" top="1" bottom="1" header="0.5" footer="0.5"/>
  <pageSetup orientation="portrait"/>
  <headerFooter>
    <oddHeader>&amp;L&amp;"Geneva,Regular"&amp;10&amp;K000000Hallstrom</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98"/>
  <sheetViews>
    <sheetView topLeftCell="A54" workbookViewId="0">
      <selection activeCell="O34" sqref="O34"/>
    </sheetView>
  </sheetViews>
  <sheetFormatPr baseColWidth="10" defaultColWidth="8.125" defaultRowHeight="13" customHeight="1" x14ac:dyDescent="0.2"/>
  <cols>
    <col min="1" max="1" width="13" style="5" customWidth="1"/>
    <col min="2" max="2" width="2.625" style="6" customWidth="1"/>
    <col min="3" max="4" width="2" style="5" customWidth="1"/>
    <col min="5" max="5" width="3.5" style="5" customWidth="1"/>
    <col min="6" max="6" width="4.625" style="5" bestFit="1" customWidth="1"/>
    <col min="7" max="7" width="2.375" style="5" bestFit="1" customWidth="1"/>
    <col min="8" max="8" width="2.5" style="5" bestFit="1" customWidth="1"/>
    <col min="9" max="10" width="2.375" style="6" bestFit="1" customWidth="1"/>
    <col min="11" max="11" width="2.25" style="6" bestFit="1" customWidth="1"/>
    <col min="12" max="12" width="3" style="5" customWidth="1"/>
    <col min="13" max="13" width="2.375" style="5" bestFit="1" customWidth="1"/>
    <col min="14" max="14" width="4.125" style="6" bestFit="1" customWidth="1"/>
    <col min="15" max="15" width="4.125" style="5" bestFit="1" customWidth="1"/>
    <col min="16" max="16" width="5.375" style="5" customWidth="1"/>
    <col min="17" max="17" width="3.375" style="5" bestFit="1" customWidth="1"/>
    <col min="18" max="19" width="2" style="6" customWidth="1"/>
    <col min="20" max="20" width="1.5" style="6" customWidth="1"/>
    <col min="21" max="21" width="2.375" style="6" bestFit="1" customWidth="1"/>
    <col min="22" max="22" width="2.125" style="6" customWidth="1"/>
    <col min="23" max="23" width="4.125" style="5" customWidth="1"/>
    <col min="24" max="24" width="4.25" style="5" customWidth="1"/>
    <col min="25" max="256" width="8.125" customWidth="1"/>
  </cols>
  <sheetData>
    <row r="1" spans="1:24" ht="21" customHeight="1" x14ac:dyDescent="0.2">
      <c r="A1" s="45" t="s">
        <v>122</v>
      </c>
      <c r="B1" s="11"/>
      <c r="C1" s="11"/>
      <c r="D1" s="11"/>
      <c r="E1" s="11"/>
      <c r="F1" s="11"/>
      <c r="G1" s="11"/>
      <c r="H1" s="11"/>
      <c r="I1" s="11"/>
      <c r="J1" s="11"/>
      <c r="K1" s="11"/>
      <c r="L1" s="11"/>
      <c r="M1" s="11"/>
      <c r="N1" s="11"/>
      <c r="O1" s="11"/>
      <c r="P1" s="11"/>
      <c r="Q1" s="11"/>
      <c r="R1" s="11"/>
      <c r="S1" s="13"/>
      <c r="T1" s="11"/>
      <c r="U1" s="13"/>
      <c r="V1" s="13"/>
      <c r="W1" s="38"/>
      <c r="X1" s="38"/>
    </row>
    <row r="2" spans="1:24" ht="18.25" customHeight="1" x14ac:dyDescent="0.2">
      <c r="A2" s="38"/>
      <c r="B2" s="32"/>
      <c r="C2" s="38"/>
      <c r="D2" s="38"/>
      <c r="E2" s="38"/>
      <c r="F2" s="38"/>
      <c r="G2" s="38"/>
      <c r="H2" s="38"/>
      <c r="I2" s="32"/>
      <c r="J2" s="32"/>
      <c r="K2" s="32"/>
      <c r="L2" s="38"/>
      <c r="M2" s="38"/>
      <c r="N2" s="32"/>
      <c r="O2" s="38"/>
      <c r="P2" s="38"/>
      <c r="Q2" s="38"/>
      <c r="R2" s="32"/>
      <c r="S2" s="32"/>
      <c r="T2" s="32"/>
      <c r="U2" s="13"/>
      <c r="V2" s="13"/>
      <c r="W2" s="38"/>
      <c r="X2" s="38"/>
    </row>
    <row r="3" spans="1:24" ht="28.25" customHeight="1" x14ac:dyDescent="0.2">
      <c r="A3" s="16" t="s">
        <v>6</v>
      </c>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21</v>
      </c>
      <c r="Q3" s="16" t="s">
        <v>22</v>
      </c>
      <c r="R3" s="16" t="s">
        <v>23</v>
      </c>
      <c r="S3" s="16" t="s">
        <v>24</v>
      </c>
      <c r="T3" s="16" t="s">
        <v>25</v>
      </c>
      <c r="U3" s="16" t="s">
        <v>26</v>
      </c>
      <c r="V3" s="16" t="s">
        <v>27</v>
      </c>
      <c r="W3" s="17" t="s">
        <v>28</v>
      </c>
      <c r="X3" s="9" t="s">
        <v>52</v>
      </c>
    </row>
    <row r="4" spans="1:24" ht="19" customHeight="1" x14ac:dyDescent="0.2">
      <c r="A4" s="117" t="s">
        <v>131</v>
      </c>
      <c r="B4" s="19"/>
      <c r="C4" s="19"/>
      <c r="D4" s="19"/>
      <c r="E4" s="19"/>
      <c r="F4" s="107"/>
      <c r="G4" s="107"/>
      <c r="H4" s="19"/>
      <c r="I4" s="19"/>
      <c r="J4" s="19"/>
      <c r="K4" s="107"/>
      <c r="L4" s="107"/>
      <c r="M4" s="107"/>
      <c r="N4" s="107"/>
      <c r="O4" s="107"/>
      <c r="P4" s="107"/>
      <c r="Q4" s="107"/>
      <c r="R4" s="107"/>
      <c r="S4" s="107"/>
      <c r="T4" s="107"/>
      <c r="U4" s="107">
        <v>1</v>
      </c>
      <c r="V4" s="19"/>
      <c r="W4" s="35"/>
      <c r="X4" s="32"/>
    </row>
    <row r="5" spans="1:24" ht="19" customHeight="1" x14ac:dyDescent="0.2">
      <c r="A5" s="117" t="s">
        <v>138</v>
      </c>
      <c r="B5" s="32"/>
      <c r="C5" s="32"/>
      <c r="D5" s="32"/>
      <c r="E5" s="32"/>
      <c r="F5" s="32"/>
      <c r="G5" s="32"/>
      <c r="H5" s="32"/>
      <c r="I5" s="32"/>
      <c r="J5" s="32"/>
      <c r="K5" s="32"/>
      <c r="L5" s="32"/>
      <c r="M5" s="32"/>
      <c r="N5" s="32"/>
      <c r="O5" s="32"/>
      <c r="P5" s="32"/>
      <c r="Q5" s="32"/>
      <c r="R5" s="32"/>
      <c r="S5" s="32"/>
      <c r="T5" s="14"/>
      <c r="U5" s="14">
        <v>1</v>
      </c>
      <c r="V5" s="14"/>
      <c r="W5" s="13"/>
      <c r="X5" s="32"/>
    </row>
    <row r="6" spans="1:24" ht="19" customHeight="1" x14ac:dyDescent="0.2">
      <c r="A6" s="117" t="s">
        <v>140</v>
      </c>
      <c r="B6" s="14"/>
      <c r="C6" s="14"/>
      <c r="D6" s="14"/>
      <c r="E6" s="32"/>
      <c r="F6" s="32"/>
      <c r="G6" s="32"/>
      <c r="H6" s="14"/>
      <c r="I6" s="32"/>
      <c r="J6" s="32"/>
      <c r="K6" s="32"/>
      <c r="L6" s="14"/>
      <c r="M6" s="32"/>
      <c r="N6" s="32"/>
      <c r="O6" s="32"/>
      <c r="P6" s="32"/>
      <c r="Q6" s="32"/>
      <c r="R6" s="32"/>
      <c r="S6" s="32"/>
      <c r="T6" s="32"/>
      <c r="U6" s="32">
        <v>1</v>
      </c>
      <c r="V6" s="14"/>
      <c r="W6" s="32"/>
      <c r="X6" s="32"/>
    </row>
    <row r="7" spans="1:24" ht="19" customHeight="1" x14ac:dyDescent="0.2">
      <c r="A7" s="117"/>
      <c r="B7" s="14"/>
      <c r="C7" s="14"/>
      <c r="D7" s="14"/>
      <c r="E7" s="32"/>
      <c r="F7" s="32"/>
      <c r="G7" s="32"/>
      <c r="H7" s="32"/>
      <c r="I7" s="32"/>
      <c r="J7" s="32"/>
      <c r="K7" s="32"/>
      <c r="L7" s="14"/>
      <c r="M7" s="32"/>
      <c r="N7" s="32"/>
      <c r="O7" s="32"/>
      <c r="P7" s="32"/>
      <c r="Q7" s="32"/>
      <c r="R7" s="32"/>
      <c r="S7" s="32"/>
      <c r="T7" s="32"/>
      <c r="U7" s="32"/>
      <c r="V7" s="14"/>
      <c r="W7" s="32"/>
      <c r="X7" s="32"/>
    </row>
    <row r="8" spans="1:24" ht="19" customHeight="1" x14ac:dyDescent="0.2">
      <c r="A8" s="117"/>
      <c r="B8" s="14"/>
      <c r="C8" s="14"/>
      <c r="D8" s="14"/>
      <c r="E8" s="32"/>
      <c r="F8" s="32"/>
      <c r="G8" s="32"/>
      <c r="H8" s="32"/>
      <c r="I8" s="32"/>
      <c r="J8" s="14"/>
      <c r="K8" s="14"/>
      <c r="L8" s="32"/>
      <c r="M8" s="32"/>
      <c r="N8" s="32"/>
      <c r="O8" s="32"/>
      <c r="P8" s="32"/>
      <c r="Q8" s="32"/>
      <c r="R8" s="32"/>
      <c r="S8" s="32"/>
      <c r="T8" s="32"/>
      <c r="U8" s="32"/>
      <c r="V8" s="14"/>
      <c r="W8" s="32"/>
      <c r="X8" s="32"/>
    </row>
    <row r="9" spans="1:24" ht="19" customHeight="1" x14ac:dyDescent="0.2">
      <c r="A9" s="116"/>
      <c r="B9" s="14"/>
      <c r="C9" s="14"/>
      <c r="D9" s="14"/>
      <c r="E9" s="32"/>
      <c r="F9" s="32"/>
      <c r="G9" s="32"/>
      <c r="H9" s="14"/>
      <c r="I9" s="32"/>
      <c r="J9" s="32"/>
      <c r="K9" s="32"/>
      <c r="L9" s="32"/>
      <c r="M9" s="32"/>
      <c r="N9" s="32"/>
      <c r="O9" s="32"/>
      <c r="P9" s="32"/>
      <c r="Q9" s="32"/>
      <c r="R9" s="32"/>
      <c r="S9" s="32"/>
      <c r="T9" s="32"/>
      <c r="U9" s="32"/>
      <c r="V9" s="14"/>
      <c r="W9" s="32"/>
      <c r="X9" s="32"/>
    </row>
    <row r="10" spans="1:24" ht="19" customHeight="1" x14ac:dyDescent="0.25">
      <c r="A10" s="140"/>
      <c r="B10" s="14"/>
      <c r="C10" s="14"/>
      <c r="D10" s="14"/>
      <c r="E10" s="32"/>
      <c r="F10" s="32"/>
      <c r="G10" s="32"/>
      <c r="H10" s="14"/>
      <c r="I10" s="32"/>
      <c r="J10" s="32"/>
      <c r="K10" s="14"/>
      <c r="L10" s="32"/>
      <c r="M10" s="32"/>
      <c r="N10" s="32"/>
      <c r="O10" s="32"/>
      <c r="P10" s="32"/>
      <c r="Q10" s="32"/>
      <c r="R10" s="32"/>
      <c r="S10" s="32"/>
      <c r="T10" s="32"/>
      <c r="U10" s="32"/>
      <c r="V10" s="14"/>
      <c r="W10" s="32"/>
      <c r="X10" s="32"/>
    </row>
    <row r="11" spans="1:24" ht="19" customHeight="1" x14ac:dyDescent="0.2">
      <c r="A11" s="141"/>
      <c r="B11" s="14"/>
      <c r="C11" s="14"/>
      <c r="D11" s="14"/>
      <c r="E11" s="32"/>
      <c r="F11" s="32"/>
      <c r="G11" s="32"/>
      <c r="H11" s="32"/>
      <c r="I11" s="32"/>
      <c r="J11" s="14"/>
      <c r="K11" s="32"/>
      <c r="L11" s="32"/>
      <c r="M11" s="32"/>
      <c r="N11" s="14"/>
      <c r="O11" s="32"/>
      <c r="P11" s="32"/>
      <c r="Q11" s="32"/>
      <c r="R11" s="32"/>
      <c r="S11" s="32"/>
      <c r="T11" s="32"/>
      <c r="U11" s="32"/>
      <c r="V11" s="14"/>
      <c r="W11" s="32"/>
      <c r="X11" s="32"/>
    </row>
    <row r="12" spans="1:24" ht="19" customHeight="1" x14ac:dyDescent="0.2">
      <c r="A12" s="9"/>
      <c r="B12" s="31"/>
      <c r="C12" s="31"/>
      <c r="D12" s="31"/>
      <c r="E12" s="31"/>
      <c r="F12" s="31"/>
      <c r="G12" s="31"/>
      <c r="H12" s="31"/>
      <c r="I12" s="31"/>
      <c r="J12" s="31"/>
      <c r="K12" s="31"/>
      <c r="L12" s="31"/>
      <c r="M12" s="31"/>
      <c r="N12" s="31"/>
      <c r="O12" s="146"/>
      <c r="P12" s="146"/>
      <c r="Q12" s="146"/>
      <c r="R12" s="31"/>
      <c r="S12" s="31"/>
      <c r="T12" s="31"/>
      <c r="U12" s="31"/>
      <c r="V12" s="31"/>
      <c r="W12" s="31"/>
      <c r="X12" s="32"/>
    </row>
    <row r="13" spans="1:24" ht="19" customHeight="1" x14ac:dyDescent="0.2">
      <c r="A13" s="9"/>
      <c r="B13" s="31"/>
      <c r="C13" s="31"/>
      <c r="D13" s="31"/>
      <c r="E13" s="31"/>
      <c r="F13" s="31"/>
      <c r="G13" s="31"/>
      <c r="H13" s="31"/>
      <c r="I13" s="31"/>
      <c r="J13" s="31"/>
      <c r="K13" s="31"/>
      <c r="L13" s="31"/>
      <c r="M13" s="31"/>
      <c r="N13" s="31"/>
      <c r="O13" s="146"/>
      <c r="P13" s="146"/>
      <c r="Q13" s="146"/>
      <c r="R13" s="31"/>
      <c r="S13" s="31"/>
      <c r="T13" s="31"/>
      <c r="U13" s="31"/>
      <c r="V13" s="31"/>
      <c r="W13" s="31"/>
      <c r="X13" s="32"/>
    </row>
    <row r="14" spans="1:24" ht="18.25" customHeight="1" x14ac:dyDescent="0.2">
      <c r="A14" s="21"/>
      <c r="B14" s="31"/>
      <c r="C14" s="31"/>
      <c r="D14" s="31"/>
      <c r="E14" s="31"/>
      <c r="F14" s="31"/>
      <c r="G14" s="31"/>
      <c r="H14" s="31"/>
      <c r="I14" s="31"/>
      <c r="J14" s="31"/>
      <c r="K14" s="31"/>
      <c r="L14" s="31"/>
      <c r="M14" s="31"/>
      <c r="N14" s="31"/>
      <c r="O14" s="146"/>
      <c r="P14" s="146"/>
      <c r="Q14" s="146"/>
      <c r="R14" s="31"/>
      <c r="S14" s="31"/>
      <c r="T14" s="31"/>
      <c r="U14" s="31"/>
      <c r="V14" s="31"/>
      <c r="W14" s="31"/>
      <c r="X14" s="32"/>
    </row>
    <row r="15" spans="1:24" ht="19" customHeight="1" x14ac:dyDescent="0.2">
      <c r="A15" s="9"/>
      <c r="B15" s="13"/>
      <c r="C15" s="13"/>
      <c r="D15" s="13"/>
      <c r="E15" s="13"/>
      <c r="F15" s="13"/>
      <c r="G15" s="13"/>
      <c r="H15" s="13"/>
      <c r="I15" s="13"/>
      <c r="J15" s="13"/>
      <c r="K15" s="13"/>
      <c r="L15" s="13"/>
      <c r="M15" s="13"/>
      <c r="N15" s="13"/>
      <c r="O15" s="41"/>
      <c r="P15" s="41"/>
      <c r="Q15" s="41"/>
      <c r="R15" s="13"/>
      <c r="S15" s="13"/>
      <c r="T15" s="13"/>
      <c r="U15" s="13"/>
      <c r="V15" s="13"/>
      <c r="W15" s="13"/>
      <c r="X15" s="38"/>
    </row>
    <row r="16" spans="1:24" ht="18.25" customHeight="1" x14ac:dyDescent="0.2">
      <c r="A16" s="23"/>
      <c r="B16" s="23"/>
      <c r="C16" s="23"/>
      <c r="D16" s="23"/>
      <c r="E16" s="23"/>
      <c r="F16" s="23"/>
      <c r="G16" s="23"/>
      <c r="H16" s="23"/>
      <c r="I16" s="23"/>
      <c r="J16" s="23"/>
      <c r="K16" s="23"/>
      <c r="L16" s="23"/>
      <c r="M16" s="23"/>
      <c r="N16" s="23"/>
      <c r="O16" s="24"/>
      <c r="P16" s="24"/>
      <c r="Q16" s="24"/>
      <c r="R16" s="23"/>
      <c r="S16" s="23"/>
      <c r="T16" s="23"/>
      <c r="U16" s="23"/>
      <c r="V16" s="23"/>
      <c r="W16" s="23"/>
      <c r="X16" s="53"/>
    </row>
    <row r="17" spans="1:24" ht="18.25" customHeight="1" x14ac:dyDescent="0.2">
      <c r="A17" s="20" t="s">
        <v>30</v>
      </c>
      <c r="B17" s="20">
        <f t="shared" ref="B17:N17" si="0">SUM(B4:B16)</f>
        <v>0</v>
      </c>
      <c r="C17" s="20">
        <f t="shared" si="0"/>
        <v>0</v>
      </c>
      <c r="D17" s="20">
        <f t="shared" si="0"/>
        <v>0</v>
      </c>
      <c r="E17" s="20">
        <f t="shared" si="0"/>
        <v>0</v>
      </c>
      <c r="F17" s="20">
        <f t="shared" si="0"/>
        <v>0</v>
      </c>
      <c r="G17" s="20">
        <f t="shared" si="0"/>
        <v>0</v>
      </c>
      <c r="H17" s="20">
        <f t="shared" si="0"/>
        <v>0</v>
      </c>
      <c r="I17" s="20">
        <f t="shared" si="0"/>
        <v>0</v>
      </c>
      <c r="J17" s="20">
        <f t="shared" si="0"/>
        <v>0</v>
      </c>
      <c r="K17" s="20">
        <f t="shared" si="0"/>
        <v>0</v>
      </c>
      <c r="L17" s="20">
        <f t="shared" si="0"/>
        <v>0</v>
      </c>
      <c r="M17" s="20">
        <f t="shared" si="0"/>
        <v>0</v>
      </c>
      <c r="N17" s="20">
        <f t="shared" si="0"/>
        <v>0</v>
      </c>
      <c r="O17" s="27" t="e">
        <f>(D17+J17+N17+K17)/(B17+J17+K17+M17)</f>
        <v>#DIV/0!</v>
      </c>
      <c r="P17" s="27" t="e">
        <f>($D17+$E17+($F17*2)+(G17*3))/$B17</f>
        <v>#DIV/0!</v>
      </c>
      <c r="Q17" s="27" t="e">
        <f>D17/B17</f>
        <v>#DIV/0!</v>
      </c>
      <c r="R17" s="20">
        <f>SUM(R4:R16)</f>
        <v>0</v>
      </c>
      <c r="S17" s="20">
        <f>SUM(S4:S16)</f>
        <v>0</v>
      </c>
      <c r="T17" s="20">
        <f>SUM(T4:T16)</f>
        <v>0</v>
      </c>
      <c r="U17" s="20">
        <f>SUM(U4:U16)</f>
        <v>3</v>
      </c>
      <c r="V17" s="20">
        <f>SUM(V4:V16)</f>
        <v>0</v>
      </c>
      <c r="W17" s="27">
        <f>(U17+V17)/(T17+U17+V17)</f>
        <v>1</v>
      </c>
      <c r="X17" s="27" t="e">
        <f>(D17-G17)/(B17-G17-I17+M17)</f>
        <v>#DIV/0!</v>
      </c>
    </row>
    <row r="18" spans="1:24" ht="18.25" customHeight="1" x14ac:dyDescent="0.2">
      <c r="A18" s="13"/>
      <c r="B18" s="13"/>
      <c r="C18" s="13"/>
      <c r="D18" s="13"/>
      <c r="E18" s="13"/>
      <c r="F18" s="13"/>
      <c r="G18" s="13"/>
      <c r="H18" s="13"/>
      <c r="I18" s="13"/>
      <c r="J18" s="13"/>
      <c r="K18" s="13"/>
      <c r="L18" s="13"/>
      <c r="M18" s="13"/>
      <c r="N18" s="13"/>
      <c r="O18" s="13"/>
      <c r="P18" s="13"/>
      <c r="Q18" s="13"/>
      <c r="R18" s="13"/>
      <c r="S18" s="32"/>
      <c r="T18" s="13"/>
      <c r="U18" s="13"/>
      <c r="V18" s="13"/>
      <c r="W18" s="38"/>
      <c r="X18" s="38"/>
    </row>
    <row r="19" spans="1:24" ht="18.25" customHeight="1" x14ac:dyDescent="0.2">
      <c r="A19" s="13"/>
      <c r="B19" s="13"/>
      <c r="C19" s="13"/>
      <c r="D19" s="13"/>
      <c r="E19" s="13"/>
      <c r="F19" s="13"/>
      <c r="G19" s="13"/>
      <c r="H19" s="13"/>
      <c r="I19" s="13"/>
      <c r="J19" s="13"/>
      <c r="K19" s="13"/>
      <c r="L19" s="13"/>
      <c r="M19" s="13"/>
      <c r="N19" s="13"/>
      <c r="O19" s="13"/>
      <c r="P19" s="13"/>
      <c r="Q19" s="13"/>
      <c r="R19" s="13"/>
      <c r="S19" s="32"/>
      <c r="T19" s="13"/>
      <c r="U19" s="13"/>
      <c r="V19" s="13"/>
      <c r="W19" s="38"/>
      <c r="X19" s="38"/>
    </row>
    <row r="20" spans="1:24" ht="18.25" customHeight="1" x14ac:dyDescent="0.2">
      <c r="A20" s="12" t="s">
        <v>31</v>
      </c>
      <c r="B20" s="13"/>
      <c r="C20" s="13"/>
      <c r="D20" s="13"/>
      <c r="E20" s="13"/>
      <c r="F20" s="13"/>
      <c r="G20" s="13"/>
      <c r="H20" s="13"/>
      <c r="I20" s="13"/>
      <c r="J20" s="13"/>
      <c r="K20" s="13"/>
      <c r="L20" s="13"/>
      <c r="M20" s="13"/>
      <c r="N20" s="13"/>
      <c r="O20" s="13"/>
      <c r="P20" s="13"/>
      <c r="Q20" s="13"/>
      <c r="R20" s="13"/>
      <c r="S20" s="32"/>
      <c r="T20" s="13"/>
      <c r="U20" s="13"/>
      <c r="V20" s="13"/>
      <c r="W20" s="38"/>
      <c r="X20" s="38"/>
    </row>
    <row r="21" spans="1:24" ht="18.25" customHeight="1" x14ac:dyDescent="0.2">
      <c r="A21" s="16" t="s">
        <v>6</v>
      </c>
      <c r="B21" s="16" t="s">
        <v>32</v>
      </c>
      <c r="C21" s="16" t="s">
        <v>33</v>
      </c>
      <c r="D21" s="16" t="s">
        <v>34</v>
      </c>
      <c r="E21" s="16" t="s">
        <v>35</v>
      </c>
      <c r="F21" s="16" t="s">
        <v>36</v>
      </c>
      <c r="G21" s="16" t="s">
        <v>8</v>
      </c>
      <c r="H21" s="16" t="s">
        <v>9</v>
      </c>
      <c r="I21" s="16" t="s">
        <v>14</v>
      </c>
      <c r="J21" s="16" t="s">
        <v>15</v>
      </c>
      <c r="K21" s="16" t="s">
        <v>16</v>
      </c>
      <c r="L21" s="16" t="s">
        <v>37</v>
      </c>
      <c r="M21" s="29" t="s">
        <v>38</v>
      </c>
      <c r="N21" s="16" t="s">
        <v>39</v>
      </c>
      <c r="O21" s="16" t="s">
        <v>40</v>
      </c>
      <c r="P21" s="16" t="s">
        <v>7</v>
      </c>
      <c r="Q21" s="16" t="s">
        <v>41</v>
      </c>
      <c r="R21" s="30"/>
      <c r="S21" s="13"/>
      <c r="T21" s="13"/>
      <c r="U21" s="13"/>
      <c r="V21" s="13"/>
      <c r="W21" s="38"/>
      <c r="X21" s="38"/>
    </row>
    <row r="22" spans="1:24" ht="19" customHeight="1" x14ac:dyDescent="0.2">
      <c r="A22" s="116" t="s">
        <v>127</v>
      </c>
      <c r="B22" s="19">
        <v>1</v>
      </c>
      <c r="C22" s="107"/>
      <c r="D22" s="19"/>
      <c r="E22" s="107"/>
      <c r="F22" s="19">
        <v>2</v>
      </c>
      <c r="G22" s="19">
        <v>0</v>
      </c>
      <c r="H22" s="19">
        <v>1</v>
      </c>
      <c r="I22" s="19">
        <v>0</v>
      </c>
      <c r="J22" s="107"/>
      <c r="K22" s="19"/>
      <c r="L22" s="107"/>
      <c r="M22" s="19">
        <v>0</v>
      </c>
      <c r="N22" s="107"/>
      <c r="O22" s="107"/>
      <c r="P22" s="19"/>
      <c r="Q22" s="35">
        <v>18</v>
      </c>
      <c r="R22" s="35"/>
      <c r="S22" s="32"/>
      <c r="T22" s="13"/>
      <c r="U22" s="13"/>
      <c r="V22" s="13"/>
      <c r="W22" s="38"/>
      <c r="X22" s="38"/>
    </row>
    <row r="23" spans="1:24" ht="19" customHeight="1" x14ac:dyDescent="0.2">
      <c r="A23" s="117" t="s">
        <v>128</v>
      </c>
      <c r="B23" s="14">
        <v>1</v>
      </c>
      <c r="C23" s="14"/>
      <c r="D23" s="32"/>
      <c r="E23" s="32"/>
      <c r="F23" s="14">
        <v>1.33</v>
      </c>
      <c r="G23" s="14">
        <v>2</v>
      </c>
      <c r="H23" s="14">
        <v>2</v>
      </c>
      <c r="I23" s="14">
        <v>1</v>
      </c>
      <c r="J23" s="32">
        <v>1</v>
      </c>
      <c r="K23" s="14">
        <v>1</v>
      </c>
      <c r="L23" s="32"/>
      <c r="M23" s="32">
        <v>1</v>
      </c>
      <c r="N23" s="32"/>
      <c r="O23" s="32"/>
      <c r="P23" s="14"/>
      <c r="Q23" s="13">
        <v>24</v>
      </c>
      <c r="R23" s="13"/>
      <c r="S23" s="32"/>
      <c r="T23" s="32"/>
      <c r="U23" s="32"/>
      <c r="V23" s="32"/>
      <c r="W23" s="38"/>
      <c r="X23" s="38"/>
    </row>
    <row r="24" spans="1:24" ht="19" customHeight="1" x14ac:dyDescent="0.2">
      <c r="A24" s="117" t="s">
        <v>131</v>
      </c>
      <c r="B24" s="14">
        <v>1</v>
      </c>
      <c r="C24" s="32"/>
      <c r="D24" s="32"/>
      <c r="E24" s="32"/>
      <c r="F24" s="14">
        <v>2.33</v>
      </c>
      <c r="G24" s="14">
        <v>2</v>
      </c>
      <c r="H24" s="14">
        <v>0</v>
      </c>
      <c r="I24" s="14">
        <v>1</v>
      </c>
      <c r="J24" s="14">
        <v>1</v>
      </c>
      <c r="K24" s="14">
        <v>2</v>
      </c>
      <c r="L24" s="32"/>
      <c r="M24" s="32">
        <v>2</v>
      </c>
      <c r="N24" s="32"/>
      <c r="O24" s="32"/>
      <c r="P24" s="14"/>
      <c r="Q24" s="13">
        <v>23</v>
      </c>
      <c r="R24" s="13"/>
      <c r="S24" s="32"/>
      <c r="T24" s="32"/>
      <c r="U24" s="32"/>
      <c r="V24" s="32"/>
      <c r="W24" s="38"/>
      <c r="X24" s="38"/>
    </row>
    <row r="25" spans="1:24" ht="19" customHeight="1" x14ac:dyDescent="0.2">
      <c r="A25" s="117" t="s">
        <v>138</v>
      </c>
      <c r="B25" s="14">
        <v>1</v>
      </c>
      <c r="C25" s="32"/>
      <c r="D25" s="32"/>
      <c r="E25" s="32"/>
      <c r="F25" s="14">
        <v>0.67</v>
      </c>
      <c r="G25" s="14">
        <v>0</v>
      </c>
      <c r="H25" s="14">
        <v>1</v>
      </c>
      <c r="I25" s="14">
        <v>1</v>
      </c>
      <c r="J25" s="14"/>
      <c r="K25" s="32">
        <v>1</v>
      </c>
      <c r="L25" s="32"/>
      <c r="M25" s="14"/>
      <c r="N25" s="32"/>
      <c r="O25" s="32"/>
      <c r="P25" s="14"/>
      <c r="Q25" s="13">
        <v>19</v>
      </c>
      <c r="R25" s="13"/>
      <c r="S25" s="32"/>
      <c r="T25" s="32"/>
      <c r="U25" s="32"/>
      <c r="V25" s="32"/>
      <c r="W25" s="38"/>
      <c r="X25" s="38"/>
    </row>
    <row r="26" spans="1:24" ht="19" customHeight="1" x14ac:dyDescent="0.2">
      <c r="A26" s="117" t="s">
        <v>140</v>
      </c>
      <c r="B26" s="14">
        <v>1</v>
      </c>
      <c r="C26" s="32"/>
      <c r="D26" s="14"/>
      <c r="E26" s="32"/>
      <c r="F26" s="14">
        <v>2</v>
      </c>
      <c r="G26" s="14">
        <v>1</v>
      </c>
      <c r="H26" s="14">
        <v>1</v>
      </c>
      <c r="I26" s="14">
        <v>1</v>
      </c>
      <c r="J26" s="14">
        <v>1</v>
      </c>
      <c r="K26" s="32"/>
      <c r="L26" s="32">
        <v>1</v>
      </c>
      <c r="M26" s="14">
        <v>1</v>
      </c>
      <c r="N26" s="32"/>
      <c r="O26" s="32"/>
      <c r="P26" s="14"/>
      <c r="Q26" s="13">
        <v>22</v>
      </c>
      <c r="R26" s="13"/>
      <c r="S26" s="32"/>
      <c r="T26" s="32"/>
      <c r="U26" s="32"/>
      <c r="V26" s="32"/>
      <c r="W26" s="38"/>
      <c r="X26" s="38"/>
    </row>
    <row r="27" spans="1:24" ht="19" customHeight="1" x14ac:dyDescent="0.2">
      <c r="A27" s="117" t="s">
        <v>150</v>
      </c>
      <c r="B27" s="14">
        <v>1</v>
      </c>
      <c r="C27" s="32"/>
      <c r="D27" s="14"/>
      <c r="E27" s="32"/>
      <c r="F27" s="14">
        <v>1.33</v>
      </c>
      <c r="G27" s="14">
        <v>0</v>
      </c>
      <c r="H27" s="14">
        <v>0</v>
      </c>
      <c r="I27" s="14">
        <v>2</v>
      </c>
      <c r="J27" s="14">
        <v>0</v>
      </c>
      <c r="K27" s="14">
        <v>0</v>
      </c>
      <c r="L27" s="14"/>
      <c r="M27" s="14">
        <v>0</v>
      </c>
      <c r="N27" s="32"/>
      <c r="O27" s="32"/>
      <c r="P27" s="14"/>
      <c r="Q27" s="13">
        <v>19</v>
      </c>
      <c r="R27" s="13"/>
      <c r="S27" s="32"/>
      <c r="T27" s="32"/>
      <c r="U27" s="32"/>
      <c r="V27" s="32"/>
      <c r="W27" s="38"/>
      <c r="X27" s="38"/>
    </row>
    <row r="28" spans="1:24" ht="19" customHeight="1" x14ac:dyDescent="0.2">
      <c r="A28" s="134" t="s">
        <v>170</v>
      </c>
      <c r="B28" s="6">
        <v>1</v>
      </c>
      <c r="F28" s="6">
        <v>0.67</v>
      </c>
      <c r="G28" s="6">
        <v>0</v>
      </c>
      <c r="H28" s="6">
        <v>1</v>
      </c>
      <c r="I28" s="6">
        <v>0</v>
      </c>
      <c r="J28" s="6">
        <v>0</v>
      </c>
      <c r="K28" s="6">
        <v>0</v>
      </c>
      <c r="L28" s="6">
        <v>0</v>
      </c>
      <c r="M28" s="6">
        <v>0</v>
      </c>
      <c r="O28" s="6"/>
      <c r="P28" s="6"/>
      <c r="Q28" s="6">
        <v>8</v>
      </c>
      <c r="R28" s="13"/>
      <c r="S28" s="32"/>
      <c r="T28" s="32"/>
      <c r="U28" s="32"/>
      <c r="V28" s="32"/>
      <c r="W28" s="38"/>
      <c r="X28" s="38"/>
    </row>
    <row r="29" spans="1:24" ht="19" customHeight="1" x14ac:dyDescent="0.2">
      <c r="A29" s="116"/>
      <c r="B29" s="14"/>
      <c r="C29" s="32"/>
      <c r="D29" s="32"/>
      <c r="E29" s="32"/>
      <c r="F29" s="14"/>
      <c r="G29" s="14"/>
      <c r="H29" s="14"/>
      <c r="I29" s="14"/>
      <c r="J29" s="14"/>
      <c r="K29" s="14"/>
      <c r="L29" s="14"/>
      <c r="M29" s="14"/>
      <c r="N29" s="32"/>
      <c r="O29" s="32"/>
      <c r="P29" s="14"/>
      <c r="Q29" s="13"/>
      <c r="R29" s="13"/>
      <c r="S29" s="32"/>
      <c r="T29" s="32"/>
      <c r="U29" s="32"/>
      <c r="V29" s="32"/>
      <c r="W29" s="38"/>
      <c r="X29" s="38"/>
    </row>
    <row r="30" spans="1:24" ht="18.25" customHeight="1" x14ac:dyDescent="0.2">
      <c r="A30" s="116"/>
      <c r="B30" s="32"/>
      <c r="C30" s="32"/>
      <c r="D30" s="32"/>
      <c r="E30" s="32"/>
      <c r="F30" s="32"/>
      <c r="G30" s="32"/>
      <c r="H30" s="32"/>
      <c r="I30" s="32"/>
      <c r="J30" s="32"/>
      <c r="K30" s="32"/>
      <c r="L30" s="32"/>
      <c r="M30" s="32"/>
      <c r="N30" s="32"/>
      <c r="O30" s="32"/>
      <c r="P30" s="32"/>
      <c r="Q30" s="13"/>
      <c r="R30" s="13"/>
      <c r="S30" s="32"/>
      <c r="T30" s="32"/>
      <c r="U30" s="32"/>
      <c r="V30" s="32"/>
      <c r="W30" s="38"/>
      <c r="X30" s="38"/>
    </row>
    <row r="31" spans="1:24" ht="18.25" customHeight="1" x14ac:dyDescent="0.2">
      <c r="A31" s="13"/>
      <c r="B31" s="13"/>
      <c r="C31" s="13"/>
      <c r="D31" s="13"/>
      <c r="E31" s="43"/>
      <c r="F31" s="13"/>
      <c r="G31" s="13"/>
      <c r="H31" s="13"/>
      <c r="I31" s="13"/>
      <c r="J31" s="13"/>
      <c r="K31" s="13"/>
      <c r="L31" s="13"/>
      <c r="M31" s="13"/>
      <c r="N31" s="13"/>
      <c r="O31" s="13"/>
      <c r="P31" s="13"/>
      <c r="Q31" s="13"/>
      <c r="R31" s="13"/>
      <c r="S31" s="32"/>
      <c r="T31" s="32"/>
      <c r="U31" s="32"/>
      <c r="V31" s="32"/>
      <c r="W31" s="38"/>
      <c r="X31" s="38"/>
    </row>
    <row r="32" spans="1:24" ht="18.25" customHeight="1" x14ac:dyDescent="0.2">
      <c r="A32" s="13"/>
      <c r="B32" s="13"/>
      <c r="C32" s="13"/>
      <c r="D32" s="13"/>
      <c r="E32" s="43"/>
      <c r="F32" s="13"/>
      <c r="G32" s="13"/>
      <c r="H32" s="13"/>
      <c r="I32" s="13"/>
      <c r="J32" s="13"/>
      <c r="K32" s="13"/>
      <c r="L32" s="13"/>
      <c r="M32" s="13"/>
      <c r="N32" s="13"/>
      <c r="O32" s="13"/>
      <c r="P32" s="13"/>
      <c r="Q32" s="13"/>
      <c r="R32" s="13"/>
      <c r="S32" s="32"/>
      <c r="T32" s="32"/>
      <c r="U32" s="32"/>
      <c r="V32" s="32"/>
      <c r="W32" s="38"/>
      <c r="X32" s="38"/>
    </row>
    <row r="33" spans="1:24" ht="18.25" customHeight="1" x14ac:dyDescent="0.2">
      <c r="A33" s="23"/>
      <c r="B33" s="23"/>
      <c r="C33" s="23"/>
      <c r="D33" s="23"/>
      <c r="E33" s="33"/>
      <c r="F33" s="23"/>
      <c r="G33" s="23"/>
      <c r="H33" s="23"/>
      <c r="I33" s="23"/>
      <c r="J33" s="23"/>
      <c r="K33" s="23"/>
      <c r="L33" s="34"/>
      <c r="M33" s="23"/>
      <c r="N33" s="23"/>
      <c r="O33" s="23"/>
      <c r="P33" s="23"/>
      <c r="Q33" s="23"/>
      <c r="R33" s="23"/>
      <c r="S33" s="13"/>
      <c r="T33" s="32"/>
      <c r="U33" s="32"/>
      <c r="V33" s="32"/>
      <c r="W33" s="38"/>
      <c r="X33" s="38"/>
    </row>
    <row r="34" spans="1:24" ht="19" customHeight="1" x14ac:dyDescent="0.2">
      <c r="A34" s="20" t="s">
        <v>30</v>
      </c>
      <c r="B34" s="20">
        <f t="shared" ref="B34:M34" si="1">SUM(B22:B33)</f>
        <v>7</v>
      </c>
      <c r="C34" s="20">
        <f t="shared" si="1"/>
        <v>0</v>
      </c>
      <c r="D34" s="20">
        <f t="shared" si="1"/>
        <v>0</v>
      </c>
      <c r="E34" s="35">
        <f t="shared" si="1"/>
        <v>0</v>
      </c>
      <c r="F34" s="20">
        <f t="shared" si="1"/>
        <v>10.33</v>
      </c>
      <c r="G34" s="20">
        <f t="shared" si="1"/>
        <v>5</v>
      </c>
      <c r="H34" s="20">
        <f t="shared" si="1"/>
        <v>6</v>
      </c>
      <c r="I34" s="20">
        <f t="shared" si="1"/>
        <v>6</v>
      </c>
      <c r="J34" s="20">
        <f t="shared" si="1"/>
        <v>3</v>
      </c>
      <c r="K34" s="20">
        <f t="shared" si="1"/>
        <v>4</v>
      </c>
      <c r="L34" s="20">
        <f t="shared" si="1"/>
        <v>1</v>
      </c>
      <c r="M34" s="20">
        <f t="shared" si="1"/>
        <v>4</v>
      </c>
      <c r="N34" s="36">
        <f>(M34*7)/F34</f>
        <v>2.7105517909002903</v>
      </c>
      <c r="O34" s="36">
        <f>SUM(H34+J34+K34)/F34</f>
        <v>1.2584704743465633</v>
      </c>
      <c r="P34" s="19">
        <f>SUM(P22:P33)</f>
        <v>0</v>
      </c>
      <c r="Q34" s="19">
        <f>SUM(Q22:Q33)</f>
        <v>133</v>
      </c>
      <c r="R34" s="107"/>
      <c r="S34" s="32"/>
      <c r="T34" s="32"/>
      <c r="U34" s="32"/>
      <c r="V34" s="32"/>
      <c r="W34" s="38"/>
      <c r="X34" s="38"/>
    </row>
    <row r="35" spans="1:24" ht="18.25" customHeight="1" x14ac:dyDescent="0.2">
      <c r="A35" s="38"/>
      <c r="B35" s="32"/>
      <c r="C35" s="38"/>
      <c r="D35" s="38"/>
      <c r="E35" s="38"/>
      <c r="F35" s="38"/>
      <c r="G35" s="38"/>
      <c r="H35" s="38"/>
      <c r="I35" s="32"/>
      <c r="J35" s="32"/>
      <c r="K35" s="32"/>
      <c r="L35" s="38"/>
      <c r="M35" s="38"/>
      <c r="N35" s="32"/>
      <c r="O35" s="38"/>
      <c r="P35" s="38"/>
      <c r="Q35" s="38"/>
      <c r="R35" s="32"/>
      <c r="S35" s="32"/>
      <c r="T35" s="32"/>
      <c r="U35" s="32"/>
      <c r="V35" s="32"/>
      <c r="W35" s="38"/>
      <c r="X35" s="38"/>
    </row>
    <row r="36" spans="1:24" ht="18.25" customHeight="1" x14ac:dyDescent="0.2">
      <c r="A36" s="38"/>
      <c r="B36" s="32"/>
      <c r="C36" s="38"/>
      <c r="D36" s="38"/>
      <c r="E36" s="38"/>
      <c r="F36" s="38"/>
      <c r="G36" s="38"/>
      <c r="H36" s="38"/>
      <c r="I36" s="32"/>
      <c r="J36" s="32"/>
      <c r="K36" s="32"/>
      <c r="L36" s="38"/>
      <c r="M36" s="38"/>
      <c r="N36" s="32"/>
      <c r="O36" s="38"/>
      <c r="P36" s="38"/>
      <c r="Q36" s="38"/>
      <c r="R36" s="32"/>
      <c r="S36" s="32"/>
      <c r="T36" s="32"/>
      <c r="U36" s="32"/>
      <c r="V36" s="32"/>
      <c r="W36" s="38"/>
      <c r="X36" s="38"/>
    </row>
    <row r="37" spans="1:24" ht="18.25" customHeight="1" x14ac:dyDescent="0.2">
      <c r="A37" s="38"/>
      <c r="B37" s="32"/>
      <c r="C37" s="38"/>
      <c r="D37" s="38"/>
      <c r="E37" s="38"/>
      <c r="F37" s="38"/>
      <c r="G37" s="38"/>
      <c r="H37" s="38"/>
      <c r="I37" s="32"/>
      <c r="J37" s="32"/>
      <c r="K37" s="32"/>
      <c r="L37" s="38"/>
      <c r="M37" s="38"/>
      <c r="N37" s="32"/>
      <c r="O37" s="38"/>
      <c r="P37" s="38"/>
      <c r="Q37" s="38"/>
      <c r="R37" s="32"/>
      <c r="S37" s="32"/>
      <c r="T37" s="32"/>
      <c r="U37" s="32"/>
      <c r="V37" s="32"/>
      <c r="W37" s="38"/>
      <c r="X37" s="38"/>
    </row>
    <row r="38" spans="1:24" ht="18.25" customHeight="1" x14ac:dyDescent="0.2">
      <c r="A38" s="38"/>
      <c r="B38" s="32"/>
      <c r="C38" s="38"/>
      <c r="D38" s="38"/>
      <c r="E38" s="38"/>
      <c r="F38" s="38"/>
      <c r="G38" s="38"/>
      <c r="H38" s="38"/>
      <c r="I38" s="32"/>
      <c r="J38" s="32"/>
      <c r="K38" s="32"/>
      <c r="L38" s="38"/>
      <c r="M38" s="38"/>
      <c r="N38" s="32"/>
      <c r="O38" s="38"/>
      <c r="P38" s="38"/>
      <c r="Q38" s="38"/>
      <c r="R38" s="32"/>
      <c r="S38" s="32"/>
      <c r="T38" s="32"/>
      <c r="U38" s="32"/>
      <c r="V38" s="32"/>
      <c r="W38" s="38"/>
      <c r="X38" s="38"/>
    </row>
    <row r="39" spans="1:24" ht="18.25" customHeight="1" x14ac:dyDescent="0.2">
      <c r="A39" s="38"/>
      <c r="B39" s="32"/>
      <c r="C39" s="38"/>
      <c r="D39" s="38"/>
      <c r="E39" s="38"/>
      <c r="F39" s="38"/>
      <c r="G39" s="38"/>
      <c r="H39" s="38"/>
      <c r="I39" s="32"/>
      <c r="J39" s="32"/>
      <c r="K39" s="32"/>
      <c r="L39" s="38"/>
      <c r="M39" s="38"/>
      <c r="N39" s="32"/>
      <c r="O39" s="38"/>
      <c r="P39" s="38"/>
      <c r="Q39" s="38"/>
      <c r="R39" s="32"/>
      <c r="S39" s="32"/>
      <c r="T39" s="32"/>
      <c r="U39" s="32"/>
      <c r="V39" s="32"/>
      <c r="W39" s="38"/>
      <c r="X39" s="38"/>
    </row>
    <row r="40" spans="1:24" ht="18.25" customHeight="1" x14ac:dyDescent="0.2">
      <c r="A40" s="38"/>
      <c r="B40" s="32"/>
      <c r="C40" s="38"/>
      <c r="D40" s="38"/>
      <c r="E40" s="38"/>
      <c r="F40" s="38"/>
      <c r="G40" s="38"/>
      <c r="H40" s="38"/>
      <c r="I40" s="32"/>
      <c r="J40" s="32"/>
      <c r="K40" s="32"/>
      <c r="L40" s="38"/>
      <c r="M40" s="38"/>
      <c r="N40" s="32"/>
      <c r="O40" s="38"/>
      <c r="P40" s="38"/>
      <c r="Q40" s="38"/>
      <c r="R40" s="32"/>
      <c r="S40" s="32"/>
      <c r="T40" s="32"/>
      <c r="U40" s="32"/>
      <c r="V40" s="32"/>
      <c r="W40" s="38"/>
      <c r="X40" s="38"/>
    </row>
    <row r="41" spans="1:24" ht="21" customHeight="1" x14ac:dyDescent="0.2">
      <c r="A41" s="11"/>
      <c r="B41" s="11"/>
      <c r="C41" s="11"/>
      <c r="D41" s="11"/>
      <c r="E41" s="11"/>
      <c r="F41" s="11"/>
      <c r="G41" s="11"/>
      <c r="H41" s="11"/>
      <c r="I41" s="11"/>
      <c r="J41" s="11"/>
      <c r="K41" s="11"/>
      <c r="L41" s="11"/>
      <c r="M41" s="11"/>
      <c r="N41" s="11"/>
      <c r="O41" s="11"/>
      <c r="P41" s="11"/>
      <c r="Q41" s="11"/>
      <c r="R41" s="11"/>
      <c r="S41" s="13"/>
      <c r="T41" s="11"/>
      <c r="U41" s="13"/>
      <c r="V41" s="13"/>
      <c r="W41" s="38"/>
      <c r="X41" s="38"/>
    </row>
    <row r="42" spans="1:24" ht="18.25" customHeight="1" x14ac:dyDescent="0.2">
      <c r="A42" s="38" t="s">
        <v>112</v>
      </c>
      <c r="B42" s="32"/>
      <c r="C42" s="38"/>
      <c r="D42" s="38"/>
      <c r="E42" s="38"/>
      <c r="F42" s="38"/>
      <c r="G42" s="38"/>
      <c r="H42" s="38"/>
      <c r="I42" s="32"/>
      <c r="J42" s="32"/>
      <c r="K42" s="32"/>
      <c r="L42" s="38"/>
      <c r="M42" s="38"/>
      <c r="N42" s="32"/>
      <c r="O42" s="38"/>
      <c r="P42" s="38"/>
      <c r="Q42" s="38"/>
      <c r="R42" s="32"/>
      <c r="S42" s="32"/>
      <c r="T42" s="32"/>
      <c r="U42" s="13"/>
      <c r="V42" s="13"/>
      <c r="W42" s="38"/>
      <c r="X42" s="38"/>
    </row>
    <row r="43" spans="1:24" ht="28.25" customHeight="1" x14ac:dyDescent="0.2">
      <c r="A43" s="16" t="s">
        <v>6</v>
      </c>
      <c r="B43" s="16" t="s">
        <v>7</v>
      </c>
      <c r="C43" s="16" t="s">
        <v>8</v>
      </c>
      <c r="D43" s="16" t="s">
        <v>9</v>
      </c>
      <c r="E43" s="16" t="s">
        <v>10</v>
      </c>
      <c r="F43" s="16" t="s">
        <v>11</v>
      </c>
      <c r="G43" s="16" t="s">
        <v>12</v>
      </c>
      <c r="H43" s="16" t="s">
        <v>13</v>
      </c>
      <c r="I43" s="16" t="s">
        <v>14</v>
      </c>
      <c r="J43" s="16" t="s">
        <v>15</v>
      </c>
      <c r="K43" s="16" t="s">
        <v>16</v>
      </c>
      <c r="L43" s="16" t="s">
        <v>17</v>
      </c>
      <c r="M43" s="16" t="s">
        <v>18</v>
      </c>
      <c r="N43" s="16" t="s">
        <v>19</v>
      </c>
      <c r="O43" s="16" t="s">
        <v>20</v>
      </c>
      <c r="P43" s="17" t="s">
        <v>21</v>
      </c>
      <c r="Q43" s="16" t="s">
        <v>22</v>
      </c>
      <c r="R43" s="16" t="s">
        <v>23</v>
      </c>
      <c r="S43" s="16" t="s">
        <v>24</v>
      </c>
      <c r="T43" s="16" t="s">
        <v>25</v>
      </c>
      <c r="U43" s="16" t="s">
        <v>26</v>
      </c>
      <c r="V43" s="16" t="s">
        <v>27</v>
      </c>
      <c r="W43" s="17" t="s">
        <v>28</v>
      </c>
      <c r="X43" s="16" t="s">
        <v>29</v>
      </c>
    </row>
    <row r="44" spans="1:24" ht="18.25" customHeight="1" x14ac:dyDescent="0.2">
      <c r="A44" s="39"/>
      <c r="B44" s="107"/>
      <c r="C44" s="39"/>
      <c r="D44" s="39"/>
      <c r="E44" s="39"/>
      <c r="F44" s="39"/>
      <c r="G44" s="39"/>
      <c r="H44" s="39"/>
      <c r="I44" s="107"/>
      <c r="J44" s="107"/>
      <c r="K44" s="107"/>
      <c r="L44" s="39"/>
      <c r="M44" s="39"/>
      <c r="N44" s="107"/>
      <c r="O44" s="39"/>
      <c r="P44" s="39"/>
      <c r="Q44" s="39"/>
      <c r="R44" s="107"/>
      <c r="S44" s="107"/>
      <c r="T44" s="107"/>
      <c r="U44" s="107"/>
      <c r="V44" s="107"/>
      <c r="W44" s="39"/>
      <c r="X44" s="39"/>
    </row>
    <row r="45" spans="1:24" ht="18.25" customHeight="1" x14ac:dyDescent="0.2">
      <c r="A45" s="116"/>
      <c r="B45" s="32"/>
      <c r="C45" s="38"/>
      <c r="D45" s="38"/>
      <c r="E45" s="38"/>
      <c r="F45" s="38"/>
      <c r="G45" s="38"/>
      <c r="H45" s="38"/>
      <c r="I45" s="32"/>
      <c r="J45" s="32"/>
      <c r="K45" s="32"/>
      <c r="L45" s="38"/>
      <c r="M45" s="38"/>
      <c r="N45" s="32"/>
      <c r="O45" s="38"/>
      <c r="P45" s="38"/>
      <c r="Q45" s="38"/>
      <c r="R45" s="32"/>
      <c r="S45" s="32"/>
      <c r="T45" s="32"/>
      <c r="U45" s="32"/>
      <c r="V45" s="32"/>
      <c r="W45" s="38"/>
      <c r="X45" s="38"/>
    </row>
    <row r="46" spans="1:24" ht="18.25" customHeight="1" x14ac:dyDescent="0.2">
      <c r="A46" s="117"/>
      <c r="B46" s="32"/>
      <c r="C46" s="38"/>
      <c r="D46" s="38"/>
      <c r="E46" s="38"/>
      <c r="F46" s="38"/>
      <c r="G46" s="38"/>
      <c r="H46" s="38"/>
      <c r="I46" s="32"/>
      <c r="J46" s="32"/>
      <c r="K46" s="32"/>
      <c r="L46" s="38"/>
      <c r="M46" s="38"/>
      <c r="N46" s="32"/>
      <c r="O46" s="38"/>
      <c r="P46" s="38"/>
      <c r="Q46" s="38"/>
      <c r="R46" s="32"/>
      <c r="S46" s="32"/>
      <c r="T46" s="32"/>
      <c r="U46" s="32"/>
      <c r="V46" s="32"/>
      <c r="W46" s="38"/>
      <c r="X46" s="38"/>
    </row>
    <row r="47" spans="1:24" ht="18.25" customHeight="1" x14ac:dyDescent="0.2">
      <c r="A47" s="117"/>
      <c r="B47" s="32"/>
      <c r="C47" s="38"/>
      <c r="D47" s="38"/>
      <c r="E47" s="38"/>
      <c r="F47" s="38"/>
      <c r="G47" s="38"/>
      <c r="H47" s="38"/>
      <c r="I47" s="32"/>
      <c r="J47" s="32"/>
      <c r="K47" s="32"/>
      <c r="L47" s="38"/>
      <c r="M47" s="38"/>
      <c r="N47" s="32"/>
      <c r="O47" s="38"/>
      <c r="P47" s="38"/>
      <c r="Q47" s="38"/>
      <c r="R47" s="32"/>
      <c r="S47" s="32"/>
      <c r="T47" s="32"/>
      <c r="U47" s="32"/>
      <c r="V47" s="32"/>
      <c r="W47" s="38"/>
      <c r="X47" s="38"/>
    </row>
    <row r="48" spans="1:24" ht="18.25" customHeight="1" x14ac:dyDescent="0.2">
      <c r="A48" s="116"/>
      <c r="B48" s="32"/>
      <c r="C48" s="38"/>
      <c r="D48" s="38"/>
      <c r="E48" s="38"/>
      <c r="F48" s="38"/>
      <c r="G48" s="38"/>
      <c r="H48" s="38"/>
      <c r="I48" s="32"/>
      <c r="J48" s="32"/>
      <c r="K48" s="32"/>
      <c r="L48" s="38"/>
      <c r="M48" s="38"/>
      <c r="N48" s="32"/>
      <c r="O48" s="38"/>
      <c r="P48" s="38"/>
      <c r="Q48" s="38"/>
      <c r="R48" s="32"/>
      <c r="S48" s="32"/>
      <c r="T48" s="32"/>
      <c r="U48" s="32"/>
      <c r="V48" s="32"/>
      <c r="W48" s="38"/>
      <c r="X48" s="38"/>
    </row>
    <row r="49" spans="1:24" ht="18.25" customHeight="1" x14ac:dyDescent="0.2">
      <c r="A49" s="117"/>
      <c r="B49" s="32"/>
      <c r="C49" s="38"/>
      <c r="D49" s="38"/>
      <c r="E49" s="38"/>
      <c r="F49" s="38"/>
      <c r="G49" s="38"/>
      <c r="H49" s="38"/>
      <c r="I49" s="32"/>
      <c r="J49" s="32"/>
      <c r="K49" s="32"/>
      <c r="L49" s="38"/>
      <c r="M49" s="38"/>
      <c r="N49" s="32"/>
      <c r="O49" s="38"/>
      <c r="P49" s="38"/>
      <c r="Q49" s="38"/>
      <c r="R49" s="32"/>
      <c r="S49" s="32"/>
      <c r="T49" s="32"/>
      <c r="U49" s="32"/>
      <c r="V49" s="32"/>
      <c r="W49" s="38"/>
      <c r="X49" s="38"/>
    </row>
    <row r="50" spans="1:24" ht="18.25" customHeight="1" x14ac:dyDescent="0.2">
      <c r="A50" s="116"/>
      <c r="B50" s="32"/>
      <c r="C50" s="38"/>
      <c r="D50" s="38"/>
      <c r="E50" s="38"/>
      <c r="F50" s="38"/>
      <c r="G50" s="38"/>
      <c r="H50" s="38"/>
      <c r="I50" s="32"/>
      <c r="J50" s="32"/>
      <c r="K50" s="32"/>
      <c r="L50" s="38"/>
      <c r="M50" s="38"/>
      <c r="N50" s="32"/>
      <c r="O50" s="38"/>
      <c r="P50" s="38"/>
      <c r="Q50" s="38"/>
      <c r="R50" s="32"/>
      <c r="S50" s="32"/>
      <c r="T50" s="32"/>
      <c r="U50" s="32"/>
      <c r="V50" s="32"/>
      <c r="W50" s="38"/>
      <c r="X50" s="38"/>
    </row>
    <row r="51" spans="1:24" ht="18.25" customHeight="1" x14ac:dyDescent="0.2">
      <c r="A51" s="116"/>
      <c r="B51" s="32"/>
      <c r="C51" s="38"/>
      <c r="D51" s="38"/>
      <c r="E51" s="38"/>
      <c r="F51" s="38"/>
      <c r="G51" s="38"/>
      <c r="H51" s="38"/>
      <c r="I51" s="32"/>
      <c r="J51" s="32"/>
      <c r="K51" s="32"/>
      <c r="L51" s="38"/>
      <c r="M51" s="38"/>
      <c r="N51" s="32"/>
      <c r="O51" s="38"/>
      <c r="P51" s="38"/>
      <c r="Q51" s="38"/>
      <c r="R51" s="32"/>
      <c r="S51" s="32"/>
      <c r="T51" s="32"/>
      <c r="U51" s="32"/>
      <c r="V51" s="32"/>
      <c r="W51" s="38"/>
      <c r="X51" s="38"/>
    </row>
    <row r="52" spans="1:24" ht="18.25" customHeight="1" x14ac:dyDescent="0.2">
      <c r="A52" s="116"/>
      <c r="B52" s="32"/>
      <c r="C52" s="38"/>
      <c r="D52" s="38"/>
      <c r="E52" s="38"/>
      <c r="F52" s="38"/>
      <c r="G52" s="38"/>
      <c r="H52" s="38"/>
      <c r="I52" s="32"/>
      <c r="J52" s="32"/>
      <c r="K52" s="32"/>
      <c r="L52" s="38"/>
      <c r="M52" s="38"/>
      <c r="N52" s="32"/>
      <c r="O52" s="38"/>
      <c r="P52" s="38"/>
      <c r="Q52" s="38"/>
      <c r="R52" s="32"/>
      <c r="S52" s="32"/>
      <c r="T52" s="32"/>
      <c r="U52" s="32"/>
      <c r="V52" s="32"/>
      <c r="W52" s="38"/>
      <c r="X52" s="38"/>
    </row>
    <row r="53" spans="1:24" ht="18.25" customHeight="1" x14ac:dyDescent="0.2">
      <c r="A53" s="116"/>
      <c r="B53" s="13"/>
      <c r="C53" s="13"/>
      <c r="D53" s="13"/>
      <c r="E53" s="13"/>
      <c r="F53" s="13"/>
      <c r="G53" s="13"/>
      <c r="H53" s="13"/>
      <c r="I53" s="13"/>
      <c r="J53" s="13"/>
      <c r="K53" s="13"/>
      <c r="L53" s="13"/>
      <c r="M53" s="13"/>
      <c r="N53" s="13"/>
      <c r="O53" s="41"/>
      <c r="P53" s="41"/>
      <c r="Q53" s="41"/>
      <c r="R53" s="13"/>
      <c r="S53" s="13"/>
      <c r="T53" s="13"/>
      <c r="U53" s="13"/>
      <c r="V53" s="13"/>
      <c r="W53" s="13"/>
      <c r="X53" s="38"/>
    </row>
    <row r="54" spans="1:24" ht="18.25" customHeight="1" x14ac:dyDescent="0.2">
      <c r="A54" s="142"/>
      <c r="B54" s="120"/>
      <c r="C54" s="120"/>
      <c r="D54" s="120"/>
      <c r="E54" s="120"/>
      <c r="F54" s="120"/>
      <c r="G54" s="120"/>
      <c r="H54" s="120"/>
      <c r="I54" s="120"/>
      <c r="J54" s="120"/>
      <c r="K54" s="120"/>
      <c r="L54" s="120"/>
      <c r="M54" s="120"/>
      <c r="N54" s="120"/>
      <c r="O54" s="143"/>
      <c r="P54" s="143"/>
      <c r="Q54" s="143"/>
      <c r="R54" s="120"/>
      <c r="S54" s="120"/>
      <c r="T54" s="120"/>
      <c r="U54" s="120"/>
      <c r="V54" s="120"/>
      <c r="W54" s="120"/>
      <c r="X54" s="147"/>
    </row>
    <row r="55" spans="1:24" ht="19" customHeight="1" x14ac:dyDescent="0.2">
      <c r="A55" s="23"/>
      <c r="B55" s="23"/>
      <c r="C55" s="23"/>
      <c r="D55" s="23"/>
      <c r="E55" s="23"/>
      <c r="F55" s="23"/>
      <c r="G55" s="23"/>
      <c r="H55" s="23"/>
      <c r="I55" s="23"/>
      <c r="J55" s="23"/>
      <c r="K55" s="23"/>
      <c r="L55" s="23"/>
      <c r="M55" s="23"/>
      <c r="N55" s="23"/>
      <c r="O55" s="24"/>
      <c r="P55" s="24"/>
      <c r="Q55" s="24"/>
      <c r="R55" s="23"/>
      <c r="S55" s="23"/>
      <c r="T55" s="23"/>
      <c r="U55" s="23"/>
      <c r="V55" s="23"/>
      <c r="W55" s="23"/>
      <c r="X55" s="40"/>
    </row>
    <row r="56" spans="1:24" ht="17" customHeight="1" x14ac:dyDescent="0.2">
      <c r="A56" s="20" t="s">
        <v>30</v>
      </c>
      <c r="B56" s="20">
        <f t="shared" ref="B56:N56" si="2">SUM(B44:B55)</f>
        <v>0</v>
      </c>
      <c r="C56" s="20">
        <f t="shared" si="2"/>
        <v>0</v>
      </c>
      <c r="D56" s="20">
        <f t="shared" si="2"/>
        <v>0</v>
      </c>
      <c r="E56" s="20">
        <f t="shared" si="2"/>
        <v>0</v>
      </c>
      <c r="F56" s="20">
        <f t="shared" si="2"/>
        <v>0</v>
      </c>
      <c r="G56" s="20">
        <f t="shared" si="2"/>
        <v>0</v>
      </c>
      <c r="H56" s="20">
        <f t="shared" si="2"/>
        <v>0</v>
      </c>
      <c r="I56" s="20">
        <f t="shared" si="2"/>
        <v>0</v>
      </c>
      <c r="J56" s="20">
        <f t="shared" si="2"/>
        <v>0</v>
      </c>
      <c r="K56" s="20">
        <f t="shared" si="2"/>
        <v>0</v>
      </c>
      <c r="L56" s="20">
        <f t="shared" si="2"/>
        <v>0</v>
      </c>
      <c r="M56" s="20">
        <f t="shared" si="2"/>
        <v>0</v>
      </c>
      <c r="N56" s="20">
        <f t="shared" si="2"/>
        <v>0</v>
      </c>
      <c r="O56" s="27" t="e">
        <f>(D56+J56+K56+N56)/(B56+J56+K56)</f>
        <v>#DIV/0!</v>
      </c>
      <c r="P56" s="27" t="e">
        <f>($D56+$E56+($F56*2)+(G56*3))/$B56</f>
        <v>#DIV/0!</v>
      </c>
      <c r="Q56" s="27" t="e">
        <f>D56/B56</f>
        <v>#DIV/0!</v>
      </c>
      <c r="R56" s="20">
        <f>SUM(R44:R55)</f>
        <v>0</v>
      </c>
      <c r="S56" s="20">
        <f>SUM(S44:S55)</f>
        <v>0</v>
      </c>
      <c r="T56" s="20">
        <f>SUM(T44:T55)</f>
        <v>0</v>
      </c>
      <c r="U56" s="20">
        <f>SUM(U44:U55)</f>
        <v>0</v>
      </c>
      <c r="V56" s="20">
        <f>SUM(V44:V55)</f>
        <v>0</v>
      </c>
      <c r="W56" s="27" t="e">
        <f>(U56+V56)/(T56+U56+V56)</f>
        <v>#DIV/0!</v>
      </c>
      <c r="X56" s="27" t="e">
        <f>(D56-G56)/(B56-I56-G56+M56)</f>
        <v>#DIV/0!</v>
      </c>
    </row>
    <row r="57" spans="1:24" ht="18.25" customHeight="1" x14ac:dyDescent="0.2">
      <c r="A57" s="38"/>
      <c r="B57" s="32"/>
      <c r="C57" s="38"/>
      <c r="D57" s="38"/>
      <c r="E57" s="38"/>
      <c r="F57" s="38"/>
      <c r="G57" s="38"/>
      <c r="H57" s="38"/>
      <c r="I57" s="32"/>
      <c r="J57" s="32"/>
      <c r="K57" s="32"/>
      <c r="L57" s="38"/>
      <c r="M57" s="38"/>
      <c r="N57" s="32"/>
      <c r="O57" s="38"/>
      <c r="P57" s="38"/>
      <c r="Q57" s="38"/>
      <c r="R57" s="32"/>
      <c r="S57" s="32"/>
      <c r="T57" s="32"/>
      <c r="U57" s="32"/>
      <c r="V57" s="32"/>
      <c r="W57" s="38"/>
      <c r="X57" s="38"/>
    </row>
    <row r="58" spans="1:24" ht="18.25" customHeight="1" x14ac:dyDescent="0.2">
      <c r="A58" s="38"/>
      <c r="B58" s="32"/>
      <c r="C58" s="38"/>
      <c r="D58" s="38"/>
      <c r="E58" s="38"/>
      <c r="F58" s="38"/>
      <c r="G58" s="38"/>
      <c r="H58" s="38"/>
      <c r="I58" s="32"/>
      <c r="J58" s="32"/>
      <c r="K58" s="32"/>
      <c r="L58" s="38"/>
      <c r="M58" s="38"/>
      <c r="N58" s="32"/>
      <c r="O58" s="38"/>
      <c r="P58" s="38"/>
      <c r="Q58" s="38"/>
      <c r="R58" s="32"/>
      <c r="S58" s="32"/>
      <c r="T58" s="32"/>
      <c r="U58" s="32"/>
      <c r="V58" s="32"/>
      <c r="W58" s="38"/>
      <c r="X58" s="38"/>
    </row>
    <row r="59" spans="1:24" ht="18.25" customHeight="1" x14ac:dyDescent="0.2">
      <c r="A59" s="13"/>
      <c r="B59" s="13"/>
      <c r="C59" s="13"/>
      <c r="D59" s="13"/>
      <c r="E59" s="43"/>
      <c r="F59" s="13"/>
      <c r="G59" s="13"/>
      <c r="H59" s="13"/>
      <c r="I59" s="13"/>
      <c r="J59" s="13"/>
      <c r="K59" s="13"/>
      <c r="L59" s="13"/>
      <c r="M59" s="13"/>
      <c r="N59" s="44"/>
      <c r="O59" s="13"/>
      <c r="P59" s="13"/>
      <c r="Q59" s="13"/>
      <c r="R59" s="13"/>
      <c r="S59" s="32"/>
      <c r="T59" s="32"/>
      <c r="U59" s="32"/>
      <c r="V59" s="32"/>
      <c r="W59" s="38"/>
      <c r="X59" s="38"/>
    </row>
    <row r="60" spans="1:24" ht="21" customHeight="1" x14ac:dyDescent="0.2">
      <c r="A60" s="45" t="s">
        <v>53</v>
      </c>
      <c r="B60" s="11"/>
      <c r="C60" s="11"/>
      <c r="D60" s="11"/>
      <c r="E60" s="11"/>
      <c r="F60" s="11"/>
      <c r="G60" s="11"/>
      <c r="H60" s="11"/>
      <c r="I60" s="11"/>
      <c r="J60" s="11"/>
      <c r="K60" s="11"/>
      <c r="L60" s="11"/>
      <c r="M60" s="11"/>
      <c r="N60" s="11"/>
      <c r="O60" s="11"/>
      <c r="P60" s="11"/>
      <c r="Q60" s="11"/>
      <c r="R60" s="11"/>
      <c r="S60" s="13"/>
      <c r="T60" s="11"/>
      <c r="U60" s="13"/>
      <c r="V60" s="13"/>
      <c r="W60" s="38"/>
      <c r="X60" s="38"/>
    </row>
    <row r="61" spans="1:24" ht="18.25" customHeight="1" x14ac:dyDescent="0.2">
      <c r="A61" s="38"/>
      <c r="B61" s="32"/>
      <c r="C61" s="38"/>
      <c r="D61" s="38"/>
      <c r="E61" s="38"/>
      <c r="F61" s="38"/>
      <c r="G61" s="38"/>
      <c r="H61" s="38"/>
      <c r="I61" s="32"/>
      <c r="J61" s="32"/>
      <c r="K61" s="32"/>
      <c r="L61" s="38"/>
      <c r="M61" s="38"/>
      <c r="N61" s="32"/>
      <c r="O61" s="38"/>
      <c r="P61" s="38"/>
      <c r="Q61" s="38"/>
      <c r="R61" s="32"/>
      <c r="S61" s="32"/>
      <c r="T61" s="32"/>
      <c r="U61" s="13"/>
      <c r="V61" s="13"/>
      <c r="W61" s="38"/>
      <c r="X61" s="38"/>
    </row>
    <row r="62" spans="1:24" ht="28.25" customHeight="1" x14ac:dyDescent="0.2">
      <c r="A62" s="16" t="s">
        <v>6</v>
      </c>
      <c r="B62" s="16" t="s">
        <v>7</v>
      </c>
      <c r="C62" s="16" t="s">
        <v>8</v>
      </c>
      <c r="D62" s="16" t="s">
        <v>9</v>
      </c>
      <c r="E62" s="16" t="s">
        <v>10</v>
      </c>
      <c r="F62" s="16" t="s">
        <v>11</v>
      </c>
      <c r="G62" s="16" t="s">
        <v>12</v>
      </c>
      <c r="H62" s="16" t="s">
        <v>13</v>
      </c>
      <c r="I62" s="16" t="s">
        <v>14</v>
      </c>
      <c r="J62" s="16" t="s">
        <v>15</v>
      </c>
      <c r="K62" s="16" t="s">
        <v>16</v>
      </c>
      <c r="L62" s="16" t="s">
        <v>17</v>
      </c>
      <c r="M62" s="16" t="s">
        <v>18</v>
      </c>
      <c r="N62" s="16" t="s">
        <v>19</v>
      </c>
      <c r="O62" s="16" t="s">
        <v>20</v>
      </c>
      <c r="P62" s="17" t="s">
        <v>21</v>
      </c>
      <c r="Q62" s="16" t="s">
        <v>22</v>
      </c>
      <c r="R62" s="16" t="s">
        <v>23</v>
      </c>
      <c r="S62" s="16" t="s">
        <v>24</v>
      </c>
      <c r="T62" s="16" t="s">
        <v>25</v>
      </c>
      <c r="U62" s="16" t="s">
        <v>26</v>
      </c>
      <c r="V62" s="16" t="s">
        <v>27</v>
      </c>
      <c r="W62" s="17" t="s">
        <v>28</v>
      </c>
      <c r="X62" s="16" t="s">
        <v>29</v>
      </c>
    </row>
    <row r="63" spans="1:24" ht="19" customHeight="1" x14ac:dyDescent="0.2">
      <c r="A63" s="18" t="s">
        <v>124</v>
      </c>
      <c r="B63" s="19">
        <v>2</v>
      </c>
      <c r="C63" s="18">
        <v>0</v>
      </c>
      <c r="D63" s="18">
        <v>0</v>
      </c>
      <c r="E63" s="18"/>
      <c r="F63" s="39"/>
      <c r="G63" s="39"/>
      <c r="H63" s="39"/>
      <c r="I63" s="107">
        <v>2</v>
      </c>
      <c r="J63" s="107">
        <v>1</v>
      </c>
      <c r="K63" s="107"/>
      <c r="L63" s="39"/>
      <c r="M63" s="39"/>
      <c r="N63" s="107"/>
      <c r="O63" s="39"/>
      <c r="P63" s="39"/>
      <c r="Q63" s="39"/>
      <c r="R63" s="107">
        <v>1</v>
      </c>
      <c r="S63" s="107"/>
      <c r="T63" s="107"/>
      <c r="U63" s="107">
        <v>2</v>
      </c>
      <c r="V63" s="19">
        <v>1</v>
      </c>
      <c r="W63" s="39"/>
      <c r="X63" s="39"/>
    </row>
    <row r="64" spans="1:24" ht="19" customHeight="1" x14ac:dyDescent="0.2">
      <c r="A64" s="116" t="s">
        <v>127</v>
      </c>
      <c r="B64" s="14"/>
      <c r="C64" s="9"/>
      <c r="D64" s="9"/>
      <c r="E64" s="38"/>
      <c r="F64" s="38"/>
      <c r="G64" s="38"/>
      <c r="H64" s="9"/>
      <c r="I64" s="32"/>
      <c r="J64" s="32"/>
      <c r="K64" s="32"/>
      <c r="L64" s="38"/>
      <c r="M64" s="9"/>
      <c r="N64" s="32"/>
      <c r="O64" s="38"/>
      <c r="P64" s="38"/>
      <c r="Q64" s="38"/>
      <c r="R64" s="14"/>
      <c r="S64" s="32"/>
      <c r="T64" s="32">
        <v>1</v>
      </c>
      <c r="U64" s="32"/>
      <c r="V64" s="32"/>
      <c r="W64" s="38"/>
      <c r="X64" s="38"/>
    </row>
    <row r="65" spans="1:24" ht="19" customHeight="1" x14ac:dyDescent="0.2">
      <c r="A65" s="117" t="s">
        <v>129</v>
      </c>
      <c r="B65" s="14">
        <v>3</v>
      </c>
      <c r="C65" s="9">
        <v>0</v>
      </c>
      <c r="D65" s="9">
        <v>0</v>
      </c>
      <c r="E65" s="38"/>
      <c r="F65" s="38"/>
      <c r="G65" s="38"/>
      <c r="H65" s="38"/>
      <c r="I65" s="32">
        <v>1</v>
      </c>
      <c r="J65" s="32"/>
      <c r="K65" s="14"/>
      <c r="L65" s="38"/>
      <c r="M65" s="38"/>
      <c r="N65" s="32"/>
      <c r="O65" s="38"/>
      <c r="P65" s="38"/>
      <c r="Q65" s="38"/>
      <c r="R65" s="32"/>
      <c r="S65" s="32"/>
      <c r="T65" s="32"/>
      <c r="U65" s="32"/>
      <c r="V65" s="32"/>
      <c r="W65" s="38"/>
      <c r="X65" s="38"/>
    </row>
    <row r="66" spans="1:24" ht="19" customHeight="1" x14ac:dyDescent="0.2">
      <c r="A66" s="117" t="s">
        <v>130</v>
      </c>
      <c r="B66" s="13">
        <v>0</v>
      </c>
      <c r="C66" s="13">
        <v>1</v>
      </c>
      <c r="D66" s="13">
        <v>0</v>
      </c>
      <c r="E66" s="13"/>
      <c r="F66" s="13"/>
      <c r="G66" s="13"/>
      <c r="H66" s="13"/>
      <c r="I66" s="13"/>
      <c r="J66" s="13">
        <v>1</v>
      </c>
      <c r="K66" s="13">
        <v>1</v>
      </c>
      <c r="L66" s="13"/>
      <c r="M66" s="13"/>
      <c r="N66" s="13"/>
      <c r="O66" s="41"/>
      <c r="P66" s="41"/>
      <c r="Q66" s="41"/>
      <c r="R66" s="13">
        <v>1</v>
      </c>
      <c r="S66" s="32"/>
      <c r="T66" s="13"/>
      <c r="U66" s="13">
        <v>1</v>
      </c>
      <c r="V66" s="13"/>
      <c r="W66" s="13"/>
      <c r="X66" s="38"/>
    </row>
    <row r="67" spans="1:24" ht="19" customHeight="1" x14ac:dyDescent="0.2">
      <c r="A67" s="117" t="s">
        <v>131</v>
      </c>
      <c r="B67" s="13">
        <v>2</v>
      </c>
      <c r="C67" s="13">
        <v>0</v>
      </c>
      <c r="D67" s="13">
        <v>0</v>
      </c>
      <c r="E67" s="13"/>
      <c r="F67" s="13"/>
      <c r="G67" s="13"/>
      <c r="H67" s="13"/>
      <c r="I67" s="13"/>
      <c r="J67" s="13"/>
      <c r="K67" s="13">
        <v>1</v>
      </c>
      <c r="L67" s="13"/>
      <c r="M67" s="13"/>
      <c r="N67" s="13"/>
      <c r="O67" s="41"/>
      <c r="P67" s="41"/>
      <c r="Q67" s="41"/>
      <c r="R67" s="13"/>
      <c r="S67" s="13"/>
      <c r="T67" s="13"/>
      <c r="U67" s="13">
        <v>1</v>
      </c>
      <c r="V67" s="13"/>
      <c r="W67" s="13"/>
      <c r="X67" s="38"/>
    </row>
    <row r="68" spans="1:24" ht="19" customHeight="1" x14ac:dyDescent="0.2">
      <c r="A68" s="116" t="s">
        <v>133</v>
      </c>
      <c r="B68" s="13">
        <v>3</v>
      </c>
      <c r="C68" s="13">
        <v>1</v>
      </c>
      <c r="D68" s="13">
        <v>0</v>
      </c>
      <c r="E68" s="13"/>
      <c r="F68" s="13"/>
      <c r="G68" s="13"/>
      <c r="H68" s="13"/>
      <c r="I68" s="13"/>
      <c r="J68" s="13"/>
      <c r="K68" s="13">
        <v>1</v>
      </c>
      <c r="L68" s="13"/>
      <c r="M68" s="13"/>
      <c r="N68" s="13">
        <v>1</v>
      </c>
      <c r="O68" s="41"/>
      <c r="P68" s="41"/>
      <c r="Q68" s="41"/>
      <c r="R68" s="13"/>
      <c r="S68" s="13"/>
      <c r="T68" s="13"/>
      <c r="U68" s="13"/>
      <c r="V68" s="13"/>
      <c r="W68" s="13"/>
      <c r="X68" s="38"/>
    </row>
    <row r="69" spans="1:24" ht="19" customHeight="1" x14ac:dyDescent="0.2">
      <c r="A69" s="116" t="s">
        <v>136</v>
      </c>
      <c r="B69" s="13">
        <v>2</v>
      </c>
      <c r="C69" s="13">
        <v>0</v>
      </c>
      <c r="D69" s="13">
        <v>0</v>
      </c>
      <c r="E69" s="13"/>
      <c r="F69" s="13"/>
      <c r="G69" s="13"/>
      <c r="H69" s="13"/>
      <c r="I69" s="13">
        <v>2</v>
      </c>
      <c r="J69" s="13"/>
      <c r="K69" s="13"/>
      <c r="L69" s="13"/>
      <c r="M69" s="13"/>
      <c r="N69" s="13"/>
      <c r="O69" s="41"/>
      <c r="P69" s="41"/>
      <c r="Q69" s="41"/>
      <c r="R69" s="13"/>
      <c r="S69" s="13"/>
      <c r="T69" s="13"/>
      <c r="U69" s="13">
        <v>1</v>
      </c>
      <c r="V69" s="13">
        <v>1</v>
      </c>
      <c r="W69" s="13"/>
      <c r="X69" s="38"/>
    </row>
    <row r="70" spans="1:24" ht="18.25" customHeight="1" x14ac:dyDescent="0.2">
      <c r="A70" s="117" t="s">
        <v>138</v>
      </c>
      <c r="B70" s="13">
        <v>1</v>
      </c>
      <c r="C70" s="13">
        <v>0</v>
      </c>
      <c r="D70" s="13">
        <v>0</v>
      </c>
      <c r="E70" s="13"/>
      <c r="F70" s="13"/>
      <c r="G70" s="13"/>
      <c r="H70" s="13"/>
      <c r="I70" s="13"/>
      <c r="J70" s="13"/>
      <c r="K70" s="13"/>
      <c r="L70" s="13"/>
      <c r="M70" s="13"/>
      <c r="N70" s="13"/>
      <c r="O70" s="41"/>
      <c r="P70" s="41"/>
      <c r="Q70" s="41"/>
      <c r="R70" s="13"/>
      <c r="S70" s="13">
        <v>1</v>
      </c>
      <c r="T70" s="13">
        <v>1</v>
      </c>
      <c r="U70" s="13">
        <v>1</v>
      </c>
      <c r="V70" s="13"/>
      <c r="W70" s="13"/>
      <c r="X70" s="38"/>
    </row>
    <row r="71" spans="1:24" ht="18.25" customHeight="1" x14ac:dyDescent="0.2">
      <c r="A71" s="117" t="s">
        <v>145</v>
      </c>
      <c r="B71" s="13">
        <v>1</v>
      </c>
      <c r="C71" s="13">
        <v>1</v>
      </c>
      <c r="D71" s="13">
        <v>0</v>
      </c>
      <c r="E71" s="13"/>
      <c r="F71" s="13"/>
      <c r="G71" s="13"/>
      <c r="H71" s="13"/>
      <c r="I71" s="13">
        <v>1</v>
      </c>
      <c r="J71" s="13"/>
      <c r="K71" s="13">
        <v>1</v>
      </c>
      <c r="L71" s="13"/>
      <c r="M71" s="13"/>
      <c r="N71" s="13"/>
      <c r="O71" s="41"/>
      <c r="P71" s="41"/>
      <c r="Q71" s="41"/>
      <c r="R71" s="13"/>
      <c r="S71" s="13"/>
      <c r="T71" s="13"/>
      <c r="U71" s="13"/>
      <c r="V71" s="13"/>
      <c r="W71" s="13"/>
      <c r="X71" s="38"/>
    </row>
    <row r="72" spans="1:24" ht="18.25" customHeight="1" x14ac:dyDescent="0.2">
      <c r="A72" s="117" t="s">
        <v>148</v>
      </c>
      <c r="B72" s="13"/>
      <c r="C72" s="13"/>
      <c r="D72" s="13"/>
      <c r="E72" s="13"/>
      <c r="F72" s="13"/>
      <c r="G72" s="13"/>
      <c r="H72" s="13"/>
      <c r="I72" s="13"/>
      <c r="J72" s="13"/>
      <c r="K72" s="13"/>
      <c r="L72" s="13"/>
      <c r="M72" s="13"/>
      <c r="N72" s="13"/>
      <c r="O72" s="41"/>
      <c r="P72" s="41"/>
      <c r="Q72" s="41"/>
      <c r="R72" s="13"/>
      <c r="S72" s="13"/>
      <c r="T72" s="13"/>
      <c r="U72" s="13">
        <v>1</v>
      </c>
      <c r="V72" s="13"/>
      <c r="W72" s="13"/>
      <c r="X72" s="38"/>
    </row>
    <row r="73" spans="1:24" ht="18.25" customHeight="1" x14ac:dyDescent="0.2">
      <c r="A73" s="117" t="s">
        <v>149</v>
      </c>
      <c r="B73" s="13">
        <v>2</v>
      </c>
      <c r="C73" s="13">
        <v>0</v>
      </c>
      <c r="D73" s="13">
        <v>0</v>
      </c>
      <c r="E73" s="13"/>
      <c r="F73" s="13"/>
      <c r="G73" s="13"/>
      <c r="H73" s="13"/>
      <c r="I73" s="13">
        <v>1</v>
      </c>
      <c r="J73" s="13"/>
      <c r="K73" s="13"/>
      <c r="L73" s="13"/>
      <c r="M73" s="13"/>
      <c r="N73" s="13"/>
      <c r="O73" s="41"/>
      <c r="P73" s="41"/>
      <c r="Q73" s="41"/>
      <c r="R73" s="13"/>
      <c r="S73" s="13"/>
      <c r="T73" s="13"/>
      <c r="U73" s="13"/>
      <c r="V73" s="13"/>
      <c r="W73" s="13"/>
      <c r="X73" s="38"/>
    </row>
    <row r="74" spans="1:24" ht="18.25" customHeight="1" x14ac:dyDescent="0.2">
      <c r="A74" s="117" t="s">
        <v>150</v>
      </c>
      <c r="B74" s="13">
        <v>1</v>
      </c>
      <c r="C74" s="13">
        <v>0</v>
      </c>
      <c r="D74" s="13">
        <v>0</v>
      </c>
      <c r="E74" s="13"/>
      <c r="F74" s="13"/>
      <c r="G74" s="13"/>
      <c r="H74" s="13"/>
      <c r="I74" s="13"/>
      <c r="J74" s="13">
        <v>1</v>
      </c>
      <c r="K74" s="13"/>
      <c r="L74" s="13"/>
      <c r="M74" s="13"/>
      <c r="N74" s="13"/>
      <c r="O74" s="41"/>
      <c r="P74" s="41"/>
      <c r="Q74" s="41"/>
      <c r="R74" s="13"/>
      <c r="S74" s="13"/>
      <c r="T74" s="13"/>
      <c r="U74" s="13">
        <v>2</v>
      </c>
      <c r="V74" s="13">
        <v>1</v>
      </c>
      <c r="W74" s="13"/>
      <c r="X74" s="38"/>
    </row>
    <row r="75" spans="1:24" ht="18.25" customHeight="1" x14ac:dyDescent="0.2">
      <c r="A75" s="116" t="s">
        <v>152</v>
      </c>
      <c r="B75" s="13">
        <v>1</v>
      </c>
      <c r="C75" s="13">
        <v>0</v>
      </c>
      <c r="D75" s="13">
        <v>0</v>
      </c>
      <c r="E75" s="13"/>
      <c r="F75" s="13"/>
      <c r="G75" s="13"/>
      <c r="H75" s="13">
        <v>1</v>
      </c>
      <c r="I75" s="13"/>
      <c r="J75" s="13">
        <v>1</v>
      </c>
      <c r="K75" s="13"/>
      <c r="L75" s="13"/>
      <c r="M75" s="13">
        <v>1</v>
      </c>
      <c r="N75" s="13"/>
      <c r="O75" s="41"/>
      <c r="P75" s="41"/>
      <c r="Q75" s="41"/>
      <c r="R75" s="13"/>
      <c r="S75" s="13"/>
      <c r="T75" s="13">
        <v>1</v>
      </c>
      <c r="U75" s="13"/>
      <c r="V75" s="13">
        <v>1</v>
      </c>
      <c r="W75" s="13"/>
      <c r="X75" s="38"/>
    </row>
    <row r="76" spans="1:24" ht="18.25" customHeight="1" x14ac:dyDescent="0.2">
      <c r="A76" s="116" t="s">
        <v>152</v>
      </c>
      <c r="B76" s="13">
        <v>3</v>
      </c>
      <c r="C76" s="13">
        <v>2</v>
      </c>
      <c r="D76" s="13">
        <v>1</v>
      </c>
      <c r="E76" s="13"/>
      <c r="F76" s="13"/>
      <c r="G76" s="13"/>
      <c r="H76" s="13"/>
      <c r="I76" s="13">
        <v>1</v>
      </c>
      <c r="J76" s="13">
        <v>1</v>
      </c>
      <c r="K76" s="13"/>
      <c r="L76" s="13"/>
      <c r="M76" s="13"/>
      <c r="N76" s="13"/>
      <c r="O76" s="41"/>
      <c r="P76" s="41"/>
      <c r="Q76" s="41"/>
      <c r="R76" s="13">
        <v>2</v>
      </c>
      <c r="S76" s="13"/>
      <c r="T76" s="13"/>
      <c r="U76" s="13">
        <v>3</v>
      </c>
      <c r="V76" s="13">
        <v>1</v>
      </c>
      <c r="W76" s="13"/>
      <c r="X76" s="38"/>
    </row>
    <row r="77" spans="1:24" ht="18.25" customHeight="1" x14ac:dyDescent="0.2">
      <c r="A77" s="116" t="s">
        <v>155</v>
      </c>
      <c r="B77" s="13">
        <v>1</v>
      </c>
      <c r="C77" s="13">
        <v>0</v>
      </c>
      <c r="D77" s="13">
        <v>0</v>
      </c>
      <c r="E77" s="13"/>
      <c r="F77" s="13"/>
      <c r="G77" s="13"/>
      <c r="H77" s="13"/>
      <c r="I77" s="13">
        <v>1</v>
      </c>
      <c r="J77" s="13">
        <v>1</v>
      </c>
      <c r="K77" s="13"/>
      <c r="L77" s="13"/>
      <c r="M77" s="13"/>
      <c r="N77" s="13"/>
      <c r="O77" s="41"/>
      <c r="P77" s="41"/>
      <c r="Q77" s="41"/>
      <c r="R77" s="13"/>
      <c r="S77" s="13"/>
      <c r="T77" s="13">
        <v>1</v>
      </c>
      <c r="U77" s="13">
        <v>1</v>
      </c>
      <c r="V77" s="13"/>
      <c r="W77" s="13"/>
      <c r="X77" s="38"/>
    </row>
    <row r="78" spans="1:24" ht="18.25" customHeight="1" x14ac:dyDescent="0.25">
      <c r="A78" s="140" t="s">
        <v>162</v>
      </c>
      <c r="B78" s="13">
        <v>3</v>
      </c>
      <c r="C78" s="13">
        <v>0</v>
      </c>
      <c r="D78" s="13">
        <v>1</v>
      </c>
      <c r="E78" s="13"/>
      <c r="F78" s="13"/>
      <c r="G78" s="13"/>
      <c r="H78" s="13"/>
      <c r="I78" s="13">
        <v>2</v>
      </c>
      <c r="J78" s="13"/>
      <c r="K78" s="13"/>
      <c r="L78" s="13"/>
      <c r="M78" s="13"/>
      <c r="N78" s="13"/>
      <c r="O78" s="41"/>
      <c r="P78" s="41"/>
      <c r="Q78" s="41"/>
      <c r="R78" s="13"/>
      <c r="S78" s="13">
        <v>1</v>
      </c>
      <c r="T78" s="13"/>
      <c r="U78" s="13"/>
      <c r="V78" s="13"/>
      <c r="W78" s="13"/>
      <c r="X78" s="38"/>
    </row>
    <row r="79" spans="1:24" ht="18.25" customHeight="1" x14ac:dyDescent="0.2">
      <c r="A79" s="134" t="s">
        <v>170</v>
      </c>
      <c r="B79" s="120"/>
      <c r="C79" s="120"/>
      <c r="D79" s="120"/>
      <c r="E79" s="120"/>
      <c r="F79" s="120"/>
      <c r="G79" s="120"/>
      <c r="H79" s="120"/>
      <c r="I79" s="120"/>
      <c r="J79" s="120"/>
      <c r="K79" s="120"/>
      <c r="L79" s="120"/>
      <c r="M79" s="120"/>
      <c r="N79" s="120"/>
      <c r="O79" s="143"/>
      <c r="P79" s="143"/>
      <c r="Q79" s="143"/>
      <c r="R79" s="120"/>
      <c r="S79" s="120"/>
      <c r="T79" s="120"/>
      <c r="U79" s="120">
        <v>2</v>
      </c>
      <c r="V79" s="120"/>
      <c r="W79" s="120"/>
      <c r="X79" s="147"/>
    </row>
    <row r="80" spans="1:24" ht="18.25" customHeight="1" x14ac:dyDescent="0.2">
      <c r="A80" s="116" t="s">
        <v>151</v>
      </c>
      <c r="B80" s="120"/>
      <c r="C80" s="120"/>
      <c r="D80" s="120"/>
      <c r="E80" s="120"/>
      <c r="F80" s="120"/>
      <c r="G80" s="120"/>
      <c r="H80" s="120"/>
      <c r="I80" s="120"/>
      <c r="J80" s="120"/>
      <c r="K80" s="120"/>
      <c r="L80" s="120"/>
      <c r="M80" s="120"/>
      <c r="N80" s="120"/>
      <c r="O80" s="143"/>
      <c r="P80" s="143"/>
      <c r="Q80" s="143"/>
      <c r="R80" s="120"/>
      <c r="S80" s="120"/>
      <c r="T80" s="120"/>
      <c r="U80" s="120"/>
      <c r="V80" s="120">
        <v>2</v>
      </c>
      <c r="W80" s="120"/>
      <c r="X80" s="147"/>
    </row>
    <row r="81" spans="1:24" ht="18.25" customHeight="1" x14ac:dyDescent="0.25">
      <c r="A81" s="140"/>
      <c r="B81" s="120"/>
      <c r="C81" s="120"/>
      <c r="D81" s="120"/>
      <c r="E81" s="120"/>
      <c r="F81" s="120"/>
      <c r="G81" s="120"/>
      <c r="H81" s="120"/>
      <c r="I81" s="120"/>
      <c r="J81" s="120"/>
      <c r="K81" s="120"/>
      <c r="L81" s="120"/>
      <c r="M81" s="120"/>
      <c r="N81" s="120"/>
      <c r="O81" s="143"/>
      <c r="P81" s="143"/>
      <c r="Q81" s="143"/>
      <c r="R81" s="120"/>
      <c r="S81" s="120"/>
      <c r="T81" s="120"/>
      <c r="U81" s="120"/>
      <c r="V81" s="120"/>
      <c r="W81" s="120"/>
      <c r="X81" s="147"/>
    </row>
    <row r="82" spans="1:24" ht="19" customHeight="1" x14ac:dyDescent="0.2">
      <c r="A82" s="23"/>
      <c r="B82" s="23"/>
      <c r="C82" s="23"/>
      <c r="D82" s="23"/>
      <c r="E82" s="23"/>
      <c r="F82" s="23"/>
      <c r="G82" s="23"/>
      <c r="H82" s="23"/>
      <c r="I82" s="23"/>
      <c r="J82" s="23"/>
      <c r="K82" s="23"/>
      <c r="L82" s="23"/>
      <c r="M82" s="23"/>
      <c r="N82" s="23"/>
      <c r="O82" s="24"/>
      <c r="P82" s="24"/>
      <c r="Q82" s="24"/>
      <c r="R82" s="23"/>
      <c r="S82" s="23"/>
      <c r="T82" s="23"/>
      <c r="U82" s="23"/>
      <c r="V82" s="23"/>
      <c r="W82" s="23"/>
      <c r="X82" s="40"/>
    </row>
    <row r="83" spans="1:24" ht="17" customHeight="1" x14ac:dyDescent="0.2">
      <c r="A83" s="20" t="s">
        <v>30</v>
      </c>
      <c r="B83" s="20">
        <f t="shared" ref="B83:N83" si="3">SUM(B63:B82)</f>
        <v>25</v>
      </c>
      <c r="C83" s="20">
        <f t="shared" si="3"/>
        <v>5</v>
      </c>
      <c r="D83" s="20">
        <f t="shared" si="3"/>
        <v>2</v>
      </c>
      <c r="E83" s="20">
        <f t="shared" si="3"/>
        <v>0</v>
      </c>
      <c r="F83" s="20">
        <f t="shared" si="3"/>
        <v>0</v>
      </c>
      <c r="G83" s="20">
        <f t="shared" si="3"/>
        <v>0</v>
      </c>
      <c r="H83" s="20">
        <f t="shared" si="3"/>
        <v>1</v>
      </c>
      <c r="I83" s="20">
        <f t="shared" si="3"/>
        <v>11</v>
      </c>
      <c r="J83" s="20">
        <f t="shared" si="3"/>
        <v>6</v>
      </c>
      <c r="K83" s="20">
        <f t="shared" si="3"/>
        <v>4</v>
      </c>
      <c r="L83" s="20">
        <f t="shared" si="3"/>
        <v>0</v>
      </c>
      <c r="M83" s="20">
        <f t="shared" si="3"/>
        <v>1</v>
      </c>
      <c r="N83" s="20">
        <f t="shared" si="3"/>
        <v>1</v>
      </c>
      <c r="O83" s="27">
        <f>(D83+J83+K83+N29)/(B83+J83+K83+M83)</f>
        <v>0.33333333333333331</v>
      </c>
      <c r="P83" s="27">
        <f>($D83+$E83+($F83*2)+(G83*3))/$B83</f>
        <v>0.08</v>
      </c>
      <c r="Q83" s="27">
        <f>D83/B83</f>
        <v>0.08</v>
      </c>
      <c r="R83" s="20">
        <f>SUM(R63:R82)</f>
        <v>4</v>
      </c>
      <c r="S83" s="20">
        <f>SUM(S63:S82)</f>
        <v>2</v>
      </c>
      <c r="T83" s="20">
        <f>SUM(T63:T82)</f>
        <v>4</v>
      </c>
      <c r="U83" s="20">
        <f>SUM(U63:U82)</f>
        <v>15</v>
      </c>
      <c r="V83" s="20">
        <f>SUM(V63:V82)</f>
        <v>7</v>
      </c>
      <c r="W83" s="27">
        <f>(U83+V83)/(T83+U83+V83)</f>
        <v>0.84615384615384615</v>
      </c>
      <c r="X83" s="27">
        <f>(D83-G83)/(B83-I83-G83+M83)</f>
        <v>0.13333333333333333</v>
      </c>
    </row>
    <row r="86" spans="1:24" ht="16" x14ac:dyDescent="0.2">
      <c r="A86" s="21" t="s">
        <v>31</v>
      </c>
      <c r="B86" s="13"/>
      <c r="C86" s="13"/>
      <c r="D86" s="13"/>
      <c r="E86" s="13"/>
      <c r="F86" s="13"/>
      <c r="G86" s="13"/>
      <c r="H86" s="13"/>
      <c r="I86" s="13"/>
      <c r="J86" s="13"/>
      <c r="K86" s="13"/>
      <c r="L86" s="13"/>
      <c r="M86" s="13"/>
      <c r="N86" s="13"/>
      <c r="O86" s="13"/>
      <c r="P86" s="13"/>
      <c r="Q86" s="13"/>
    </row>
    <row r="87" spans="1:24" ht="16" x14ac:dyDescent="0.2">
      <c r="A87" s="29" t="s">
        <v>6</v>
      </c>
      <c r="B87" s="16" t="s">
        <v>32</v>
      </c>
      <c r="C87" s="16" t="s">
        <v>33</v>
      </c>
      <c r="D87" s="16" t="s">
        <v>34</v>
      </c>
      <c r="E87" s="16" t="s">
        <v>35</v>
      </c>
      <c r="F87" s="16" t="s">
        <v>36</v>
      </c>
      <c r="G87" s="16" t="s">
        <v>8</v>
      </c>
      <c r="H87" s="16" t="s">
        <v>9</v>
      </c>
      <c r="I87" s="16" t="s">
        <v>14</v>
      </c>
      <c r="J87" s="16" t="s">
        <v>15</v>
      </c>
      <c r="K87" s="16" t="s">
        <v>16</v>
      </c>
      <c r="L87" s="16" t="s">
        <v>37</v>
      </c>
      <c r="M87" s="16" t="s">
        <v>38</v>
      </c>
      <c r="N87" s="16" t="s">
        <v>39</v>
      </c>
      <c r="O87" s="16" t="s">
        <v>40</v>
      </c>
      <c r="P87" s="16" t="s">
        <v>7</v>
      </c>
      <c r="Q87" s="16" t="s">
        <v>41</v>
      </c>
    </row>
    <row r="88" spans="1:24" ht="19" customHeight="1" x14ac:dyDescent="0.2">
      <c r="A88" s="116" t="s">
        <v>127</v>
      </c>
      <c r="B88" s="19">
        <v>1</v>
      </c>
      <c r="C88" s="19"/>
      <c r="D88" s="19"/>
      <c r="E88" s="19"/>
      <c r="F88" s="19">
        <v>0.67</v>
      </c>
      <c r="G88" s="19">
        <v>2</v>
      </c>
      <c r="H88" s="19">
        <v>1</v>
      </c>
      <c r="I88" s="19">
        <v>1</v>
      </c>
      <c r="J88" s="19">
        <v>3</v>
      </c>
      <c r="K88" s="19"/>
      <c r="L88" s="19"/>
      <c r="M88" s="19">
        <v>1</v>
      </c>
      <c r="N88" s="19"/>
      <c r="O88" s="19"/>
      <c r="P88" s="19"/>
      <c r="Q88" s="19">
        <v>20</v>
      </c>
    </row>
    <row r="89" spans="1:24" ht="16" x14ac:dyDescent="0.2">
      <c r="A89" s="117" t="s">
        <v>148</v>
      </c>
      <c r="B89" s="14">
        <v>1</v>
      </c>
      <c r="C89" s="14"/>
      <c r="D89" s="14"/>
      <c r="E89" s="32"/>
      <c r="F89" s="14">
        <v>3</v>
      </c>
      <c r="G89" s="14">
        <v>0</v>
      </c>
      <c r="H89" s="14">
        <v>1</v>
      </c>
      <c r="I89" s="14">
        <v>2</v>
      </c>
      <c r="J89" s="14">
        <v>1</v>
      </c>
      <c r="K89" s="14"/>
      <c r="L89" s="14"/>
      <c r="M89" s="14">
        <v>0</v>
      </c>
      <c r="N89" s="14"/>
      <c r="O89" s="14"/>
      <c r="P89" s="14"/>
      <c r="Q89" s="14">
        <v>32</v>
      </c>
    </row>
    <row r="90" spans="1:24" ht="16" x14ac:dyDescent="0.2">
      <c r="A90" s="117" t="s">
        <v>150</v>
      </c>
      <c r="B90" s="14">
        <v>1</v>
      </c>
      <c r="C90" s="14"/>
      <c r="D90" s="14"/>
      <c r="E90" s="14"/>
      <c r="F90" s="14">
        <v>2</v>
      </c>
      <c r="G90" s="14">
        <v>4</v>
      </c>
      <c r="H90" s="14">
        <v>3</v>
      </c>
      <c r="I90" s="14">
        <v>3</v>
      </c>
      <c r="J90" s="14">
        <v>3</v>
      </c>
      <c r="K90" s="14"/>
      <c r="L90" s="14">
        <v>2</v>
      </c>
      <c r="M90" s="14">
        <v>4</v>
      </c>
      <c r="N90" s="14"/>
      <c r="O90" s="14"/>
      <c r="P90" s="14"/>
      <c r="Q90" s="14">
        <v>50</v>
      </c>
    </row>
    <row r="91" spans="1:24" ht="16" x14ac:dyDescent="0.2">
      <c r="A91" s="116" t="s">
        <v>155</v>
      </c>
      <c r="B91" s="14">
        <v>1</v>
      </c>
      <c r="C91" s="14"/>
      <c r="D91" s="14"/>
      <c r="E91" s="14"/>
      <c r="F91" s="14">
        <v>1</v>
      </c>
      <c r="G91" s="14">
        <v>0</v>
      </c>
      <c r="H91" s="14">
        <v>1</v>
      </c>
      <c r="I91" s="14">
        <v>0</v>
      </c>
      <c r="J91" s="14">
        <v>1</v>
      </c>
      <c r="K91" s="14"/>
      <c r="L91" s="14"/>
      <c r="M91" s="14">
        <v>0</v>
      </c>
      <c r="N91" s="14"/>
      <c r="O91" s="14"/>
      <c r="P91" s="14"/>
      <c r="Q91" s="14">
        <v>21</v>
      </c>
    </row>
    <row r="92" spans="1:24" ht="16" x14ac:dyDescent="0.2">
      <c r="A92" s="117" t="s">
        <v>158</v>
      </c>
      <c r="B92" s="14">
        <v>1</v>
      </c>
      <c r="C92" s="32"/>
      <c r="D92" s="14"/>
      <c r="E92" s="32"/>
      <c r="F92" s="14">
        <v>2</v>
      </c>
      <c r="G92" s="14">
        <v>0</v>
      </c>
      <c r="H92" s="14">
        <v>1</v>
      </c>
      <c r="I92" s="14">
        <v>3</v>
      </c>
      <c r="J92" s="14">
        <v>0</v>
      </c>
      <c r="K92" s="14"/>
      <c r="L92" s="32"/>
      <c r="M92" s="14">
        <v>0</v>
      </c>
      <c r="N92" s="32"/>
      <c r="O92" s="32"/>
      <c r="P92" s="14"/>
      <c r="Q92" s="13">
        <v>23</v>
      </c>
    </row>
    <row r="93" spans="1:24" ht="16" x14ac:dyDescent="0.2">
      <c r="A93" s="116" t="s">
        <v>168</v>
      </c>
      <c r="B93" s="14">
        <v>1</v>
      </c>
      <c r="C93" s="14"/>
      <c r="D93" s="14"/>
      <c r="E93" s="14"/>
      <c r="F93" s="14">
        <v>1</v>
      </c>
      <c r="G93" s="14">
        <v>0</v>
      </c>
      <c r="H93" s="14">
        <v>1</v>
      </c>
      <c r="I93" s="14">
        <v>1</v>
      </c>
      <c r="J93" s="14">
        <v>0</v>
      </c>
      <c r="K93" s="14"/>
      <c r="L93" s="14"/>
      <c r="M93" s="14">
        <v>0</v>
      </c>
      <c r="N93" s="14"/>
      <c r="O93" s="14"/>
      <c r="P93" s="14"/>
      <c r="Q93" s="14">
        <v>12</v>
      </c>
    </row>
    <row r="94" spans="1:24" ht="16" x14ac:dyDescent="0.2">
      <c r="A94" s="134" t="s">
        <v>170</v>
      </c>
      <c r="B94" s="14">
        <v>1</v>
      </c>
      <c r="C94" s="14"/>
      <c r="D94" s="14"/>
      <c r="E94" s="14"/>
      <c r="F94" s="14">
        <v>2</v>
      </c>
      <c r="G94" s="14">
        <v>2</v>
      </c>
      <c r="H94" s="14">
        <v>3</v>
      </c>
      <c r="I94" s="14">
        <v>2</v>
      </c>
      <c r="J94" s="14">
        <v>1</v>
      </c>
      <c r="K94" s="14">
        <v>1</v>
      </c>
      <c r="L94" s="14"/>
      <c r="M94" s="14">
        <v>2</v>
      </c>
      <c r="N94" s="14"/>
      <c r="O94" s="14"/>
      <c r="P94" s="14"/>
      <c r="Q94" s="14">
        <v>39</v>
      </c>
    </row>
    <row r="95" spans="1:24" ht="16" x14ac:dyDescent="0.2">
      <c r="A95" s="117" t="s">
        <v>145</v>
      </c>
      <c r="B95" s="14">
        <v>1</v>
      </c>
      <c r="C95" s="14"/>
      <c r="D95" s="14"/>
      <c r="E95" s="14"/>
      <c r="F95" s="14">
        <v>1</v>
      </c>
      <c r="G95" s="14">
        <v>0</v>
      </c>
      <c r="H95" s="14">
        <v>1</v>
      </c>
      <c r="I95" s="14">
        <v>0</v>
      </c>
      <c r="J95" s="14">
        <v>1</v>
      </c>
      <c r="K95" s="14"/>
      <c r="L95" s="14"/>
      <c r="M95" s="14">
        <v>0</v>
      </c>
      <c r="N95" s="14"/>
      <c r="O95" s="14"/>
      <c r="P95" s="14"/>
      <c r="Q95" s="14">
        <v>13</v>
      </c>
    </row>
    <row r="96" spans="1:24" ht="16" x14ac:dyDescent="0.2">
      <c r="A96" s="145" t="s">
        <v>177</v>
      </c>
      <c r="B96" s="14">
        <v>1</v>
      </c>
      <c r="C96" s="14"/>
      <c r="D96" s="14">
        <v>1</v>
      </c>
      <c r="E96" s="14"/>
      <c r="F96" s="14">
        <v>0.67</v>
      </c>
      <c r="G96" s="14">
        <v>2</v>
      </c>
      <c r="H96" s="14">
        <v>2</v>
      </c>
      <c r="I96" s="14">
        <v>2</v>
      </c>
      <c r="J96" s="14">
        <v>3</v>
      </c>
      <c r="K96" s="14"/>
      <c r="L96" s="14"/>
      <c r="M96" s="14">
        <v>2</v>
      </c>
      <c r="N96" s="14"/>
      <c r="O96" s="14"/>
      <c r="P96" s="14"/>
      <c r="Q96" s="14">
        <v>29</v>
      </c>
    </row>
    <row r="97" spans="1:17" ht="16" x14ac:dyDescent="0.2">
      <c r="A97" s="22"/>
      <c r="B97" s="23"/>
      <c r="C97" s="23"/>
      <c r="D97" s="23"/>
      <c r="E97" s="33"/>
      <c r="F97" s="23"/>
      <c r="G97" s="23"/>
      <c r="H97" s="23"/>
      <c r="I97" s="23"/>
      <c r="J97" s="23"/>
      <c r="K97" s="23"/>
      <c r="L97" s="34"/>
      <c r="M97" s="23"/>
      <c r="N97" s="23"/>
      <c r="O97" s="23"/>
      <c r="P97" s="23"/>
      <c r="Q97" s="23"/>
    </row>
    <row r="98" spans="1:17" ht="16" x14ac:dyDescent="0.2">
      <c r="A98" s="26" t="s">
        <v>30</v>
      </c>
      <c r="B98" s="20">
        <f t="shared" ref="B98:M98" si="4">SUM(B88:B97)</f>
        <v>9</v>
      </c>
      <c r="C98" s="20">
        <f t="shared" si="4"/>
        <v>0</v>
      </c>
      <c r="D98" s="20">
        <f t="shared" si="4"/>
        <v>1</v>
      </c>
      <c r="E98" s="35">
        <f t="shared" si="4"/>
        <v>0</v>
      </c>
      <c r="F98" s="20">
        <f t="shared" si="4"/>
        <v>13.34</v>
      </c>
      <c r="G98" s="20">
        <f t="shared" si="4"/>
        <v>10</v>
      </c>
      <c r="H98" s="20">
        <f t="shared" si="4"/>
        <v>14</v>
      </c>
      <c r="I98" s="20">
        <f t="shared" si="4"/>
        <v>14</v>
      </c>
      <c r="J98" s="20">
        <f t="shared" si="4"/>
        <v>13</v>
      </c>
      <c r="K98" s="20">
        <f t="shared" si="4"/>
        <v>1</v>
      </c>
      <c r="L98" s="20">
        <f t="shared" si="4"/>
        <v>2</v>
      </c>
      <c r="M98" s="20">
        <f t="shared" si="4"/>
        <v>9</v>
      </c>
      <c r="N98" s="36">
        <f>(M98*7)/F98</f>
        <v>4.7226386806596699</v>
      </c>
      <c r="O98" s="36">
        <f>SUM(H98+J98+K98)/F98</f>
        <v>2.098950524737631</v>
      </c>
      <c r="P98" s="35"/>
      <c r="Q98" s="20">
        <f>SUM(Q88:Q97)</f>
        <v>239</v>
      </c>
    </row>
  </sheetData>
  <pageMargins left="0.75" right="0.75" top="1" bottom="1" header="0.5" footer="0.5"/>
  <pageSetup orientation="portrait"/>
  <headerFooter>
    <oddHeader>&amp;L&amp;"Geneva,Regular"&amp;10&amp;K000000Chappell</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44"/>
  <sheetViews>
    <sheetView showGridLines="0" topLeftCell="A5" workbookViewId="0">
      <selection activeCell="D40" sqref="D40"/>
    </sheetView>
  </sheetViews>
  <sheetFormatPr baseColWidth="10" defaultColWidth="8.125" defaultRowHeight="13" customHeight="1" x14ac:dyDescent="0.2"/>
  <cols>
    <col min="1" max="1" width="13" style="5" bestFit="1" customWidth="1"/>
    <col min="2" max="2" width="2.625" style="5" customWidth="1"/>
    <col min="3" max="3" width="3.125" style="5" customWidth="1"/>
    <col min="4" max="4" width="1.75" style="5" bestFit="1" customWidth="1"/>
    <col min="5" max="5" width="3.5" style="5" customWidth="1"/>
    <col min="6" max="6" width="4.125" style="5" customWidth="1"/>
    <col min="7" max="7" width="2" style="5" customWidth="1"/>
    <col min="8" max="8" width="2.5" style="5" bestFit="1" customWidth="1"/>
    <col min="9" max="10" width="2" style="5" customWidth="1"/>
    <col min="11" max="11" width="2.75" style="5" customWidth="1"/>
    <col min="12" max="12" width="3" style="5" customWidth="1"/>
    <col min="13" max="13" width="2.375" style="5" customWidth="1"/>
    <col min="14" max="14" width="4.125" style="5" bestFit="1" customWidth="1"/>
    <col min="15" max="15" width="3.625" style="5" customWidth="1"/>
    <col min="16" max="16" width="5.375" style="5" customWidth="1"/>
    <col min="17" max="17" width="5.125" style="5" bestFit="1" customWidth="1"/>
    <col min="18" max="19" width="2.25" style="5" customWidth="1"/>
    <col min="20" max="20" width="1.375" style="5" customWidth="1"/>
    <col min="21" max="22" width="2.625" style="5" customWidth="1"/>
    <col min="23" max="23" width="4.125" style="5" customWidth="1"/>
    <col min="24" max="24" width="3.875" style="5" customWidth="1"/>
    <col min="25" max="256" width="8.125" customWidth="1"/>
  </cols>
  <sheetData>
    <row r="1" spans="1:24" ht="21" customHeight="1" x14ac:dyDescent="0.2">
      <c r="A1" s="10" t="s">
        <v>118</v>
      </c>
      <c r="B1" s="11"/>
      <c r="C1" s="11"/>
      <c r="D1" s="11"/>
      <c r="E1" s="11"/>
      <c r="F1" s="11"/>
      <c r="G1" s="11"/>
      <c r="H1" s="11"/>
      <c r="I1" s="11"/>
      <c r="J1" s="11"/>
      <c r="K1" s="11"/>
      <c r="L1" s="11"/>
      <c r="M1" s="11"/>
      <c r="N1" s="11"/>
      <c r="O1" s="11"/>
      <c r="P1" s="11"/>
      <c r="Q1" s="11"/>
      <c r="R1" s="11"/>
      <c r="S1" s="11"/>
      <c r="T1" s="11"/>
      <c r="U1" s="13"/>
      <c r="V1" s="13"/>
      <c r="W1" s="14"/>
      <c r="X1" s="14"/>
    </row>
    <row r="2" spans="1:24" ht="19" customHeight="1" x14ac:dyDescent="0.2">
      <c r="A2" s="38"/>
      <c r="B2" s="14"/>
      <c r="C2" s="14"/>
      <c r="D2" s="14"/>
      <c r="E2" s="31"/>
      <c r="F2" s="14"/>
      <c r="G2" s="14"/>
      <c r="H2" s="14"/>
      <c r="I2" s="14"/>
      <c r="J2" s="14"/>
      <c r="K2" s="14"/>
      <c r="L2" s="14"/>
      <c r="M2" s="14"/>
      <c r="N2" s="14"/>
      <c r="O2" s="14"/>
      <c r="P2" s="14"/>
      <c r="Q2" s="14"/>
      <c r="R2" s="14"/>
      <c r="S2" s="14"/>
      <c r="T2" s="14"/>
      <c r="U2" s="13"/>
      <c r="V2" s="13"/>
      <c r="W2" s="14"/>
      <c r="X2" s="14"/>
    </row>
    <row r="3" spans="1:24" ht="28.25" customHeight="1" x14ac:dyDescent="0.2">
      <c r="A3" s="15" t="s">
        <v>6</v>
      </c>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21</v>
      </c>
      <c r="Q3" s="16" t="s">
        <v>22</v>
      </c>
      <c r="R3" s="16" t="s">
        <v>23</v>
      </c>
      <c r="S3" s="16" t="s">
        <v>24</v>
      </c>
      <c r="T3" s="16" t="s">
        <v>25</v>
      </c>
      <c r="U3" s="16" t="s">
        <v>26</v>
      </c>
      <c r="V3" s="16" t="s">
        <v>27</v>
      </c>
      <c r="W3" s="17" t="s">
        <v>28</v>
      </c>
      <c r="X3" s="48" t="s">
        <v>29</v>
      </c>
    </row>
    <row r="4" spans="1:24" ht="19" customHeight="1" x14ac:dyDescent="0.2">
      <c r="A4" s="117" t="s">
        <v>129</v>
      </c>
      <c r="B4" s="19">
        <v>1</v>
      </c>
      <c r="C4" s="19">
        <v>0</v>
      </c>
      <c r="D4" s="19">
        <v>0</v>
      </c>
      <c r="E4" s="19"/>
      <c r="F4" s="19"/>
      <c r="G4" s="19"/>
      <c r="H4" s="19"/>
      <c r="I4" s="19"/>
      <c r="J4" s="19"/>
      <c r="K4" s="19"/>
      <c r="L4" s="19"/>
      <c r="M4" s="19"/>
      <c r="N4" s="19"/>
      <c r="O4" s="19"/>
      <c r="P4" s="19"/>
      <c r="Q4" s="19"/>
      <c r="R4" s="19"/>
      <c r="S4" s="19"/>
      <c r="T4" s="19"/>
      <c r="U4" s="19"/>
      <c r="V4" s="19"/>
      <c r="W4" s="19"/>
      <c r="X4" s="19"/>
    </row>
    <row r="5" spans="1:24" ht="19" customHeight="1" x14ac:dyDescent="0.2">
      <c r="A5" s="117" t="s">
        <v>138</v>
      </c>
      <c r="B5" s="14">
        <v>1</v>
      </c>
      <c r="C5" s="14">
        <v>0</v>
      </c>
      <c r="D5" s="14">
        <v>0</v>
      </c>
      <c r="E5" s="14"/>
      <c r="F5" s="14"/>
      <c r="G5" s="14"/>
      <c r="H5" s="14"/>
      <c r="I5" s="14"/>
      <c r="J5" s="14"/>
      <c r="K5" s="14"/>
      <c r="L5" s="14"/>
      <c r="M5" s="14"/>
      <c r="N5" s="14"/>
      <c r="O5" s="14"/>
      <c r="P5" s="14"/>
      <c r="Q5" s="14"/>
      <c r="R5" s="14"/>
      <c r="S5" s="14"/>
      <c r="T5" s="14"/>
      <c r="U5" s="14"/>
      <c r="V5" s="14"/>
      <c r="W5" s="14"/>
      <c r="X5" s="14"/>
    </row>
    <row r="6" spans="1:24" ht="19" customHeight="1" x14ac:dyDescent="0.2">
      <c r="A6" s="117" t="s">
        <v>140</v>
      </c>
      <c r="B6" s="14">
        <v>3</v>
      </c>
      <c r="C6" s="14">
        <v>0</v>
      </c>
      <c r="D6" s="14">
        <v>1</v>
      </c>
      <c r="E6" s="14"/>
      <c r="F6" s="14"/>
      <c r="G6" s="14"/>
      <c r="H6" s="14"/>
      <c r="I6" s="14">
        <v>1</v>
      </c>
      <c r="J6" s="14"/>
      <c r="K6" s="14"/>
      <c r="L6" s="14"/>
      <c r="M6" s="14"/>
      <c r="N6" s="14"/>
      <c r="O6" s="14"/>
      <c r="P6" s="14"/>
      <c r="Q6" s="14"/>
      <c r="R6" s="14"/>
      <c r="S6" s="14">
        <v>1</v>
      </c>
      <c r="T6" s="14"/>
      <c r="U6" s="14"/>
      <c r="V6" s="14"/>
      <c r="W6" s="14"/>
      <c r="X6" s="14"/>
    </row>
    <row r="7" spans="1:24" ht="19" customHeight="1" x14ac:dyDescent="0.2">
      <c r="A7" s="117" t="s">
        <v>132</v>
      </c>
      <c r="B7" s="20">
        <v>1</v>
      </c>
      <c r="C7" s="20">
        <v>0</v>
      </c>
      <c r="D7" s="20">
        <v>0</v>
      </c>
      <c r="E7" s="20">
        <f>Bernstein!B29</f>
        <v>0</v>
      </c>
      <c r="F7" s="14"/>
      <c r="G7" s="14"/>
      <c r="H7" s="14"/>
      <c r="I7" s="14"/>
      <c r="J7" s="14"/>
      <c r="K7" s="14"/>
      <c r="L7" s="14"/>
      <c r="M7" s="14"/>
      <c r="N7" s="14"/>
      <c r="O7" s="14"/>
      <c r="P7" s="14"/>
      <c r="Q7" s="14"/>
      <c r="R7" s="14"/>
      <c r="S7" s="14"/>
      <c r="T7" s="14"/>
      <c r="U7" s="14"/>
      <c r="V7" s="14"/>
      <c r="W7" s="14"/>
      <c r="X7" s="14"/>
    </row>
    <row r="8" spans="1:24" ht="19" customHeight="1" x14ac:dyDescent="0.2">
      <c r="A8" s="117" t="s">
        <v>145</v>
      </c>
      <c r="B8" s="14">
        <v>1</v>
      </c>
      <c r="C8" s="14">
        <v>0</v>
      </c>
      <c r="D8" s="14">
        <v>0</v>
      </c>
      <c r="E8" s="14"/>
      <c r="F8" s="14"/>
      <c r="G8" s="14"/>
      <c r="H8" s="14"/>
      <c r="I8" s="14"/>
      <c r="J8" s="14"/>
      <c r="K8" s="14"/>
      <c r="L8" s="14"/>
      <c r="M8" s="14"/>
      <c r="N8" s="14"/>
      <c r="O8" s="14"/>
      <c r="P8" s="14"/>
      <c r="Q8" s="14"/>
      <c r="R8" s="14"/>
      <c r="S8" s="14"/>
      <c r="T8" s="14"/>
      <c r="U8" s="14"/>
      <c r="V8" s="14"/>
      <c r="W8" s="14"/>
      <c r="X8" s="14"/>
    </row>
    <row r="9" spans="1:24" ht="19" customHeight="1" x14ac:dyDescent="0.2">
      <c r="A9" s="116" t="s">
        <v>152</v>
      </c>
      <c r="B9" s="14">
        <v>1</v>
      </c>
      <c r="C9" s="14">
        <v>0</v>
      </c>
      <c r="D9" s="14">
        <v>0</v>
      </c>
      <c r="E9" s="14"/>
      <c r="F9" s="14"/>
      <c r="G9" s="14"/>
      <c r="H9" s="14"/>
      <c r="I9" s="14">
        <v>1</v>
      </c>
      <c r="J9" s="14">
        <v>2</v>
      </c>
      <c r="K9" s="14"/>
      <c r="L9" s="14"/>
      <c r="M9" s="14"/>
      <c r="N9" s="14"/>
      <c r="O9" s="14"/>
      <c r="P9" s="14"/>
      <c r="Q9" s="14"/>
      <c r="R9" s="14"/>
      <c r="S9" s="14"/>
      <c r="T9" s="14"/>
      <c r="U9" s="14">
        <v>1</v>
      </c>
      <c r="V9" s="14"/>
      <c r="W9" s="14"/>
      <c r="X9" s="14"/>
    </row>
    <row r="10" spans="1:24" ht="19" customHeight="1" x14ac:dyDescent="0.2">
      <c r="A10" s="38"/>
      <c r="B10" s="14"/>
      <c r="C10" s="14"/>
      <c r="D10" s="14"/>
      <c r="E10" s="14"/>
      <c r="F10" s="14"/>
      <c r="G10" s="14"/>
      <c r="H10" s="14"/>
      <c r="I10" s="14"/>
      <c r="J10" s="14"/>
      <c r="K10" s="14"/>
      <c r="L10" s="14"/>
      <c r="M10" s="14"/>
      <c r="N10" s="14"/>
      <c r="O10" s="14"/>
      <c r="P10" s="14"/>
      <c r="Q10" s="14"/>
      <c r="R10" s="14"/>
      <c r="S10" s="14"/>
      <c r="T10" s="14"/>
      <c r="U10" s="14"/>
      <c r="V10" s="14"/>
      <c r="W10" s="14"/>
      <c r="X10" s="14"/>
    </row>
    <row r="11" spans="1:24" ht="19" customHeight="1" x14ac:dyDescent="0.2">
      <c r="A11" s="38"/>
      <c r="B11" s="14"/>
      <c r="C11" s="14"/>
      <c r="D11" s="14"/>
      <c r="E11" s="14"/>
      <c r="F11" s="14"/>
      <c r="G11" s="14"/>
      <c r="H11" s="14"/>
      <c r="I11" s="14"/>
      <c r="J11" s="14"/>
      <c r="K11" s="14"/>
      <c r="L11" s="14"/>
      <c r="M11" s="14"/>
      <c r="N11" s="14"/>
      <c r="O11" s="14"/>
      <c r="P11" s="14"/>
      <c r="Q11" s="14"/>
      <c r="R11" s="14"/>
      <c r="S11" s="14"/>
      <c r="T11" s="14"/>
      <c r="U11" s="14"/>
      <c r="V11" s="14"/>
      <c r="W11" s="14"/>
      <c r="X11" s="14"/>
    </row>
    <row r="12" spans="1:24" ht="19" customHeight="1" x14ac:dyDescent="0.2">
      <c r="A12" s="38"/>
      <c r="B12" s="14"/>
      <c r="C12" s="14"/>
      <c r="D12" s="14"/>
      <c r="E12" s="14"/>
      <c r="F12" s="14"/>
      <c r="G12" s="14"/>
      <c r="H12" s="14"/>
      <c r="I12" s="14"/>
      <c r="J12" s="14"/>
      <c r="K12" s="14"/>
      <c r="L12" s="14"/>
      <c r="M12" s="14"/>
      <c r="N12" s="14"/>
      <c r="O12" s="14"/>
      <c r="P12" s="14"/>
      <c r="Q12" s="14"/>
      <c r="R12" s="14"/>
      <c r="S12" s="14"/>
      <c r="T12" s="14"/>
      <c r="U12" s="14"/>
      <c r="V12" s="14"/>
      <c r="W12" s="14"/>
      <c r="X12" s="14"/>
    </row>
    <row r="13" spans="1:24" ht="19" customHeight="1" x14ac:dyDescent="0.2">
      <c r="A13" s="38"/>
      <c r="B13" s="14"/>
      <c r="C13" s="14"/>
      <c r="D13" s="14"/>
      <c r="E13" s="14"/>
      <c r="F13" s="14"/>
      <c r="G13" s="14"/>
      <c r="H13" s="14"/>
      <c r="I13" s="14"/>
      <c r="J13" s="14"/>
      <c r="K13" s="14"/>
      <c r="L13" s="14"/>
      <c r="M13" s="14"/>
      <c r="N13" s="14"/>
      <c r="O13" s="14"/>
      <c r="P13" s="14"/>
      <c r="Q13" s="14"/>
      <c r="R13" s="14"/>
      <c r="S13" s="14"/>
      <c r="T13" s="14"/>
      <c r="U13" s="14"/>
      <c r="V13" s="14"/>
      <c r="W13" s="14"/>
      <c r="X13" s="14"/>
    </row>
    <row r="14" spans="1:24" ht="19" customHeight="1" x14ac:dyDescent="0.2">
      <c r="A14" s="38"/>
      <c r="B14" s="14"/>
      <c r="C14" s="14"/>
      <c r="D14" s="14"/>
      <c r="E14" s="14"/>
      <c r="F14" s="14"/>
      <c r="G14" s="14"/>
      <c r="H14" s="14"/>
      <c r="I14" s="14"/>
      <c r="J14" s="14"/>
      <c r="K14" s="14"/>
      <c r="L14" s="14"/>
      <c r="M14" s="14"/>
      <c r="N14" s="14"/>
      <c r="O14" s="14"/>
      <c r="P14" s="14"/>
      <c r="Q14" s="14"/>
      <c r="R14" s="14"/>
      <c r="S14" s="14"/>
      <c r="T14" s="14"/>
      <c r="U14" s="14"/>
      <c r="V14" s="14"/>
      <c r="W14" s="14"/>
      <c r="X14" s="14"/>
    </row>
    <row r="15" spans="1:24" ht="19" customHeight="1" x14ac:dyDescent="0.2">
      <c r="A15" s="38"/>
      <c r="B15" s="14"/>
      <c r="C15" s="14"/>
      <c r="D15" s="14"/>
      <c r="E15" s="14"/>
      <c r="F15" s="14"/>
      <c r="G15" s="14"/>
      <c r="H15" s="14"/>
      <c r="I15" s="14"/>
      <c r="J15" s="14"/>
      <c r="K15" s="14"/>
      <c r="L15" s="14"/>
      <c r="M15" s="14"/>
      <c r="N15" s="14"/>
      <c r="O15" s="14"/>
      <c r="P15" s="14"/>
      <c r="Q15" s="14"/>
      <c r="R15" s="14"/>
      <c r="S15" s="14"/>
      <c r="T15" s="14"/>
      <c r="U15" s="14"/>
      <c r="V15" s="14"/>
      <c r="W15" s="14"/>
      <c r="X15" s="14"/>
    </row>
    <row r="16" spans="1:24" ht="19" customHeight="1" x14ac:dyDescent="0.2">
      <c r="A16" s="38"/>
      <c r="B16" s="14"/>
      <c r="C16" s="14"/>
      <c r="D16" s="14"/>
      <c r="E16" s="14"/>
      <c r="F16" s="14"/>
      <c r="G16" s="14"/>
      <c r="H16" s="14"/>
      <c r="I16" s="14"/>
      <c r="J16" s="14"/>
      <c r="K16" s="14"/>
      <c r="L16" s="14"/>
      <c r="M16" s="14"/>
      <c r="N16" s="14"/>
      <c r="O16" s="14"/>
      <c r="P16" s="14"/>
      <c r="Q16" s="14"/>
      <c r="R16" s="14"/>
      <c r="S16" s="14"/>
      <c r="T16" s="14"/>
      <c r="U16" s="14"/>
      <c r="V16" s="14"/>
      <c r="W16" s="14"/>
      <c r="X16" s="14"/>
    </row>
    <row r="17" spans="1:24" ht="19" customHeight="1" x14ac:dyDescent="0.2">
      <c r="A17" s="38"/>
      <c r="B17" s="14"/>
      <c r="C17" s="14"/>
      <c r="D17" s="14"/>
      <c r="E17" s="14"/>
      <c r="F17" s="14"/>
      <c r="G17" s="14"/>
      <c r="H17" s="14"/>
      <c r="I17" s="14"/>
      <c r="J17" s="14"/>
      <c r="K17" s="14"/>
      <c r="L17" s="14"/>
      <c r="M17" s="14"/>
      <c r="N17" s="14"/>
      <c r="O17" s="14"/>
      <c r="P17" s="14"/>
      <c r="Q17" s="14"/>
      <c r="R17" s="14"/>
      <c r="S17" s="14"/>
      <c r="T17" s="14"/>
      <c r="U17" s="14"/>
      <c r="V17" s="14"/>
      <c r="W17" s="14"/>
      <c r="X17" s="14"/>
    </row>
    <row r="18" spans="1:24" ht="19" customHeight="1" x14ac:dyDescent="0.2">
      <c r="A18" s="38"/>
      <c r="B18" s="14"/>
      <c r="C18" s="14"/>
      <c r="D18" s="14"/>
      <c r="E18" s="14"/>
      <c r="F18" s="14"/>
      <c r="G18" s="14"/>
      <c r="H18" s="14"/>
      <c r="I18" s="14"/>
      <c r="J18" s="14"/>
      <c r="K18" s="14"/>
      <c r="L18" s="14"/>
      <c r="M18" s="14"/>
      <c r="N18" s="14"/>
      <c r="O18" s="14"/>
      <c r="P18" s="14"/>
      <c r="Q18" s="14"/>
      <c r="R18" s="14"/>
      <c r="S18" s="14"/>
      <c r="T18" s="14"/>
      <c r="U18" s="14"/>
      <c r="V18" s="14"/>
      <c r="W18" s="14"/>
      <c r="X18" s="14"/>
    </row>
    <row r="19" spans="1:24" ht="19" customHeight="1" x14ac:dyDescent="0.2">
      <c r="A19" s="38"/>
      <c r="B19" s="14"/>
      <c r="C19" s="14"/>
      <c r="D19" s="14"/>
      <c r="E19" s="14"/>
      <c r="F19" s="14"/>
      <c r="G19" s="14"/>
      <c r="H19" s="14"/>
      <c r="I19" s="14"/>
      <c r="J19" s="14"/>
      <c r="K19" s="14"/>
      <c r="L19" s="14"/>
      <c r="M19" s="14"/>
      <c r="N19" s="14"/>
      <c r="O19" s="14"/>
      <c r="P19" s="14"/>
      <c r="Q19" s="14"/>
      <c r="R19" s="14"/>
      <c r="S19" s="14"/>
      <c r="T19" s="14"/>
      <c r="U19" s="14"/>
      <c r="V19" s="14"/>
      <c r="W19" s="14"/>
      <c r="X19" s="14"/>
    </row>
    <row r="20" spans="1:24" ht="19" customHeight="1" x14ac:dyDescent="0.2">
      <c r="A20" s="38"/>
      <c r="B20" s="14"/>
      <c r="C20" s="14"/>
      <c r="D20" s="14"/>
      <c r="E20" s="14"/>
      <c r="F20" s="14"/>
      <c r="G20" s="14"/>
      <c r="H20" s="14"/>
      <c r="I20" s="14"/>
      <c r="J20" s="14"/>
      <c r="K20" s="14"/>
      <c r="L20" s="14"/>
      <c r="M20" s="14"/>
      <c r="N20" s="14"/>
      <c r="O20" s="14"/>
      <c r="P20" s="14"/>
      <c r="Q20" s="14"/>
      <c r="R20" s="14"/>
      <c r="S20" s="14"/>
      <c r="T20" s="14"/>
      <c r="U20" s="14"/>
      <c r="V20" s="14"/>
      <c r="W20" s="14"/>
      <c r="X20" s="14"/>
    </row>
    <row r="21" spans="1:24" ht="19" customHeight="1" x14ac:dyDescent="0.2">
      <c r="A21" s="38"/>
      <c r="B21" s="14"/>
      <c r="C21" s="14"/>
      <c r="D21" s="14"/>
      <c r="E21" s="14"/>
      <c r="F21" s="14"/>
      <c r="G21" s="14"/>
      <c r="H21" s="14"/>
      <c r="I21" s="14"/>
      <c r="J21" s="14"/>
      <c r="K21" s="14"/>
      <c r="L21" s="14"/>
      <c r="M21" s="14"/>
      <c r="N21" s="14"/>
      <c r="O21" s="14"/>
      <c r="P21" s="14"/>
      <c r="Q21" s="14"/>
      <c r="R21" s="14"/>
      <c r="S21" s="14"/>
      <c r="T21" s="14"/>
      <c r="U21" s="14"/>
      <c r="V21" s="14"/>
      <c r="W21" s="14"/>
      <c r="X21" s="14"/>
    </row>
    <row r="22" spans="1:24" ht="19" customHeight="1" x14ac:dyDescent="0.2">
      <c r="A22" s="38"/>
      <c r="B22" s="14"/>
      <c r="C22" s="14"/>
      <c r="D22" s="14"/>
      <c r="E22" s="14"/>
      <c r="F22" s="14"/>
      <c r="G22" s="14"/>
      <c r="H22" s="14"/>
      <c r="I22" s="14"/>
      <c r="J22" s="14"/>
      <c r="K22" s="14"/>
      <c r="L22" s="14"/>
      <c r="M22" s="14"/>
      <c r="N22" s="14"/>
      <c r="O22" s="14"/>
      <c r="P22" s="14"/>
      <c r="Q22" s="14"/>
      <c r="R22" s="14"/>
      <c r="S22" s="14"/>
      <c r="T22" s="14"/>
      <c r="U22" s="14"/>
      <c r="V22" s="14"/>
      <c r="W22" s="14"/>
      <c r="X22" s="14"/>
    </row>
    <row r="23" spans="1:24" ht="19" customHeight="1" x14ac:dyDescent="0.2">
      <c r="A23" s="38"/>
      <c r="B23" s="14"/>
      <c r="C23" s="14"/>
      <c r="D23" s="14"/>
      <c r="E23" s="14"/>
      <c r="F23" s="14"/>
      <c r="G23" s="14"/>
      <c r="H23" s="14"/>
      <c r="I23" s="14"/>
      <c r="J23" s="14"/>
      <c r="K23" s="14"/>
      <c r="L23" s="14"/>
      <c r="M23" s="14"/>
      <c r="N23" s="14"/>
      <c r="O23" s="14"/>
      <c r="P23" s="14"/>
      <c r="Q23" s="14"/>
      <c r="R23" s="14"/>
      <c r="S23" s="14"/>
      <c r="T23" s="14"/>
      <c r="U23" s="14"/>
      <c r="V23" s="14"/>
      <c r="W23" s="14"/>
      <c r="X23" s="14"/>
    </row>
    <row r="24" spans="1:24" ht="19" customHeight="1" x14ac:dyDescent="0.2">
      <c r="A24" s="38"/>
      <c r="B24" s="14"/>
      <c r="C24" s="14"/>
      <c r="D24" s="14"/>
      <c r="E24" s="14"/>
      <c r="F24" s="14"/>
      <c r="G24" s="14"/>
      <c r="H24" s="14"/>
      <c r="I24" s="14"/>
      <c r="J24" s="14"/>
      <c r="K24" s="14"/>
      <c r="L24" s="14"/>
      <c r="M24" s="14"/>
      <c r="N24" s="14"/>
      <c r="O24" s="14"/>
      <c r="P24" s="14"/>
      <c r="Q24" s="14"/>
      <c r="R24" s="14"/>
      <c r="S24" s="14"/>
      <c r="T24" s="14"/>
      <c r="U24" s="14"/>
      <c r="V24" s="14"/>
      <c r="W24" s="14"/>
      <c r="X24" s="14"/>
    </row>
    <row r="25" spans="1:24" ht="19" customHeight="1" x14ac:dyDescent="0.2">
      <c r="A25" s="22"/>
      <c r="B25" s="23"/>
      <c r="C25" s="23"/>
      <c r="D25" s="23"/>
      <c r="E25" s="23"/>
      <c r="F25" s="23"/>
      <c r="G25" s="23"/>
      <c r="H25" s="23"/>
      <c r="I25" s="23"/>
      <c r="J25" s="23"/>
      <c r="K25" s="23"/>
      <c r="L25" s="23"/>
      <c r="M25" s="23"/>
      <c r="N25" s="23"/>
      <c r="O25" s="24"/>
      <c r="P25" s="24"/>
      <c r="Q25" s="24"/>
      <c r="R25" s="23"/>
      <c r="S25" s="23"/>
      <c r="T25" s="23"/>
      <c r="U25" s="23"/>
      <c r="V25" s="23"/>
      <c r="W25" s="23"/>
      <c r="X25" s="25"/>
    </row>
    <row r="26" spans="1:24" ht="17" customHeight="1" x14ac:dyDescent="0.2">
      <c r="A26" s="26" t="s">
        <v>30</v>
      </c>
      <c r="B26" s="20">
        <f>SUM(B4:B25)</f>
        <v>8</v>
      </c>
      <c r="C26" s="20">
        <f>SUM(C4:C25)</f>
        <v>0</v>
      </c>
      <c r="D26" s="20">
        <f>SUM(D4:D25)</f>
        <v>1</v>
      </c>
      <c r="E26" s="20">
        <f t="shared" ref="E26:N26" si="0">SUM(E4:E25)</f>
        <v>0</v>
      </c>
      <c r="F26" s="20">
        <f t="shared" si="0"/>
        <v>0</v>
      </c>
      <c r="G26" s="20">
        <f t="shared" si="0"/>
        <v>0</v>
      </c>
      <c r="H26" s="20">
        <f t="shared" si="0"/>
        <v>0</v>
      </c>
      <c r="I26" s="20">
        <f t="shared" si="0"/>
        <v>2</v>
      </c>
      <c r="J26" s="20">
        <f t="shared" si="0"/>
        <v>2</v>
      </c>
      <c r="K26" s="20">
        <f t="shared" si="0"/>
        <v>0</v>
      </c>
      <c r="L26" s="20">
        <f t="shared" si="0"/>
        <v>0</v>
      </c>
      <c r="M26" s="20">
        <f t="shared" si="0"/>
        <v>0</v>
      </c>
      <c r="N26" s="20">
        <f t="shared" si="0"/>
        <v>0</v>
      </c>
      <c r="O26" s="27">
        <f>(D26+J26+K26+N26)/(B26+J26+K26)</f>
        <v>0.3</v>
      </c>
      <c r="P26" s="27">
        <f>($D26+$E26+($F26*2)+(G26*3))/$B26</f>
        <v>0.125</v>
      </c>
      <c r="Q26" s="27">
        <f>D26/B26</f>
        <v>0.125</v>
      </c>
      <c r="R26" s="20">
        <f>SUM(R4:R25)</f>
        <v>0</v>
      </c>
      <c r="S26" s="20">
        <f>SUM(S4:S25)</f>
        <v>1</v>
      </c>
      <c r="T26" s="20">
        <f>SUM(T4:T25)</f>
        <v>0</v>
      </c>
      <c r="U26" s="20">
        <f>SUM(U4:U25)</f>
        <v>1</v>
      </c>
      <c r="V26" s="20">
        <f>SUM(V4:V25)</f>
        <v>0</v>
      </c>
      <c r="W26" s="27">
        <f>(U26+V26)/(T26+U26+V26)</f>
        <v>1</v>
      </c>
      <c r="X26" s="27">
        <f>(D26-G26)/(B26-I26-G26+M26)</f>
        <v>0.16666666666666666</v>
      </c>
    </row>
    <row r="27" spans="1:24" ht="19" customHeight="1" x14ac:dyDescent="0.2">
      <c r="A27" s="28"/>
      <c r="B27" s="13"/>
      <c r="C27" s="13"/>
      <c r="D27" s="13"/>
      <c r="E27" s="13"/>
      <c r="F27" s="13"/>
      <c r="G27" s="13"/>
      <c r="H27" s="13"/>
      <c r="I27" s="13"/>
      <c r="J27" s="13"/>
      <c r="K27" s="13"/>
      <c r="L27" s="13"/>
      <c r="M27" s="13"/>
      <c r="N27" s="13"/>
      <c r="O27" s="13"/>
      <c r="P27" s="13"/>
      <c r="Q27" s="13"/>
      <c r="R27" s="13"/>
      <c r="S27" s="13"/>
      <c r="T27" s="13"/>
      <c r="U27" s="13"/>
      <c r="V27" s="13"/>
      <c r="W27" s="14"/>
      <c r="X27" s="14"/>
    </row>
    <row r="28" spans="1:24" ht="19" customHeight="1" x14ac:dyDescent="0.2">
      <c r="A28" s="28"/>
      <c r="B28" s="13"/>
      <c r="C28" s="13"/>
      <c r="D28" s="13"/>
      <c r="E28" s="13"/>
      <c r="F28" s="13"/>
      <c r="G28" s="13"/>
      <c r="H28" s="13"/>
      <c r="I28" s="13"/>
      <c r="J28" s="13"/>
      <c r="K28" s="13"/>
      <c r="L28" s="13"/>
      <c r="M28" s="13"/>
      <c r="N28" s="13"/>
      <c r="O28" s="13"/>
      <c r="P28" s="13"/>
      <c r="Q28" s="13"/>
      <c r="R28" s="13"/>
      <c r="S28" s="13"/>
      <c r="T28" s="13"/>
      <c r="U28" s="13"/>
      <c r="V28" s="13"/>
      <c r="W28" s="14"/>
      <c r="X28" s="14"/>
    </row>
    <row r="29" spans="1:24" ht="19" customHeight="1" x14ac:dyDescent="0.2">
      <c r="A29" s="38"/>
      <c r="B29" s="14"/>
      <c r="C29" s="14"/>
      <c r="D29" s="14"/>
      <c r="E29" s="14"/>
      <c r="F29" s="14"/>
      <c r="G29" s="14"/>
      <c r="H29" s="14"/>
      <c r="I29" s="14"/>
      <c r="J29" s="14"/>
      <c r="K29" s="14"/>
      <c r="L29" s="14"/>
      <c r="M29" s="14"/>
      <c r="N29" s="14"/>
      <c r="O29" s="14"/>
      <c r="P29" s="14"/>
      <c r="Q29" s="14"/>
      <c r="R29" s="14"/>
      <c r="S29" s="14"/>
      <c r="T29" s="14"/>
      <c r="U29" s="14"/>
      <c r="V29" s="14"/>
      <c r="W29" s="14"/>
      <c r="X29" s="14"/>
    </row>
    <row r="30" spans="1:24" ht="19" customHeight="1" x14ac:dyDescent="0.2">
      <c r="A30" s="38"/>
      <c r="B30" s="14"/>
      <c r="C30" s="14"/>
      <c r="D30" s="14"/>
      <c r="E30" s="14"/>
      <c r="F30" s="14"/>
      <c r="G30" s="14"/>
      <c r="H30" s="14"/>
      <c r="I30" s="14"/>
      <c r="J30" s="14"/>
      <c r="K30" s="14"/>
      <c r="L30" s="14"/>
      <c r="M30" s="14"/>
      <c r="N30" s="14"/>
      <c r="O30" s="14"/>
      <c r="P30" s="14"/>
      <c r="Q30" s="14"/>
      <c r="R30" s="14"/>
      <c r="S30" s="14"/>
      <c r="T30" s="14"/>
      <c r="U30" s="14"/>
      <c r="V30" s="14"/>
      <c r="W30" s="14"/>
      <c r="X30" s="14"/>
    </row>
    <row r="31" spans="1:24" ht="21" customHeight="1" x14ac:dyDescent="0.2">
      <c r="A31" s="55"/>
      <c r="B31" s="11"/>
      <c r="C31" s="11"/>
      <c r="D31" s="11"/>
      <c r="E31" s="11"/>
      <c r="F31" s="11"/>
      <c r="G31" s="11"/>
      <c r="H31" s="11"/>
      <c r="I31" s="11"/>
      <c r="J31" s="11"/>
      <c r="K31" s="11"/>
      <c r="L31" s="11"/>
      <c r="M31" s="11"/>
      <c r="N31" s="11"/>
      <c r="O31" s="11"/>
      <c r="P31" s="11"/>
      <c r="Q31" s="11"/>
      <c r="R31" s="11"/>
      <c r="S31" s="11"/>
      <c r="T31" s="11"/>
      <c r="U31" s="13"/>
      <c r="V31" s="13"/>
      <c r="W31" s="14"/>
      <c r="X31" s="14"/>
    </row>
    <row r="32" spans="1:24" ht="19" customHeight="1" x14ac:dyDescent="0.2">
      <c r="A32" s="38"/>
      <c r="B32" s="14"/>
      <c r="C32" s="14"/>
      <c r="D32" s="14"/>
      <c r="E32" s="14"/>
      <c r="F32" s="14"/>
      <c r="G32" s="14"/>
      <c r="H32" s="14"/>
      <c r="I32" s="14"/>
      <c r="J32" s="14"/>
      <c r="K32" s="14"/>
      <c r="L32" s="14"/>
      <c r="M32" s="14"/>
      <c r="N32" s="14"/>
      <c r="O32" s="14"/>
      <c r="P32" s="14"/>
      <c r="Q32" s="14"/>
      <c r="R32" s="14"/>
      <c r="S32" s="14"/>
      <c r="T32" s="14"/>
      <c r="U32" s="14"/>
      <c r="V32" s="14"/>
      <c r="W32" s="14"/>
      <c r="X32" s="14"/>
    </row>
    <row r="33" spans="1:24" ht="19" customHeight="1" x14ac:dyDescent="0.2">
      <c r="A33" s="21" t="s">
        <v>31</v>
      </c>
      <c r="B33" s="13"/>
      <c r="C33" s="13"/>
      <c r="D33" s="13"/>
      <c r="E33" s="13"/>
      <c r="F33" s="13"/>
      <c r="G33" s="13"/>
      <c r="H33" s="13"/>
      <c r="I33" s="13"/>
      <c r="J33" s="13"/>
      <c r="K33" s="13"/>
      <c r="L33" s="13"/>
      <c r="M33" s="13"/>
      <c r="N33" s="13"/>
      <c r="O33" s="13"/>
      <c r="P33" s="13"/>
      <c r="Q33" s="13"/>
      <c r="R33" s="14"/>
      <c r="S33" s="14"/>
      <c r="T33" s="14"/>
      <c r="U33" s="14"/>
      <c r="V33" s="14"/>
      <c r="W33" s="14"/>
      <c r="X33" s="14"/>
    </row>
    <row r="34" spans="1:24" ht="19" customHeight="1" x14ac:dyDescent="0.2">
      <c r="A34" s="29" t="s">
        <v>6</v>
      </c>
      <c r="B34" s="16" t="s">
        <v>32</v>
      </c>
      <c r="C34" s="16" t="s">
        <v>33</v>
      </c>
      <c r="D34" s="16" t="s">
        <v>34</v>
      </c>
      <c r="E34" s="16" t="s">
        <v>35</v>
      </c>
      <c r="F34" s="16" t="s">
        <v>36</v>
      </c>
      <c r="G34" s="16" t="s">
        <v>8</v>
      </c>
      <c r="H34" s="16" t="s">
        <v>9</v>
      </c>
      <c r="I34" s="16" t="s">
        <v>14</v>
      </c>
      <c r="J34" s="16" t="s">
        <v>15</v>
      </c>
      <c r="K34" s="16" t="s">
        <v>16</v>
      </c>
      <c r="L34" s="16" t="s">
        <v>37</v>
      </c>
      <c r="M34" s="16" t="s">
        <v>38</v>
      </c>
      <c r="N34" s="16" t="s">
        <v>39</v>
      </c>
      <c r="O34" s="16" t="s">
        <v>40</v>
      </c>
      <c r="P34" s="16" t="s">
        <v>7</v>
      </c>
      <c r="Q34" s="16" t="s">
        <v>41</v>
      </c>
      <c r="R34" s="14"/>
      <c r="S34" s="14"/>
      <c r="T34" s="14"/>
      <c r="U34" s="14"/>
      <c r="V34" s="14"/>
      <c r="W34" s="14"/>
      <c r="X34" s="14"/>
    </row>
    <row r="35" spans="1:24" ht="19" customHeight="1" x14ac:dyDescent="0.2">
      <c r="A35" s="116"/>
      <c r="B35" s="35"/>
      <c r="C35" s="35"/>
      <c r="D35" s="35"/>
      <c r="E35" s="42"/>
      <c r="F35" s="35"/>
      <c r="G35" s="35"/>
      <c r="H35" s="35"/>
      <c r="I35" s="35"/>
      <c r="J35" s="35"/>
      <c r="K35" s="35"/>
      <c r="L35" s="35"/>
      <c r="M35" s="35"/>
      <c r="N35" s="35"/>
      <c r="O35" s="36"/>
      <c r="P35" s="35"/>
      <c r="Q35" s="35"/>
      <c r="R35" s="14"/>
      <c r="S35" s="14"/>
      <c r="T35" s="14"/>
      <c r="U35" s="14"/>
      <c r="V35" s="14"/>
      <c r="W35" s="14"/>
      <c r="X35" s="14"/>
    </row>
    <row r="36" spans="1:24" ht="19" customHeight="1" x14ac:dyDescent="0.2">
      <c r="A36" s="117"/>
      <c r="B36" s="13"/>
      <c r="C36" s="13"/>
      <c r="D36" s="13"/>
      <c r="E36" s="43"/>
      <c r="F36" s="56"/>
      <c r="G36" s="13"/>
      <c r="H36" s="13"/>
      <c r="I36" s="13"/>
      <c r="J36" s="13"/>
      <c r="K36" s="13"/>
      <c r="L36" s="44"/>
      <c r="M36" s="13"/>
      <c r="N36" s="44"/>
      <c r="O36" s="13"/>
      <c r="P36" s="14"/>
      <c r="Q36" s="14"/>
      <c r="R36" s="14"/>
      <c r="S36" s="14"/>
      <c r="T36" s="14"/>
      <c r="U36" s="14"/>
      <c r="V36" s="14"/>
      <c r="W36" s="14"/>
      <c r="X36" s="14"/>
    </row>
    <row r="37" spans="1:24" ht="19" customHeight="1" x14ac:dyDescent="0.2">
      <c r="A37" s="119"/>
      <c r="B37" s="13"/>
      <c r="C37" s="13"/>
      <c r="D37" s="13"/>
      <c r="E37" s="43"/>
      <c r="F37" s="56"/>
      <c r="G37" s="13"/>
      <c r="H37" s="13"/>
      <c r="I37" s="13"/>
      <c r="J37" s="13"/>
      <c r="K37" s="13"/>
      <c r="L37" s="44"/>
      <c r="M37" s="13"/>
      <c r="N37" s="13"/>
      <c r="O37" s="13"/>
      <c r="P37" s="14"/>
      <c r="Q37" s="14"/>
      <c r="R37" s="14"/>
      <c r="S37" s="14"/>
      <c r="T37" s="14"/>
      <c r="U37" s="14"/>
      <c r="V37" s="14"/>
      <c r="W37" s="14"/>
      <c r="X37" s="14"/>
    </row>
    <row r="38" spans="1:24" ht="19" customHeight="1" x14ac:dyDescent="0.2">
      <c r="A38" s="117"/>
      <c r="B38" s="13"/>
      <c r="C38" s="13"/>
      <c r="D38" s="13"/>
      <c r="E38" s="43"/>
      <c r="F38" s="56"/>
      <c r="G38" s="13"/>
      <c r="H38" s="13"/>
      <c r="I38" s="13"/>
      <c r="J38" s="13"/>
      <c r="K38" s="13"/>
      <c r="L38" s="13"/>
      <c r="M38" s="13"/>
      <c r="N38" s="13"/>
      <c r="O38" s="13"/>
      <c r="P38" s="14"/>
      <c r="Q38" s="14"/>
      <c r="R38" s="14"/>
      <c r="S38" s="14"/>
      <c r="T38" s="14"/>
      <c r="U38" s="14"/>
      <c r="V38" s="14"/>
      <c r="W38" s="14"/>
      <c r="X38" s="14"/>
    </row>
    <row r="39" spans="1:24" ht="19" customHeight="1" x14ac:dyDescent="0.2">
      <c r="A39" s="116"/>
      <c r="B39" s="13"/>
      <c r="C39" s="13"/>
      <c r="D39" s="13"/>
      <c r="E39" s="43"/>
      <c r="F39" s="56"/>
      <c r="G39" s="13"/>
      <c r="H39" s="13"/>
      <c r="I39" s="13"/>
      <c r="J39" s="13"/>
      <c r="K39" s="13"/>
      <c r="L39" s="44"/>
      <c r="M39" s="13"/>
      <c r="N39" s="13"/>
      <c r="O39" s="13"/>
      <c r="P39" s="14"/>
      <c r="Q39" s="14"/>
      <c r="R39" s="14"/>
      <c r="S39" s="14"/>
      <c r="T39" s="14"/>
      <c r="U39" s="14"/>
      <c r="V39" s="14"/>
      <c r="W39" s="14"/>
      <c r="X39" s="14"/>
    </row>
    <row r="40" spans="1:24" ht="19" customHeight="1" x14ac:dyDescent="0.2">
      <c r="A40" s="116"/>
      <c r="B40" s="13"/>
      <c r="C40" s="13"/>
      <c r="D40" s="13"/>
      <c r="E40" s="43"/>
      <c r="F40" s="56"/>
      <c r="G40" s="13"/>
      <c r="H40" s="13"/>
      <c r="I40" s="28"/>
      <c r="J40" s="13"/>
      <c r="K40" s="13"/>
      <c r="L40" s="44"/>
      <c r="M40" s="13"/>
      <c r="N40" s="13"/>
      <c r="O40" s="13"/>
      <c r="P40" s="14"/>
      <c r="Q40" s="14"/>
      <c r="R40" s="14"/>
      <c r="S40" s="14"/>
      <c r="T40" s="14"/>
      <c r="U40" s="14"/>
      <c r="V40" s="14"/>
      <c r="W40" s="14"/>
      <c r="X40" s="14"/>
    </row>
    <row r="41" spans="1:24" ht="19" customHeight="1" x14ac:dyDescent="0.2">
      <c r="A41" s="9"/>
      <c r="B41" s="13"/>
      <c r="C41" s="13"/>
      <c r="D41" s="13"/>
      <c r="E41" s="43"/>
      <c r="F41" s="56"/>
      <c r="G41" s="13"/>
      <c r="H41" s="13"/>
      <c r="I41" s="13"/>
      <c r="J41" s="13"/>
      <c r="K41" s="13"/>
      <c r="L41" s="44"/>
      <c r="M41" s="13"/>
      <c r="N41" s="13"/>
      <c r="O41" s="13"/>
      <c r="P41" s="14"/>
      <c r="Q41" s="14"/>
      <c r="R41" s="14"/>
      <c r="S41" s="14"/>
      <c r="T41" s="14"/>
      <c r="U41" s="14"/>
      <c r="V41" s="14"/>
      <c r="W41" s="14"/>
      <c r="X41" s="14"/>
    </row>
    <row r="42" spans="1:24" ht="19" customHeight="1" x14ac:dyDescent="0.2">
      <c r="A42" s="9"/>
      <c r="B42" s="13"/>
      <c r="C42" s="13"/>
      <c r="D42" s="13"/>
      <c r="E42" s="43"/>
      <c r="F42" s="56"/>
      <c r="G42" s="13"/>
      <c r="H42" s="13"/>
      <c r="I42" s="13"/>
      <c r="J42" s="13"/>
      <c r="K42" s="13"/>
      <c r="L42" s="44"/>
      <c r="M42" s="13"/>
      <c r="N42" s="13"/>
      <c r="O42" s="13"/>
      <c r="P42" s="14"/>
      <c r="Q42" s="14"/>
      <c r="R42" s="14"/>
      <c r="S42" s="14"/>
      <c r="T42" s="14"/>
      <c r="U42" s="14"/>
      <c r="V42" s="14"/>
      <c r="W42" s="14"/>
      <c r="X42" s="14"/>
    </row>
    <row r="43" spans="1:24" ht="19" customHeight="1" x14ac:dyDescent="0.2">
      <c r="A43" s="22"/>
      <c r="B43" s="50"/>
      <c r="C43" s="50"/>
      <c r="D43" s="50"/>
      <c r="E43" s="51"/>
      <c r="F43" s="57"/>
      <c r="G43" s="50"/>
      <c r="H43" s="50"/>
      <c r="I43" s="50"/>
      <c r="J43" s="50"/>
      <c r="K43" s="50"/>
      <c r="L43" s="52"/>
      <c r="M43" s="50"/>
      <c r="N43" s="50"/>
      <c r="O43" s="50"/>
      <c r="P43" s="25"/>
      <c r="Q43" s="25"/>
      <c r="R43" s="14"/>
      <c r="S43" s="14"/>
      <c r="T43" s="14"/>
      <c r="U43" s="14"/>
      <c r="V43" s="14"/>
      <c r="W43" s="14"/>
      <c r="X43" s="14"/>
    </row>
    <row r="44" spans="1:24" ht="19" customHeight="1" x14ac:dyDescent="0.2">
      <c r="A44" s="26" t="s">
        <v>30</v>
      </c>
      <c r="B44" s="20">
        <f t="shared" ref="B44:M44" si="1">SUM(B35:B43)</f>
        <v>0</v>
      </c>
      <c r="C44" s="20">
        <f t="shared" si="1"/>
        <v>0</v>
      </c>
      <c r="D44" s="20">
        <f t="shared" si="1"/>
        <v>0</v>
      </c>
      <c r="E44" s="36">
        <f t="shared" si="1"/>
        <v>0</v>
      </c>
      <c r="F44" s="36">
        <f t="shared" si="1"/>
        <v>0</v>
      </c>
      <c r="G44" s="20">
        <f t="shared" si="1"/>
        <v>0</v>
      </c>
      <c r="H44" s="20">
        <f t="shared" si="1"/>
        <v>0</v>
      </c>
      <c r="I44" s="20">
        <f t="shared" si="1"/>
        <v>0</v>
      </c>
      <c r="J44" s="20">
        <f t="shared" si="1"/>
        <v>0</v>
      </c>
      <c r="K44" s="20">
        <f t="shared" si="1"/>
        <v>0</v>
      </c>
      <c r="L44" s="35">
        <f t="shared" si="1"/>
        <v>0</v>
      </c>
      <c r="M44" s="20">
        <f t="shared" si="1"/>
        <v>0</v>
      </c>
      <c r="N44" s="36" t="e">
        <f>(M44*7)/F44</f>
        <v>#DIV/0!</v>
      </c>
      <c r="O44" s="36" t="e">
        <f>SUM(H44+J44+K44)/F44</f>
        <v>#DIV/0!</v>
      </c>
      <c r="P44" s="20">
        <f>SUM(P35:P43)</f>
        <v>0</v>
      </c>
      <c r="Q44" s="20">
        <f>SUM(Q35:Q43)</f>
        <v>0</v>
      </c>
      <c r="R44" s="14"/>
      <c r="S44" s="14"/>
      <c r="T44" s="14"/>
      <c r="U44" s="14"/>
      <c r="V44" s="14"/>
      <c r="W44" s="14"/>
      <c r="X44" s="14"/>
    </row>
  </sheetData>
  <pageMargins left="0.75" right="0.75" top="1" bottom="1" header="0.5" footer="0.5"/>
  <pageSetup orientation="portrait"/>
  <headerFooter>
    <oddHeader>&amp;L&amp;"Geneva,Regular"&amp;10&amp;K000000Witt</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Export Summary</vt:lpstr>
      <vt:lpstr>NelsonGriesemer</vt:lpstr>
      <vt:lpstr>HainesIsaacs</vt:lpstr>
      <vt:lpstr>Garnsey</vt:lpstr>
      <vt:lpstr>Bernstein</vt:lpstr>
      <vt:lpstr>Catchers</vt:lpstr>
      <vt:lpstr>Roca</vt:lpstr>
      <vt:lpstr>JordheimLockhart</vt:lpstr>
      <vt:lpstr>Leinan</vt:lpstr>
      <vt:lpstr>Page</vt:lpstr>
      <vt:lpstr>FerroHines</vt:lpstr>
      <vt:lpstr>Kaproski</vt:lpstr>
      <vt:lpstr>Maynard</vt:lpstr>
      <vt:lpstr>Team Totals</vt:lpstr>
      <vt:lpstr>PanarielloGoyal</vt:lpstr>
      <vt:lpstr>Ortiz</vt:lpstr>
      <vt:lpstr>Barnhorst</vt:lpstr>
      <vt:lpstr>Sheet1</vt:lpstr>
      <vt:lpstr>'Team Totals'!Print_Area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Jim Moyes</cp:lastModifiedBy>
  <cp:lastPrinted>2020-02-26T19:10:09Z</cp:lastPrinted>
  <dcterms:created xsi:type="dcterms:W3CDTF">2018-02-02T21:36:58Z</dcterms:created>
  <dcterms:modified xsi:type="dcterms:W3CDTF">2025-07-27T03:36:55Z</dcterms:modified>
</cp:coreProperties>
</file>