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immoyes/Documents/Football.xls files/2026 PV Football/"/>
    </mc:Choice>
  </mc:AlternateContent>
  <xr:revisionPtr revIDLastSave="0" documentId="13_ncr:1_{DAC652CA-913F-2841-B1D6-B0964F28518A}" xr6:coauthVersionLast="47" xr6:coauthVersionMax="47" xr10:uidLastSave="{00000000-0000-0000-0000-000000000000}"/>
  <bookViews>
    <workbookView xWindow="6080" yWindow="2600" windowWidth="21460" windowHeight="14340" xr2:uid="{F3EBE295-223E-584B-8BAB-CD46A08DF926}"/>
  </bookViews>
  <sheets>
    <sheet name="Sheet1" sheetId="1" r:id="rId1"/>
  </sheets>
  <definedNames>
    <definedName name="_xlnm.Print_Area" localSheetId="0">Sheet1!$A$273:$J$282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2" i="1" l="1"/>
  <c r="E194" i="1"/>
  <c r="D194" i="1"/>
  <c r="J192" i="1" s="1"/>
  <c r="C194" i="1"/>
  <c r="I192" i="1" s="1"/>
  <c r="E229" i="1"/>
  <c r="E225" i="1"/>
  <c r="D229" i="1"/>
  <c r="J225" i="1" s="1"/>
  <c r="C229" i="1"/>
  <c r="C426" i="1"/>
  <c r="B426" i="1"/>
  <c r="E372" i="1"/>
  <c r="E370" i="1" s="1"/>
  <c r="H370" i="1" s="1"/>
  <c r="D372" i="1"/>
  <c r="J370" i="1" s="1"/>
  <c r="C372" i="1"/>
  <c r="I370" i="1" s="1"/>
  <c r="E181" i="1"/>
  <c r="E179" i="1" s="1"/>
  <c r="H179" i="1" s="1"/>
  <c r="D181" i="1"/>
  <c r="J179" i="1" s="1"/>
  <c r="C181" i="1"/>
  <c r="I179" i="1" s="1"/>
  <c r="E190" i="1"/>
  <c r="E188" i="1" s="1"/>
  <c r="H188" i="1" s="1"/>
  <c r="D190" i="1"/>
  <c r="J188" i="1" s="1"/>
  <c r="C190" i="1"/>
  <c r="I188" i="1" s="1"/>
  <c r="E113" i="1"/>
  <c r="E93" i="1" s="1"/>
  <c r="H93" i="1" s="1"/>
  <c r="E55" i="1"/>
  <c r="E49" i="1" s="1"/>
  <c r="H49" i="1" s="1"/>
  <c r="E261" i="1"/>
  <c r="E258" i="1" s="1"/>
  <c r="H258" i="1" s="1"/>
  <c r="D261" i="1"/>
  <c r="J258" i="1" s="1"/>
  <c r="C261" i="1"/>
  <c r="I258" i="1" s="1"/>
  <c r="D113" i="1"/>
  <c r="J93" i="1" s="1"/>
  <c r="C113" i="1"/>
  <c r="I93" i="1" s="1"/>
  <c r="E177" i="1"/>
  <c r="E174" i="1" s="1"/>
  <c r="H174" i="1" s="1"/>
  <c r="D177" i="1"/>
  <c r="J174" i="1" s="1"/>
  <c r="C177" i="1"/>
  <c r="I174" i="1" s="1"/>
  <c r="E236" i="1"/>
  <c r="D236" i="1"/>
  <c r="J232" i="1" s="1"/>
  <c r="C236" i="1"/>
  <c r="I232" i="1" s="1"/>
  <c r="E186" i="1"/>
  <c r="E184" i="1" s="1"/>
  <c r="H184" i="1" s="1"/>
  <c r="D186" i="1"/>
  <c r="J184" i="1" s="1"/>
  <c r="C186" i="1"/>
  <c r="I184" i="1" s="1"/>
  <c r="D55" i="1"/>
  <c r="J49" i="1" s="1"/>
  <c r="C55" i="1"/>
  <c r="I49" i="1" s="1"/>
  <c r="E76" i="1"/>
  <c r="E73" i="1" s="1"/>
  <c r="H73" i="1" s="1"/>
  <c r="D76" i="1"/>
  <c r="J73" i="1" s="1"/>
  <c r="C76" i="1"/>
  <c r="I73" i="1" s="1"/>
  <c r="D362" i="1"/>
  <c r="J359" i="1" s="1"/>
  <c r="C362" i="1"/>
  <c r="I359" i="1" s="1"/>
  <c r="E362" i="1"/>
  <c r="E359" i="1" s="1"/>
  <c r="H359" i="1" s="1"/>
  <c r="E435" i="1"/>
  <c r="E434" i="1"/>
  <c r="E433" i="1"/>
  <c r="E432" i="1"/>
  <c r="E431" i="1"/>
  <c r="E271" i="1"/>
  <c r="D271" i="1"/>
  <c r="J269" i="1" s="1"/>
  <c r="C271" i="1"/>
  <c r="I269" i="1" s="1"/>
  <c r="E158" i="1"/>
  <c r="E155" i="1" s="1"/>
  <c r="H155" i="1" s="1"/>
  <c r="D158" i="1"/>
  <c r="J155" i="1" s="1"/>
  <c r="C158" i="1"/>
  <c r="I155" i="1" s="1"/>
  <c r="C256" i="1"/>
  <c r="I238" i="1" s="1"/>
  <c r="D256" i="1"/>
  <c r="J238" i="1" s="1"/>
  <c r="E256" i="1"/>
  <c r="E238" i="1" s="1"/>
  <c r="H238" i="1" s="1"/>
  <c r="D436" i="1"/>
  <c r="C436" i="1"/>
  <c r="E153" i="1"/>
  <c r="E150" i="1" s="1"/>
  <c r="H150" i="1" s="1"/>
  <c r="D153" i="1"/>
  <c r="J150" i="1" s="1"/>
  <c r="C153" i="1"/>
  <c r="I150" i="1" s="1"/>
  <c r="E21" i="1"/>
  <c r="E19" i="1" s="1"/>
  <c r="H19" i="1" s="1"/>
  <c r="D21" i="1"/>
  <c r="J19" i="1" s="1"/>
  <c r="C21" i="1"/>
  <c r="I19" i="1" s="1"/>
  <c r="E148" i="1"/>
  <c r="E143" i="1" s="1"/>
  <c r="H143" i="1" s="1"/>
  <c r="D148" i="1"/>
  <c r="J143" i="1" s="1"/>
  <c r="C148" i="1"/>
  <c r="I143" i="1" s="1"/>
  <c r="E134" i="1"/>
  <c r="E132" i="1" s="1"/>
  <c r="H132" i="1" s="1"/>
  <c r="D134" i="1"/>
  <c r="J132" i="1" s="1"/>
  <c r="C134" i="1"/>
  <c r="I132" i="1" s="1"/>
  <c r="E26" i="1"/>
  <c r="E23" i="1" s="1"/>
  <c r="H23" i="1" s="1"/>
  <c r="D26" i="1"/>
  <c r="J23" i="1" s="1"/>
  <c r="C26" i="1"/>
  <c r="I23" i="1" s="1"/>
  <c r="E357" i="1"/>
  <c r="E355" i="1" s="1"/>
  <c r="H355" i="1" s="1"/>
  <c r="D357" i="1"/>
  <c r="J355" i="1" s="1"/>
  <c r="C357" i="1"/>
  <c r="I355" i="1" s="1"/>
  <c r="E46" i="1"/>
  <c r="E28" i="1" s="1"/>
  <c r="H28" i="1" s="1"/>
  <c r="D46" i="1"/>
  <c r="J28" i="1" s="1"/>
  <c r="C46" i="1"/>
  <c r="I28" i="1" s="1"/>
  <c r="E91" i="1"/>
  <c r="E88" i="1" s="1"/>
  <c r="H88" i="1" s="1"/>
  <c r="D91" i="1"/>
  <c r="J88" i="1" s="1"/>
  <c r="C91" i="1"/>
  <c r="I88" i="1" s="1"/>
  <c r="E122" i="1"/>
  <c r="E119" i="1" s="1"/>
  <c r="H119" i="1" s="1"/>
  <c r="D122" i="1"/>
  <c r="J119" i="1" s="1"/>
  <c r="C122" i="1"/>
  <c r="I119" i="1" s="1"/>
  <c r="E398" i="1"/>
  <c r="E396" i="1" s="1"/>
  <c r="H396" i="1" s="1"/>
  <c r="D398" i="1"/>
  <c r="J396" i="1" s="1"/>
  <c r="C398" i="1"/>
  <c r="I396" i="1" s="1"/>
  <c r="E353" i="1"/>
  <c r="E344" i="1" s="1"/>
  <c r="H344" i="1" s="1"/>
  <c r="D353" i="1"/>
  <c r="J344" i="1" s="1"/>
  <c r="C353" i="1"/>
  <c r="I344" i="1" s="1"/>
  <c r="E342" i="1"/>
  <c r="E337" i="1" s="1"/>
  <c r="H337" i="1" s="1"/>
  <c r="E335" i="1"/>
  <c r="E332" i="1" s="1"/>
  <c r="H332" i="1" s="1"/>
  <c r="E163" i="1"/>
  <c r="E160" i="1" s="1"/>
  <c r="H160" i="1" s="1"/>
  <c r="D163" i="1"/>
  <c r="J160" i="1" s="1"/>
  <c r="C163" i="1"/>
  <c r="I160" i="1" s="1"/>
  <c r="E71" i="1"/>
  <c r="E68" i="1" s="1"/>
  <c r="H68" i="1" s="1"/>
  <c r="D71" i="1"/>
  <c r="J68" i="1" s="1"/>
  <c r="C71" i="1"/>
  <c r="I68" i="1" s="1"/>
  <c r="E368" i="1"/>
  <c r="E365" i="1" s="1"/>
  <c r="H365" i="1" s="1"/>
  <c r="D368" i="1"/>
  <c r="J365" i="1" s="1"/>
  <c r="C368" i="1"/>
  <c r="I365" i="1" s="1"/>
  <c r="E17" i="1"/>
  <c r="E15" i="1" s="1"/>
  <c r="H15" i="1" s="1"/>
  <c r="D17" i="1"/>
  <c r="J15" i="1" s="1"/>
  <c r="C17" i="1"/>
  <c r="I15" i="1" s="1"/>
  <c r="E323" i="1"/>
  <c r="E321" i="1" s="1"/>
  <c r="H321" i="1" s="1"/>
  <c r="D323" i="1"/>
  <c r="J321" i="1" s="1"/>
  <c r="C323" i="1"/>
  <c r="I321" i="1" s="1"/>
  <c r="E394" i="1"/>
  <c r="E392" i="1" s="1"/>
  <c r="H392" i="1" s="1"/>
  <c r="D394" i="1"/>
  <c r="J392" i="1" s="1"/>
  <c r="C394" i="1"/>
  <c r="I392" i="1" s="1"/>
  <c r="E267" i="1"/>
  <c r="E265" i="1" s="1"/>
  <c r="H265" i="1" s="1"/>
  <c r="D267" i="1"/>
  <c r="J265" i="1" s="1"/>
  <c r="C267" i="1"/>
  <c r="I265" i="1" s="1"/>
  <c r="E319" i="1"/>
  <c r="E316" i="1" s="1"/>
  <c r="H316" i="1" s="1"/>
  <c r="D319" i="1"/>
  <c r="J316" i="1" s="1"/>
  <c r="C319" i="1"/>
  <c r="I316" i="1" s="1"/>
  <c r="E385" i="1"/>
  <c r="E380" i="1" s="1"/>
  <c r="H380" i="1" s="1"/>
  <c r="D385" i="1"/>
  <c r="J380" i="1" s="1"/>
  <c r="C385" i="1"/>
  <c r="I380" i="1" s="1"/>
  <c r="E390" i="1"/>
  <c r="E387" i="1" s="1"/>
  <c r="H387" i="1" s="1"/>
  <c r="D390" i="1"/>
  <c r="J387" i="1" s="1"/>
  <c r="C390" i="1"/>
  <c r="I387" i="1" s="1"/>
  <c r="E223" i="1"/>
  <c r="E205" i="1" s="1"/>
  <c r="H205" i="1" s="1"/>
  <c r="D223" i="1"/>
  <c r="J205" i="1" s="1"/>
  <c r="C223" i="1"/>
  <c r="I205" i="1" s="1"/>
  <c r="E13" i="1"/>
  <c r="E10" i="1" s="1"/>
  <c r="H10" i="1" s="1"/>
  <c r="D13" i="1"/>
  <c r="J10" i="1" s="1"/>
  <c r="C13" i="1"/>
  <c r="I10" i="1" s="1"/>
  <c r="D335" i="1"/>
  <c r="J332" i="1" s="1"/>
  <c r="C335" i="1"/>
  <c r="I332" i="1" s="1"/>
  <c r="E66" i="1"/>
  <c r="E57" i="1" s="1"/>
  <c r="H57" i="1" s="1"/>
  <c r="D66" i="1"/>
  <c r="J57" i="1" s="1"/>
  <c r="C66" i="1"/>
  <c r="I57" i="1" s="1"/>
  <c r="E378" i="1"/>
  <c r="E376" i="1" s="1"/>
  <c r="H376" i="1" s="1"/>
  <c r="D378" i="1"/>
  <c r="J376" i="1" s="1"/>
  <c r="C378" i="1"/>
  <c r="I376" i="1" s="1"/>
  <c r="C330" i="1"/>
  <c r="I325" i="1" s="1"/>
  <c r="D330" i="1"/>
  <c r="J325" i="1" s="1"/>
  <c r="E330" i="1"/>
  <c r="E325" i="1" s="1"/>
  <c r="H325" i="1" s="1"/>
  <c r="E172" i="1"/>
  <c r="E169" i="1" s="1"/>
  <c r="H169" i="1" s="1"/>
  <c r="D172" i="1"/>
  <c r="J169" i="1" s="1"/>
  <c r="C172" i="1"/>
  <c r="I169" i="1" s="1"/>
  <c r="E294" i="1"/>
  <c r="E284" i="1" s="1"/>
  <c r="H284" i="1" s="1"/>
  <c r="D294" i="1"/>
  <c r="J284" i="1" s="1"/>
  <c r="C294" i="1"/>
  <c r="I284" i="1" s="1"/>
  <c r="E141" i="1"/>
  <c r="E136" i="1" s="1"/>
  <c r="H136" i="1" s="1"/>
  <c r="D141" i="1"/>
  <c r="J136" i="1" s="1"/>
  <c r="C141" i="1"/>
  <c r="I136" i="1" s="1"/>
  <c r="E130" i="1"/>
  <c r="E124" i="1" s="1"/>
  <c r="H124" i="1" s="1"/>
  <c r="E117" i="1"/>
  <c r="E115" i="1" s="1"/>
  <c r="H115" i="1" s="1"/>
  <c r="E86" i="1"/>
  <c r="E79" i="1" s="1"/>
  <c r="H79" i="1" s="1"/>
  <c r="E302" i="1"/>
  <c r="E296" i="1" s="1"/>
  <c r="H296" i="1" s="1"/>
  <c r="D302" i="1"/>
  <c r="J296" i="1" s="1"/>
  <c r="C302" i="1"/>
  <c r="I296" i="1" s="1"/>
  <c r="D86" i="1"/>
  <c r="J79" i="1" s="1"/>
  <c r="C86" i="1"/>
  <c r="I79" i="1" s="1"/>
  <c r="D342" i="1"/>
  <c r="J337" i="1" s="1"/>
  <c r="C342" i="1"/>
  <c r="I337" i="1" s="1"/>
  <c r="D130" i="1"/>
  <c r="J124" i="1" s="1"/>
  <c r="C130" i="1"/>
  <c r="I124" i="1" s="1"/>
  <c r="E307" i="1"/>
  <c r="E304" i="1" s="1"/>
  <c r="H304" i="1" s="1"/>
  <c r="D307" i="1"/>
  <c r="J304" i="1" s="1"/>
  <c r="C307" i="1"/>
  <c r="I304" i="1" s="1"/>
  <c r="E203" i="1"/>
  <c r="E197" i="1" s="1"/>
  <c r="H197" i="1" s="1"/>
  <c r="D203" i="1"/>
  <c r="J197" i="1" s="1"/>
  <c r="C203" i="1"/>
  <c r="I197" i="1" s="1"/>
  <c r="E282" i="1"/>
  <c r="E274" i="1" s="1"/>
  <c r="H274" i="1" s="1"/>
  <c r="D282" i="1"/>
  <c r="J274" i="1" s="1"/>
  <c r="C282" i="1"/>
  <c r="I274" i="1" s="1"/>
  <c r="D117" i="1"/>
  <c r="J115" i="1" s="1"/>
  <c r="C117" i="1"/>
  <c r="I115" i="1" s="1"/>
  <c r="E167" i="1"/>
  <c r="E165" i="1" s="1"/>
  <c r="H165" i="1" s="1"/>
  <c r="D167" i="1"/>
  <c r="J165" i="1" s="1"/>
  <c r="C167" i="1"/>
  <c r="I165" i="1" s="1"/>
  <c r="E314" i="1"/>
  <c r="E309" i="1" s="1"/>
  <c r="H309" i="1" s="1"/>
  <c r="D314" i="1"/>
  <c r="J309" i="1" s="1"/>
  <c r="C314" i="1"/>
  <c r="I309" i="1" s="1"/>
  <c r="E8" i="1"/>
  <c r="E6" i="1" s="1"/>
  <c r="H6" i="1" s="1"/>
  <c r="D8" i="1"/>
  <c r="J6" i="1" s="1"/>
  <c r="C8" i="1"/>
  <c r="I6" i="1" s="1"/>
  <c r="E426" i="1" l="1"/>
  <c r="E436" i="1"/>
  <c r="J402" i="1"/>
  <c r="E231" i="1"/>
  <c r="H231" i="1" s="1"/>
  <c r="I225" i="1"/>
  <c r="I402" i="1" s="1"/>
  <c r="H225" i="1"/>
</calcChain>
</file>

<file path=xl/sharedStrings.xml><?xml version="1.0" encoding="utf-8"?>
<sst xmlns="http://schemas.openxmlformats.org/spreadsheetml/2006/main" count="162" uniqueCount="94">
  <si>
    <t>PONTE VEDRA VS. OPPONENENTS SINCE 2008</t>
  </si>
  <si>
    <t>TEAM</t>
  </si>
  <si>
    <t>Year</t>
  </si>
  <si>
    <t>Score PV</t>
  </si>
  <si>
    <t>Score Opponent</t>
  </si>
  <si>
    <t>No. of Games</t>
  </si>
  <si>
    <t>W</t>
  </si>
  <si>
    <t>L</t>
  </si>
  <si>
    <t>PCTS</t>
  </si>
  <si>
    <t>Points For</t>
  </si>
  <si>
    <t>Points Against</t>
  </si>
  <si>
    <t>Totals</t>
  </si>
  <si>
    <t>Atlantic Coast</t>
  </si>
  <si>
    <t>Agape Christian Academy</t>
  </si>
  <si>
    <t>Creekside</t>
  </si>
  <si>
    <t>Bartram Trail</t>
  </si>
  <si>
    <t>Ridgeview</t>
  </si>
  <si>
    <t>Providence</t>
  </si>
  <si>
    <t>Hilliard</t>
  </si>
  <si>
    <t>Eagles View</t>
  </si>
  <si>
    <t>Matanzas</t>
  </si>
  <si>
    <t>Year by Year Records</t>
  </si>
  <si>
    <t>Won</t>
  </si>
  <si>
    <t>Lost</t>
  </si>
  <si>
    <t>Orange Park</t>
  </si>
  <si>
    <t>Paxon</t>
  </si>
  <si>
    <t>Episcopal</t>
  </si>
  <si>
    <t>Stanton</t>
  </si>
  <si>
    <t>St. Augustine</t>
  </si>
  <si>
    <t>Clay</t>
  </si>
  <si>
    <t>Menendez</t>
  </si>
  <si>
    <t>Nease</t>
  </si>
  <si>
    <t>Parker</t>
  </si>
  <si>
    <t>Flagler Palm Coast</t>
  </si>
  <si>
    <t>Palatka</t>
  </si>
  <si>
    <t>Interlachen</t>
  </si>
  <si>
    <t>2011*</t>
  </si>
  <si>
    <t>Wakulla</t>
  </si>
  <si>
    <t>Bishop Kenny</t>
  </si>
  <si>
    <t>2012*</t>
  </si>
  <si>
    <t>Riverside (Lee)</t>
  </si>
  <si>
    <t>Merritt Island</t>
  </si>
  <si>
    <t>Arlington Country Day</t>
  </si>
  <si>
    <t>Wolfson</t>
  </si>
  <si>
    <t>Westside</t>
  </si>
  <si>
    <t>Ribault</t>
  </si>
  <si>
    <t>2015*</t>
  </si>
  <si>
    <t>Oakleaf</t>
  </si>
  <si>
    <t>Yulee</t>
  </si>
  <si>
    <t>2016*</t>
  </si>
  <si>
    <t>Rickards (Tallahassee)</t>
  </si>
  <si>
    <t>American Heritage</t>
  </si>
  <si>
    <t>Trinity Christian</t>
  </si>
  <si>
    <t>Bolles</t>
  </si>
  <si>
    <t>Godby (Tallahassee)</t>
  </si>
  <si>
    <t>2017*</t>
  </si>
  <si>
    <t>2018*</t>
  </si>
  <si>
    <t>Zephyrhills</t>
  </si>
  <si>
    <t>Englewood</t>
  </si>
  <si>
    <t>Columbia</t>
  </si>
  <si>
    <t>2019*</t>
  </si>
  <si>
    <t>Suwanee</t>
  </si>
  <si>
    <t>2020*</t>
  </si>
  <si>
    <t>Baker County</t>
  </si>
  <si>
    <t>First Coast</t>
  </si>
  <si>
    <t>Fleming Island</t>
  </si>
  <si>
    <t>Fletcher</t>
  </si>
  <si>
    <t>Coaching Records</t>
  </si>
  <si>
    <t>Mike Lloyd</t>
  </si>
  <si>
    <t>2008-2013</t>
  </si>
  <si>
    <t>Years</t>
  </si>
  <si>
    <t>Pct.</t>
  </si>
  <si>
    <t>Matt Toblin</t>
  </si>
  <si>
    <t>2014-2018</t>
  </si>
  <si>
    <t>Jeff DiSandro</t>
  </si>
  <si>
    <t>2019-20</t>
  </si>
  <si>
    <t>Brad Kessell</t>
  </si>
  <si>
    <t>2021-current</t>
  </si>
  <si>
    <t>Steve Price</t>
  </si>
  <si>
    <t>Florida State High</t>
  </si>
  <si>
    <t>Ocala Trinity Catholic</t>
  </si>
  <si>
    <t>Middleburg</t>
  </si>
  <si>
    <t>Bucholz</t>
  </si>
  <si>
    <t>Beachside</t>
  </si>
  <si>
    <t>Leesburg</t>
  </si>
  <si>
    <t>IMG (White)</t>
  </si>
  <si>
    <t>Niceville</t>
  </si>
  <si>
    <t>Tocoi Creek</t>
  </si>
  <si>
    <t>Mainland</t>
  </si>
  <si>
    <t>Lakeland</t>
  </si>
  <si>
    <t>University Christian</t>
  </si>
  <si>
    <t>2026 (ot)</t>
  </si>
  <si>
    <t>Mandarin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</si>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</sst>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.000"/>
    <numFmt numFmtId="165" formatCode="0.0%"/>
  </numFmts>
  <fonts count="4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0" fontId="0" fillId="0" borderId="0" xfId="0" applyAlignment="1">
      <alignment horizontal="left" wrapText="1"/>
    </xf>
    <xf numFmtId="164" fontId="0" fillId="0" borderId="0" xfId="0" applyNumberForma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applyFont="1"/>
    <xf numFmtId="165" fontId="0" fillId="0" borderId="0" xfId="0" applyNumberFormat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164" fontId="0" fillId="0" borderId="1" xfId="0" applyNumberForma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CC2A4-40CA-3D41-8D11-D74082BFFBC1}">
  <dimension ref="A1:J436"/>
  <sheetViews>
    <sheetView tabSelected="1" topLeftCell="A409" workbookViewId="0">
      <selection activeCell="D435" sqref="D435"/>
    </sheetView>
  </sheetViews>
  <sheetFormatPr baseColWidth="10" defaultRowHeight="16" x14ac:dyDescent="0.2"/>
  <cols>
    <col min="1" max="1" width="19.5" customWidth="1"/>
    <col min="2" max="2" width="11.5" style="1" customWidth="1"/>
    <col min="3" max="3" width="8.5" style="1" customWidth="1"/>
    <col min="4" max="4" width="9.1640625" style="1" customWidth="1"/>
    <col min="5" max="5" width="7.83203125" style="1" customWidth="1"/>
    <col min="6" max="6" width="7" style="1" customWidth="1"/>
    <col min="7" max="7" width="4.6640625" style="1" customWidth="1"/>
    <col min="8" max="8" width="5.83203125" style="1" customWidth="1"/>
    <col min="9" max="9" width="5.5" style="1" customWidth="1"/>
    <col min="10" max="10" width="4.83203125" style="1" customWidth="1"/>
  </cols>
  <sheetData>
    <row r="1" spans="1:10" x14ac:dyDescent="0.2">
      <c r="A1" t="s">
        <v>0</v>
      </c>
      <c r="H1" s="2"/>
    </row>
    <row r="2" spans="1:10" x14ac:dyDescent="0.2">
      <c r="H2" s="2"/>
    </row>
    <row r="3" spans="1:10" ht="34" x14ac:dyDescent="0.2">
      <c r="A3" t="s">
        <v>1</v>
      </c>
      <c r="B3" s="1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3" t="s">
        <v>9</v>
      </c>
      <c r="J3" s="3" t="s">
        <v>10</v>
      </c>
    </row>
    <row r="4" spans="1:10" x14ac:dyDescent="0.2">
      <c r="H4" s="2"/>
    </row>
    <row r="5" spans="1:10" x14ac:dyDescent="0.2">
      <c r="H5" s="2"/>
    </row>
    <row r="6" spans="1:10" x14ac:dyDescent="0.2">
      <c r="A6" t="s">
        <v>13</v>
      </c>
      <c r="B6" s="14">
        <v>2008</v>
      </c>
      <c r="C6" s="14">
        <v>33</v>
      </c>
      <c r="D6" s="14">
        <v>30</v>
      </c>
      <c r="E6" s="1">
        <f>E8</f>
        <v>1</v>
      </c>
      <c r="F6" s="1">
        <v>1</v>
      </c>
      <c r="G6" s="1">
        <v>0</v>
      </c>
      <c r="H6" s="2">
        <f>F6/E6</f>
        <v>1</v>
      </c>
      <c r="I6" s="1">
        <f>C8</f>
        <v>33</v>
      </c>
      <c r="J6" s="1">
        <f>D8</f>
        <v>30</v>
      </c>
    </row>
    <row r="7" spans="1:10" x14ac:dyDescent="0.2">
      <c r="H7" s="2"/>
    </row>
    <row r="8" spans="1:10" x14ac:dyDescent="0.2">
      <c r="A8" s="8"/>
      <c r="B8" s="9" t="s">
        <v>11</v>
      </c>
      <c r="C8" s="9">
        <f>SUM(C5:C7)</f>
        <v>33</v>
      </c>
      <c r="D8" s="9">
        <f>SUM(D5:D7)</f>
        <v>30</v>
      </c>
      <c r="E8" s="9">
        <f>COUNT(C5:C7)</f>
        <v>1</v>
      </c>
      <c r="F8" s="9"/>
      <c r="G8" s="9"/>
      <c r="H8" s="10"/>
      <c r="I8" s="9"/>
      <c r="J8" s="9"/>
    </row>
    <row r="9" spans="1:10" x14ac:dyDescent="0.2">
      <c r="H9" s="2"/>
    </row>
    <row r="10" spans="1:10" x14ac:dyDescent="0.2">
      <c r="A10" t="s">
        <v>42</v>
      </c>
      <c r="B10" s="14">
        <v>2014</v>
      </c>
      <c r="C10" s="14">
        <v>47</v>
      </c>
      <c r="D10" s="14">
        <v>12</v>
      </c>
      <c r="E10" s="1">
        <f>E13</f>
        <v>2</v>
      </c>
      <c r="F10" s="1">
        <v>2</v>
      </c>
      <c r="G10" s="1">
        <v>0</v>
      </c>
      <c r="H10" s="2">
        <f>F10/E10</f>
        <v>1</v>
      </c>
      <c r="I10" s="1">
        <f>C13</f>
        <v>89</v>
      </c>
      <c r="J10" s="1">
        <f>D13</f>
        <v>12</v>
      </c>
    </row>
    <row r="11" spans="1:10" x14ac:dyDescent="0.2">
      <c r="B11" s="14">
        <v>2015</v>
      </c>
      <c r="C11" s="14">
        <v>42</v>
      </c>
      <c r="D11" s="14">
        <v>0</v>
      </c>
      <c r="H11" s="2"/>
    </row>
    <row r="12" spans="1:10" x14ac:dyDescent="0.2">
      <c r="H12" s="2"/>
    </row>
    <row r="13" spans="1:10" x14ac:dyDescent="0.2">
      <c r="A13" s="8"/>
      <c r="B13" s="9" t="s">
        <v>11</v>
      </c>
      <c r="C13" s="9">
        <f>SUM(C9:C12)</f>
        <v>89</v>
      </c>
      <c r="D13" s="9">
        <f>SUM(D9:D12)</f>
        <v>12</v>
      </c>
      <c r="E13" s="9">
        <f>COUNT(C9:C12)</f>
        <v>2</v>
      </c>
      <c r="F13" s="9"/>
      <c r="G13" s="9"/>
      <c r="H13" s="10"/>
      <c r="I13" s="9"/>
      <c r="J13" s="9"/>
    </row>
    <row r="14" spans="1:10" x14ac:dyDescent="0.2">
      <c r="H14" s="2"/>
    </row>
    <row r="15" spans="1:10" x14ac:dyDescent="0.2">
      <c r="A15" t="s">
        <v>51</v>
      </c>
      <c r="B15" s="1" t="s">
        <v>49</v>
      </c>
      <c r="C15" s="1">
        <v>33</v>
      </c>
      <c r="D15" s="1">
        <v>35</v>
      </c>
      <c r="E15" s="1">
        <f>E17</f>
        <v>1</v>
      </c>
      <c r="F15" s="1">
        <v>0</v>
      </c>
      <c r="G15" s="1">
        <v>1</v>
      </c>
      <c r="H15" s="2">
        <f>F15/E15</f>
        <v>0</v>
      </c>
      <c r="I15" s="1">
        <f>C17</f>
        <v>33</v>
      </c>
      <c r="J15" s="1">
        <f>D17</f>
        <v>35</v>
      </c>
    </row>
    <row r="16" spans="1:10" x14ac:dyDescent="0.2">
      <c r="H16" s="2"/>
    </row>
    <row r="17" spans="1:10" x14ac:dyDescent="0.2">
      <c r="A17" s="8"/>
      <c r="B17" s="9" t="s">
        <v>11</v>
      </c>
      <c r="C17" s="9">
        <f>SUM(C14:C16)</f>
        <v>33</v>
      </c>
      <c r="D17" s="9">
        <f>SUM(D14:D16)</f>
        <v>35</v>
      </c>
      <c r="E17" s="9">
        <f>COUNT(C14:C16)</f>
        <v>1</v>
      </c>
      <c r="F17" s="9"/>
      <c r="G17" s="9"/>
      <c r="H17" s="10"/>
      <c r="I17" s="9"/>
      <c r="J17" s="9"/>
    </row>
    <row r="18" spans="1:10" x14ac:dyDescent="0.2">
      <c r="H18" s="2"/>
    </row>
    <row r="19" spans="1:10" x14ac:dyDescent="0.2">
      <c r="A19" t="s">
        <v>12</v>
      </c>
      <c r="B19" s="1">
        <v>2021</v>
      </c>
      <c r="C19" s="1">
        <v>13</v>
      </c>
      <c r="D19" s="1">
        <v>34</v>
      </c>
      <c r="E19" s="1">
        <f>E21</f>
        <v>1</v>
      </c>
      <c r="F19" s="1">
        <v>0</v>
      </c>
      <c r="G19" s="1">
        <v>1</v>
      </c>
      <c r="H19" s="2">
        <f>F19/E19</f>
        <v>0</v>
      </c>
      <c r="I19" s="1">
        <f>C21</f>
        <v>13</v>
      </c>
      <c r="J19" s="1">
        <f>D21</f>
        <v>34</v>
      </c>
    </row>
    <row r="20" spans="1:10" x14ac:dyDescent="0.2">
      <c r="H20" s="2"/>
    </row>
    <row r="21" spans="1:10" x14ac:dyDescent="0.2">
      <c r="A21" s="8"/>
      <c r="B21" s="9" t="s">
        <v>11</v>
      </c>
      <c r="C21" s="9">
        <f>SUM(C18:C20)</f>
        <v>13</v>
      </c>
      <c r="D21" s="9">
        <f>SUM(D18:D20)</f>
        <v>34</v>
      </c>
      <c r="E21" s="9">
        <f>COUNT(C18:C20)</f>
        <v>1</v>
      </c>
      <c r="F21" s="9"/>
      <c r="G21" s="9"/>
      <c r="H21" s="10"/>
      <c r="I21" s="9"/>
      <c r="J21" s="9"/>
    </row>
    <row r="22" spans="1:10" x14ac:dyDescent="0.2">
      <c r="H22" s="2"/>
    </row>
    <row r="23" spans="1:10" x14ac:dyDescent="0.2">
      <c r="A23" t="s">
        <v>63</v>
      </c>
      <c r="B23" s="1">
        <v>2021</v>
      </c>
      <c r="C23" s="1">
        <v>7</v>
      </c>
      <c r="D23" s="1">
        <v>26</v>
      </c>
      <c r="E23" s="1">
        <f>E26</f>
        <v>2</v>
      </c>
      <c r="F23" s="1">
        <v>1</v>
      </c>
      <c r="G23" s="1">
        <v>1</v>
      </c>
      <c r="H23" s="2">
        <f>F23/E23</f>
        <v>0.5</v>
      </c>
      <c r="I23" s="1">
        <f>C26</f>
        <v>42</v>
      </c>
      <c r="J23" s="1">
        <f>D26</f>
        <v>36</v>
      </c>
    </row>
    <row r="24" spans="1:10" x14ac:dyDescent="0.2">
      <c r="B24" s="14">
        <v>2025</v>
      </c>
      <c r="C24" s="14">
        <v>35</v>
      </c>
      <c r="D24" s="14">
        <v>10</v>
      </c>
      <c r="H24" s="2"/>
    </row>
    <row r="25" spans="1:10" x14ac:dyDescent="0.2">
      <c r="H25" s="2"/>
    </row>
    <row r="26" spans="1:10" x14ac:dyDescent="0.2">
      <c r="A26" s="8"/>
      <c r="B26" s="9" t="s">
        <v>11</v>
      </c>
      <c r="C26" s="9">
        <f>SUM(C23:C25)</f>
        <v>42</v>
      </c>
      <c r="D26" s="9">
        <f>SUM(D23:D25)</f>
        <v>36</v>
      </c>
      <c r="E26" s="9">
        <f>COUNT(C23:C25)</f>
        <v>2</v>
      </c>
      <c r="F26" s="9"/>
      <c r="G26" s="9"/>
      <c r="H26" s="10"/>
      <c r="I26" s="9"/>
      <c r="J26" s="9"/>
    </row>
    <row r="27" spans="1:10" x14ac:dyDescent="0.2">
      <c r="A27" t="s">
        <v>1</v>
      </c>
      <c r="C27" s="3"/>
      <c r="D27" s="3"/>
      <c r="E27" s="3"/>
      <c r="F27" s="3"/>
      <c r="G27" s="3"/>
      <c r="H27" s="4"/>
      <c r="I27" s="3"/>
      <c r="J27" s="3"/>
    </row>
    <row r="28" spans="1:10" x14ac:dyDescent="0.2">
      <c r="A28" t="s">
        <v>15</v>
      </c>
      <c r="B28" s="1">
        <v>2008</v>
      </c>
      <c r="C28" s="1">
        <v>6</v>
      </c>
      <c r="D28" s="1">
        <v>56</v>
      </c>
      <c r="E28" s="1">
        <f>E46</f>
        <v>17</v>
      </c>
      <c r="F28" s="1">
        <v>4</v>
      </c>
      <c r="G28" s="1">
        <v>13</v>
      </c>
      <c r="H28" s="2">
        <f>F28/E28</f>
        <v>0.23529411764705882</v>
      </c>
      <c r="I28" s="1">
        <f>C46</f>
        <v>405</v>
      </c>
      <c r="J28" s="1">
        <f>D46</f>
        <v>556</v>
      </c>
    </row>
    <row r="29" spans="1:10" x14ac:dyDescent="0.2">
      <c r="B29" s="1">
        <v>2009</v>
      </c>
      <c r="C29" s="1">
        <v>27</v>
      </c>
      <c r="D29" s="1">
        <v>30</v>
      </c>
    </row>
    <row r="30" spans="1:10" x14ac:dyDescent="0.2">
      <c r="B30" s="1">
        <v>2010</v>
      </c>
      <c r="C30" s="1">
        <v>16</v>
      </c>
      <c r="D30" s="1">
        <v>42</v>
      </c>
    </row>
    <row r="31" spans="1:10" x14ac:dyDescent="0.2">
      <c r="B31" s="1">
        <v>2011</v>
      </c>
      <c r="C31" s="1">
        <v>26</v>
      </c>
      <c r="D31" s="1">
        <v>55</v>
      </c>
    </row>
    <row r="32" spans="1:10" x14ac:dyDescent="0.2">
      <c r="B32" s="14">
        <v>2012</v>
      </c>
      <c r="C32" s="14">
        <v>32</v>
      </c>
      <c r="D32" s="14">
        <v>31</v>
      </c>
    </row>
    <row r="33" spans="1:10" x14ac:dyDescent="0.2">
      <c r="B33" s="1">
        <v>2013</v>
      </c>
      <c r="C33" s="1">
        <v>17</v>
      </c>
      <c r="D33" s="1">
        <v>28</v>
      </c>
    </row>
    <row r="34" spans="1:10" x14ac:dyDescent="0.2">
      <c r="B34" s="1">
        <v>2014</v>
      </c>
      <c r="C34" s="1">
        <v>3</v>
      </c>
      <c r="D34" s="1">
        <v>28</v>
      </c>
    </row>
    <row r="35" spans="1:10" x14ac:dyDescent="0.2">
      <c r="B35" s="1">
        <v>2015</v>
      </c>
      <c r="C35" s="1">
        <v>51</v>
      </c>
      <c r="D35" s="1">
        <v>52</v>
      </c>
    </row>
    <row r="36" spans="1:10" x14ac:dyDescent="0.2">
      <c r="B36" s="14">
        <v>2016</v>
      </c>
      <c r="C36" s="14">
        <v>48</v>
      </c>
      <c r="D36" s="14">
        <v>45</v>
      </c>
    </row>
    <row r="37" spans="1:10" x14ac:dyDescent="0.2">
      <c r="B37" s="1">
        <v>2019</v>
      </c>
      <c r="C37" s="1">
        <v>27</v>
      </c>
      <c r="D37" s="1">
        <v>29</v>
      </c>
    </row>
    <row r="38" spans="1:10" x14ac:dyDescent="0.2">
      <c r="B38" s="1">
        <v>2020</v>
      </c>
      <c r="C38" s="1">
        <v>15</v>
      </c>
      <c r="D38" s="1">
        <v>35</v>
      </c>
    </row>
    <row r="39" spans="1:10" x14ac:dyDescent="0.2">
      <c r="B39" s="1">
        <v>2021</v>
      </c>
      <c r="C39" s="1">
        <v>24</v>
      </c>
      <c r="D39" s="1">
        <v>26</v>
      </c>
    </row>
    <row r="40" spans="1:10" x14ac:dyDescent="0.2">
      <c r="B40" s="1">
        <v>2022</v>
      </c>
      <c r="C40" s="1">
        <v>7</v>
      </c>
      <c r="D40" s="1">
        <v>13</v>
      </c>
    </row>
    <row r="41" spans="1:10" x14ac:dyDescent="0.2">
      <c r="B41" s="1">
        <v>2023</v>
      </c>
      <c r="C41" s="1">
        <v>14</v>
      </c>
      <c r="D41" s="1">
        <v>17</v>
      </c>
    </row>
    <row r="42" spans="1:10" x14ac:dyDescent="0.2">
      <c r="B42" s="14">
        <v>2024</v>
      </c>
      <c r="C42" s="14">
        <v>28</v>
      </c>
      <c r="D42" s="14">
        <v>21</v>
      </c>
    </row>
    <row r="43" spans="1:10" x14ac:dyDescent="0.2">
      <c r="B43" s="14">
        <v>2025</v>
      </c>
      <c r="C43" s="14">
        <v>48</v>
      </c>
      <c r="D43" s="14">
        <v>14</v>
      </c>
    </row>
    <row r="44" spans="1:10" x14ac:dyDescent="0.2">
      <c r="B44" s="1">
        <v>2026</v>
      </c>
      <c r="C44" s="1">
        <v>16</v>
      </c>
      <c r="D44" s="1">
        <v>34</v>
      </c>
    </row>
    <row r="46" spans="1:10" x14ac:dyDescent="0.2">
      <c r="A46" s="8"/>
      <c r="B46" s="9" t="s">
        <v>11</v>
      </c>
      <c r="C46" s="9">
        <f>SUM(C28:C45)</f>
        <v>405</v>
      </c>
      <c r="D46" s="9">
        <f>SUM(D28:D45)</f>
        <v>556</v>
      </c>
      <c r="E46" s="9">
        <f>COUNT(C28:C45)</f>
        <v>17</v>
      </c>
      <c r="F46" s="9"/>
      <c r="G46" s="9"/>
      <c r="H46" s="9"/>
      <c r="I46" s="9"/>
      <c r="J46" s="9"/>
    </row>
    <row r="48" spans="1:10" x14ac:dyDescent="0.2">
      <c r="A48" t="s">
        <v>1</v>
      </c>
      <c r="C48" s="3"/>
      <c r="D48" s="3"/>
      <c r="E48" s="3"/>
      <c r="F48" s="3"/>
      <c r="G48" s="3"/>
      <c r="H48" s="4"/>
      <c r="I48" s="3"/>
      <c r="J48" s="3"/>
    </row>
    <row r="49" spans="1:10" x14ac:dyDescent="0.2">
      <c r="A49" t="s">
        <v>83</v>
      </c>
      <c r="B49" s="14">
        <v>2024</v>
      </c>
      <c r="C49" s="14">
        <v>17</v>
      </c>
      <c r="D49" s="14">
        <v>14</v>
      </c>
      <c r="E49" s="1">
        <f>E55</f>
        <v>5</v>
      </c>
      <c r="F49" s="1">
        <v>4</v>
      </c>
      <c r="G49" s="1">
        <v>1</v>
      </c>
      <c r="H49" s="2">
        <f>F49/E49</f>
        <v>0.8</v>
      </c>
      <c r="I49" s="1">
        <f>C55</f>
        <v>144</v>
      </c>
      <c r="J49" s="1">
        <f>D55</f>
        <v>78</v>
      </c>
    </row>
    <row r="50" spans="1:10" x14ac:dyDescent="0.2">
      <c r="B50" s="14">
        <v>2024</v>
      </c>
      <c r="C50" s="14">
        <v>45</v>
      </c>
      <c r="D50" s="14">
        <v>21</v>
      </c>
    </row>
    <row r="51" spans="1:10" x14ac:dyDescent="0.2">
      <c r="B51" s="1">
        <v>2025</v>
      </c>
      <c r="C51" s="1">
        <v>20</v>
      </c>
      <c r="D51" s="1">
        <v>33</v>
      </c>
    </row>
    <row r="52" spans="1:10" x14ac:dyDescent="0.2">
      <c r="B52" s="14">
        <v>2025</v>
      </c>
      <c r="C52" s="14">
        <v>38</v>
      </c>
      <c r="D52" s="14">
        <v>3</v>
      </c>
    </row>
    <row r="53" spans="1:10" x14ac:dyDescent="0.2">
      <c r="B53" s="14">
        <v>2026</v>
      </c>
      <c r="C53" s="14">
        <v>24</v>
      </c>
      <c r="D53" s="14">
        <v>7</v>
      </c>
    </row>
    <row r="55" spans="1:10" x14ac:dyDescent="0.2">
      <c r="A55" s="8"/>
      <c r="B55" s="9" t="s">
        <v>11</v>
      </c>
      <c r="C55" s="9">
        <f>SUM(C49:C54)</f>
        <v>144</v>
      </c>
      <c r="D55" s="9">
        <f>SUM(D49:D54)</f>
        <v>78</v>
      </c>
      <c r="E55" s="9">
        <f>COUNT(C49:C54)</f>
        <v>5</v>
      </c>
      <c r="F55" s="9"/>
      <c r="G55" s="9"/>
      <c r="H55" s="9"/>
      <c r="I55" s="9"/>
      <c r="J55" s="9"/>
    </row>
    <row r="56" spans="1:10" x14ac:dyDescent="0.2">
      <c r="C56" s="3"/>
      <c r="D56" s="3"/>
      <c r="E56" s="3"/>
      <c r="F56" s="3"/>
      <c r="G56" s="3"/>
      <c r="H56" s="4"/>
      <c r="I56" s="3"/>
      <c r="J56" s="3"/>
    </row>
    <row r="57" spans="1:10" x14ac:dyDescent="0.2">
      <c r="A57" t="s">
        <v>38</v>
      </c>
      <c r="B57" s="1" t="s">
        <v>39</v>
      </c>
      <c r="C57" s="1">
        <v>13</v>
      </c>
      <c r="D57" s="1">
        <v>16</v>
      </c>
      <c r="E57" s="1">
        <f>E66</f>
        <v>8</v>
      </c>
      <c r="F57" s="1">
        <v>6</v>
      </c>
      <c r="G57" s="1">
        <v>2</v>
      </c>
      <c r="H57" s="2">
        <f>F57/E57</f>
        <v>0.75</v>
      </c>
      <c r="I57" s="1">
        <f>C66</f>
        <v>229</v>
      </c>
      <c r="J57" s="1">
        <f>D66</f>
        <v>168</v>
      </c>
    </row>
    <row r="58" spans="1:10" x14ac:dyDescent="0.2">
      <c r="B58" s="14">
        <v>2015</v>
      </c>
      <c r="C58" s="14">
        <v>26</v>
      </c>
      <c r="D58" s="14">
        <v>7</v>
      </c>
      <c r="H58" s="2"/>
    </row>
    <row r="59" spans="1:10" x14ac:dyDescent="0.2">
      <c r="B59" s="14">
        <v>2016</v>
      </c>
      <c r="C59" s="14">
        <v>28</v>
      </c>
      <c r="D59" s="14">
        <v>21</v>
      </c>
      <c r="H59" s="2"/>
    </row>
    <row r="60" spans="1:10" x14ac:dyDescent="0.2">
      <c r="B60" s="14">
        <v>2017</v>
      </c>
      <c r="C60" s="14">
        <v>38</v>
      </c>
      <c r="D60" s="14">
        <v>22</v>
      </c>
      <c r="H60" s="2"/>
    </row>
    <row r="61" spans="1:10" x14ac:dyDescent="0.2">
      <c r="B61" s="14">
        <v>2018</v>
      </c>
      <c r="C61" s="14">
        <v>16</v>
      </c>
      <c r="D61" s="14">
        <v>13</v>
      </c>
      <c r="H61" s="2"/>
    </row>
    <row r="62" spans="1:10" x14ac:dyDescent="0.2">
      <c r="B62" s="14">
        <v>2022</v>
      </c>
      <c r="C62" s="14">
        <v>32</v>
      </c>
      <c r="D62" s="14">
        <v>31</v>
      </c>
      <c r="H62" s="2"/>
    </row>
    <row r="63" spans="1:10" x14ac:dyDescent="0.2">
      <c r="B63" s="14">
        <v>2023</v>
      </c>
      <c r="C63" s="14">
        <v>55</v>
      </c>
      <c r="D63" s="14">
        <v>30</v>
      </c>
      <c r="H63" s="2"/>
    </row>
    <row r="64" spans="1:10" x14ac:dyDescent="0.2">
      <c r="B64" s="1" t="s">
        <v>91</v>
      </c>
      <c r="C64" s="1">
        <v>21</v>
      </c>
      <c r="D64" s="1">
        <v>28</v>
      </c>
      <c r="H64" s="2"/>
    </row>
    <row r="65" spans="1:10" x14ac:dyDescent="0.2">
      <c r="H65" s="2"/>
    </row>
    <row r="66" spans="1:10" x14ac:dyDescent="0.2">
      <c r="A66" s="8"/>
      <c r="B66" s="9" t="s">
        <v>11</v>
      </c>
      <c r="C66" s="9">
        <f>SUM(C56:C65)</f>
        <v>229</v>
      </c>
      <c r="D66" s="9">
        <f>SUM(D56:D65)</f>
        <v>168</v>
      </c>
      <c r="E66" s="9">
        <f>COUNT(C56:C65)</f>
        <v>8</v>
      </c>
      <c r="F66" s="9"/>
      <c r="G66" s="9"/>
      <c r="H66" s="10"/>
      <c r="I66" s="9"/>
      <c r="J66" s="9"/>
    </row>
    <row r="68" spans="1:10" x14ac:dyDescent="0.2">
      <c r="A68" t="s">
        <v>53</v>
      </c>
      <c r="B68" s="14">
        <v>2017</v>
      </c>
      <c r="C68" s="14">
        <v>33</v>
      </c>
      <c r="D68" s="14">
        <v>23</v>
      </c>
      <c r="E68" s="1">
        <f>E71</f>
        <v>2</v>
      </c>
      <c r="F68" s="1">
        <v>2</v>
      </c>
      <c r="G68" s="1">
        <v>0</v>
      </c>
      <c r="H68" s="2">
        <f>F68/E68</f>
        <v>1</v>
      </c>
      <c r="I68" s="1">
        <f>C71</f>
        <v>75</v>
      </c>
      <c r="J68" s="1">
        <f>D71</f>
        <v>36</v>
      </c>
    </row>
    <row r="69" spans="1:10" x14ac:dyDescent="0.2">
      <c r="B69" s="14">
        <v>2018</v>
      </c>
      <c r="C69" s="14">
        <v>42</v>
      </c>
      <c r="D69" s="14">
        <v>13</v>
      </c>
      <c r="H69" s="2"/>
    </row>
    <row r="70" spans="1:10" x14ac:dyDescent="0.2">
      <c r="H70" s="2"/>
    </row>
    <row r="71" spans="1:10" x14ac:dyDescent="0.2">
      <c r="A71" s="8"/>
      <c r="B71" s="9" t="s">
        <v>11</v>
      </c>
      <c r="C71" s="9">
        <f>SUM(C67:C70)</f>
        <v>75</v>
      </c>
      <c r="D71" s="9">
        <f>SUM(D67:D70)</f>
        <v>36</v>
      </c>
      <c r="E71" s="9">
        <f>COUNT(C67:C70)</f>
        <v>2</v>
      </c>
      <c r="F71" s="9"/>
      <c r="G71" s="9"/>
      <c r="H71" s="10"/>
      <c r="I71" s="9"/>
      <c r="J71" s="9"/>
    </row>
    <row r="72" spans="1:10" x14ac:dyDescent="0.2">
      <c r="H72" s="2"/>
    </row>
    <row r="73" spans="1:10" x14ac:dyDescent="0.2">
      <c r="A73" t="s">
        <v>82</v>
      </c>
      <c r="B73" s="1">
        <v>2023</v>
      </c>
      <c r="C73" s="14">
        <v>21</v>
      </c>
      <c r="D73" s="14">
        <v>34</v>
      </c>
      <c r="E73" s="1">
        <f>E76</f>
        <v>1</v>
      </c>
      <c r="F73" s="1">
        <v>0</v>
      </c>
      <c r="G73" s="1">
        <v>1</v>
      </c>
      <c r="H73" s="2">
        <f>F73/E73</f>
        <v>0</v>
      </c>
      <c r="I73" s="1">
        <f>C76</f>
        <v>21</v>
      </c>
      <c r="J73" s="1">
        <f>D76</f>
        <v>34</v>
      </c>
    </row>
    <row r="74" spans="1:10" x14ac:dyDescent="0.2">
      <c r="C74" s="14"/>
      <c r="D74" s="14"/>
      <c r="H74" s="2"/>
    </row>
    <row r="75" spans="1:10" x14ac:dyDescent="0.2">
      <c r="H75" s="2"/>
    </row>
    <row r="76" spans="1:10" x14ac:dyDescent="0.2">
      <c r="A76" s="8"/>
      <c r="B76" s="9" t="s">
        <v>11</v>
      </c>
      <c r="C76" s="9">
        <f>SUM(C72:C75)</f>
        <v>21</v>
      </c>
      <c r="D76" s="9">
        <f>SUM(D72:D75)</f>
        <v>34</v>
      </c>
      <c r="E76" s="9">
        <f>COUNT(C72:C75)</f>
        <v>1</v>
      </c>
      <c r="F76" s="9"/>
      <c r="G76" s="9"/>
      <c r="H76" s="10"/>
      <c r="I76" s="9"/>
      <c r="J76" s="9"/>
    </row>
    <row r="77" spans="1:10" x14ac:dyDescent="0.2">
      <c r="H77" s="2"/>
    </row>
    <row r="79" spans="1:10" x14ac:dyDescent="0.2">
      <c r="A79" s="6" t="s">
        <v>29</v>
      </c>
      <c r="B79" s="5">
        <v>2009</v>
      </c>
      <c r="C79" s="5">
        <v>19</v>
      </c>
      <c r="D79" s="5">
        <v>42</v>
      </c>
      <c r="E79" s="1">
        <f>E86</f>
        <v>6</v>
      </c>
      <c r="F79" s="5">
        <v>2</v>
      </c>
      <c r="G79" s="5">
        <v>4</v>
      </c>
      <c r="H79" s="2">
        <f>F79/E79</f>
        <v>0.33333333333333331</v>
      </c>
      <c r="I79" s="1">
        <f>C86</f>
        <v>167</v>
      </c>
      <c r="J79" s="1">
        <f>D86</f>
        <v>252</v>
      </c>
    </row>
    <row r="80" spans="1:10" x14ac:dyDescent="0.2">
      <c r="A80" s="6"/>
      <c r="B80" s="5">
        <v>2010</v>
      </c>
      <c r="C80" s="5">
        <v>14</v>
      </c>
      <c r="D80" s="5">
        <v>51</v>
      </c>
      <c r="E80" s="5"/>
      <c r="F80" s="5"/>
      <c r="G80" s="5"/>
      <c r="H80" s="5"/>
      <c r="I80" s="5"/>
      <c r="J80" s="5"/>
    </row>
    <row r="81" spans="1:10" x14ac:dyDescent="0.2">
      <c r="A81" s="6"/>
      <c r="B81" s="13" t="s">
        <v>36</v>
      </c>
      <c r="C81" s="13">
        <v>24</v>
      </c>
      <c r="D81" s="13">
        <v>21</v>
      </c>
      <c r="E81" s="5"/>
      <c r="F81" s="5"/>
      <c r="G81" s="5"/>
      <c r="H81" s="5"/>
      <c r="I81" s="5"/>
      <c r="J81" s="5"/>
    </row>
    <row r="82" spans="1:10" x14ac:dyDescent="0.2">
      <c r="A82" s="6"/>
      <c r="B82" s="5">
        <v>2013</v>
      </c>
      <c r="C82" s="5">
        <v>21</v>
      </c>
      <c r="D82" s="5">
        <v>48</v>
      </c>
      <c r="E82" s="5"/>
      <c r="F82" s="5"/>
      <c r="G82" s="5"/>
      <c r="H82" s="5"/>
      <c r="I82" s="5"/>
      <c r="J82" s="5"/>
    </row>
    <row r="83" spans="1:10" x14ac:dyDescent="0.2">
      <c r="A83" s="6"/>
      <c r="B83" s="5">
        <v>2014</v>
      </c>
      <c r="C83" s="5">
        <v>37</v>
      </c>
      <c r="D83" s="5">
        <v>48</v>
      </c>
      <c r="E83" s="5"/>
      <c r="F83" s="5"/>
      <c r="G83" s="5"/>
      <c r="H83" s="5"/>
      <c r="I83" s="5"/>
      <c r="J83" s="5"/>
    </row>
    <row r="84" spans="1:10" x14ac:dyDescent="0.2">
      <c r="A84" s="6"/>
      <c r="B84" s="13" t="s">
        <v>49</v>
      </c>
      <c r="C84" s="13">
        <v>52</v>
      </c>
      <c r="D84" s="13">
        <v>42</v>
      </c>
      <c r="E84" s="5"/>
      <c r="F84" s="5"/>
      <c r="G84" s="5"/>
      <c r="H84" s="5"/>
      <c r="I84" s="5"/>
      <c r="J84" s="5"/>
    </row>
    <row r="85" spans="1:10" x14ac:dyDescent="0.2">
      <c r="A85" s="6"/>
      <c r="B85" s="5"/>
      <c r="C85" s="5"/>
      <c r="D85" s="5"/>
      <c r="E85" s="5"/>
      <c r="F85" s="5"/>
      <c r="G85" s="5"/>
      <c r="H85" s="5"/>
      <c r="I85" s="5"/>
      <c r="J85" s="5"/>
    </row>
    <row r="86" spans="1:10" x14ac:dyDescent="0.2">
      <c r="A86" s="11"/>
      <c r="B86" s="12" t="s">
        <v>11</v>
      </c>
      <c r="C86" s="9">
        <f>SUM(C79:C85)</f>
        <v>167</v>
      </c>
      <c r="D86" s="9">
        <f>SUM(D79:D85)</f>
        <v>252</v>
      </c>
      <c r="E86" s="9">
        <f>COUNT(C79:C85)</f>
        <v>6</v>
      </c>
      <c r="F86" s="12"/>
      <c r="G86" s="12"/>
      <c r="H86" s="12"/>
      <c r="I86" s="12"/>
      <c r="J86" s="12"/>
    </row>
    <row r="87" spans="1:10" x14ac:dyDescent="0.2">
      <c r="A87" s="6"/>
      <c r="B87" s="5"/>
      <c r="F87" s="5"/>
      <c r="G87" s="5"/>
      <c r="H87" s="5"/>
      <c r="I87" s="5"/>
      <c r="J87" s="5"/>
    </row>
    <row r="88" spans="1:10" x14ac:dyDescent="0.2">
      <c r="A88" t="s">
        <v>59</v>
      </c>
      <c r="B88" s="1" t="s">
        <v>60</v>
      </c>
      <c r="C88" s="1">
        <v>7</v>
      </c>
      <c r="D88" s="1">
        <v>14</v>
      </c>
      <c r="E88" s="1">
        <f>E91</f>
        <v>2</v>
      </c>
      <c r="F88" s="1">
        <v>0</v>
      </c>
      <c r="G88" s="1">
        <v>2</v>
      </c>
      <c r="H88" s="2">
        <f>F88/E88</f>
        <v>0</v>
      </c>
      <c r="I88" s="1">
        <f>C91</f>
        <v>7</v>
      </c>
      <c r="J88" s="1">
        <f>D91</f>
        <v>28</v>
      </c>
    </row>
    <row r="89" spans="1:10" x14ac:dyDescent="0.2">
      <c r="B89" s="1" t="s">
        <v>62</v>
      </c>
      <c r="C89" s="1">
        <v>0</v>
      </c>
      <c r="D89" s="1">
        <v>14</v>
      </c>
      <c r="H89" s="2"/>
    </row>
    <row r="90" spans="1:10" x14ac:dyDescent="0.2">
      <c r="H90" s="2"/>
    </row>
    <row r="91" spans="1:10" x14ac:dyDescent="0.2">
      <c r="A91" s="8"/>
      <c r="B91" s="9" t="s">
        <v>11</v>
      </c>
      <c r="C91" s="9">
        <f>SUM(C88:C90)</f>
        <v>7</v>
      </c>
      <c r="D91" s="9">
        <f>SUM(D88:D90)</f>
        <v>28</v>
      </c>
      <c r="E91" s="9">
        <f>COUNT(C88:C90)</f>
        <v>2</v>
      </c>
      <c r="F91" s="9"/>
      <c r="G91" s="9"/>
      <c r="H91" s="10"/>
      <c r="I91" s="9"/>
      <c r="J91" s="9"/>
    </row>
    <row r="92" spans="1:10" x14ac:dyDescent="0.2">
      <c r="C92" s="3"/>
      <c r="D92" s="3"/>
      <c r="E92" s="3"/>
      <c r="F92" s="3"/>
      <c r="G92" s="3"/>
      <c r="H92" s="4"/>
      <c r="I92" s="3"/>
      <c r="J92" s="3"/>
    </row>
    <row r="93" spans="1:10" x14ac:dyDescent="0.2">
      <c r="A93" s="6" t="s">
        <v>14</v>
      </c>
      <c r="B93" s="1">
        <v>2008</v>
      </c>
      <c r="C93" s="1">
        <v>0</v>
      </c>
      <c r="D93" s="1">
        <v>35</v>
      </c>
      <c r="E93" s="1">
        <f>E113</f>
        <v>19</v>
      </c>
      <c r="F93" s="5">
        <v>12</v>
      </c>
      <c r="G93" s="5">
        <v>7</v>
      </c>
      <c r="H93" s="2">
        <f>F93/E93</f>
        <v>0.63157894736842102</v>
      </c>
      <c r="I93" s="1">
        <f>C113</f>
        <v>418</v>
      </c>
      <c r="J93" s="1">
        <f>D113</f>
        <v>377</v>
      </c>
    </row>
    <row r="94" spans="1:10" x14ac:dyDescent="0.2">
      <c r="A94" s="6"/>
      <c r="B94" s="14">
        <v>2008</v>
      </c>
      <c r="C94" s="14">
        <v>13</v>
      </c>
      <c r="D94" s="14">
        <v>0</v>
      </c>
    </row>
    <row r="95" spans="1:10" x14ac:dyDescent="0.2">
      <c r="A95" s="6"/>
      <c r="B95" s="5">
        <v>2009</v>
      </c>
      <c r="C95" s="5">
        <v>23</v>
      </c>
      <c r="D95" s="5">
        <v>27</v>
      </c>
      <c r="E95" s="5"/>
      <c r="F95" s="5"/>
      <c r="G95" s="5"/>
      <c r="H95" s="5"/>
      <c r="I95" s="5"/>
      <c r="J95" s="5"/>
    </row>
    <row r="96" spans="1:10" x14ac:dyDescent="0.2">
      <c r="A96" s="6"/>
      <c r="B96" s="13">
        <v>2010</v>
      </c>
      <c r="C96" s="13">
        <v>23</v>
      </c>
      <c r="D96" s="13">
        <v>17</v>
      </c>
      <c r="E96" s="5"/>
      <c r="F96" s="5"/>
      <c r="G96" s="5"/>
      <c r="H96" s="5"/>
      <c r="I96" s="5"/>
      <c r="J96" s="5"/>
    </row>
    <row r="97" spans="1:10" x14ac:dyDescent="0.2">
      <c r="A97" s="6"/>
      <c r="B97" s="13">
        <v>2011</v>
      </c>
      <c r="C97" s="13">
        <v>19</v>
      </c>
      <c r="D97" s="13">
        <v>13</v>
      </c>
      <c r="E97" s="5"/>
      <c r="F97" s="5"/>
      <c r="G97" s="5"/>
      <c r="H97" s="5"/>
      <c r="I97" s="5"/>
      <c r="J97" s="5"/>
    </row>
    <row r="98" spans="1:10" x14ac:dyDescent="0.2">
      <c r="A98" s="6"/>
      <c r="B98" s="13" t="s">
        <v>36</v>
      </c>
      <c r="C98" s="13">
        <v>21</v>
      </c>
      <c r="D98" s="13">
        <v>7</v>
      </c>
      <c r="E98" s="5"/>
      <c r="F98" s="5"/>
      <c r="G98" s="5"/>
      <c r="H98" s="5"/>
      <c r="I98" s="5"/>
      <c r="J98" s="5"/>
    </row>
    <row r="99" spans="1:10" x14ac:dyDescent="0.2">
      <c r="A99" s="6"/>
      <c r="B99" s="13">
        <v>2012</v>
      </c>
      <c r="C99" s="13">
        <v>20</v>
      </c>
      <c r="D99" s="13">
        <v>0</v>
      </c>
      <c r="E99" s="5"/>
      <c r="F99" s="5"/>
      <c r="G99" s="5"/>
      <c r="H99" s="5"/>
      <c r="I99" s="5"/>
      <c r="J99" s="5"/>
    </row>
    <row r="100" spans="1:10" x14ac:dyDescent="0.2">
      <c r="A100" s="6"/>
      <c r="B100" s="13">
        <v>2015</v>
      </c>
      <c r="C100" s="13">
        <v>17</v>
      </c>
      <c r="D100" s="13">
        <v>12</v>
      </c>
      <c r="E100" s="5"/>
      <c r="F100" s="5"/>
      <c r="G100" s="5"/>
      <c r="H100" s="5"/>
      <c r="I100" s="5"/>
      <c r="J100" s="5"/>
    </row>
    <row r="101" spans="1:10" x14ac:dyDescent="0.2">
      <c r="A101" s="6"/>
      <c r="B101" s="13">
        <v>2016</v>
      </c>
      <c r="C101" s="13">
        <v>48</v>
      </c>
      <c r="D101" s="13">
        <v>14</v>
      </c>
      <c r="E101" s="5"/>
      <c r="F101" s="5"/>
      <c r="G101" s="5"/>
      <c r="H101" s="5"/>
      <c r="I101" s="5"/>
      <c r="J101" s="5"/>
    </row>
    <row r="102" spans="1:10" x14ac:dyDescent="0.2">
      <c r="A102" s="6"/>
      <c r="B102" s="13">
        <v>2017</v>
      </c>
      <c r="C102" s="13">
        <v>38</v>
      </c>
      <c r="D102" s="13">
        <v>15</v>
      </c>
      <c r="E102" s="5"/>
      <c r="F102" s="5"/>
      <c r="G102" s="5"/>
      <c r="H102" s="5"/>
      <c r="I102" s="5"/>
      <c r="J102" s="5"/>
    </row>
    <row r="103" spans="1:10" x14ac:dyDescent="0.2">
      <c r="A103" s="6"/>
      <c r="B103" s="13">
        <v>2018</v>
      </c>
      <c r="C103" s="13">
        <v>35</v>
      </c>
      <c r="D103" s="13">
        <v>21</v>
      </c>
      <c r="E103" s="5"/>
      <c r="F103" s="5"/>
      <c r="G103" s="5"/>
      <c r="H103" s="5"/>
      <c r="I103" s="5"/>
      <c r="J103" s="5"/>
    </row>
    <row r="104" spans="1:10" x14ac:dyDescent="0.2">
      <c r="A104" s="6"/>
      <c r="B104" s="5">
        <v>2019</v>
      </c>
      <c r="C104" s="5">
        <v>7</v>
      </c>
      <c r="D104" s="5">
        <v>28</v>
      </c>
      <c r="E104" s="5"/>
      <c r="F104" s="5"/>
      <c r="G104" s="5"/>
      <c r="H104" s="5"/>
      <c r="I104" s="5"/>
      <c r="J104" s="5"/>
    </row>
    <row r="105" spans="1:10" x14ac:dyDescent="0.2">
      <c r="A105" s="6"/>
      <c r="B105" s="5">
        <v>2020</v>
      </c>
      <c r="C105" s="5">
        <v>9</v>
      </c>
      <c r="D105" s="5">
        <v>26</v>
      </c>
      <c r="E105" s="5"/>
      <c r="F105" s="5"/>
      <c r="G105" s="5"/>
      <c r="H105" s="5"/>
      <c r="I105" s="5"/>
      <c r="J105" s="5"/>
    </row>
    <row r="106" spans="1:10" x14ac:dyDescent="0.2">
      <c r="A106" s="6"/>
      <c r="B106" s="5">
        <v>2021</v>
      </c>
      <c r="C106" s="5">
        <v>17</v>
      </c>
      <c r="D106" s="5">
        <v>23</v>
      </c>
      <c r="E106" s="5"/>
      <c r="F106" s="5"/>
      <c r="G106" s="5"/>
      <c r="H106" s="5"/>
      <c r="I106" s="5"/>
      <c r="J106" s="5"/>
    </row>
    <row r="107" spans="1:10" x14ac:dyDescent="0.2">
      <c r="A107" s="6"/>
      <c r="B107" s="5">
        <v>2022</v>
      </c>
      <c r="C107" s="5">
        <v>23</v>
      </c>
      <c r="D107" s="5">
        <v>47</v>
      </c>
      <c r="E107" s="5"/>
      <c r="F107" s="5"/>
      <c r="G107" s="5"/>
      <c r="H107" s="5"/>
      <c r="I107" s="5"/>
      <c r="J107" s="5"/>
    </row>
    <row r="108" spans="1:10" x14ac:dyDescent="0.2">
      <c r="A108" s="6"/>
      <c r="B108" s="1">
        <v>2023</v>
      </c>
      <c r="C108" s="1">
        <v>21</v>
      </c>
      <c r="D108" s="1">
        <v>26</v>
      </c>
      <c r="E108" s="5"/>
      <c r="F108" s="5"/>
      <c r="G108" s="5"/>
      <c r="H108" s="5"/>
      <c r="I108" s="5"/>
      <c r="J108" s="5"/>
    </row>
    <row r="109" spans="1:10" x14ac:dyDescent="0.2">
      <c r="A109" s="6"/>
      <c r="B109" s="13">
        <v>2023</v>
      </c>
      <c r="C109" s="13">
        <v>49</v>
      </c>
      <c r="D109" s="13">
        <v>36</v>
      </c>
      <c r="E109" s="5"/>
      <c r="F109" s="5"/>
      <c r="G109" s="5"/>
      <c r="H109" s="5"/>
      <c r="I109" s="5"/>
      <c r="J109" s="5"/>
    </row>
    <row r="110" spans="1:10" x14ac:dyDescent="0.2">
      <c r="A110" s="6"/>
      <c r="B110" s="13">
        <v>2024</v>
      </c>
      <c r="C110" s="13">
        <v>35</v>
      </c>
      <c r="D110" s="13">
        <v>30</v>
      </c>
      <c r="E110" s="5"/>
      <c r="F110" s="5"/>
      <c r="G110" s="5"/>
      <c r="H110" s="5"/>
      <c r="I110" s="5"/>
      <c r="J110" s="5"/>
    </row>
    <row r="111" spans="1:10" x14ac:dyDescent="0.2">
      <c r="A111" s="6"/>
      <c r="B111" s="13">
        <v>2025</v>
      </c>
      <c r="C111" s="13">
        <v>17</v>
      </c>
      <c r="D111" s="13">
        <v>7</v>
      </c>
      <c r="E111" s="5"/>
      <c r="F111" s="5"/>
      <c r="G111" s="5"/>
      <c r="H111" s="5"/>
      <c r="I111" s="5"/>
      <c r="J111" s="5"/>
    </row>
    <row r="112" spans="1:10" x14ac:dyDescent="0.2">
      <c r="A112" s="6"/>
      <c r="B112" s="5"/>
      <c r="C112" s="5"/>
      <c r="D112" s="5"/>
      <c r="E112" s="5"/>
      <c r="F112" s="5"/>
      <c r="G112" s="5"/>
      <c r="H112" s="5"/>
      <c r="I112" s="5"/>
      <c r="J112" s="5"/>
    </row>
    <row r="113" spans="1:10" x14ac:dyDescent="0.2">
      <c r="A113" s="11"/>
      <c r="B113" s="12" t="s">
        <v>11</v>
      </c>
      <c r="C113" s="9">
        <f>SUM(C93:C110)</f>
        <v>418</v>
      </c>
      <c r="D113" s="9">
        <f>SUM(D93:D110)</f>
        <v>377</v>
      </c>
      <c r="E113" s="9">
        <f>COUNT(C93:C112)</f>
        <v>19</v>
      </c>
      <c r="F113" s="12"/>
      <c r="G113" s="12"/>
      <c r="H113" s="12"/>
      <c r="I113" s="12"/>
      <c r="J113" s="12"/>
    </row>
    <row r="114" spans="1:10" x14ac:dyDescent="0.2">
      <c r="A114" s="6"/>
      <c r="B114" s="5"/>
      <c r="F114" s="5"/>
      <c r="G114" s="5"/>
      <c r="H114" s="5"/>
      <c r="I114" s="5"/>
      <c r="J114" s="5"/>
    </row>
    <row r="115" spans="1:10" x14ac:dyDescent="0.2">
      <c r="A115" s="6" t="s">
        <v>19</v>
      </c>
      <c r="B115" s="5">
        <v>2008</v>
      </c>
      <c r="C115" s="5">
        <v>14</v>
      </c>
      <c r="D115" s="5">
        <v>30</v>
      </c>
      <c r="E115" s="5">
        <f>E117</f>
        <v>1</v>
      </c>
      <c r="F115" s="5">
        <v>0</v>
      </c>
      <c r="G115" s="5">
        <v>1</v>
      </c>
      <c r="H115" s="2">
        <f>F115/E115</f>
        <v>0</v>
      </c>
      <c r="I115" s="1">
        <f>C117</f>
        <v>14</v>
      </c>
      <c r="J115" s="1">
        <f>D117</f>
        <v>30</v>
      </c>
    </row>
    <row r="116" spans="1:10" x14ac:dyDescent="0.2">
      <c r="A116" s="6"/>
      <c r="B116" s="5"/>
      <c r="C116" s="5"/>
      <c r="D116" s="5"/>
      <c r="E116" s="5"/>
      <c r="F116" s="5"/>
      <c r="G116" s="5"/>
      <c r="H116" s="5"/>
      <c r="I116" s="5"/>
      <c r="J116" s="5"/>
    </row>
    <row r="117" spans="1:10" x14ac:dyDescent="0.2">
      <c r="A117" s="11"/>
      <c r="B117" s="12" t="s">
        <v>11</v>
      </c>
      <c r="C117" s="9">
        <f>SUM(C115:C116)</f>
        <v>14</v>
      </c>
      <c r="D117" s="9">
        <f>SUM(D115:D116)</f>
        <v>30</v>
      </c>
      <c r="E117" s="9">
        <f>COUNT(C115:C116)</f>
        <v>1</v>
      </c>
      <c r="F117" s="12"/>
      <c r="G117" s="12"/>
      <c r="H117" s="12"/>
      <c r="I117" s="12"/>
      <c r="J117" s="12"/>
    </row>
    <row r="119" spans="1:10" x14ac:dyDescent="0.2">
      <c r="A119" s="6" t="s">
        <v>58</v>
      </c>
      <c r="B119" s="13">
        <v>2019</v>
      </c>
      <c r="C119" s="13">
        <v>61</v>
      </c>
      <c r="D119" s="13">
        <v>6</v>
      </c>
      <c r="E119" s="5">
        <f>E122</f>
        <v>2</v>
      </c>
      <c r="F119" s="5">
        <v>2</v>
      </c>
      <c r="G119" s="5">
        <v>0</v>
      </c>
      <c r="H119" s="2">
        <f>F119/E119</f>
        <v>1</v>
      </c>
      <c r="I119" s="1">
        <f>C122</f>
        <v>84</v>
      </c>
      <c r="J119" s="1">
        <f>D122</f>
        <v>13</v>
      </c>
    </row>
    <row r="120" spans="1:10" x14ac:dyDescent="0.2">
      <c r="A120" s="6"/>
      <c r="B120" s="13">
        <v>2020</v>
      </c>
      <c r="C120" s="13">
        <v>23</v>
      </c>
      <c r="D120" s="13">
        <v>7</v>
      </c>
      <c r="E120" s="5"/>
      <c r="F120" s="5"/>
      <c r="G120" s="5"/>
      <c r="H120" s="5"/>
      <c r="I120" s="5"/>
      <c r="J120" s="5"/>
    </row>
    <row r="121" spans="1:10" x14ac:dyDescent="0.2">
      <c r="A121" s="6"/>
      <c r="B121" s="5"/>
      <c r="C121" s="5"/>
      <c r="D121" s="5"/>
      <c r="E121" s="5"/>
      <c r="F121" s="5"/>
      <c r="G121" s="5"/>
      <c r="H121" s="5"/>
      <c r="I121" s="5"/>
      <c r="J121" s="5"/>
    </row>
    <row r="122" spans="1:10" x14ac:dyDescent="0.2">
      <c r="A122" s="11"/>
      <c r="B122" s="12" t="s">
        <v>11</v>
      </c>
      <c r="C122" s="9">
        <f>SUM(C119:C121)</f>
        <v>84</v>
      </c>
      <c r="D122" s="9">
        <f>SUM(D119:D121)</f>
        <v>13</v>
      </c>
      <c r="E122" s="9">
        <f>COUNT(C119:C121)</f>
        <v>2</v>
      </c>
      <c r="F122" s="12"/>
      <c r="G122" s="12"/>
      <c r="H122" s="12"/>
      <c r="I122" s="12"/>
      <c r="J122" s="12"/>
    </row>
    <row r="124" spans="1:10" x14ac:dyDescent="0.2">
      <c r="A124" s="6" t="s">
        <v>26</v>
      </c>
      <c r="B124" s="5">
        <v>2009</v>
      </c>
      <c r="C124" s="5">
        <v>14</v>
      </c>
      <c r="D124" s="5">
        <v>31</v>
      </c>
      <c r="E124" s="5">
        <f>E130</f>
        <v>5</v>
      </c>
      <c r="F124" s="5">
        <v>4</v>
      </c>
      <c r="G124" s="5">
        <v>1</v>
      </c>
      <c r="H124" s="2">
        <f>F124/E124</f>
        <v>0.8</v>
      </c>
      <c r="I124" s="1">
        <f>C130</f>
        <v>163</v>
      </c>
      <c r="J124" s="1">
        <f>D130</f>
        <v>76</v>
      </c>
    </row>
    <row r="125" spans="1:10" x14ac:dyDescent="0.2">
      <c r="A125" s="6"/>
      <c r="B125" s="13">
        <v>2010</v>
      </c>
      <c r="C125" s="13">
        <v>35</v>
      </c>
      <c r="D125" s="13">
        <v>25</v>
      </c>
      <c r="E125" s="5"/>
      <c r="F125" s="5"/>
      <c r="G125" s="5"/>
      <c r="H125" s="5"/>
      <c r="I125" s="5"/>
      <c r="J125" s="5"/>
    </row>
    <row r="126" spans="1:10" x14ac:dyDescent="0.2">
      <c r="A126" s="6"/>
      <c r="B126" s="13">
        <v>2011</v>
      </c>
      <c r="C126" s="13">
        <v>38</v>
      </c>
      <c r="D126" s="13">
        <v>17</v>
      </c>
      <c r="E126" s="5"/>
      <c r="F126" s="5"/>
      <c r="G126" s="5"/>
      <c r="H126" s="5"/>
      <c r="I126" s="5"/>
      <c r="J126" s="5"/>
    </row>
    <row r="127" spans="1:10" x14ac:dyDescent="0.2">
      <c r="A127" s="6"/>
      <c r="B127" s="13">
        <v>2012</v>
      </c>
      <c r="C127" s="13">
        <v>42</v>
      </c>
      <c r="D127" s="13">
        <v>3</v>
      </c>
      <c r="E127" s="5"/>
      <c r="F127" s="5"/>
      <c r="G127" s="5"/>
      <c r="H127" s="5"/>
      <c r="I127" s="5"/>
      <c r="J127" s="5"/>
    </row>
    <row r="128" spans="1:10" x14ac:dyDescent="0.2">
      <c r="A128" s="6"/>
      <c r="B128" s="13">
        <v>2021</v>
      </c>
      <c r="C128" s="13">
        <v>34</v>
      </c>
      <c r="D128" s="13">
        <v>0</v>
      </c>
      <c r="E128" s="5"/>
      <c r="F128" s="5"/>
      <c r="G128" s="5"/>
      <c r="H128" s="5"/>
      <c r="I128" s="5"/>
      <c r="J128" s="5"/>
    </row>
    <row r="129" spans="1:10" x14ac:dyDescent="0.2">
      <c r="A129" s="6"/>
      <c r="B129" s="5"/>
      <c r="C129" s="5"/>
      <c r="D129" s="5"/>
      <c r="E129" s="5"/>
      <c r="F129" s="5"/>
      <c r="G129" s="5"/>
      <c r="H129" s="5"/>
      <c r="I129" s="5"/>
      <c r="J129" s="5"/>
    </row>
    <row r="130" spans="1:10" x14ac:dyDescent="0.2">
      <c r="A130" s="11"/>
      <c r="B130" s="12" t="s">
        <v>11</v>
      </c>
      <c r="C130" s="9">
        <f>SUM(C124:C129)</f>
        <v>163</v>
      </c>
      <c r="D130" s="9">
        <f>SUM(D124:D129)</f>
        <v>76</v>
      </c>
      <c r="E130" s="9">
        <f>COUNT(C124:C129)</f>
        <v>5</v>
      </c>
      <c r="F130" s="12"/>
      <c r="G130" s="12"/>
      <c r="H130" s="12"/>
      <c r="I130" s="12"/>
      <c r="J130" s="12"/>
    </row>
    <row r="131" spans="1:10" x14ac:dyDescent="0.2">
      <c r="A131" s="6"/>
      <c r="B131" s="5"/>
      <c r="F131" s="5"/>
      <c r="G131" s="5"/>
      <c r="H131" s="5"/>
      <c r="I131" s="5"/>
      <c r="J131" s="5"/>
    </row>
    <row r="132" spans="1:10" x14ac:dyDescent="0.2">
      <c r="A132" s="6" t="s">
        <v>64</v>
      </c>
      <c r="B132" s="13">
        <v>2021</v>
      </c>
      <c r="C132" s="13">
        <v>27</v>
      </c>
      <c r="D132" s="13">
        <v>7</v>
      </c>
      <c r="E132" s="5">
        <f>E134</f>
        <v>1</v>
      </c>
      <c r="F132" s="5">
        <v>1</v>
      </c>
      <c r="G132" s="5">
        <v>0</v>
      </c>
      <c r="H132" s="2">
        <f>F132/E132</f>
        <v>1</v>
      </c>
      <c r="I132" s="1">
        <f>C134</f>
        <v>27</v>
      </c>
      <c r="J132" s="1">
        <f>D134</f>
        <v>7</v>
      </c>
    </row>
    <row r="133" spans="1:10" x14ac:dyDescent="0.2">
      <c r="A133" s="6"/>
      <c r="B133" s="5"/>
      <c r="C133" s="5"/>
      <c r="D133" s="5"/>
      <c r="E133" s="5"/>
      <c r="F133" s="5"/>
      <c r="G133" s="5"/>
      <c r="H133" s="5"/>
      <c r="I133" s="5"/>
      <c r="J133" s="5"/>
    </row>
    <row r="134" spans="1:10" x14ac:dyDescent="0.2">
      <c r="A134" s="11"/>
      <c r="B134" s="12" t="s">
        <v>11</v>
      </c>
      <c r="C134" s="9">
        <f>SUM(C132:C133)</f>
        <v>27</v>
      </c>
      <c r="D134" s="9">
        <f>SUM(D132:D133)</f>
        <v>7</v>
      </c>
      <c r="E134" s="9">
        <f>COUNT(C132:C133)</f>
        <v>1</v>
      </c>
      <c r="F134" s="12"/>
      <c r="G134" s="12"/>
      <c r="H134" s="12"/>
      <c r="I134" s="12"/>
      <c r="J134" s="12"/>
    </row>
    <row r="135" spans="1:10" x14ac:dyDescent="0.2">
      <c r="A135" s="6"/>
      <c r="B135" s="5"/>
      <c r="F135" s="5"/>
      <c r="G135" s="5"/>
      <c r="H135" s="5"/>
      <c r="I135" s="5"/>
      <c r="J135" s="5"/>
    </row>
    <row r="136" spans="1:10" x14ac:dyDescent="0.2">
      <c r="A136" s="6" t="s">
        <v>33</v>
      </c>
      <c r="B136" s="13">
        <v>2011</v>
      </c>
      <c r="C136" s="13">
        <v>35</v>
      </c>
      <c r="D136" s="13">
        <v>7</v>
      </c>
      <c r="E136" s="5">
        <f>E141</f>
        <v>4</v>
      </c>
      <c r="F136" s="5">
        <v>3</v>
      </c>
      <c r="G136" s="5">
        <v>1</v>
      </c>
      <c r="H136" s="2">
        <f>F136/E136</f>
        <v>0.75</v>
      </c>
      <c r="I136" s="1">
        <f>C141</f>
        <v>111</v>
      </c>
      <c r="J136" s="1">
        <f>D141</f>
        <v>44</v>
      </c>
    </row>
    <row r="137" spans="1:10" x14ac:dyDescent="0.2">
      <c r="A137" s="6"/>
      <c r="B137" s="13">
        <v>2012</v>
      </c>
      <c r="C137" s="13">
        <v>28</v>
      </c>
      <c r="D137" s="13">
        <v>17</v>
      </c>
      <c r="E137" s="5"/>
      <c r="F137" s="5"/>
      <c r="G137" s="5"/>
      <c r="H137" s="5"/>
      <c r="I137" s="5"/>
      <c r="J137" s="5"/>
    </row>
    <row r="138" spans="1:10" x14ac:dyDescent="0.2">
      <c r="A138" s="6"/>
      <c r="B138" s="5">
        <v>2022</v>
      </c>
      <c r="C138" s="5">
        <v>17</v>
      </c>
      <c r="D138" s="5">
        <v>20</v>
      </c>
      <c r="E138" s="5"/>
      <c r="F138" s="5"/>
      <c r="G138" s="5"/>
      <c r="H138" s="5"/>
      <c r="I138" s="5"/>
      <c r="J138" s="5"/>
    </row>
    <row r="139" spans="1:10" x14ac:dyDescent="0.2">
      <c r="A139" s="6"/>
      <c r="B139" s="13">
        <v>2023</v>
      </c>
      <c r="C139" s="13">
        <v>31</v>
      </c>
      <c r="D139" s="13">
        <v>0</v>
      </c>
      <c r="E139" s="5"/>
      <c r="F139" s="5"/>
      <c r="G139" s="5"/>
      <c r="H139" s="5"/>
      <c r="I139" s="5"/>
      <c r="J139" s="5"/>
    </row>
    <row r="140" spans="1:10" x14ac:dyDescent="0.2">
      <c r="A140" s="6"/>
      <c r="B140" s="5"/>
      <c r="C140" s="5"/>
      <c r="D140" s="5"/>
      <c r="E140" s="5"/>
      <c r="F140" s="5"/>
      <c r="G140" s="5"/>
      <c r="H140" s="5"/>
      <c r="I140" s="5"/>
      <c r="J140" s="5"/>
    </row>
    <row r="141" spans="1:10" x14ac:dyDescent="0.2">
      <c r="A141" s="11"/>
      <c r="B141" s="12" t="s">
        <v>11</v>
      </c>
      <c r="C141" s="9">
        <f>SUM(C136:C140)</f>
        <v>111</v>
      </c>
      <c r="D141" s="9">
        <f>SUM(D136:D140)</f>
        <v>44</v>
      </c>
      <c r="E141" s="9">
        <f>COUNT(C136:C140)</f>
        <v>4</v>
      </c>
      <c r="F141" s="12"/>
      <c r="G141" s="12"/>
      <c r="H141" s="12"/>
      <c r="I141" s="12"/>
      <c r="J141" s="12"/>
    </row>
    <row r="142" spans="1:10" x14ac:dyDescent="0.2">
      <c r="A142" s="6"/>
      <c r="B142" s="5"/>
      <c r="F142" s="5"/>
      <c r="G142" s="5"/>
      <c r="H142" s="5"/>
      <c r="I142" s="5"/>
      <c r="J142" s="5"/>
    </row>
    <row r="143" spans="1:10" x14ac:dyDescent="0.2">
      <c r="A143" s="6" t="s">
        <v>65</v>
      </c>
      <c r="B143" s="5">
        <v>2021</v>
      </c>
      <c r="C143" s="5">
        <v>6</v>
      </c>
      <c r="D143" s="5">
        <v>20</v>
      </c>
      <c r="E143" s="5">
        <f>E148</f>
        <v>4</v>
      </c>
      <c r="F143" s="5">
        <v>2</v>
      </c>
      <c r="G143" s="5">
        <v>2</v>
      </c>
      <c r="H143" s="2">
        <f>F143/E143</f>
        <v>0.5</v>
      </c>
      <c r="I143" s="1">
        <f>C148</f>
        <v>101</v>
      </c>
      <c r="J143" s="1">
        <f>D148</f>
        <v>78</v>
      </c>
    </row>
    <row r="144" spans="1:10" x14ac:dyDescent="0.2">
      <c r="A144" s="6"/>
      <c r="B144" s="5">
        <v>2024</v>
      </c>
      <c r="C144" s="5">
        <v>29</v>
      </c>
      <c r="D144" s="5">
        <v>31</v>
      </c>
      <c r="E144" s="5"/>
      <c r="F144" s="5"/>
      <c r="G144" s="5"/>
      <c r="H144" s="2"/>
    </row>
    <row r="145" spans="1:10" x14ac:dyDescent="0.2">
      <c r="A145" s="6"/>
      <c r="B145" s="13">
        <v>2025</v>
      </c>
      <c r="C145" s="13">
        <v>35</v>
      </c>
      <c r="D145" s="13">
        <v>9</v>
      </c>
      <c r="E145" s="5"/>
      <c r="F145" s="5"/>
      <c r="G145" s="5"/>
      <c r="H145" s="2"/>
    </row>
    <row r="146" spans="1:10" x14ac:dyDescent="0.2">
      <c r="A146" s="6"/>
      <c r="B146" s="13">
        <v>2026</v>
      </c>
      <c r="C146" s="13">
        <v>31</v>
      </c>
      <c r="D146" s="13">
        <v>18</v>
      </c>
      <c r="E146" s="5"/>
      <c r="F146" s="5"/>
      <c r="G146" s="5"/>
      <c r="H146" s="2"/>
    </row>
    <row r="147" spans="1:10" x14ac:dyDescent="0.2">
      <c r="A147" s="6"/>
      <c r="B147" s="5"/>
      <c r="C147" s="5"/>
      <c r="D147" s="5"/>
      <c r="E147" s="5"/>
      <c r="F147" s="5"/>
      <c r="G147" s="5"/>
      <c r="H147" s="5"/>
      <c r="I147" s="5"/>
      <c r="J147" s="5"/>
    </row>
    <row r="148" spans="1:10" x14ac:dyDescent="0.2">
      <c r="A148" s="11"/>
      <c r="B148" s="12" t="s">
        <v>11</v>
      </c>
      <c r="C148" s="9">
        <f>SUM(C143:C147)</f>
        <v>101</v>
      </c>
      <c r="D148" s="9">
        <f>SUM(D143:D147)</f>
        <v>78</v>
      </c>
      <c r="E148" s="9">
        <f>COUNT(C143:C147)</f>
        <v>4</v>
      </c>
      <c r="F148" s="12"/>
      <c r="G148" s="12"/>
      <c r="H148" s="12"/>
      <c r="I148" s="12"/>
      <c r="J148" s="12"/>
    </row>
    <row r="149" spans="1:10" x14ac:dyDescent="0.2">
      <c r="A149" s="6"/>
      <c r="B149" s="5"/>
      <c r="F149" s="5"/>
      <c r="G149" s="5"/>
      <c r="H149" s="5"/>
      <c r="I149" s="5"/>
      <c r="J149" s="5"/>
    </row>
    <row r="150" spans="1:10" x14ac:dyDescent="0.2">
      <c r="A150" s="6" t="s">
        <v>66</v>
      </c>
      <c r="B150" s="13">
        <v>2021</v>
      </c>
      <c r="C150" s="13">
        <v>28</v>
      </c>
      <c r="D150" s="13">
        <v>7</v>
      </c>
      <c r="E150" s="5">
        <f>E153</f>
        <v>2</v>
      </c>
      <c r="F150" s="5">
        <v>2</v>
      </c>
      <c r="G150" s="5">
        <v>0</v>
      </c>
      <c r="H150" s="2">
        <f>F150/E150</f>
        <v>1</v>
      </c>
      <c r="I150" s="1">
        <f>C153</f>
        <v>68</v>
      </c>
      <c r="J150" s="1">
        <f>D153</f>
        <v>38</v>
      </c>
    </row>
    <row r="151" spans="1:10" x14ac:dyDescent="0.2">
      <c r="A151" s="6"/>
      <c r="B151" s="13">
        <v>2026</v>
      </c>
      <c r="C151" s="13">
        <v>40</v>
      </c>
      <c r="D151" s="13">
        <v>31</v>
      </c>
      <c r="E151" s="5"/>
      <c r="F151" s="5"/>
      <c r="G151" s="5"/>
      <c r="H151" s="2"/>
    </row>
    <row r="152" spans="1:10" x14ac:dyDescent="0.2">
      <c r="A152" s="6"/>
      <c r="B152" s="5"/>
      <c r="C152" s="5"/>
      <c r="D152" s="5"/>
      <c r="E152" s="5"/>
      <c r="F152" s="5"/>
      <c r="G152" s="5"/>
      <c r="H152" s="5"/>
      <c r="I152" s="5"/>
      <c r="J152" s="5"/>
    </row>
    <row r="153" spans="1:10" x14ac:dyDescent="0.2">
      <c r="A153" s="11"/>
      <c r="B153" s="12" t="s">
        <v>11</v>
      </c>
      <c r="C153" s="9">
        <f>SUM(C150:C152)</f>
        <v>68</v>
      </c>
      <c r="D153" s="9">
        <f>SUM(D150:D152)</f>
        <v>38</v>
      </c>
      <c r="E153" s="9">
        <f>COUNT(C150:C152)</f>
        <v>2</v>
      </c>
      <c r="F153" s="12"/>
      <c r="G153" s="12"/>
      <c r="H153" s="12"/>
      <c r="I153" s="12"/>
      <c r="J153" s="12"/>
    </row>
    <row r="154" spans="1:10" x14ac:dyDescent="0.2">
      <c r="A154" s="6"/>
      <c r="B154" s="5"/>
      <c r="F154" s="5"/>
      <c r="G154" s="5"/>
      <c r="H154" s="5"/>
      <c r="I154" s="5"/>
      <c r="J154" s="5"/>
    </row>
    <row r="155" spans="1:10" x14ac:dyDescent="0.2">
      <c r="A155" s="6" t="s">
        <v>79</v>
      </c>
      <c r="B155" s="5">
        <v>2022</v>
      </c>
      <c r="C155" s="5">
        <v>13</v>
      </c>
      <c r="D155" s="5">
        <v>24</v>
      </c>
      <c r="E155" s="5">
        <f>E158</f>
        <v>2</v>
      </c>
      <c r="F155" s="5">
        <v>1</v>
      </c>
      <c r="G155" s="5">
        <v>1</v>
      </c>
      <c r="H155" s="2">
        <f>F155/E155</f>
        <v>0.5</v>
      </c>
      <c r="I155" s="1">
        <f>C158</f>
        <v>36</v>
      </c>
      <c r="J155" s="1">
        <f>D158</f>
        <v>46</v>
      </c>
    </row>
    <row r="156" spans="1:10" x14ac:dyDescent="0.2">
      <c r="A156" s="6"/>
      <c r="B156" s="13">
        <v>2023</v>
      </c>
      <c r="C156" s="13">
        <v>23</v>
      </c>
      <c r="D156" s="13">
        <v>22</v>
      </c>
      <c r="E156" s="5"/>
      <c r="F156" s="5"/>
      <c r="G156" s="5"/>
      <c r="H156" s="2"/>
    </row>
    <row r="157" spans="1:10" x14ac:dyDescent="0.2">
      <c r="A157" s="6"/>
      <c r="B157" s="5"/>
      <c r="C157" s="5"/>
      <c r="D157" s="5"/>
      <c r="E157" s="5"/>
      <c r="F157" s="5"/>
      <c r="G157" s="5"/>
      <c r="H157" s="5"/>
      <c r="I157" s="5"/>
      <c r="J157" s="5"/>
    </row>
    <row r="158" spans="1:10" x14ac:dyDescent="0.2">
      <c r="A158" s="11"/>
      <c r="B158" s="12" t="s">
        <v>11</v>
      </c>
      <c r="C158" s="9">
        <f>SUM(C155:C157)</f>
        <v>36</v>
      </c>
      <c r="D158" s="9">
        <f>SUM(D155:D157)</f>
        <v>46</v>
      </c>
      <c r="E158" s="9">
        <f>COUNT(C155:C157)</f>
        <v>2</v>
      </c>
      <c r="F158" s="12"/>
      <c r="G158" s="12"/>
      <c r="H158" s="12"/>
      <c r="I158" s="12"/>
      <c r="J158" s="12"/>
    </row>
    <row r="159" spans="1:10" x14ac:dyDescent="0.2">
      <c r="A159" s="6"/>
      <c r="B159" s="5"/>
      <c r="F159" s="5"/>
      <c r="G159" s="5"/>
      <c r="H159" s="5"/>
      <c r="I159" s="5"/>
      <c r="J159" s="5"/>
    </row>
    <row r="160" spans="1:10" x14ac:dyDescent="0.2">
      <c r="A160" s="6" t="s">
        <v>54</v>
      </c>
      <c r="B160" s="5" t="s">
        <v>55</v>
      </c>
      <c r="C160" s="5">
        <v>18</v>
      </c>
      <c r="D160" s="5">
        <v>28</v>
      </c>
      <c r="E160" s="5">
        <f>E163</f>
        <v>2</v>
      </c>
      <c r="F160" s="5">
        <v>0</v>
      </c>
      <c r="G160" s="5">
        <v>2</v>
      </c>
      <c r="H160" s="2">
        <f>F160/E160</f>
        <v>0</v>
      </c>
      <c r="I160" s="1">
        <f>C163</f>
        <v>41</v>
      </c>
      <c r="J160" s="1">
        <f>D163</f>
        <v>62</v>
      </c>
    </row>
    <row r="161" spans="1:10" x14ac:dyDescent="0.2">
      <c r="A161" s="6"/>
      <c r="B161" s="5" t="s">
        <v>56</v>
      </c>
      <c r="C161" s="5">
        <v>23</v>
      </c>
      <c r="D161" s="5">
        <v>34</v>
      </c>
      <c r="E161" s="5"/>
      <c r="F161" s="5"/>
      <c r="G161" s="5"/>
      <c r="H161" s="5"/>
      <c r="I161" s="5"/>
      <c r="J161" s="5"/>
    </row>
    <row r="162" spans="1:10" x14ac:dyDescent="0.2">
      <c r="A162" s="6"/>
      <c r="B162" s="5"/>
      <c r="C162" s="5"/>
      <c r="D162" s="5"/>
      <c r="E162" s="5"/>
      <c r="F162" s="5"/>
      <c r="G162" s="5"/>
      <c r="H162" s="5"/>
      <c r="I162" s="5"/>
      <c r="J162" s="5"/>
    </row>
    <row r="163" spans="1:10" x14ac:dyDescent="0.2">
      <c r="A163" s="11"/>
      <c r="B163" s="12" t="s">
        <v>11</v>
      </c>
      <c r="C163" s="9">
        <f>SUM(C160:C162)</f>
        <v>41</v>
      </c>
      <c r="D163" s="9">
        <f>SUM(D160:D162)</f>
        <v>62</v>
      </c>
      <c r="E163" s="9">
        <f>COUNT(C160:C162)</f>
        <v>2</v>
      </c>
      <c r="F163" s="12"/>
      <c r="G163" s="12"/>
      <c r="H163" s="12"/>
      <c r="I163" s="12"/>
      <c r="J163" s="12"/>
    </row>
    <row r="165" spans="1:10" x14ac:dyDescent="0.2">
      <c r="A165" t="s">
        <v>18</v>
      </c>
      <c r="B165" s="1">
        <v>2008</v>
      </c>
      <c r="C165" s="1">
        <v>0</v>
      </c>
      <c r="D165" s="1">
        <v>27</v>
      </c>
      <c r="E165" s="1">
        <f>E167</f>
        <v>1</v>
      </c>
      <c r="F165" s="1">
        <v>0</v>
      </c>
      <c r="G165" s="1">
        <v>1</v>
      </c>
      <c r="H165" s="2">
        <f>F165/E165</f>
        <v>0</v>
      </c>
      <c r="I165" s="1">
        <f>C167</f>
        <v>0</v>
      </c>
      <c r="J165" s="1">
        <f>D167</f>
        <v>27</v>
      </c>
    </row>
    <row r="167" spans="1:10" x14ac:dyDescent="0.2">
      <c r="A167" s="8"/>
      <c r="B167" s="9" t="s">
        <v>11</v>
      </c>
      <c r="C167" s="9">
        <f>SUM(C165:C166)</f>
        <v>0</v>
      </c>
      <c r="D167" s="9">
        <f>SUM(D165:D166)</f>
        <v>27</v>
      </c>
      <c r="E167" s="9">
        <f>COUNT(C165:C166)</f>
        <v>1</v>
      </c>
      <c r="F167" s="9"/>
      <c r="G167" s="9"/>
      <c r="H167" s="9"/>
      <c r="I167" s="9"/>
      <c r="J167" s="9"/>
    </row>
    <row r="169" spans="1:10" x14ac:dyDescent="0.2">
      <c r="A169" t="s">
        <v>35</v>
      </c>
      <c r="B169" s="14">
        <v>2011</v>
      </c>
      <c r="C169" s="14">
        <v>42</v>
      </c>
      <c r="D169" s="14">
        <v>6</v>
      </c>
      <c r="E169" s="1">
        <f>E172</f>
        <v>2</v>
      </c>
      <c r="F169" s="1">
        <v>2</v>
      </c>
      <c r="G169" s="1">
        <v>0</v>
      </c>
      <c r="H169" s="2">
        <f>F169/E169</f>
        <v>1</v>
      </c>
      <c r="I169" s="1">
        <f>C172</f>
        <v>84</v>
      </c>
      <c r="J169" s="1">
        <f>D172</f>
        <v>18</v>
      </c>
    </row>
    <row r="170" spans="1:10" x14ac:dyDescent="0.2">
      <c r="B170" s="14">
        <v>2012</v>
      </c>
      <c r="C170" s="14">
        <v>42</v>
      </c>
      <c r="D170" s="14">
        <v>12</v>
      </c>
    </row>
    <row r="172" spans="1:10" x14ac:dyDescent="0.2">
      <c r="A172" s="8"/>
      <c r="B172" s="9" t="s">
        <v>11</v>
      </c>
      <c r="C172" s="9">
        <f>SUM(C169:C171)</f>
        <v>84</v>
      </c>
      <c r="D172" s="9">
        <f>SUM(D169:D171)</f>
        <v>18</v>
      </c>
      <c r="E172" s="9">
        <f>COUNT(C169:C171)</f>
        <v>2</v>
      </c>
      <c r="F172" s="9"/>
      <c r="G172" s="9"/>
      <c r="H172" s="9"/>
      <c r="I172" s="9"/>
      <c r="J172" s="9"/>
    </row>
    <row r="174" spans="1:10" x14ac:dyDescent="0.2">
      <c r="A174" t="s">
        <v>85</v>
      </c>
      <c r="B174" s="14">
        <v>2024</v>
      </c>
      <c r="C174" s="14">
        <v>34</v>
      </c>
      <c r="D174" s="14">
        <v>6</v>
      </c>
      <c r="E174" s="1">
        <f>E177</f>
        <v>2</v>
      </c>
      <c r="F174" s="1">
        <v>2</v>
      </c>
      <c r="G174" s="1">
        <v>0</v>
      </c>
      <c r="H174" s="2">
        <f>F174/E174</f>
        <v>1</v>
      </c>
      <c r="I174" s="1">
        <f>C177</f>
        <v>80</v>
      </c>
      <c r="J174" s="1">
        <f>D177</f>
        <v>13</v>
      </c>
    </row>
    <row r="175" spans="1:10" x14ac:dyDescent="0.2">
      <c r="B175" s="14">
        <v>2025</v>
      </c>
      <c r="C175" s="14">
        <v>46</v>
      </c>
      <c r="D175" s="14">
        <v>7</v>
      </c>
      <c r="H175" s="2"/>
    </row>
    <row r="177" spans="1:10" x14ac:dyDescent="0.2">
      <c r="A177" s="8"/>
      <c r="B177" s="9" t="s">
        <v>11</v>
      </c>
      <c r="C177" s="9">
        <f>SUM(C174:C176)</f>
        <v>80</v>
      </c>
      <c r="D177" s="9">
        <f>SUM(D174:D176)</f>
        <v>13</v>
      </c>
      <c r="E177" s="9">
        <f>COUNT(C174:C176)</f>
        <v>2</v>
      </c>
      <c r="F177" s="9"/>
      <c r="G177" s="9"/>
      <c r="H177" s="9"/>
      <c r="I177" s="9"/>
      <c r="J177" s="9"/>
    </row>
    <row r="179" spans="1:10" x14ac:dyDescent="0.2">
      <c r="A179" t="s">
        <v>89</v>
      </c>
      <c r="B179" s="1">
        <v>2025</v>
      </c>
      <c r="C179" s="14">
        <v>13</v>
      </c>
      <c r="D179" s="14">
        <v>40</v>
      </c>
      <c r="E179" s="1">
        <f>E181</f>
        <v>1</v>
      </c>
      <c r="F179" s="1">
        <v>0</v>
      </c>
      <c r="G179" s="1">
        <v>1</v>
      </c>
      <c r="H179" s="2">
        <f>F179/E179</f>
        <v>0</v>
      </c>
      <c r="I179" s="1">
        <f>C181</f>
        <v>13</v>
      </c>
      <c r="J179" s="1">
        <f>D181</f>
        <v>40</v>
      </c>
    </row>
    <row r="181" spans="1:10" x14ac:dyDescent="0.2">
      <c r="A181" s="8"/>
      <c r="B181" s="9" t="s">
        <v>11</v>
      </c>
      <c r="C181" s="9">
        <f>SUM(C179:C180)</f>
        <v>13</v>
      </c>
      <c r="D181" s="9">
        <f>SUM(D179:D180)</f>
        <v>40</v>
      </c>
      <c r="E181" s="9">
        <f>COUNT(C179:C180)</f>
        <v>1</v>
      </c>
      <c r="F181" s="9"/>
      <c r="G181" s="9"/>
      <c r="H181" s="9"/>
      <c r="I181" s="9"/>
      <c r="J181" s="9"/>
    </row>
    <row r="184" spans="1:10" x14ac:dyDescent="0.2">
      <c r="A184" t="s">
        <v>84</v>
      </c>
      <c r="B184" s="14">
        <v>2024</v>
      </c>
      <c r="C184" s="14">
        <v>21</v>
      </c>
      <c r="D184" s="14">
        <v>8</v>
      </c>
      <c r="E184" s="1">
        <f>E186</f>
        <v>1</v>
      </c>
      <c r="F184" s="1">
        <v>1</v>
      </c>
      <c r="G184" s="1">
        <v>0</v>
      </c>
      <c r="H184" s="2">
        <f>F184/E184</f>
        <v>1</v>
      </c>
      <c r="I184" s="1">
        <f>C186</f>
        <v>21</v>
      </c>
      <c r="J184" s="1">
        <f>D186</f>
        <v>8</v>
      </c>
    </row>
    <row r="186" spans="1:10" x14ac:dyDescent="0.2">
      <c r="A186" s="8"/>
      <c r="B186" s="9" t="s">
        <v>11</v>
      </c>
      <c r="C186" s="9">
        <f>SUM(C184:C185)</f>
        <v>21</v>
      </c>
      <c r="D186" s="9">
        <f>SUM(D184:D185)</f>
        <v>8</v>
      </c>
      <c r="E186" s="9">
        <f>COUNT(C184:C185)</f>
        <v>1</v>
      </c>
      <c r="F186" s="9"/>
      <c r="G186" s="9"/>
      <c r="H186" s="9"/>
      <c r="I186" s="9"/>
      <c r="J186" s="9"/>
    </row>
    <row r="188" spans="1:10" x14ac:dyDescent="0.2">
      <c r="A188" t="s">
        <v>88</v>
      </c>
      <c r="B188" s="14">
        <v>2025</v>
      </c>
      <c r="C188" s="14">
        <v>27</v>
      </c>
      <c r="D188" s="14">
        <v>10</v>
      </c>
      <c r="E188" s="1">
        <f>E190</f>
        <v>1</v>
      </c>
      <c r="F188" s="1">
        <v>1</v>
      </c>
      <c r="G188" s="1">
        <v>0</v>
      </c>
      <c r="H188" s="2">
        <f>F188/E188</f>
        <v>1</v>
      </c>
      <c r="I188" s="1">
        <f>C190</f>
        <v>27</v>
      </c>
      <c r="J188" s="1">
        <f>D190</f>
        <v>10</v>
      </c>
    </row>
    <row r="190" spans="1:10" x14ac:dyDescent="0.2">
      <c r="A190" s="8"/>
      <c r="B190" s="9" t="s">
        <v>11</v>
      </c>
      <c r="C190" s="9">
        <f>SUM(C188:C189)</f>
        <v>27</v>
      </c>
      <c r="D190" s="9">
        <f>SUM(D188:D189)</f>
        <v>10</v>
      </c>
      <c r="E190" s="9">
        <f>COUNT(C188:C189)</f>
        <v>1</v>
      </c>
      <c r="F190" s="9"/>
      <c r="G190" s="9"/>
      <c r="H190" s="9"/>
      <c r="I190" s="9"/>
      <c r="J190" s="9"/>
    </row>
    <row r="192" spans="1:10" x14ac:dyDescent="0.2">
      <c r="A192" t="s">
        <v>92</v>
      </c>
      <c r="B192" s="14">
        <v>2026</v>
      </c>
      <c r="C192" s="14">
        <v>10</v>
      </c>
      <c r="D192" s="14">
        <v>34</v>
      </c>
      <c r="E192" s="1">
        <v>1</v>
      </c>
      <c r="F192" s="1">
        <v>0</v>
      </c>
      <c r="G192" s="1">
        <v>1</v>
      </c>
      <c r="H192" s="2">
        <f>F192/E192</f>
        <v>0</v>
      </c>
      <c r="I192" s="1">
        <f>C194</f>
        <v>10</v>
      </c>
      <c r="J192" s="1">
        <f>D194</f>
        <v>34</v>
      </c>
    </row>
    <row r="194" spans="1:10" x14ac:dyDescent="0.2">
      <c r="A194" s="8"/>
      <c r="B194" s="9" t="s">
        <v>11</v>
      </c>
      <c r="C194" s="9">
        <f>SUM(C192:C193)</f>
        <v>10</v>
      </c>
      <c r="D194" s="9">
        <f>SUM(D192:D193)</f>
        <v>34</v>
      </c>
      <c r="E194" s="9">
        <f>COUNT(C192:C193)</f>
        <v>1</v>
      </c>
      <c r="F194" s="9"/>
      <c r="G194" s="9"/>
      <c r="H194" s="9"/>
      <c r="I194" s="9"/>
      <c r="J194" s="9"/>
    </row>
    <row r="197" spans="1:10" x14ac:dyDescent="0.2">
      <c r="A197" t="s">
        <v>20</v>
      </c>
      <c r="B197" s="1">
        <v>2008</v>
      </c>
      <c r="C197" s="1">
        <v>6</v>
      </c>
      <c r="D197" s="1">
        <v>26</v>
      </c>
      <c r="E197" s="1">
        <f>E203</f>
        <v>5</v>
      </c>
      <c r="F197" s="1">
        <v>4</v>
      </c>
      <c r="G197" s="1">
        <v>1</v>
      </c>
      <c r="H197" s="2">
        <f>F197/E197</f>
        <v>0.8</v>
      </c>
      <c r="I197" s="1">
        <f>C203</f>
        <v>148</v>
      </c>
      <c r="J197" s="1">
        <f>D203</f>
        <v>45</v>
      </c>
    </row>
    <row r="198" spans="1:10" x14ac:dyDescent="0.2">
      <c r="B198" s="14">
        <v>2011</v>
      </c>
      <c r="C198" s="14">
        <v>35</v>
      </c>
      <c r="D198" s="14">
        <v>6</v>
      </c>
    </row>
    <row r="199" spans="1:10" x14ac:dyDescent="0.2">
      <c r="B199" s="14">
        <v>2012</v>
      </c>
      <c r="C199" s="14">
        <v>34</v>
      </c>
      <c r="D199" s="14">
        <v>3</v>
      </c>
    </row>
    <row r="200" spans="1:10" x14ac:dyDescent="0.2">
      <c r="B200" s="14">
        <v>2019</v>
      </c>
      <c r="C200" s="14">
        <v>35</v>
      </c>
      <c r="D200" s="14">
        <v>0</v>
      </c>
    </row>
    <row r="201" spans="1:10" x14ac:dyDescent="0.2">
      <c r="B201" s="14">
        <v>2020</v>
      </c>
      <c r="C201" s="14">
        <v>38</v>
      </c>
      <c r="D201" s="14">
        <v>10</v>
      </c>
    </row>
    <row r="203" spans="1:10" x14ac:dyDescent="0.2">
      <c r="A203" s="8"/>
      <c r="B203" s="9" t="s">
        <v>11</v>
      </c>
      <c r="C203" s="9">
        <f>SUM(C197:C202)</f>
        <v>148</v>
      </c>
      <c r="D203" s="9">
        <f>SUM(D197:D202)</f>
        <v>45</v>
      </c>
      <c r="E203" s="9">
        <f>COUNT(C197:C202)</f>
        <v>5</v>
      </c>
      <c r="F203" s="9"/>
      <c r="G203" s="9"/>
      <c r="H203" s="9"/>
      <c r="I203" s="9"/>
      <c r="J203" s="9"/>
    </row>
    <row r="205" spans="1:10" x14ac:dyDescent="0.2">
      <c r="A205" t="s">
        <v>30</v>
      </c>
      <c r="B205" s="1">
        <v>2009</v>
      </c>
      <c r="C205" s="1">
        <v>19</v>
      </c>
      <c r="D205" s="1">
        <v>22</v>
      </c>
      <c r="E205" s="1">
        <f>E223</f>
        <v>17</v>
      </c>
      <c r="F205" s="1">
        <v>11</v>
      </c>
      <c r="G205" s="1">
        <v>6</v>
      </c>
      <c r="H205" s="2">
        <f>F205/E205</f>
        <v>0.6470588235294118</v>
      </c>
      <c r="I205" s="1">
        <f>C223</f>
        <v>487</v>
      </c>
      <c r="J205" s="1">
        <f>D223</f>
        <v>267</v>
      </c>
    </row>
    <row r="206" spans="1:10" x14ac:dyDescent="0.2">
      <c r="B206" s="14">
        <v>2010</v>
      </c>
      <c r="C206" s="14">
        <v>36</v>
      </c>
      <c r="D206" s="14">
        <v>21</v>
      </c>
    </row>
    <row r="207" spans="1:10" x14ac:dyDescent="0.2">
      <c r="B207" s="14">
        <v>2011</v>
      </c>
      <c r="C207" s="14">
        <v>45</v>
      </c>
      <c r="D207" s="14">
        <v>15</v>
      </c>
    </row>
    <row r="208" spans="1:10" x14ac:dyDescent="0.2">
      <c r="B208" s="14">
        <v>2012</v>
      </c>
      <c r="C208" s="14">
        <v>38</v>
      </c>
      <c r="D208" s="14">
        <v>0</v>
      </c>
    </row>
    <row r="209" spans="1:10" x14ac:dyDescent="0.2">
      <c r="B209" s="1">
        <v>2013</v>
      </c>
      <c r="C209" s="1">
        <v>14</v>
      </c>
      <c r="D209" s="1">
        <v>35</v>
      </c>
    </row>
    <row r="210" spans="1:10" x14ac:dyDescent="0.2">
      <c r="B210" s="1">
        <v>2014</v>
      </c>
      <c r="C210" s="1">
        <v>21</v>
      </c>
      <c r="D210" s="1">
        <v>35</v>
      </c>
    </row>
    <row r="211" spans="1:10" x14ac:dyDescent="0.2">
      <c r="B211" s="1">
        <v>2015</v>
      </c>
      <c r="C211" s="1">
        <v>20</v>
      </c>
      <c r="D211" s="1">
        <v>25</v>
      </c>
    </row>
    <row r="212" spans="1:10" x14ac:dyDescent="0.2">
      <c r="B212" s="14">
        <v>2016</v>
      </c>
      <c r="C212" s="14">
        <v>49</v>
      </c>
      <c r="D212" s="14">
        <v>22</v>
      </c>
    </row>
    <row r="213" spans="1:10" x14ac:dyDescent="0.2">
      <c r="B213" s="1">
        <v>2017</v>
      </c>
      <c r="C213" s="1">
        <v>14</v>
      </c>
      <c r="D213" s="1">
        <v>15</v>
      </c>
    </row>
    <row r="214" spans="1:10" x14ac:dyDescent="0.2">
      <c r="B214" s="1">
        <v>2018</v>
      </c>
      <c r="C214" s="1">
        <v>10</v>
      </c>
      <c r="D214" s="1">
        <v>27</v>
      </c>
    </row>
    <row r="215" spans="1:10" x14ac:dyDescent="0.2">
      <c r="B215" s="14">
        <v>2019</v>
      </c>
      <c r="C215" s="14">
        <v>13</v>
      </c>
      <c r="D215" s="14">
        <v>10</v>
      </c>
    </row>
    <row r="216" spans="1:10" x14ac:dyDescent="0.2">
      <c r="B216" s="14">
        <v>2020</v>
      </c>
      <c r="C216" s="14">
        <v>37</v>
      </c>
      <c r="D216" s="14">
        <v>10</v>
      </c>
    </row>
    <row r="217" spans="1:10" x14ac:dyDescent="0.2">
      <c r="B217" s="14">
        <v>2021</v>
      </c>
      <c r="C217" s="14">
        <v>17</v>
      </c>
      <c r="D217" s="14">
        <v>0</v>
      </c>
    </row>
    <row r="218" spans="1:10" x14ac:dyDescent="0.2">
      <c r="B218" s="14">
        <v>2022</v>
      </c>
      <c r="C218" s="14">
        <v>34</v>
      </c>
      <c r="D218" s="14">
        <v>12</v>
      </c>
    </row>
    <row r="219" spans="1:10" x14ac:dyDescent="0.2">
      <c r="B219" s="14">
        <v>2023</v>
      </c>
      <c r="C219" s="14">
        <v>32</v>
      </c>
      <c r="D219" s="14">
        <v>12</v>
      </c>
    </row>
    <row r="220" spans="1:10" x14ac:dyDescent="0.2">
      <c r="B220" s="14">
        <v>2024</v>
      </c>
      <c r="C220" s="14">
        <v>40</v>
      </c>
      <c r="D220" s="14">
        <v>0</v>
      </c>
    </row>
    <row r="221" spans="1:10" x14ac:dyDescent="0.2">
      <c r="B221" s="14">
        <v>2025</v>
      </c>
      <c r="C221" s="14">
        <v>48</v>
      </c>
      <c r="D221" s="14">
        <v>6</v>
      </c>
    </row>
    <row r="223" spans="1:10" x14ac:dyDescent="0.2">
      <c r="A223" s="8"/>
      <c r="B223" s="9" t="s">
        <v>11</v>
      </c>
      <c r="C223" s="9">
        <f>SUM(C205:C222)</f>
        <v>487</v>
      </c>
      <c r="D223" s="9">
        <f>SUM(D205:D222)</f>
        <v>267</v>
      </c>
      <c r="E223" s="9">
        <f>COUNT(C205:C222)</f>
        <v>17</v>
      </c>
      <c r="F223" s="9"/>
      <c r="G223" s="9"/>
      <c r="H223" s="9"/>
      <c r="I223" s="9"/>
      <c r="J223" s="9"/>
    </row>
    <row r="225" spans="1:10" x14ac:dyDescent="0.2">
      <c r="A225" t="s">
        <v>41</v>
      </c>
      <c r="B225" s="1">
        <v>2013</v>
      </c>
      <c r="C225" s="1">
        <v>0</v>
      </c>
      <c r="D225" s="1">
        <v>42</v>
      </c>
      <c r="E225" s="1">
        <f>E243</f>
        <v>0</v>
      </c>
      <c r="F225" s="1">
        <v>0</v>
      </c>
      <c r="G225" s="1">
        <v>2</v>
      </c>
      <c r="H225" s="2" t="e">
        <f>F225/E225</f>
        <v>#DIV/0!</v>
      </c>
      <c r="I225" s="1">
        <f>C229</f>
        <v>47</v>
      </c>
      <c r="J225" s="1">
        <f>D229</f>
        <v>108</v>
      </c>
    </row>
    <row r="226" spans="1:10" x14ac:dyDescent="0.2">
      <c r="B226" s="1">
        <v>2014</v>
      </c>
      <c r="C226" s="1">
        <v>10</v>
      </c>
      <c r="D226" s="1">
        <v>21</v>
      </c>
    </row>
    <row r="227" spans="1:10" x14ac:dyDescent="0.2">
      <c r="B227" s="1">
        <v>2026</v>
      </c>
      <c r="C227" s="1">
        <v>37</v>
      </c>
      <c r="D227" s="1">
        <v>45</v>
      </c>
    </row>
    <row r="229" spans="1:10" x14ac:dyDescent="0.2">
      <c r="A229" s="8"/>
      <c r="B229" s="9" t="s">
        <v>11</v>
      </c>
      <c r="C229" s="9">
        <f>SUM(C224:C228)</f>
        <v>47</v>
      </c>
      <c r="D229" s="9">
        <f>SUM(D224:D228)</f>
        <v>108</v>
      </c>
      <c r="E229" s="9">
        <f>COUNT(C225:C228)</f>
        <v>3</v>
      </c>
      <c r="F229" s="9"/>
      <c r="G229" s="9"/>
      <c r="H229" s="9"/>
      <c r="I229" s="9"/>
      <c r="J229" s="9"/>
    </row>
    <row r="231" spans="1:10" x14ac:dyDescent="0.2">
      <c r="A231" t="s">
        <v>81</v>
      </c>
      <c r="B231" s="14">
        <v>2022</v>
      </c>
      <c r="C231" s="14">
        <v>35</v>
      </c>
      <c r="D231" s="14">
        <v>20</v>
      </c>
      <c r="E231" s="1">
        <f>E236</f>
        <v>4</v>
      </c>
      <c r="F231" s="1">
        <v>0</v>
      </c>
      <c r="G231" s="1">
        <v>3</v>
      </c>
      <c r="H231" s="2">
        <f>F231/E231</f>
        <v>0</v>
      </c>
    </row>
    <row r="232" spans="1:10" x14ac:dyDescent="0.2">
      <c r="B232" s="14">
        <v>2023</v>
      </c>
      <c r="C232" s="14">
        <v>35</v>
      </c>
      <c r="D232" s="14">
        <v>0</v>
      </c>
      <c r="H232" s="2"/>
      <c r="I232" s="1">
        <f>C236</f>
        <v>163</v>
      </c>
      <c r="J232" s="1">
        <f>D236</f>
        <v>55</v>
      </c>
    </row>
    <row r="233" spans="1:10" x14ac:dyDescent="0.2">
      <c r="B233" s="14">
        <v>2024</v>
      </c>
      <c r="C233" s="14">
        <v>52</v>
      </c>
      <c r="D233" s="14">
        <v>21</v>
      </c>
      <c r="H233" s="2"/>
    </row>
    <row r="234" spans="1:10" x14ac:dyDescent="0.2">
      <c r="B234" s="14">
        <v>2025</v>
      </c>
      <c r="C234" s="14">
        <v>41</v>
      </c>
      <c r="D234" s="14">
        <v>14</v>
      </c>
      <c r="H234" s="2"/>
    </row>
    <row r="236" spans="1:10" x14ac:dyDescent="0.2">
      <c r="A236" s="8"/>
      <c r="B236" s="9" t="s">
        <v>11</v>
      </c>
      <c r="C236" s="9">
        <f>SUM(C231:C235)</f>
        <v>163</v>
      </c>
      <c r="D236" s="9">
        <f>SUM(D231:D235)</f>
        <v>55</v>
      </c>
      <c r="E236" s="9">
        <f>COUNT(C231:C235)</f>
        <v>4</v>
      </c>
      <c r="F236" s="9"/>
      <c r="G236" s="9"/>
      <c r="H236" s="9"/>
      <c r="I236" s="9"/>
      <c r="J236" s="9"/>
    </row>
    <row r="238" spans="1:10" x14ac:dyDescent="0.2">
      <c r="A238" t="s">
        <v>31</v>
      </c>
      <c r="B238" s="1">
        <v>2009</v>
      </c>
      <c r="C238" s="1">
        <v>20</v>
      </c>
      <c r="D238" s="1">
        <v>38</v>
      </c>
      <c r="E238" s="1">
        <f>E256</f>
        <v>17</v>
      </c>
      <c r="F238" s="1">
        <v>12</v>
      </c>
      <c r="G238" s="1">
        <v>5</v>
      </c>
      <c r="H238" s="2">
        <f>F238/E238</f>
        <v>0.70588235294117652</v>
      </c>
      <c r="I238" s="1">
        <f>C256</f>
        <v>454</v>
      </c>
      <c r="J238" s="1">
        <f>D256</f>
        <v>289</v>
      </c>
    </row>
    <row r="239" spans="1:10" x14ac:dyDescent="0.2">
      <c r="B239" s="14">
        <v>2010</v>
      </c>
      <c r="C239" s="14">
        <v>34</v>
      </c>
      <c r="D239" s="14">
        <v>7</v>
      </c>
    </row>
    <row r="240" spans="1:10" x14ac:dyDescent="0.2">
      <c r="B240" s="14">
        <v>2011</v>
      </c>
      <c r="C240" s="14">
        <v>41</v>
      </c>
      <c r="D240" s="14">
        <v>0</v>
      </c>
    </row>
    <row r="241" spans="1:10" x14ac:dyDescent="0.2">
      <c r="B241" s="14">
        <v>2012</v>
      </c>
      <c r="C241" s="14">
        <v>35</v>
      </c>
      <c r="D241" s="14">
        <v>7</v>
      </c>
    </row>
    <row r="242" spans="1:10" x14ac:dyDescent="0.2">
      <c r="B242" s="14">
        <v>2013</v>
      </c>
      <c r="C242" s="14">
        <v>52</v>
      </c>
      <c r="D242" s="14">
        <v>17</v>
      </c>
    </row>
    <row r="243" spans="1:10" x14ac:dyDescent="0.2">
      <c r="B243" s="14">
        <v>2014</v>
      </c>
      <c r="C243" s="14">
        <v>21</v>
      </c>
      <c r="D243" s="14">
        <v>20</v>
      </c>
    </row>
    <row r="244" spans="1:10" x14ac:dyDescent="0.2">
      <c r="B244" s="14">
        <v>2015</v>
      </c>
      <c r="C244" s="14">
        <v>17</v>
      </c>
      <c r="D244" s="14">
        <v>4</v>
      </c>
    </row>
    <row r="245" spans="1:10" x14ac:dyDescent="0.2">
      <c r="B245" s="14">
        <v>2016</v>
      </c>
      <c r="C245" s="14">
        <v>27</v>
      </c>
      <c r="D245" s="14">
        <v>14</v>
      </c>
    </row>
    <row r="246" spans="1:10" x14ac:dyDescent="0.2">
      <c r="B246" s="14">
        <v>2017</v>
      </c>
      <c r="C246" s="14">
        <v>24</v>
      </c>
      <c r="D246" s="14">
        <v>13</v>
      </c>
    </row>
    <row r="247" spans="1:10" x14ac:dyDescent="0.2">
      <c r="B247" s="14">
        <v>2018</v>
      </c>
      <c r="C247" s="14">
        <v>35</v>
      </c>
      <c r="D247" s="14">
        <v>14</v>
      </c>
    </row>
    <row r="248" spans="1:10" x14ac:dyDescent="0.2">
      <c r="B248" s="14">
        <v>2019</v>
      </c>
      <c r="C248" s="14">
        <v>21</v>
      </c>
      <c r="D248" s="14">
        <v>14</v>
      </c>
    </row>
    <row r="249" spans="1:10" x14ac:dyDescent="0.2">
      <c r="B249" s="14">
        <v>2020</v>
      </c>
      <c r="C249" s="14">
        <v>24</v>
      </c>
      <c r="D249" s="14">
        <v>7</v>
      </c>
    </row>
    <row r="250" spans="1:10" x14ac:dyDescent="0.2">
      <c r="B250" s="1">
        <v>2021</v>
      </c>
      <c r="C250" s="1">
        <v>7</v>
      </c>
      <c r="D250" s="1">
        <v>14</v>
      </c>
    </row>
    <row r="251" spans="1:10" x14ac:dyDescent="0.2">
      <c r="B251" s="14">
        <v>2022</v>
      </c>
      <c r="C251" s="14">
        <v>35</v>
      </c>
      <c r="D251" s="14">
        <v>34</v>
      </c>
    </row>
    <row r="252" spans="1:10" x14ac:dyDescent="0.2">
      <c r="B252" s="1">
        <v>2023</v>
      </c>
      <c r="C252" s="1">
        <v>23</v>
      </c>
      <c r="D252" s="1">
        <v>24</v>
      </c>
    </row>
    <row r="253" spans="1:10" x14ac:dyDescent="0.2">
      <c r="B253" s="1">
        <v>2024</v>
      </c>
      <c r="C253" s="1">
        <v>7</v>
      </c>
      <c r="D253" s="1">
        <v>24</v>
      </c>
    </row>
    <row r="254" spans="1:10" x14ac:dyDescent="0.2">
      <c r="B254" s="1">
        <v>2025</v>
      </c>
      <c r="C254" s="1">
        <v>31</v>
      </c>
      <c r="D254" s="1">
        <v>38</v>
      </c>
    </row>
    <row r="256" spans="1:10" x14ac:dyDescent="0.2">
      <c r="A256" s="8"/>
      <c r="B256" s="9" t="s">
        <v>11</v>
      </c>
      <c r="C256" s="9">
        <f>SUM(C238:C255)</f>
        <v>454</v>
      </c>
      <c r="D256" s="9">
        <f>SUM(D238:D255)</f>
        <v>289</v>
      </c>
      <c r="E256" s="9">
        <f>COUNT(C238:C255)</f>
        <v>17</v>
      </c>
      <c r="F256" s="9"/>
      <c r="G256" s="9"/>
      <c r="H256" s="9"/>
      <c r="I256" s="9"/>
      <c r="J256" s="9"/>
    </row>
    <row r="258" spans="1:10" x14ac:dyDescent="0.2">
      <c r="A258" t="s">
        <v>86</v>
      </c>
      <c r="B258" s="1">
        <v>2024</v>
      </c>
      <c r="C258" s="14">
        <v>20</v>
      </c>
      <c r="D258" s="14">
        <v>21</v>
      </c>
      <c r="E258" s="1">
        <f>E261</f>
        <v>2</v>
      </c>
      <c r="F258" s="1">
        <v>1</v>
      </c>
      <c r="G258" s="1">
        <v>1</v>
      </c>
      <c r="H258" s="2">
        <f>F258/E258</f>
        <v>0.5</v>
      </c>
      <c r="I258" s="1">
        <f>C261</f>
        <v>51</v>
      </c>
      <c r="J258" s="1">
        <f>D261</f>
        <v>51</v>
      </c>
    </row>
    <row r="259" spans="1:10" x14ac:dyDescent="0.2">
      <c r="B259" s="14">
        <v>2025</v>
      </c>
      <c r="C259" s="14">
        <v>31</v>
      </c>
      <c r="D259" s="14">
        <v>30</v>
      </c>
      <c r="H259" s="2"/>
    </row>
    <row r="261" spans="1:10" x14ac:dyDescent="0.2">
      <c r="A261" s="8"/>
      <c r="B261" s="9" t="s">
        <v>11</v>
      </c>
      <c r="C261" s="9">
        <f>SUM(C258:C260)</f>
        <v>51</v>
      </c>
      <c r="D261" s="9">
        <f>SUM(D258:D260)</f>
        <v>51</v>
      </c>
      <c r="E261" s="9">
        <f>COUNT(C258:C260)</f>
        <v>2</v>
      </c>
      <c r="F261" s="9"/>
      <c r="G261" s="9"/>
      <c r="H261" s="9"/>
      <c r="I261" s="9"/>
      <c r="J261" s="9"/>
    </row>
    <row r="265" spans="1:10" x14ac:dyDescent="0.2">
      <c r="A265" t="s">
        <v>47</v>
      </c>
      <c r="B265" s="14">
        <v>2016</v>
      </c>
      <c r="C265" s="14">
        <v>41</v>
      </c>
      <c r="D265" s="14">
        <v>24</v>
      </c>
      <c r="E265" s="1">
        <f>E267</f>
        <v>1</v>
      </c>
      <c r="F265" s="1">
        <v>1</v>
      </c>
      <c r="G265" s="1">
        <v>0</v>
      </c>
      <c r="H265" s="2">
        <f>F265/E265</f>
        <v>1</v>
      </c>
      <c r="I265" s="1">
        <f>C267</f>
        <v>41</v>
      </c>
      <c r="J265" s="1">
        <f>D267</f>
        <v>24</v>
      </c>
    </row>
    <row r="267" spans="1:10" x14ac:dyDescent="0.2">
      <c r="A267" s="8"/>
      <c r="B267" s="9" t="s">
        <v>11</v>
      </c>
      <c r="C267" s="9">
        <f>SUM(C265:C266)</f>
        <v>41</v>
      </c>
      <c r="D267" s="9">
        <f>SUM(D265:D266)</f>
        <v>24</v>
      </c>
      <c r="E267" s="9">
        <f>COUNT(C265:C266)</f>
        <v>1</v>
      </c>
      <c r="F267" s="9"/>
      <c r="G267" s="9"/>
      <c r="H267" s="9"/>
      <c r="I267" s="9"/>
      <c r="J267" s="9"/>
    </row>
    <row r="269" spans="1:10" x14ac:dyDescent="0.2">
      <c r="A269" t="s">
        <v>80</v>
      </c>
      <c r="B269" s="1">
        <v>2022</v>
      </c>
      <c r="C269" s="1">
        <v>21</v>
      </c>
      <c r="D269" s="1">
        <v>26</v>
      </c>
      <c r="F269" s="1">
        <v>0</v>
      </c>
      <c r="G269" s="1">
        <v>1</v>
      </c>
      <c r="H269" s="2">
        <v>0</v>
      </c>
      <c r="I269" s="1">
        <f>C271</f>
        <v>21</v>
      </c>
      <c r="J269" s="1">
        <f>D271</f>
        <v>26</v>
      </c>
    </row>
    <row r="271" spans="1:10" x14ac:dyDescent="0.2">
      <c r="A271" s="8"/>
      <c r="B271" s="9" t="s">
        <v>11</v>
      </c>
      <c r="C271" s="9">
        <f>SUM(C269:C270)</f>
        <v>21</v>
      </c>
      <c r="D271" s="9">
        <f>SUM(D269:D270)</f>
        <v>26</v>
      </c>
      <c r="E271" s="9">
        <f>COUNT(C269:C270)</f>
        <v>1</v>
      </c>
      <c r="F271" s="9"/>
      <c r="G271" s="9"/>
      <c r="H271" s="9"/>
      <c r="I271" s="9"/>
      <c r="J271" s="9"/>
    </row>
    <row r="274" spans="1:10" x14ac:dyDescent="0.2">
      <c r="A274" t="s">
        <v>24</v>
      </c>
      <c r="B274" s="1">
        <v>2008</v>
      </c>
      <c r="C274" s="1">
        <v>0</v>
      </c>
      <c r="D274" s="1">
        <v>49</v>
      </c>
      <c r="E274" s="1">
        <f>E282</f>
        <v>7</v>
      </c>
      <c r="F274" s="1">
        <v>5</v>
      </c>
      <c r="G274" s="1">
        <v>2</v>
      </c>
      <c r="H274" s="2">
        <f>F274/E274</f>
        <v>0.7142857142857143</v>
      </c>
      <c r="I274" s="1">
        <f>C282</f>
        <v>170</v>
      </c>
      <c r="J274" s="1">
        <f>D282</f>
        <v>85</v>
      </c>
    </row>
    <row r="275" spans="1:10" x14ac:dyDescent="0.2">
      <c r="B275" s="14">
        <v>2011</v>
      </c>
      <c r="C275" s="14">
        <v>14</v>
      </c>
      <c r="D275" s="14">
        <v>3</v>
      </c>
    </row>
    <row r="276" spans="1:10" x14ac:dyDescent="0.2">
      <c r="B276" s="1">
        <v>2012</v>
      </c>
      <c r="C276" s="1">
        <v>3</v>
      </c>
      <c r="D276" s="1">
        <v>21</v>
      </c>
    </row>
    <row r="277" spans="1:10" x14ac:dyDescent="0.2">
      <c r="B277" s="14">
        <v>2022</v>
      </c>
      <c r="C277" s="14">
        <v>30</v>
      </c>
      <c r="D277" s="14">
        <v>6</v>
      </c>
    </row>
    <row r="278" spans="1:10" x14ac:dyDescent="0.2">
      <c r="B278" s="14">
        <v>2023</v>
      </c>
      <c r="C278" s="14">
        <v>35</v>
      </c>
      <c r="D278" s="14">
        <v>0</v>
      </c>
    </row>
    <row r="279" spans="1:10" x14ac:dyDescent="0.2">
      <c r="B279" s="14">
        <v>2024</v>
      </c>
      <c r="C279" s="14">
        <v>35</v>
      </c>
      <c r="D279" s="14">
        <v>6</v>
      </c>
    </row>
    <row r="280" spans="1:10" x14ac:dyDescent="0.2">
      <c r="B280" s="14">
        <v>2025</v>
      </c>
      <c r="C280" s="14">
        <v>53</v>
      </c>
      <c r="D280" s="14">
        <v>0</v>
      </c>
    </row>
    <row r="282" spans="1:10" x14ac:dyDescent="0.2">
      <c r="A282" s="8"/>
      <c r="B282" s="9" t="s">
        <v>11</v>
      </c>
      <c r="C282" s="9">
        <f>SUM(C274:C281)</f>
        <v>170</v>
      </c>
      <c r="D282" s="9">
        <f>SUM(D274:D281)</f>
        <v>85</v>
      </c>
      <c r="E282" s="9">
        <f>COUNT(C274:C281)</f>
        <v>7</v>
      </c>
      <c r="F282" s="9"/>
      <c r="G282" s="9"/>
      <c r="H282" s="9"/>
      <c r="I282" s="9"/>
      <c r="J282" s="9"/>
    </row>
    <row r="284" spans="1:10" x14ac:dyDescent="0.2">
      <c r="A284" t="s">
        <v>34</v>
      </c>
      <c r="B284" s="14">
        <v>2011</v>
      </c>
      <c r="C284" s="14">
        <v>20</v>
      </c>
      <c r="D284" s="14">
        <v>13</v>
      </c>
      <c r="E284" s="1">
        <f>E294</f>
        <v>9</v>
      </c>
      <c r="F284" s="1">
        <v>7</v>
      </c>
      <c r="G284" s="1">
        <v>2</v>
      </c>
      <c r="H284" s="2">
        <f>F284/E284</f>
        <v>0.77777777777777779</v>
      </c>
      <c r="I284" s="1">
        <f>C294</f>
        <v>258</v>
      </c>
      <c r="J284" s="1">
        <f>D294</f>
        <v>190</v>
      </c>
    </row>
    <row r="285" spans="1:10" x14ac:dyDescent="0.2">
      <c r="B285" s="14">
        <v>2012</v>
      </c>
      <c r="C285" s="14">
        <v>31</v>
      </c>
      <c r="D285" s="14">
        <v>14</v>
      </c>
    </row>
    <row r="286" spans="1:10" x14ac:dyDescent="0.2">
      <c r="B286" s="1">
        <v>2013</v>
      </c>
      <c r="C286" s="1">
        <v>20</v>
      </c>
      <c r="D286" s="1">
        <v>35</v>
      </c>
    </row>
    <row r="287" spans="1:10" x14ac:dyDescent="0.2">
      <c r="B287" s="1">
        <v>2014</v>
      </c>
      <c r="C287" s="1">
        <v>35</v>
      </c>
      <c r="D287" s="1">
        <v>56</v>
      </c>
    </row>
    <row r="288" spans="1:10" x14ac:dyDescent="0.2">
      <c r="B288" s="14">
        <v>2015</v>
      </c>
      <c r="C288" s="14">
        <v>28</v>
      </c>
      <c r="D288" s="14">
        <v>10</v>
      </c>
    </row>
    <row r="289" spans="1:10" x14ac:dyDescent="0.2">
      <c r="B289" s="14">
        <v>2017</v>
      </c>
      <c r="C289" s="14">
        <v>10</v>
      </c>
      <c r="D289" s="14">
        <v>7</v>
      </c>
    </row>
    <row r="290" spans="1:10" x14ac:dyDescent="0.2">
      <c r="B290" s="14">
        <v>2018</v>
      </c>
      <c r="C290" s="14">
        <v>39</v>
      </c>
      <c r="D290" s="14">
        <v>26</v>
      </c>
    </row>
    <row r="291" spans="1:10" x14ac:dyDescent="0.2">
      <c r="B291" s="14">
        <v>2019</v>
      </c>
      <c r="C291" s="14">
        <v>33</v>
      </c>
      <c r="D291" s="14">
        <v>29</v>
      </c>
    </row>
    <row r="292" spans="1:10" x14ac:dyDescent="0.2">
      <c r="B292" s="14">
        <v>2020</v>
      </c>
      <c r="C292" s="14">
        <v>42</v>
      </c>
      <c r="D292" s="14">
        <v>0</v>
      </c>
    </row>
    <row r="294" spans="1:10" x14ac:dyDescent="0.2">
      <c r="A294" s="8"/>
      <c r="B294" s="9" t="s">
        <v>11</v>
      </c>
      <c r="C294" s="9">
        <f>SUM(C284:C293)</f>
        <v>258</v>
      </c>
      <c r="D294" s="9">
        <f>SUM(D284:D293)</f>
        <v>190</v>
      </c>
      <c r="E294" s="9">
        <f>COUNT(C284:C293)</f>
        <v>9</v>
      </c>
      <c r="F294" s="9"/>
      <c r="G294" s="9"/>
      <c r="H294" s="9"/>
      <c r="I294" s="9"/>
      <c r="J294" s="9"/>
    </row>
    <row r="296" spans="1:10" x14ac:dyDescent="0.2">
      <c r="A296" t="s">
        <v>32</v>
      </c>
      <c r="B296" s="14">
        <v>2010</v>
      </c>
      <c r="C296" s="14">
        <v>31</v>
      </c>
      <c r="D296" s="14">
        <v>0</v>
      </c>
      <c r="E296" s="1">
        <f>E302</f>
        <v>5</v>
      </c>
      <c r="F296" s="1">
        <v>5</v>
      </c>
      <c r="G296" s="1">
        <v>0</v>
      </c>
      <c r="H296" s="2">
        <f>F296/E296</f>
        <v>1</v>
      </c>
      <c r="I296" s="1">
        <f>C302</f>
        <v>193</v>
      </c>
      <c r="J296" s="1">
        <f>D302</f>
        <v>48</v>
      </c>
    </row>
    <row r="297" spans="1:10" x14ac:dyDescent="0.2">
      <c r="B297" s="14">
        <v>2015</v>
      </c>
      <c r="C297" s="14">
        <v>45</v>
      </c>
      <c r="D297" s="14">
        <v>7</v>
      </c>
    </row>
    <row r="298" spans="1:10" x14ac:dyDescent="0.2">
      <c r="B298" s="14">
        <v>2016</v>
      </c>
      <c r="C298" s="14">
        <v>33</v>
      </c>
      <c r="D298" s="14">
        <v>14</v>
      </c>
    </row>
    <row r="299" spans="1:10" x14ac:dyDescent="0.2">
      <c r="B299" s="14">
        <v>2017</v>
      </c>
      <c r="C299" s="14">
        <v>49</v>
      </c>
      <c r="D299" s="14">
        <v>13</v>
      </c>
    </row>
    <row r="300" spans="1:10" x14ac:dyDescent="0.2">
      <c r="B300" s="14">
        <v>2018</v>
      </c>
      <c r="C300" s="14">
        <v>35</v>
      </c>
      <c r="D300" s="14">
        <v>14</v>
      </c>
    </row>
    <row r="302" spans="1:10" x14ac:dyDescent="0.2">
      <c r="A302" s="8"/>
      <c r="B302" s="9" t="s">
        <v>11</v>
      </c>
      <c r="C302" s="9">
        <f>SUM(C296:C301)</f>
        <v>193</v>
      </c>
      <c r="D302" s="9">
        <f>SUM(D296:D301)</f>
        <v>48</v>
      </c>
      <c r="E302" s="9">
        <f>COUNT(C296:C301)</f>
        <v>5</v>
      </c>
      <c r="F302" s="9"/>
      <c r="G302" s="9"/>
      <c r="H302" s="9"/>
      <c r="I302" s="9"/>
      <c r="J302" s="9"/>
    </row>
    <row r="304" spans="1:10" x14ac:dyDescent="0.2">
      <c r="A304" t="s">
        <v>25</v>
      </c>
      <c r="B304" s="14">
        <v>2009</v>
      </c>
      <c r="C304" s="14">
        <v>35</v>
      </c>
      <c r="D304" s="14">
        <v>32</v>
      </c>
      <c r="E304" s="1">
        <f>E307</f>
        <v>2</v>
      </c>
      <c r="F304" s="1">
        <v>2</v>
      </c>
      <c r="G304" s="1">
        <v>0</v>
      </c>
      <c r="H304" s="2">
        <f>F304/E304</f>
        <v>1</v>
      </c>
      <c r="I304" s="1">
        <f>C307</f>
        <v>97</v>
      </c>
      <c r="J304" s="1">
        <f>D307</f>
        <v>46</v>
      </c>
    </row>
    <row r="305" spans="1:10" x14ac:dyDescent="0.2">
      <c r="B305" s="14">
        <v>2010</v>
      </c>
      <c r="C305" s="14">
        <v>62</v>
      </c>
      <c r="D305" s="14">
        <v>14</v>
      </c>
    </row>
    <row r="307" spans="1:10" x14ac:dyDescent="0.2">
      <c r="A307" s="8"/>
      <c r="B307" s="9" t="s">
        <v>11</v>
      </c>
      <c r="C307" s="9">
        <f>SUM(C304:C306)</f>
        <v>97</v>
      </c>
      <c r="D307" s="9">
        <f>SUM(D304:D306)</f>
        <v>46</v>
      </c>
      <c r="E307" s="9">
        <f>COUNT(C304:C306)</f>
        <v>2</v>
      </c>
      <c r="F307" s="9"/>
      <c r="G307" s="9"/>
      <c r="H307" s="9"/>
      <c r="I307" s="9"/>
      <c r="J307" s="9"/>
    </row>
    <row r="309" spans="1:10" x14ac:dyDescent="0.2">
      <c r="A309" t="s">
        <v>17</v>
      </c>
      <c r="B309" s="1">
        <v>2008</v>
      </c>
      <c r="C309" s="1">
        <v>35</v>
      </c>
      <c r="D309" s="1">
        <v>45</v>
      </c>
      <c r="E309" s="1">
        <f>E314</f>
        <v>4</v>
      </c>
      <c r="F309" s="1">
        <v>0</v>
      </c>
      <c r="G309" s="1">
        <v>4</v>
      </c>
      <c r="H309" s="2">
        <f>F309/E309</f>
        <v>0</v>
      </c>
      <c r="I309" s="1">
        <f>C314</f>
        <v>83</v>
      </c>
      <c r="J309" s="1">
        <f>D314</f>
        <v>139</v>
      </c>
    </row>
    <row r="310" spans="1:10" x14ac:dyDescent="0.2">
      <c r="B310" s="1">
        <v>2009</v>
      </c>
      <c r="C310" s="1">
        <v>26</v>
      </c>
      <c r="D310" s="1">
        <v>49</v>
      </c>
    </row>
    <row r="311" spans="1:10" x14ac:dyDescent="0.2">
      <c r="B311" s="1">
        <v>2010</v>
      </c>
      <c r="C311" s="1">
        <v>6</v>
      </c>
      <c r="D311" s="1">
        <v>17</v>
      </c>
    </row>
    <row r="312" spans="1:10" x14ac:dyDescent="0.2">
      <c r="B312" s="1">
        <v>2013</v>
      </c>
      <c r="C312" s="1">
        <v>16</v>
      </c>
      <c r="D312" s="1">
        <v>28</v>
      </c>
    </row>
    <row r="314" spans="1:10" x14ac:dyDescent="0.2">
      <c r="A314" s="8"/>
      <c r="B314" s="9" t="s">
        <v>11</v>
      </c>
      <c r="C314" s="9">
        <f>SUM(C309:C313)</f>
        <v>83</v>
      </c>
      <c r="D314" s="9">
        <f>SUM(D309:D313)</f>
        <v>139</v>
      </c>
      <c r="E314" s="9">
        <f>COUNT(C309:C313)</f>
        <v>4</v>
      </c>
      <c r="F314" s="9"/>
      <c r="G314" s="9"/>
      <c r="H314" s="9"/>
      <c r="I314" s="9"/>
      <c r="J314" s="9"/>
    </row>
    <row r="316" spans="1:10" x14ac:dyDescent="0.2">
      <c r="A316" t="s">
        <v>45</v>
      </c>
      <c r="B316" s="1" t="s">
        <v>46</v>
      </c>
      <c r="C316" s="1">
        <v>14</v>
      </c>
      <c r="D316" s="1">
        <v>24</v>
      </c>
      <c r="E316" s="1">
        <f>E319</f>
        <v>2</v>
      </c>
      <c r="F316" s="1">
        <v>1</v>
      </c>
      <c r="G316" s="1">
        <v>1</v>
      </c>
      <c r="H316" s="2">
        <f>F316/E316</f>
        <v>0.5</v>
      </c>
      <c r="I316" s="1">
        <f>C319</f>
        <v>49</v>
      </c>
      <c r="J316" s="1">
        <f>D319</f>
        <v>56</v>
      </c>
    </row>
    <row r="317" spans="1:10" x14ac:dyDescent="0.2">
      <c r="B317" s="14" t="s">
        <v>49</v>
      </c>
      <c r="C317" s="14">
        <v>35</v>
      </c>
      <c r="D317" s="14">
        <v>32</v>
      </c>
    </row>
    <row r="319" spans="1:10" x14ac:dyDescent="0.2">
      <c r="A319" s="8"/>
      <c r="B319" s="9" t="s">
        <v>11</v>
      </c>
      <c r="C319" s="9">
        <f>SUM(C316:C318)</f>
        <v>49</v>
      </c>
      <c r="D319" s="9">
        <f>SUM(D316:D318)</f>
        <v>56</v>
      </c>
      <c r="E319" s="9">
        <f>COUNT(C316:C318)</f>
        <v>2</v>
      </c>
      <c r="F319" s="9"/>
      <c r="G319" s="9"/>
      <c r="H319" s="9"/>
      <c r="I319" s="9"/>
      <c r="J319" s="9"/>
    </row>
    <row r="321" spans="1:10" x14ac:dyDescent="0.2">
      <c r="A321" t="s">
        <v>50</v>
      </c>
      <c r="B321" s="14" t="s">
        <v>49</v>
      </c>
      <c r="C321" s="14">
        <v>30</v>
      </c>
      <c r="D321" s="14">
        <v>21</v>
      </c>
      <c r="E321" s="1">
        <f>E323</f>
        <v>1</v>
      </c>
      <c r="F321" s="1">
        <v>1</v>
      </c>
      <c r="G321" s="1">
        <v>0</v>
      </c>
      <c r="H321" s="2">
        <f>F321/E321</f>
        <v>1</v>
      </c>
      <c r="I321" s="1">
        <f>C323</f>
        <v>30</v>
      </c>
      <c r="J321" s="1">
        <f>D323</f>
        <v>21</v>
      </c>
    </row>
    <row r="323" spans="1:10" x14ac:dyDescent="0.2">
      <c r="A323" s="8"/>
      <c r="B323" s="9" t="s">
        <v>11</v>
      </c>
      <c r="C323" s="9">
        <f>SUM(C321:C322)</f>
        <v>30</v>
      </c>
      <c r="D323" s="9">
        <f>SUM(D321:D322)</f>
        <v>21</v>
      </c>
      <c r="E323" s="9">
        <f>COUNT(C321:C322)</f>
        <v>1</v>
      </c>
      <c r="F323" s="9"/>
      <c r="G323" s="9"/>
      <c r="H323" s="9"/>
      <c r="I323" s="9"/>
      <c r="J323" s="9"/>
    </row>
    <row r="325" spans="1:10" x14ac:dyDescent="0.2">
      <c r="A325" t="s">
        <v>16</v>
      </c>
      <c r="B325" s="1">
        <v>2008</v>
      </c>
      <c r="C325" s="1">
        <v>0</v>
      </c>
      <c r="D325" s="1">
        <v>38</v>
      </c>
      <c r="E325" s="1">
        <f>E330</f>
        <v>3</v>
      </c>
      <c r="F325" s="1">
        <v>1</v>
      </c>
      <c r="G325" s="1">
        <v>2</v>
      </c>
      <c r="H325" s="2">
        <f>F325/E325</f>
        <v>0.33333333333333331</v>
      </c>
      <c r="I325" s="1">
        <f>C330</f>
        <v>59</v>
      </c>
      <c r="J325" s="1">
        <f>D330</f>
        <v>99</v>
      </c>
    </row>
    <row r="326" spans="1:10" x14ac:dyDescent="0.2">
      <c r="B326" s="1">
        <v>2013</v>
      </c>
      <c r="C326" s="1">
        <v>21</v>
      </c>
      <c r="D326" s="1">
        <v>42</v>
      </c>
    </row>
    <row r="327" spans="1:10" x14ac:dyDescent="0.2">
      <c r="B327" s="14">
        <v>2014</v>
      </c>
      <c r="C327" s="14">
        <v>38</v>
      </c>
      <c r="D327" s="14">
        <v>19</v>
      </c>
    </row>
    <row r="330" spans="1:10" x14ac:dyDescent="0.2">
      <c r="A330" s="8"/>
      <c r="B330" s="9" t="s">
        <v>11</v>
      </c>
      <c r="C330" s="9">
        <f>SUM(C325:C329)</f>
        <v>59</v>
      </c>
      <c r="D330" s="9">
        <f>SUM(D325:D329)</f>
        <v>99</v>
      </c>
      <c r="E330" s="9">
        <f>COUNT(C325:C329)</f>
        <v>3</v>
      </c>
      <c r="F330" s="9"/>
      <c r="G330" s="9"/>
      <c r="H330" s="9"/>
      <c r="I330" s="9"/>
      <c r="J330" s="9"/>
    </row>
    <row r="332" spans="1:10" x14ac:dyDescent="0.2">
      <c r="A332" t="s">
        <v>40</v>
      </c>
      <c r="B332" s="14">
        <v>2013</v>
      </c>
      <c r="C332" s="14">
        <v>41</v>
      </c>
      <c r="D332" s="14">
        <v>13</v>
      </c>
      <c r="E332" s="1">
        <f>E335</f>
        <v>2</v>
      </c>
      <c r="F332" s="1">
        <v>1</v>
      </c>
      <c r="G332" s="1">
        <v>1</v>
      </c>
      <c r="H332" s="2">
        <f>F332/E332</f>
        <v>0.5</v>
      </c>
      <c r="I332" s="1">
        <f>C335</f>
        <v>54</v>
      </c>
      <c r="J332" s="1">
        <f>D335</f>
        <v>30</v>
      </c>
    </row>
    <row r="333" spans="1:10" x14ac:dyDescent="0.2">
      <c r="B333" s="1">
        <v>2014</v>
      </c>
      <c r="C333" s="1">
        <v>13</v>
      </c>
      <c r="D333" s="1">
        <v>17</v>
      </c>
    </row>
    <row r="335" spans="1:10" x14ac:dyDescent="0.2">
      <c r="A335" s="8"/>
      <c r="B335" s="9" t="s">
        <v>11</v>
      </c>
      <c r="C335" s="9">
        <f>SUM(C332:C334)</f>
        <v>54</v>
      </c>
      <c r="D335" s="9">
        <f>SUM(D332:D334)</f>
        <v>30</v>
      </c>
      <c r="E335" s="9">
        <f>COUNT(C332:C334)</f>
        <v>2</v>
      </c>
      <c r="F335" s="9"/>
      <c r="G335" s="9"/>
      <c r="H335" s="9"/>
      <c r="I335" s="9"/>
      <c r="J335" s="9"/>
    </row>
    <row r="337" spans="1:10" x14ac:dyDescent="0.2">
      <c r="A337" t="s">
        <v>27</v>
      </c>
      <c r="B337" s="14">
        <v>2009</v>
      </c>
      <c r="C337" s="14">
        <v>27</v>
      </c>
      <c r="D337" s="14">
        <v>24</v>
      </c>
      <c r="E337" s="5">
        <f>E342</f>
        <v>2</v>
      </c>
      <c r="F337" s="5">
        <v>2</v>
      </c>
      <c r="G337" s="5">
        <v>0</v>
      </c>
      <c r="H337" s="2">
        <f>F337/E337</f>
        <v>1</v>
      </c>
      <c r="I337" s="1">
        <f>C342</f>
        <v>74</v>
      </c>
      <c r="J337" s="1">
        <f>D342</f>
        <v>24</v>
      </c>
    </row>
    <row r="338" spans="1:10" x14ac:dyDescent="0.2">
      <c r="B338" s="14">
        <v>2010</v>
      </c>
      <c r="C338" s="14">
        <v>47</v>
      </c>
      <c r="D338" s="14">
        <v>0</v>
      </c>
      <c r="E338" s="5"/>
      <c r="F338" s="5"/>
      <c r="G338" s="5"/>
      <c r="H338" s="5"/>
      <c r="I338" s="5"/>
      <c r="J338" s="5"/>
    </row>
    <row r="339" spans="1:10" x14ac:dyDescent="0.2">
      <c r="E339" s="5"/>
      <c r="F339" s="5"/>
      <c r="G339" s="5"/>
      <c r="H339" s="5"/>
      <c r="I339" s="5"/>
      <c r="J339" s="5"/>
    </row>
    <row r="340" spans="1:10" x14ac:dyDescent="0.2">
      <c r="E340" s="5"/>
      <c r="F340" s="5"/>
      <c r="G340" s="5"/>
      <c r="H340" s="5"/>
      <c r="I340" s="5"/>
      <c r="J340" s="5"/>
    </row>
    <row r="341" spans="1:10" x14ac:dyDescent="0.2">
      <c r="E341" s="5"/>
      <c r="F341" s="5"/>
      <c r="G341" s="5"/>
      <c r="H341" s="5"/>
      <c r="I341" s="5"/>
      <c r="J341" s="5"/>
    </row>
    <row r="342" spans="1:10" x14ac:dyDescent="0.2">
      <c r="A342" s="8"/>
      <c r="B342" s="9" t="s">
        <v>11</v>
      </c>
      <c r="C342" s="9">
        <f>SUM(C337:C341)</f>
        <v>74</v>
      </c>
      <c r="D342" s="9">
        <f>SUM(D337:D341)</f>
        <v>24</v>
      </c>
      <c r="E342" s="9">
        <f>COUNT(C337:C341)</f>
        <v>2</v>
      </c>
      <c r="F342" s="12"/>
      <c r="G342" s="12"/>
      <c r="H342" s="12"/>
      <c r="I342" s="12"/>
      <c r="J342" s="12"/>
    </row>
    <row r="344" spans="1:10" x14ac:dyDescent="0.2">
      <c r="A344" t="s">
        <v>28</v>
      </c>
      <c r="B344" s="1">
        <v>2009</v>
      </c>
      <c r="C344" s="1">
        <v>14</v>
      </c>
      <c r="D344" s="1">
        <v>38</v>
      </c>
      <c r="E344" s="1">
        <f>E353</f>
        <v>8</v>
      </c>
      <c r="F344" s="1">
        <v>2</v>
      </c>
      <c r="G344" s="1">
        <v>6</v>
      </c>
      <c r="H344" s="2">
        <f>F344/E344</f>
        <v>0.25</v>
      </c>
      <c r="I344" s="1">
        <f>C353</f>
        <v>127</v>
      </c>
      <c r="J344" s="1">
        <f>D353</f>
        <v>277</v>
      </c>
    </row>
    <row r="345" spans="1:10" x14ac:dyDescent="0.2">
      <c r="B345" s="1">
        <v>2010</v>
      </c>
      <c r="C345" s="1">
        <v>9</v>
      </c>
      <c r="D345" s="1">
        <v>42</v>
      </c>
    </row>
    <row r="346" spans="1:10" x14ac:dyDescent="0.2">
      <c r="B346" s="1">
        <v>2013</v>
      </c>
      <c r="C346" s="1">
        <v>17</v>
      </c>
      <c r="D346" s="1">
        <v>28</v>
      </c>
    </row>
    <row r="347" spans="1:10" x14ac:dyDescent="0.2">
      <c r="B347" s="1">
        <v>2014</v>
      </c>
      <c r="C347" s="1">
        <v>14</v>
      </c>
      <c r="D347" s="1">
        <v>35</v>
      </c>
    </row>
    <row r="348" spans="1:10" x14ac:dyDescent="0.2">
      <c r="B348" s="1">
        <v>2017</v>
      </c>
      <c r="C348" s="1">
        <v>0</v>
      </c>
      <c r="D348" s="1">
        <v>41</v>
      </c>
    </row>
    <row r="349" spans="1:10" x14ac:dyDescent="0.2">
      <c r="B349" s="14">
        <v>2018</v>
      </c>
      <c r="C349" s="14">
        <v>21</v>
      </c>
      <c r="D349" s="14">
        <v>14</v>
      </c>
    </row>
    <row r="350" spans="1:10" x14ac:dyDescent="0.2">
      <c r="B350" s="14">
        <v>2019</v>
      </c>
      <c r="C350" s="14">
        <v>38</v>
      </c>
      <c r="D350" s="14">
        <v>35</v>
      </c>
    </row>
    <row r="351" spans="1:10" x14ac:dyDescent="0.2">
      <c r="B351" s="1">
        <v>2020</v>
      </c>
      <c r="C351" s="1">
        <v>14</v>
      </c>
      <c r="D351" s="1">
        <v>44</v>
      </c>
    </row>
    <row r="353" spans="1:10" x14ac:dyDescent="0.2">
      <c r="A353" s="8"/>
      <c r="B353" s="9" t="s">
        <v>11</v>
      </c>
      <c r="C353" s="9">
        <f>SUM(C344:C352)</f>
        <v>127</v>
      </c>
      <c r="D353" s="9">
        <f>SUM(D344:D352)</f>
        <v>277</v>
      </c>
      <c r="E353" s="9">
        <f>COUNT(C344:C352)</f>
        <v>8</v>
      </c>
      <c r="F353" s="9"/>
      <c r="G353" s="9"/>
      <c r="H353" s="9"/>
      <c r="I353" s="9"/>
      <c r="J353" s="9"/>
    </row>
    <row r="355" spans="1:10" x14ac:dyDescent="0.2">
      <c r="A355" t="s">
        <v>61</v>
      </c>
      <c r="B355" s="1">
        <v>2020</v>
      </c>
      <c r="C355" s="1">
        <v>0</v>
      </c>
      <c r="D355" s="1">
        <v>14</v>
      </c>
      <c r="E355" s="5">
        <f>E357</f>
        <v>1</v>
      </c>
      <c r="F355" s="5">
        <v>0</v>
      </c>
      <c r="G355" s="5">
        <v>1</v>
      </c>
      <c r="H355" s="2">
        <f>F355/E355</f>
        <v>0</v>
      </c>
      <c r="I355" s="1">
        <f>C357</f>
        <v>0</v>
      </c>
      <c r="J355" s="1">
        <f>D357</f>
        <v>14</v>
      </c>
    </row>
    <row r="356" spans="1:10" x14ac:dyDescent="0.2">
      <c r="E356" s="5"/>
      <c r="F356" s="5"/>
      <c r="G356" s="5"/>
      <c r="H356" s="5"/>
      <c r="I356" s="5"/>
      <c r="J356" s="5"/>
    </row>
    <row r="357" spans="1:10" x14ac:dyDescent="0.2">
      <c r="A357" s="8"/>
      <c r="B357" s="9" t="s">
        <v>11</v>
      </c>
      <c r="C357" s="9">
        <f>SUM(C355:C356)</f>
        <v>0</v>
      </c>
      <c r="D357" s="9">
        <f>SUM(D355:D356)</f>
        <v>14</v>
      </c>
      <c r="E357" s="9">
        <f>COUNT(C355:C356)</f>
        <v>1</v>
      </c>
      <c r="F357" s="12"/>
      <c r="G357" s="12"/>
      <c r="H357" s="12"/>
      <c r="I357" s="12"/>
      <c r="J357" s="12"/>
    </row>
    <row r="358" spans="1:10" x14ac:dyDescent="0.2">
      <c r="F358" s="5"/>
      <c r="G358" s="5"/>
      <c r="H358" s="5"/>
      <c r="I358" s="5"/>
      <c r="J358" s="5"/>
    </row>
    <row r="359" spans="1:10" x14ac:dyDescent="0.2">
      <c r="A359" t="s">
        <v>87</v>
      </c>
      <c r="B359" s="14">
        <v>2023</v>
      </c>
      <c r="C359" s="1">
        <v>38</v>
      </c>
      <c r="D359" s="1">
        <v>6</v>
      </c>
      <c r="E359" s="5">
        <f>E362</f>
        <v>1</v>
      </c>
      <c r="F359" s="1">
        <v>1</v>
      </c>
      <c r="G359" s="1">
        <v>0</v>
      </c>
      <c r="H359" s="2">
        <f>F359/E359</f>
        <v>1</v>
      </c>
      <c r="I359" s="1">
        <f>C362</f>
        <v>38</v>
      </c>
      <c r="J359" s="1">
        <f>D362</f>
        <v>6</v>
      </c>
    </row>
    <row r="362" spans="1:10" x14ac:dyDescent="0.2">
      <c r="A362" s="8"/>
      <c r="B362" s="9" t="s">
        <v>11</v>
      </c>
      <c r="C362" s="9">
        <f>SUM(C359:C361)</f>
        <v>38</v>
      </c>
      <c r="D362" s="9">
        <f>SUM(D359:D361)</f>
        <v>6</v>
      </c>
      <c r="E362" s="9">
        <f>COUNT(C359:C361)</f>
        <v>1</v>
      </c>
      <c r="F362" s="9"/>
      <c r="G362" s="9"/>
      <c r="H362" s="9"/>
      <c r="I362" s="9"/>
      <c r="J362" s="9"/>
    </row>
    <row r="363" spans="1:10" x14ac:dyDescent="0.2">
      <c r="F363" s="5"/>
      <c r="G363" s="5"/>
      <c r="H363" s="5"/>
      <c r="I363" s="5"/>
      <c r="J363" s="5"/>
    </row>
    <row r="365" spans="1:10" x14ac:dyDescent="0.2">
      <c r="A365" t="s">
        <v>52</v>
      </c>
      <c r="B365" s="1">
        <v>2017</v>
      </c>
      <c r="C365" s="1">
        <v>3</v>
      </c>
      <c r="D365" s="1">
        <v>21</v>
      </c>
      <c r="E365" s="1">
        <f>E368</f>
        <v>2</v>
      </c>
      <c r="F365" s="1">
        <v>0</v>
      </c>
      <c r="G365" s="1">
        <v>2</v>
      </c>
      <c r="H365" s="2">
        <f>F365/E365</f>
        <v>0</v>
      </c>
      <c r="I365" s="1">
        <f>C368</f>
        <v>10</v>
      </c>
      <c r="J365" s="1">
        <f>D368</f>
        <v>56</v>
      </c>
    </row>
    <row r="366" spans="1:10" x14ac:dyDescent="0.2">
      <c r="B366" s="1">
        <v>2018</v>
      </c>
      <c r="C366" s="1">
        <v>7</v>
      </c>
      <c r="D366" s="1">
        <v>35</v>
      </c>
    </row>
    <row r="368" spans="1:10" x14ac:dyDescent="0.2">
      <c r="A368" s="8"/>
      <c r="B368" s="9" t="s">
        <v>11</v>
      </c>
      <c r="C368" s="9">
        <f>SUM(C365:C367)</f>
        <v>10</v>
      </c>
      <c r="D368" s="9">
        <f>SUM(D365:D367)</f>
        <v>56</v>
      </c>
      <c r="E368" s="9">
        <f>COUNT(C365:C367)</f>
        <v>2</v>
      </c>
      <c r="F368" s="9"/>
      <c r="G368" s="9"/>
      <c r="H368" s="9"/>
      <c r="I368" s="9"/>
      <c r="J368" s="9"/>
    </row>
    <row r="370" spans="1:10" x14ac:dyDescent="0.2">
      <c r="A370" t="s">
        <v>90</v>
      </c>
      <c r="B370" s="1">
        <v>2026</v>
      </c>
      <c r="C370" s="1">
        <v>29</v>
      </c>
      <c r="D370" s="1">
        <v>31</v>
      </c>
      <c r="E370" s="1">
        <f>E372</f>
        <v>1</v>
      </c>
      <c r="F370" s="1">
        <v>0</v>
      </c>
      <c r="G370" s="1">
        <v>1</v>
      </c>
      <c r="H370" s="2">
        <f>F370/E370</f>
        <v>0</v>
      </c>
      <c r="I370" s="1">
        <f>C372</f>
        <v>29</v>
      </c>
      <c r="J370" s="1">
        <f>D372</f>
        <v>31</v>
      </c>
    </row>
    <row r="372" spans="1:10" x14ac:dyDescent="0.2">
      <c r="A372" s="8"/>
      <c r="B372" s="9" t="s">
        <v>11</v>
      </c>
      <c r="C372" s="9">
        <f>SUM(C370:C371)</f>
        <v>29</v>
      </c>
      <c r="D372" s="9">
        <f>SUM(D370:D371)</f>
        <v>31</v>
      </c>
      <c r="E372" s="9">
        <f>COUNT(C370:C371)</f>
        <v>1</v>
      </c>
      <c r="F372" s="9"/>
      <c r="G372" s="9"/>
      <c r="H372" s="9"/>
      <c r="I372" s="9"/>
      <c r="J372" s="9"/>
    </row>
    <row r="376" spans="1:10" x14ac:dyDescent="0.2">
      <c r="A376" t="s">
        <v>37</v>
      </c>
      <c r="B376" s="1" t="s">
        <v>36</v>
      </c>
      <c r="C376" s="1">
        <v>6</v>
      </c>
      <c r="D376" s="1">
        <v>20</v>
      </c>
      <c r="E376" s="1">
        <f>E378</f>
        <v>1</v>
      </c>
      <c r="F376" s="1">
        <v>0</v>
      </c>
      <c r="G376" s="1">
        <v>1</v>
      </c>
      <c r="H376" s="2">
        <f>F376/E376</f>
        <v>0</v>
      </c>
      <c r="I376" s="1">
        <f>C378</f>
        <v>6</v>
      </c>
      <c r="J376" s="1">
        <f>D378</f>
        <v>20</v>
      </c>
    </row>
    <row r="378" spans="1:10" x14ac:dyDescent="0.2">
      <c r="A378" s="8"/>
      <c r="B378" s="9" t="s">
        <v>11</v>
      </c>
      <c r="C378" s="9">
        <f>SUM(C376:C377)</f>
        <v>6</v>
      </c>
      <c r="D378" s="9">
        <f>SUM(D376:D377)</f>
        <v>20</v>
      </c>
      <c r="E378" s="9">
        <f>COUNT(C376:C377)</f>
        <v>1</v>
      </c>
      <c r="F378" s="9"/>
      <c r="G378" s="9"/>
      <c r="H378" s="9"/>
      <c r="I378" s="9"/>
      <c r="J378" s="9"/>
    </row>
    <row r="380" spans="1:10" x14ac:dyDescent="0.2">
      <c r="A380" t="s">
        <v>44</v>
      </c>
      <c r="B380" s="14">
        <v>2015</v>
      </c>
      <c r="C380" s="14">
        <v>48</v>
      </c>
      <c r="D380" s="14">
        <v>25</v>
      </c>
      <c r="E380" s="1">
        <f>E385</f>
        <v>4</v>
      </c>
      <c r="F380" s="1">
        <v>4</v>
      </c>
      <c r="G380" s="1">
        <v>0</v>
      </c>
      <c r="H380" s="2">
        <f>F380/E380</f>
        <v>1</v>
      </c>
      <c r="I380" s="1">
        <f>C385</f>
        <v>166</v>
      </c>
      <c r="J380" s="1">
        <f>D385</f>
        <v>62</v>
      </c>
    </row>
    <row r="381" spans="1:10" x14ac:dyDescent="0.2">
      <c r="B381" s="14">
        <v>2016</v>
      </c>
      <c r="C381" s="14">
        <v>53</v>
      </c>
      <c r="D381" s="14">
        <v>16</v>
      </c>
    </row>
    <row r="382" spans="1:10" x14ac:dyDescent="0.2">
      <c r="B382" s="14">
        <v>2017</v>
      </c>
      <c r="C382" s="14">
        <v>31</v>
      </c>
      <c r="D382" s="14">
        <v>7</v>
      </c>
    </row>
    <row r="383" spans="1:10" x14ac:dyDescent="0.2">
      <c r="B383" s="14">
        <v>2018</v>
      </c>
      <c r="C383" s="14">
        <v>34</v>
      </c>
      <c r="D383" s="14">
        <v>14</v>
      </c>
    </row>
    <row r="385" spans="1:10" x14ac:dyDescent="0.2">
      <c r="A385" s="8"/>
      <c r="B385" s="9" t="s">
        <v>11</v>
      </c>
      <c r="C385" s="9">
        <f>SUM(C380:C384)</f>
        <v>166</v>
      </c>
      <c r="D385" s="9">
        <f>SUM(D380:D384)</f>
        <v>62</v>
      </c>
      <c r="E385" s="9">
        <f>COUNT(C380:C384)</f>
        <v>4</v>
      </c>
      <c r="F385" s="9"/>
      <c r="G385" s="9"/>
      <c r="H385" s="9"/>
      <c r="I385" s="9"/>
      <c r="J385" s="9"/>
    </row>
    <row r="387" spans="1:10" x14ac:dyDescent="0.2">
      <c r="A387" t="s">
        <v>43</v>
      </c>
      <c r="B387" s="14">
        <v>2015</v>
      </c>
      <c r="C387" s="14">
        <v>70</v>
      </c>
      <c r="D387" s="14">
        <v>0</v>
      </c>
      <c r="E387" s="1">
        <f>E390</f>
        <v>2</v>
      </c>
      <c r="F387" s="1">
        <v>2</v>
      </c>
      <c r="G387" s="1">
        <v>0</v>
      </c>
      <c r="H387" s="2">
        <f>F387/E387</f>
        <v>1</v>
      </c>
      <c r="I387" s="1">
        <f>C390</f>
        <v>114</v>
      </c>
      <c r="J387" s="1">
        <f>D390</f>
        <v>0</v>
      </c>
    </row>
    <row r="388" spans="1:10" x14ac:dyDescent="0.2">
      <c r="B388" s="14">
        <v>2016</v>
      </c>
      <c r="C388" s="14">
        <v>44</v>
      </c>
      <c r="D388" s="14">
        <v>0</v>
      </c>
    </row>
    <row r="390" spans="1:10" x14ac:dyDescent="0.2">
      <c r="A390" s="8"/>
      <c r="B390" s="9" t="s">
        <v>11</v>
      </c>
      <c r="C390" s="9">
        <f>SUM(C387:C389)</f>
        <v>114</v>
      </c>
      <c r="D390" s="9">
        <f>SUM(D387:D389)</f>
        <v>0</v>
      </c>
      <c r="E390" s="9">
        <f>COUNT(C387:C389)</f>
        <v>2</v>
      </c>
      <c r="F390" s="9"/>
      <c r="G390" s="9"/>
      <c r="H390" s="9"/>
      <c r="I390" s="9"/>
      <c r="J390" s="9"/>
    </row>
    <row r="392" spans="1:10" x14ac:dyDescent="0.2">
      <c r="A392" t="s">
        <v>48</v>
      </c>
      <c r="B392" s="14" t="s">
        <v>49</v>
      </c>
      <c r="C392" s="14">
        <v>51</v>
      </c>
      <c r="D392" s="14">
        <v>19</v>
      </c>
      <c r="E392" s="1">
        <f>E394</f>
        <v>1</v>
      </c>
      <c r="F392" s="1">
        <v>1</v>
      </c>
      <c r="G392" s="1">
        <v>0</v>
      </c>
      <c r="H392" s="2">
        <f>F392/E392</f>
        <v>1</v>
      </c>
      <c r="I392" s="1">
        <f>C394</f>
        <v>51</v>
      </c>
      <c r="J392" s="1">
        <f>D394</f>
        <v>19</v>
      </c>
    </row>
    <row r="394" spans="1:10" x14ac:dyDescent="0.2">
      <c r="A394" s="8"/>
      <c r="B394" s="9" t="s">
        <v>11</v>
      </c>
      <c r="C394" s="9">
        <f>SUM(C392:C393)</f>
        <v>51</v>
      </c>
      <c r="D394" s="9">
        <f>SUM(D392:D393)</f>
        <v>19</v>
      </c>
      <c r="E394" s="9">
        <f>COUNT(C392:C393)</f>
        <v>1</v>
      </c>
      <c r="F394" s="9"/>
      <c r="G394" s="9"/>
      <c r="H394" s="9"/>
      <c r="I394" s="9"/>
      <c r="J394" s="9"/>
    </row>
    <row r="396" spans="1:10" x14ac:dyDescent="0.2">
      <c r="A396" t="s">
        <v>57</v>
      </c>
      <c r="B396" s="14">
        <v>2019</v>
      </c>
      <c r="C396" s="14">
        <v>40</v>
      </c>
      <c r="D396" s="14">
        <v>7</v>
      </c>
      <c r="E396" s="1">
        <f>E398</f>
        <v>1</v>
      </c>
      <c r="F396" s="1">
        <v>1</v>
      </c>
      <c r="G396" s="1">
        <v>0</v>
      </c>
      <c r="H396" s="2">
        <f>F396/E396</f>
        <v>1</v>
      </c>
      <c r="I396" s="1">
        <f>C398</f>
        <v>40</v>
      </c>
      <c r="J396" s="1">
        <f>D398</f>
        <v>7</v>
      </c>
    </row>
    <row r="398" spans="1:10" x14ac:dyDescent="0.2">
      <c r="A398" s="8"/>
      <c r="B398" s="9" t="s">
        <v>11</v>
      </c>
      <c r="C398" s="9">
        <f>SUM(C396:C397)</f>
        <v>40</v>
      </c>
      <c r="D398" s="9">
        <f>SUM(D396:D397)</f>
        <v>7</v>
      </c>
      <c r="E398" s="9">
        <f>COUNT(C396:C397)</f>
        <v>1</v>
      </c>
      <c r="F398" s="9"/>
      <c r="G398" s="9"/>
      <c r="H398" s="9"/>
      <c r="I398" s="9"/>
      <c r="J398" s="9"/>
    </row>
    <row r="402" spans="1:10" x14ac:dyDescent="0.2">
      <c r="F402" s="1">
        <v>120</v>
      </c>
      <c r="G402" s="1">
        <v>77</v>
      </c>
      <c r="H402" s="2"/>
      <c r="I402" s="1">
        <f>SUM(I6:I400)</f>
        <v>5616</v>
      </c>
      <c r="J402" s="1">
        <f>SUM(J4:J396)</f>
        <v>4315</v>
      </c>
    </row>
    <row r="405" spans="1:10" x14ac:dyDescent="0.2">
      <c r="A405" t="s">
        <v>21</v>
      </c>
      <c r="B405" s="1" t="s">
        <v>22</v>
      </c>
      <c r="C405" s="1" t="s">
        <v>23</v>
      </c>
    </row>
    <row r="406" spans="1:10" x14ac:dyDescent="0.2">
      <c r="A406">
        <v>2008</v>
      </c>
      <c r="B406" s="1">
        <v>2</v>
      </c>
      <c r="C406" s="1">
        <v>8</v>
      </c>
    </row>
    <row r="407" spans="1:10" x14ac:dyDescent="0.2">
      <c r="A407">
        <v>2009</v>
      </c>
      <c r="B407" s="1">
        <v>2</v>
      </c>
      <c r="C407" s="1">
        <v>8</v>
      </c>
    </row>
    <row r="408" spans="1:10" x14ac:dyDescent="0.2">
      <c r="A408">
        <v>2010</v>
      </c>
      <c r="B408" s="1">
        <v>7</v>
      </c>
      <c r="C408" s="1">
        <v>4</v>
      </c>
    </row>
    <row r="409" spans="1:10" x14ac:dyDescent="0.2">
      <c r="A409">
        <v>2011</v>
      </c>
      <c r="B409" s="1">
        <v>11</v>
      </c>
      <c r="C409" s="1">
        <v>2</v>
      </c>
    </row>
    <row r="410" spans="1:10" x14ac:dyDescent="0.2">
      <c r="A410">
        <v>2012</v>
      </c>
      <c r="B410" s="1">
        <v>9</v>
      </c>
      <c r="C410" s="1">
        <v>2</v>
      </c>
    </row>
    <row r="411" spans="1:10" x14ac:dyDescent="0.2">
      <c r="A411">
        <v>2013</v>
      </c>
      <c r="B411" s="1">
        <v>2</v>
      </c>
      <c r="C411" s="1">
        <v>8</v>
      </c>
    </row>
    <row r="412" spans="1:10" x14ac:dyDescent="0.2">
      <c r="A412">
        <v>2014</v>
      </c>
      <c r="B412" s="1">
        <v>3</v>
      </c>
      <c r="C412" s="1">
        <v>7</v>
      </c>
    </row>
    <row r="413" spans="1:10" x14ac:dyDescent="0.2">
      <c r="A413">
        <v>2015</v>
      </c>
      <c r="B413" s="1">
        <v>8</v>
      </c>
      <c r="C413" s="1">
        <v>3</v>
      </c>
    </row>
    <row r="414" spans="1:10" x14ac:dyDescent="0.2">
      <c r="A414">
        <v>2016</v>
      </c>
      <c r="B414" s="1">
        <v>13</v>
      </c>
      <c r="C414" s="1">
        <v>1</v>
      </c>
    </row>
    <row r="415" spans="1:10" x14ac:dyDescent="0.2">
      <c r="A415">
        <v>2017</v>
      </c>
      <c r="B415" s="1">
        <v>7</v>
      </c>
      <c r="C415" s="1">
        <v>4</v>
      </c>
    </row>
    <row r="416" spans="1:10" x14ac:dyDescent="0.2">
      <c r="A416">
        <v>2018</v>
      </c>
      <c r="B416" s="1">
        <v>8</v>
      </c>
      <c r="C416" s="1">
        <v>3</v>
      </c>
    </row>
    <row r="417" spans="1:5" x14ac:dyDescent="0.2">
      <c r="A417">
        <v>2019</v>
      </c>
      <c r="B417" s="1">
        <v>7</v>
      </c>
      <c r="C417" s="1">
        <v>3</v>
      </c>
    </row>
    <row r="418" spans="1:5" x14ac:dyDescent="0.2">
      <c r="A418">
        <v>2020</v>
      </c>
      <c r="B418" s="1">
        <v>5</v>
      </c>
      <c r="C418" s="1">
        <v>5</v>
      </c>
    </row>
    <row r="419" spans="1:5" x14ac:dyDescent="0.2">
      <c r="A419">
        <v>2021</v>
      </c>
      <c r="B419" s="1">
        <v>4</v>
      </c>
      <c r="C419" s="1">
        <v>6</v>
      </c>
    </row>
    <row r="420" spans="1:5" x14ac:dyDescent="0.2">
      <c r="A420">
        <v>2022</v>
      </c>
      <c r="B420" s="1">
        <v>5</v>
      </c>
      <c r="C420" s="1">
        <v>5</v>
      </c>
    </row>
    <row r="421" spans="1:5" x14ac:dyDescent="0.2">
      <c r="A421">
        <v>2023</v>
      </c>
      <c r="B421" s="1">
        <v>8</v>
      </c>
      <c r="C421" s="1">
        <v>4</v>
      </c>
    </row>
    <row r="422" spans="1:5" x14ac:dyDescent="0.2">
      <c r="A422">
        <v>2024</v>
      </c>
      <c r="B422" s="1">
        <v>8</v>
      </c>
      <c r="C422" s="1">
        <v>2</v>
      </c>
    </row>
    <row r="423" spans="1:5" x14ac:dyDescent="0.2">
      <c r="A423">
        <v>2025</v>
      </c>
      <c r="B423" s="1">
        <v>11</v>
      </c>
      <c r="C423" s="1">
        <v>3</v>
      </c>
    </row>
    <row r="424" spans="1:5" x14ac:dyDescent="0.2">
      <c r="A424">
        <v>2026</v>
      </c>
      <c r="B424" s="1">
        <v>3</v>
      </c>
      <c r="C424" s="1">
        <v>5</v>
      </c>
    </row>
    <row r="425" spans="1:5" x14ac:dyDescent="0.2">
      <c r="A425" s="8"/>
      <c r="B425" s="9"/>
      <c r="C425" s="9"/>
    </row>
    <row r="426" spans="1:5" x14ac:dyDescent="0.2">
      <c r="A426" t="s">
        <v>11</v>
      </c>
      <c r="B426" s="1">
        <f>SUM(B406:B424)</f>
        <v>123</v>
      </c>
      <c r="C426" s="1">
        <f>SUM(C406:C424)</f>
        <v>83</v>
      </c>
      <c r="E426" s="7">
        <f>B426/(B426+C426)</f>
        <v>0.59708737864077666</v>
      </c>
    </row>
    <row r="429" spans="1:5" x14ac:dyDescent="0.2">
      <c r="A429" t="s">
        <v>67</v>
      </c>
    </row>
    <row r="430" spans="1:5" x14ac:dyDescent="0.2">
      <c r="B430" s="1" t="s">
        <v>70</v>
      </c>
      <c r="C430" s="1" t="s">
        <v>22</v>
      </c>
      <c r="D430" s="1" t="s">
        <v>23</v>
      </c>
      <c r="E430" s="1" t="s">
        <v>71</v>
      </c>
    </row>
    <row r="431" spans="1:5" x14ac:dyDescent="0.2">
      <c r="A431" t="s">
        <v>68</v>
      </c>
      <c r="B431" s="1" t="s">
        <v>69</v>
      </c>
      <c r="C431" s="1">
        <v>33</v>
      </c>
      <c r="D431" s="1">
        <v>32</v>
      </c>
      <c r="E431" s="7">
        <f t="shared" ref="E431:E436" si="0">C431/(C431+D431)</f>
        <v>0.50769230769230766</v>
      </c>
    </row>
    <row r="432" spans="1:5" x14ac:dyDescent="0.2">
      <c r="A432" t="s">
        <v>72</v>
      </c>
      <c r="B432" s="1" t="s">
        <v>73</v>
      </c>
      <c r="C432" s="1">
        <v>39</v>
      </c>
      <c r="D432" s="1">
        <v>18</v>
      </c>
      <c r="E432" s="7">
        <f t="shared" si="0"/>
        <v>0.68421052631578949</v>
      </c>
    </row>
    <row r="433" spans="1:9" x14ac:dyDescent="0.2">
      <c r="A433" t="s">
        <v>74</v>
      </c>
      <c r="B433" s="1" t="s">
        <v>75</v>
      </c>
      <c r="C433" s="1">
        <v>11</v>
      </c>
      <c r="D433" s="1">
        <v>4</v>
      </c>
      <c r="E433" s="7">
        <f t="shared" si="0"/>
        <v>0.73333333333333328</v>
      </c>
    </row>
    <row r="434" spans="1:9" x14ac:dyDescent="0.2">
      <c r="A434" t="s">
        <v>76</v>
      </c>
      <c r="B434" s="1">
        <v>2020</v>
      </c>
      <c r="C434" s="1">
        <v>1</v>
      </c>
      <c r="D434" s="1">
        <v>4</v>
      </c>
      <c r="E434" s="7">
        <f t="shared" si="0"/>
        <v>0.2</v>
      </c>
    </row>
    <row r="435" spans="1:9" x14ac:dyDescent="0.2">
      <c r="A435" s="8" t="s">
        <v>78</v>
      </c>
      <c r="B435" s="9" t="s">
        <v>77</v>
      </c>
      <c r="C435" s="9">
        <v>39</v>
      </c>
      <c r="D435" s="9">
        <v>25</v>
      </c>
      <c r="E435" s="7">
        <f t="shared" si="0"/>
        <v>0.609375</v>
      </c>
    </row>
    <row r="436" spans="1:9" x14ac:dyDescent="0.2">
      <c r="A436" t="s">
        <v>11</v>
      </c>
      <c r="C436" s="1">
        <f>SUM(C431:C435)</f>
        <v>123</v>
      </c>
      <c r="D436" s="1">
        <f>SUM(D431:D435)</f>
        <v>83</v>
      </c>
      <c r="E436" s="7">
        <f t="shared" si="0"/>
        <v>0.59708737864077666</v>
      </c>
      <c r="I436" s="1" t="s">
        <v>93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Jim Moyes</cp:lastModifiedBy>
  <cp:lastPrinted>2025-10-15T02:58:11Z</cp:lastPrinted>
  <dcterms:created xsi:type="dcterms:W3CDTF">2022-01-30T22:16:36Z</dcterms:created>
  <dcterms:modified xsi:type="dcterms:W3CDTF">2026-10-17T16:46:49Z</dcterms:modified>
</cp:coreProperties>
</file>