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BADE1CFD-7DA2-2544-8C6B-3342A890A0A3}" xr6:coauthVersionLast="47" xr6:coauthVersionMax="47" xr10:uidLastSave="{00000000-0000-0000-0000-000000000000}"/>
  <bookViews>
    <workbookView xWindow="6460" yWindow="4100" windowWidth="28040" windowHeight="17440" xr2:uid="{C5862FB9-493E-484A-AD88-EC96A0F8B2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5" i="1" l="1"/>
  <c r="T115" i="1"/>
  <c r="S115" i="1"/>
  <c r="R115" i="1"/>
  <c r="Q115" i="1"/>
  <c r="O115" i="1"/>
  <c r="N115" i="1"/>
  <c r="L115" i="1"/>
  <c r="M115" i="1" s="1"/>
  <c r="K115" i="1"/>
  <c r="J115" i="1"/>
  <c r="I115" i="1"/>
  <c r="H115" i="1"/>
  <c r="F115" i="1"/>
  <c r="W115" i="1" s="1"/>
  <c r="E115" i="1"/>
  <c r="G115" i="1" s="1"/>
  <c r="D115" i="1"/>
  <c r="W113" i="1"/>
  <c r="P113" i="1"/>
  <c r="V113" i="1" s="1"/>
  <c r="X113" i="1" s="1"/>
  <c r="Y113" i="1" s="1"/>
  <c r="J113" i="1"/>
  <c r="X112" i="1"/>
  <c r="Y112" i="1" s="1"/>
  <c r="W112" i="1"/>
  <c r="V112" i="1"/>
  <c r="P112" i="1"/>
  <c r="W111" i="1"/>
  <c r="P111" i="1"/>
  <c r="V111" i="1" s="1"/>
  <c r="X111" i="1" s="1"/>
  <c r="Y111" i="1" s="1"/>
  <c r="G111" i="1"/>
  <c r="W110" i="1"/>
  <c r="V110" i="1"/>
  <c r="X110" i="1" s="1"/>
  <c r="Y110" i="1" s="1"/>
  <c r="J110" i="1"/>
  <c r="X109" i="1"/>
  <c r="Y109" i="1" s="1"/>
  <c r="W109" i="1"/>
  <c r="V109" i="1"/>
  <c r="P109" i="1"/>
  <c r="M109" i="1"/>
  <c r="J109" i="1"/>
  <c r="G109" i="1"/>
  <c r="X108" i="1"/>
  <c r="Y108" i="1" s="1"/>
  <c r="W108" i="1"/>
  <c r="V108" i="1"/>
  <c r="P108" i="1"/>
  <c r="M108" i="1"/>
  <c r="J108" i="1"/>
  <c r="G108" i="1"/>
  <c r="Y107" i="1"/>
  <c r="W106" i="1"/>
  <c r="X106" i="1" s="1"/>
  <c r="Y106" i="1" s="1"/>
  <c r="V106" i="1"/>
  <c r="P106" i="1"/>
  <c r="M106" i="1"/>
  <c r="J106" i="1"/>
  <c r="G106" i="1"/>
  <c r="Y105" i="1"/>
  <c r="W104" i="1"/>
  <c r="P104" i="1"/>
  <c r="V104" i="1" s="1"/>
  <c r="X104" i="1" s="1"/>
  <c r="Y104" i="1" s="1"/>
  <c r="J104" i="1"/>
  <c r="G104" i="1"/>
  <c r="W103" i="1"/>
  <c r="X103" i="1" s="1"/>
  <c r="Y103" i="1" s="1"/>
  <c r="V103" i="1"/>
  <c r="P103" i="1"/>
  <c r="M103" i="1"/>
  <c r="J103" i="1"/>
  <c r="G103" i="1"/>
  <c r="Y102" i="1"/>
  <c r="W101" i="1"/>
  <c r="P101" i="1"/>
  <c r="P115" i="1" s="1"/>
  <c r="J101" i="1"/>
  <c r="G101" i="1"/>
  <c r="U96" i="1"/>
  <c r="T96" i="1"/>
  <c r="S96" i="1"/>
  <c r="R96" i="1"/>
  <c r="Q96" i="1"/>
  <c r="O96" i="1"/>
  <c r="N96" i="1"/>
  <c r="L96" i="1"/>
  <c r="K96" i="1"/>
  <c r="M96" i="1" s="1"/>
  <c r="J96" i="1"/>
  <c r="I96" i="1"/>
  <c r="H96" i="1"/>
  <c r="F96" i="1"/>
  <c r="W96" i="1" s="1"/>
  <c r="E96" i="1"/>
  <c r="G96" i="1" s="1"/>
  <c r="D96" i="1"/>
  <c r="V96" i="1" s="1"/>
  <c r="X96" i="1" s="1"/>
  <c r="Y96" i="1" s="1"/>
  <c r="W92" i="1"/>
  <c r="P92" i="1"/>
  <c r="V92" i="1" s="1"/>
  <c r="X92" i="1" s="1"/>
  <c r="Y92" i="1" s="1"/>
  <c r="J92" i="1"/>
  <c r="G92" i="1"/>
  <c r="X91" i="1"/>
  <c r="Y91" i="1" s="1"/>
  <c r="W91" i="1"/>
  <c r="V91" i="1"/>
  <c r="P91" i="1"/>
  <c r="M91" i="1"/>
  <c r="J91" i="1"/>
  <c r="G91" i="1"/>
  <c r="X90" i="1"/>
  <c r="Y90" i="1" s="1"/>
  <c r="W90" i="1"/>
  <c r="V90" i="1"/>
  <c r="P90" i="1"/>
  <c r="M90" i="1"/>
  <c r="J90" i="1"/>
  <c r="G90" i="1"/>
  <c r="X89" i="1"/>
  <c r="Y89" i="1" s="1"/>
  <c r="W89" i="1"/>
  <c r="V89" i="1"/>
  <c r="P89" i="1"/>
  <c r="J89" i="1"/>
  <c r="G89" i="1"/>
  <c r="W88" i="1"/>
  <c r="X88" i="1" s="1"/>
  <c r="Y88" i="1" s="1"/>
  <c r="V88" i="1"/>
  <c r="P88" i="1"/>
  <c r="M88" i="1"/>
  <c r="J88" i="1"/>
  <c r="G88" i="1"/>
  <c r="W87" i="1"/>
  <c r="X87" i="1" s="1"/>
  <c r="Y87" i="1" s="1"/>
  <c r="V87" i="1"/>
  <c r="P87" i="1"/>
  <c r="M87" i="1"/>
  <c r="J87" i="1"/>
  <c r="G87" i="1"/>
  <c r="W86" i="1"/>
  <c r="X86" i="1" s="1"/>
  <c r="Y86" i="1" s="1"/>
  <c r="V86" i="1"/>
  <c r="P86" i="1"/>
  <c r="M86" i="1"/>
  <c r="J86" i="1"/>
  <c r="G86" i="1"/>
  <c r="W85" i="1"/>
  <c r="X85" i="1" s="1"/>
  <c r="Y85" i="1" s="1"/>
  <c r="V85" i="1"/>
  <c r="P85" i="1"/>
  <c r="M85" i="1"/>
  <c r="J85" i="1"/>
  <c r="G85" i="1"/>
  <c r="W84" i="1"/>
  <c r="X84" i="1" s="1"/>
  <c r="Y84" i="1" s="1"/>
  <c r="V84" i="1"/>
  <c r="P84" i="1"/>
  <c r="M84" i="1"/>
  <c r="J84" i="1"/>
  <c r="G84" i="1"/>
  <c r="W83" i="1"/>
  <c r="X83" i="1" s="1"/>
  <c r="Y83" i="1" s="1"/>
  <c r="V83" i="1"/>
  <c r="P83" i="1"/>
  <c r="P96" i="1" s="1"/>
  <c r="J83" i="1"/>
  <c r="G83" i="1"/>
  <c r="D77" i="1"/>
  <c r="E77" i="1"/>
  <c r="F77" i="1"/>
  <c r="G77" i="1"/>
  <c r="H77" i="1"/>
  <c r="V77" i="1" s="1"/>
  <c r="I77" i="1"/>
  <c r="W77" i="1" s="1"/>
  <c r="J77" i="1"/>
  <c r="K77" i="1"/>
  <c r="M77" i="1" s="1"/>
  <c r="L77" i="1"/>
  <c r="N77" i="1"/>
  <c r="O77" i="1"/>
  <c r="P77" i="1"/>
  <c r="Q77" i="1"/>
  <c r="R77" i="1"/>
  <c r="S77" i="1"/>
  <c r="T77" i="1"/>
  <c r="U77" i="1"/>
  <c r="X73" i="1"/>
  <c r="Y73" i="1" s="1"/>
  <c r="W73" i="1"/>
  <c r="V73" i="1"/>
  <c r="P73" i="1"/>
  <c r="J73" i="1"/>
  <c r="G73" i="1"/>
  <c r="W72" i="1"/>
  <c r="P72" i="1"/>
  <c r="V72" i="1" s="1"/>
  <c r="X72" i="1" s="1"/>
  <c r="Y72" i="1" s="1"/>
  <c r="M72" i="1"/>
  <c r="J72" i="1"/>
  <c r="G72" i="1"/>
  <c r="W71" i="1"/>
  <c r="P71" i="1"/>
  <c r="V71" i="1" s="1"/>
  <c r="M71" i="1"/>
  <c r="J71" i="1"/>
  <c r="G71" i="1"/>
  <c r="W70" i="1"/>
  <c r="P70" i="1"/>
  <c r="V70" i="1" s="1"/>
  <c r="X70" i="1" s="1"/>
  <c r="Y70" i="1" s="1"/>
  <c r="J70" i="1"/>
  <c r="G70" i="1"/>
  <c r="W69" i="1"/>
  <c r="V69" i="1"/>
  <c r="X69" i="1" s="1"/>
  <c r="Y69" i="1" s="1"/>
  <c r="P69" i="1"/>
  <c r="M69" i="1"/>
  <c r="J69" i="1"/>
  <c r="G69" i="1"/>
  <c r="W68" i="1"/>
  <c r="V68" i="1"/>
  <c r="X68" i="1" s="1"/>
  <c r="Y68" i="1" s="1"/>
  <c r="P68" i="1"/>
  <c r="M68" i="1"/>
  <c r="J68" i="1"/>
  <c r="G68" i="1"/>
  <c r="W67" i="1"/>
  <c r="V67" i="1"/>
  <c r="X67" i="1" s="1"/>
  <c r="Y67" i="1" s="1"/>
  <c r="P67" i="1"/>
  <c r="M67" i="1"/>
  <c r="J67" i="1"/>
  <c r="G67" i="1"/>
  <c r="W66" i="1"/>
  <c r="V66" i="1"/>
  <c r="X66" i="1" s="1"/>
  <c r="Y66" i="1" s="1"/>
  <c r="P66" i="1"/>
  <c r="M66" i="1"/>
  <c r="J66" i="1"/>
  <c r="G66" i="1"/>
  <c r="W65" i="1"/>
  <c r="V65" i="1"/>
  <c r="X65" i="1" s="1"/>
  <c r="Y65" i="1" s="1"/>
  <c r="P65" i="1"/>
  <c r="M65" i="1"/>
  <c r="J65" i="1"/>
  <c r="G65" i="1"/>
  <c r="W64" i="1"/>
  <c r="V64" i="1"/>
  <c r="X64" i="1" s="1"/>
  <c r="Y64" i="1" s="1"/>
  <c r="P64" i="1"/>
  <c r="J64" i="1"/>
  <c r="G64" i="1"/>
  <c r="P55" i="1"/>
  <c r="V55" i="1" s="1"/>
  <c r="X55" i="1" s="1"/>
  <c r="Y55" i="1" s="1"/>
  <c r="W55" i="1"/>
  <c r="M55" i="1"/>
  <c r="J55" i="1"/>
  <c r="G55" i="1"/>
  <c r="U59" i="1"/>
  <c r="T59" i="1"/>
  <c r="S59" i="1"/>
  <c r="R59" i="1"/>
  <c r="Q59" i="1"/>
  <c r="O59" i="1"/>
  <c r="N59" i="1"/>
  <c r="L59" i="1"/>
  <c r="K59" i="1"/>
  <c r="M59" i="1" s="1"/>
  <c r="I59" i="1"/>
  <c r="H59" i="1"/>
  <c r="J59" i="1" s="1"/>
  <c r="F59" i="1"/>
  <c r="E59" i="1"/>
  <c r="G59" i="1" s="1"/>
  <c r="D59" i="1"/>
  <c r="W54" i="1"/>
  <c r="P54" i="1"/>
  <c r="V54" i="1" s="1"/>
  <c r="X54" i="1" s="1"/>
  <c r="Y54" i="1" s="1"/>
  <c r="M54" i="1"/>
  <c r="J54" i="1"/>
  <c r="G54" i="1"/>
  <c r="W53" i="1"/>
  <c r="P53" i="1"/>
  <c r="V53" i="1" s="1"/>
  <c r="X53" i="1" s="1"/>
  <c r="Y53" i="1" s="1"/>
  <c r="M53" i="1"/>
  <c r="J53" i="1"/>
  <c r="G53" i="1"/>
  <c r="W52" i="1"/>
  <c r="V52" i="1"/>
  <c r="J52" i="1"/>
  <c r="G52" i="1"/>
  <c r="X51" i="1"/>
  <c r="Y51" i="1" s="1"/>
  <c r="W51" i="1"/>
  <c r="V51" i="1"/>
  <c r="P51" i="1"/>
  <c r="M51" i="1"/>
  <c r="J51" i="1"/>
  <c r="G51" i="1"/>
  <c r="X50" i="1"/>
  <c r="Y50" i="1" s="1"/>
  <c r="W50" i="1"/>
  <c r="V50" i="1"/>
  <c r="P50" i="1"/>
  <c r="M50" i="1"/>
  <c r="J50" i="1"/>
  <c r="G50" i="1"/>
  <c r="W49" i="1"/>
  <c r="V49" i="1"/>
  <c r="X49" i="1" s="1"/>
  <c r="Y49" i="1" s="1"/>
  <c r="P49" i="1"/>
  <c r="M49" i="1"/>
  <c r="J49" i="1"/>
  <c r="G49" i="1"/>
  <c r="X48" i="1"/>
  <c r="Y48" i="1" s="1"/>
  <c r="W48" i="1"/>
  <c r="V48" i="1"/>
  <c r="P48" i="1"/>
  <c r="M48" i="1"/>
  <c r="J48" i="1"/>
  <c r="G48" i="1"/>
  <c r="X47" i="1"/>
  <c r="Y47" i="1" s="1"/>
  <c r="W47" i="1"/>
  <c r="V47" i="1"/>
  <c r="P47" i="1"/>
  <c r="M47" i="1"/>
  <c r="J47" i="1"/>
  <c r="G47" i="1"/>
  <c r="X46" i="1"/>
  <c r="Y46" i="1" s="1"/>
  <c r="W46" i="1"/>
  <c r="V46" i="1"/>
  <c r="P46" i="1"/>
  <c r="P59" i="1" s="1"/>
  <c r="J46" i="1"/>
  <c r="G46" i="1"/>
  <c r="V115" i="1" l="1"/>
  <c r="X115" i="1" s="1"/>
  <c r="Y115" i="1" s="1"/>
  <c r="V101" i="1"/>
  <c r="X101" i="1" s="1"/>
  <c r="Y101" i="1" s="1"/>
  <c r="X77" i="1"/>
  <c r="Y77" i="1" s="1"/>
  <c r="X71" i="1"/>
  <c r="Y71" i="1" s="1"/>
  <c r="X52" i="1"/>
  <c r="Y52" i="1" s="1"/>
  <c r="V59" i="1"/>
  <c r="W59" i="1"/>
  <c r="U40" i="1"/>
  <c r="T40" i="1"/>
  <c r="S40" i="1"/>
  <c r="R40" i="1"/>
  <c r="Q40" i="1"/>
  <c r="O40" i="1"/>
  <c r="N40" i="1"/>
  <c r="L40" i="1"/>
  <c r="K40" i="1"/>
  <c r="M40" i="1" s="1"/>
  <c r="I40" i="1"/>
  <c r="H40" i="1"/>
  <c r="J40" i="1" s="1"/>
  <c r="F40" i="1"/>
  <c r="W40" i="1" s="1"/>
  <c r="E40" i="1"/>
  <c r="G40" i="1" s="1"/>
  <c r="D40" i="1"/>
  <c r="W35" i="1"/>
  <c r="V35" i="1"/>
  <c r="X35" i="1" s="1"/>
  <c r="Y35" i="1" s="1"/>
  <c r="P35" i="1"/>
  <c r="M35" i="1"/>
  <c r="J35" i="1"/>
  <c r="G35" i="1"/>
  <c r="W34" i="1"/>
  <c r="V34" i="1"/>
  <c r="X34" i="1" s="1"/>
  <c r="Y34" i="1" s="1"/>
  <c r="P34" i="1"/>
  <c r="M34" i="1"/>
  <c r="J34" i="1"/>
  <c r="G34" i="1"/>
  <c r="W33" i="1"/>
  <c r="V33" i="1"/>
  <c r="X33" i="1" s="1"/>
  <c r="Y33" i="1" s="1"/>
  <c r="P33" i="1"/>
  <c r="J33" i="1"/>
  <c r="W32" i="1"/>
  <c r="P32" i="1"/>
  <c r="V32" i="1" s="1"/>
  <c r="X32" i="1" s="1"/>
  <c r="Y32" i="1" s="1"/>
  <c r="M32" i="1"/>
  <c r="J32" i="1"/>
  <c r="G32" i="1"/>
  <c r="W31" i="1"/>
  <c r="P31" i="1"/>
  <c r="V31" i="1" s="1"/>
  <c r="X31" i="1" s="1"/>
  <c r="Y31" i="1" s="1"/>
  <c r="M31" i="1"/>
  <c r="J31" i="1"/>
  <c r="G31" i="1"/>
  <c r="W30" i="1"/>
  <c r="P30" i="1"/>
  <c r="V30" i="1" s="1"/>
  <c r="X30" i="1" s="1"/>
  <c r="Y30" i="1" s="1"/>
  <c r="M30" i="1"/>
  <c r="J30" i="1"/>
  <c r="G30" i="1"/>
  <c r="W29" i="1"/>
  <c r="P29" i="1"/>
  <c r="V29" i="1" s="1"/>
  <c r="X29" i="1" s="1"/>
  <c r="Y29" i="1" s="1"/>
  <c r="M29" i="1"/>
  <c r="J29" i="1"/>
  <c r="G29" i="1"/>
  <c r="W28" i="1"/>
  <c r="P28" i="1"/>
  <c r="V28" i="1" s="1"/>
  <c r="X28" i="1" s="1"/>
  <c r="Y28" i="1" s="1"/>
  <c r="M28" i="1"/>
  <c r="J28" i="1"/>
  <c r="G28" i="1"/>
  <c r="W27" i="1"/>
  <c r="P27" i="1"/>
  <c r="J27" i="1"/>
  <c r="G27" i="1"/>
  <c r="X59" i="1" l="1"/>
  <c r="Y59" i="1" s="1"/>
  <c r="P40" i="1"/>
  <c r="V40" i="1" s="1"/>
  <c r="X40" i="1" s="1"/>
  <c r="Y40" i="1" s="1"/>
  <c r="V27" i="1"/>
  <c r="X27" i="1" s="1"/>
  <c r="Y27" i="1" s="1"/>
  <c r="U22" i="1" l="1"/>
  <c r="T22" i="1"/>
  <c r="S22" i="1"/>
  <c r="R22" i="1"/>
  <c r="Q22" i="1"/>
  <c r="O22" i="1"/>
  <c r="N22" i="1"/>
  <c r="L22" i="1"/>
  <c r="M22" i="1" s="1"/>
  <c r="K22" i="1"/>
  <c r="I22" i="1"/>
  <c r="H22" i="1"/>
  <c r="J22" i="1" s="1"/>
  <c r="F22" i="1"/>
  <c r="E22" i="1"/>
  <c r="G22" i="1" s="1"/>
  <c r="D22" i="1"/>
  <c r="W18" i="1"/>
  <c r="V18" i="1"/>
  <c r="P18" i="1"/>
  <c r="G18" i="1"/>
  <c r="W17" i="1"/>
  <c r="V17" i="1"/>
  <c r="X17" i="1" s="1"/>
  <c r="Y17" i="1" s="1"/>
  <c r="J17" i="1"/>
  <c r="W16" i="1"/>
  <c r="P16" i="1"/>
  <c r="V16" i="1" s="1"/>
  <c r="X16" i="1" s="1"/>
  <c r="Y16" i="1" s="1"/>
  <c r="M16" i="1"/>
  <c r="J16" i="1"/>
  <c r="G16" i="1"/>
  <c r="W15" i="1"/>
  <c r="P15" i="1"/>
  <c r="V15" i="1" s="1"/>
  <c r="X15" i="1" s="1"/>
  <c r="Y15" i="1" s="1"/>
  <c r="M15" i="1"/>
  <c r="J15" i="1"/>
  <c r="G15" i="1"/>
  <c r="W14" i="1"/>
  <c r="V14" i="1"/>
  <c r="X14" i="1" s="1"/>
  <c r="Y14" i="1" s="1"/>
  <c r="J14" i="1"/>
  <c r="W13" i="1"/>
  <c r="P13" i="1"/>
  <c r="V13" i="1" s="1"/>
  <c r="X13" i="1" s="1"/>
  <c r="Y13" i="1" s="1"/>
  <c r="M13" i="1"/>
  <c r="J13" i="1"/>
  <c r="G13" i="1"/>
  <c r="W12" i="1"/>
  <c r="P12" i="1"/>
  <c r="V12" i="1" s="1"/>
  <c r="X12" i="1" s="1"/>
  <c r="Y12" i="1" s="1"/>
  <c r="M12" i="1"/>
  <c r="W11" i="1"/>
  <c r="P11" i="1"/>
  <c r="V11" i="1" s="1"/>
  <c r="X11" i="1" s="1"/>
  <c r="Y11" i="1" s="1"/>
  <c r="M11" i="1"/>
  <c r="J11" i="1"/>
  <c r="G11" i="1"/>
  <c r="W10" i="1"/>
  <c r="P10" i="1"/>
  <c r="V10" i="1" s="1"/>
  <c r="X10" i="1" s="1"/>
  <c r="Y10" i="1" s="1"/>
  <c r="J10" i="1"/>
  <c r="G10" i="1"/>
  <c r="W9" i="1"/>
  <c r="V9" i="1"/>
  <c r="X9" i="1" s="1"/>
  <c r="Y9" i="1" s="1"/>
  <c r="P9" i="1"/>
  <c r="W8" i="1"/>
  <c r="P8" i="1"/>
  <c r="J8" i="1"/>
  <c r="G8" i="1"/>
  <c r="X18" i="1" l="1"/>
  <c r="Y18" i="1" s="1"/>
  <c r="P22" i="1"/>
  <c r="V8" i="1"/>
  <c r="X8" i="1" s="1"/>
  <c r="Y8" i="1" s="1"/>
  <c r="W22" i="1"/>
  <c r="V22" i="1"/>
  <c r="X22" i="1" s="1"/>
  <c r="Y22" i="1" s="1"/>
</calcChain>
</file>

<file path=xl/sharedStrings.xml><?xml version="1.0" encoding="utf-8"?>
<sst xmlns="http://schemas.openxmlformats.org/spreadsheetml/2006/main" count="261" uniqueCount="61">
  <si>
    <t>NEWMAN NATIONAL GAME BY GAME STATS</t>
  </si>
  <si>
    <t>Newman vs Brimmer &amp; May</t>
  </si>
  <si>
    <t>Newman 85 Brimmer &amp; May 62</t>
  </si>
  <si>
    <t>Game played on No vember 15, 2025</t>
  </si>
  <si>
    <t>Rebounds</t>
  </si>
  <si>
    <t>Plus</t>
  </si>
  <si>
    <t>Minus</t>
  </si>
  <si>
    <t>Efficiency</t>
  </si>
  <si>
    <t>Name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</si>
  <si>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</si>
  <si>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</si>
  <si>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</si>
  <si>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</si>
  <si>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</si>
  <si>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</si>
  <si>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</si>
  <si>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</si>
  <si>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</si>
  <si>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</si>
  <si>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</si>
  <si>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</si>
  <si>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</si>
  <si>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</si>
  <si>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</si>
  <si>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</si>
  <si>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</si>
  <si>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</si>
  <si>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</si>
  <si>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</si>
  <si>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</si>
  <si>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</si>
  <si>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</si>
  <si>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Jordan Smith</t>
  </si>
  <si>
    <t>Chase Geremiah</t>
  </si>
  <si>
    <t>Quinn Costello (#21)</t>
  </si>
  <si>
    <t>Jalen Hunter-Coleman</t>
  </si>
  <si>
    <t>Atticus Richmond</t>
  </si>
  <si>
    <t>Louis O'Keefe</t>
  </si>
  <si>
    <t>Kabir Narisamhan</t>
  </si>
  <si>
    <t>Preston Bollin</t>
  </si>
  <si>
    <t>Timmy Bolin</t>
  </si>
  <si>
    <t>Philipe Ndong</t>
  </si>
  <si>
    <t>William Meribe</t>
  </si>
  <si>
    <t>Totals</t>
  </si>
  <si>
    <t>Newman vs Darrow School</t>
  </si>
  <si>
    <t>Newman 90 Darrow 76</t>
  </si>
  <si>
    <t>Game of November 16, 2025</t>
  </si>
  <si>
    <t>Newman vs Bright School</t>
  </si>
  <si>
    <t>Newman 77 Bright School 53</t>
  </si>
  <si>
    <t>Game of November 19, 2025</t>
  </si>
  <si>
    <t>Newman vs Sunrise Christian</t>
  </si>
  <si>
    <t>Newman 92 Sunrise Christian</t>
  </si>
  <si>
    <t>Game of November 22, 2025</t>
  </si>
  <si>
    <t>Newman vs Knox School</t>
  </si>
  <si>
    <t>Newman 76 Knox School 72</t>
  </si>
  <si>
    <t>Game of November 23, 2025</t>
  </si>
  <si>
    <t xml:space="preserve">Newman 124 Navy Prep 90 </t>
  </si>
  <si>
    <t>Jack Donohue</t>
  </si>
  <si>
    <t>Chris Taylor</t>
  </si>
  <si>
    <t># 30</t>
  </si>
  <si>
    <t>Game of Nov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</si>
</sst>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9" fontId="0" fillId="0" borderId="0" xfId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3A11-CD5D-5543-9B70-40C0337E16B5}">
  <dimension ref="A3:Y115"/>
  <sheetViews>
    <sheetView tabSelected="1" topLeftCell="A89" workbookViewId="0">
      <selection activeCell="I97" sqref="I97"/>
    </sheetView>
  </sheetViews>
  <sheetFormatPr baseColWidth="10" defaultRowHeight="16" x14ac:dyDescent="0.2"/>
  <cols>
    <col min="1" max="1" width="22.1640625" customWidth="1"/>
    <col min="2" max="2" width="2.5" bestFit="1" customWidth="1"/>
    <col min="3" max="3" width="4.5" bestFit="1" customWidth="1"/>
    <col min="4" max="4" width="5.83203125" customWidth="1"/>
    <col min="5" max="5" width="6.33203125" customWidth="1"/>
    <col min="6" max="6" width="5.83203125" customWidth="1"/>
    <col min="7" max="7" width="6.6640625" customWidth="1"/>
    <col min="8" max="8" width="6.33203125" customWidth="1"/>
    <col min="9" max="9" width="5.5" bestFit="1" customWidth="1"/>
    <col min="10" max="10" width="7.33203125" bestFit="1" customWidth="1"/>
    <col min="11" max="11" width="4.5" bestFit="1" customWidth="1"/>
    <col min="12" max="12" width="4" bestFit="1" customWidth="1"/>
    <col min="13" max="13" width="7.33203125" bestFit="1" customWidth="1"/>
    <col min="14" max="14" width="4.1640625" customWidth="1"/>
    <col min="15" max="15" width="4" bestFit="1" customWidth="1"/>
    <col min="16" max="16" width="4.33203125" bestFit="1" customWidth="1"/>
    <col min="17" max="18" width="3.6640625" bestFit="1" customWidth="1"/>
    <col min="19" max="20" width="3.33203125" bestFit="1" customWidth="1"/>
    <col min="21" max="21" width="5" bestFit="1" customWidth="1"/>
    <col min="22" max="22" width="4.5" bestFit="1" customWidth="1"/>
    <col min="23" max="23" width="6" bestFit="1" customWidth="1"/>
    <col min="24" max="24" width="5.1640625" bestFit="1" customWidth="1"/>
    <col min="25" max="25" width="9" bestFit="1" customWidth="1"/>
  </cols>
  <sheetData>
    <row r="3" spans="1:25" x14ac:dyDescent="0.2">
      <c r="A3" t="s">
        <v>0</v>
      </c>
    </row>
    <row r="5" spans="1:25" x14ac:dyDescent="0.2">
      <c r="A5" t="s">
        <v>1</v>
      </c>
      <c r="B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t="s">
        <v>2</v>
      </c>
      <c r="B6" s="1"/>
      <c r="D6" s="1" t="s">
        <v>3</v>
      </c>
      <c r="E6" s="1"/>
      <c r="F6" s="1"/>
      <c r="G6" s="2"/>
      <c r="H6" s="1"/>
      <c r="I6" s="1"/>
      <c r="J6" s="2"/>
      <c r="K6" s="1"/>
      <c r="L6" s="1"/>
      <c r="M6" s="2"/>
      <c r="N6" s="1" t="s">
        <v>4</v>
      </c>
      <c r="O6" s="1"/>
      <c r="P6" s="1"/>
      <c r="Q6" s="1"/>
      <c r="R6" s="1"/>
      <c r="S6" s="1"/>
      <c r="T6" s="1"/>
      <c r="U6" s="1"/>
      <c r="V6" s="1" t="s">
        <v>5</v>
      </c>
      <c r="W6" s="1" t="s">
        <v>6</v>
      </c>
      <c r="X6" s="1"/>
      <c r="Y6" s="1" t="s">
        <v>7</v>
      </c>
    </row>
    <row r="7" spans="1:25" x14ac:dyDescent="0.2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" t="s">
        <v>13</v>
      </c>
      <c r="G7" s="2" t="s">
        <v>14</v>
      </c>
      <c r="H7" s="1" t="s">
        <v>15</v>
      </c>
      <c r="I7" s="1" t="s">
        <v>16</v>
      </c>
      <c r="J7" s="2" t="s">
        <v>17</v>
      </c>
      <c r="K7" s="1" t="s">
        <v>18</v>
      </c>
      <c r="L7" s="1" t="s">
        <v>19</v>
      </c>
      <c r="M7" s="2" t="s">
        <v>20</v>
      </c>
      <c r="N7" s="1" t="s">
        <v>21</v>
      </c>
      <c r="O7" s="1" t="s">
        <v>22</v>
      </c>
      <c r="P7" s="1" t="s">
        <v>23</v>
      </c>
      <c r="Q7" s="1" t="s">
        <v>24</v>
      </c>
      <c r="R7" s="1" t="s">
        <v>25</v>
      </c>
      <c r="S7" s="1" t="s">
        <v>26</v>
      </c>
      <c r="T7" s="1" t="s">
        <v>27</v>
      </c>
      <c r="U7" s="1" t="s">
        <v>28</v>
      </c>
      <c r="V7" s="1" t="s">
        <v>29</v>
      </c>
      <c r="W7" s="1" t="s">
        <v>29</v>
      </c>
      <c r="X7" s="1" t="s">
        <v>30</v>
      </c>
      <c r="Y7" s="1" t="s">
        <v>31</v>
      </c>
    </row>
    <row r="8" spans="1:25" x14ac:dyDescent="0.2">
      <c r="A8" t="s">
        <v>32</v>
      </c>
      <c r="B8" s="1"/>
      <c r="C8" s="1"/>
      <c r="D8" s="1">
        <v>2</v>
      </c>
      <c r="E8" s="1">
        <v>1</v>
      </c>
      <c r="F8" s="1">
        <v>1</v>
      </c>
      <c r="G8" s="2">
        <f t="shared" ref="G8:G18" si="0">E8/F8</f>
        <v>1</v>
      </c>
      <c r="H8" s="1">
        <v>0</v>
      </c>
      <c r="I8" s="1">
        <v>3</v>
      </c>
      <c r="J8" s="2">
        <f t="shared" ref="J8:J17" si="1">H8/I8</f>
        <v>0</v>
      </c>
      <c r="K8" s="1"/>
      <c r="L8" s="1"/>
      <c r="M8" s="2"/>
      <c r="N8" s="1"/>
      <c r="O8" s="1">
        <v>1</v>
      </c>
      <c r="P8" s="1">
        <f>N8+O8</f>
        <v>1</v>
      </c>
      <c r="Q8" s="1">
        <v>3</v>
      </c>
      <c r="R8" s="1"/>
      <c r="S8" s="1"/>
      <c r="T8" s="1">
        <v>0</v>
      </c>
      <c r="U8" s="1"/>
      <c r="V8" s="1">
        <f>D8+E8+H8+K8+P8+Q8+R8+S8+U8</f>
        <v>7</v>
      </c>
      <c r="W8" s="1">
        <f t="shared" ref="W8:W18" si="2">F8-E8+I8-H8+L8-K8+T8</f>
        <v>3</v>
      </c>
      <c r="X8" s="1">
        <f t="shared" ref="X8:X18" si="3">V8-W8</f>
        <v>4</v>
      </c>
      <c r="Y8" s="2">
        <f t="shared" ref="Y8:Y18" si="4">X8/V8</f>
        <v>0.5714285714285714</v>
      </c>
    </row>
    <row r="9" spans="1:25" x14ac:dyDescent="0.2">
      <c r="A9" t="s">
        <v>33</v>
      </c>
      <c r="B9" s="1"/>
      <c r="C9" s="1"/>
      <c r="D9" s="1">
        <v>2</v>
      </c>
      <c r="E9" s="1">
        <v>1</v>
      </c>
      <c r="F9" s="1">
        <v>1</v>
      </c>
      <c r="G9" s="2"/>
      <c r="H9" s="1">
        <v>0</v>
      </c>
      <c r="I9" s="1">
        <v>6</v>
      </c>
      <c r="J9" s="2"/>
      <c r="K9" s="1"/>
      <c r="L9" s="1"/>
      <c r="M9" s="2"/>
      <c r="N9" s="1">
        <v>1</v>
      </c>
      <c r="O9" s="1">
        <v>1</v>
      </c>
      <c r="P9" s="1">
        <f>N9+O9</f>
        <v>2</v>
      </c>
      <c r="Q9" s="1">
        <v>2</v>
      </c>
      <c r="R9" s="1"/>
      <c r="S9" s="1">
        <v>2</v>
      </c>
      <c r="T9" s="1">
        <v>1</v>
      </c>
      <c r="U9" s="1"/>
      <c r="V9" s="1">
        <f>D9+E9+H9+K9+P9+Q9+R9+S9+U9</f>
        <v>9</v>
      </c>
      <c r="W9" s="1">
        <f t="shared" si="2"/>
        <v>7</v>
      </c>
      <c r="X9" s="1">
        <f t="shared" si="3"/>
        <v>2</v>
      </c>
      <c r="Y9" s="2">
        <f t="shared" si="4"/>
        <v>0.22222222222222221</v>
      </c>
    </row>
    <row r="10" spans="1:25" x14ac:dyDescent="0.2">
      <c r="A10" t="s">
        <v>34</v>
      </c>
      <c r="B10" s="1"/>
      <c r="C10" s="1"/>
      <c r="D10" s="1">
        <v>17</v>
      </c>
      <c r="E10" s="1">
        <v>7</v>
      </c>
      <c r="F10" s="1">
        <v>9</v>
      </c>
      <c r="G10" s="2">
        <f t="shared" si="0"/>
        <v>0.77777777777777779</v>
      </c>
      <c r="H10" s="1">
        <v>1</v>
      </c>
      <c r="I10" s="1">
        <v>9</v>
      </c>
      <c r="J10" s="2">
        <f t="shared" si="1"/>
        <v>0.1111111111111111</v>
      </c>
      <c r="K10" s="1"/>
      <c r="L10" s="1"/>
      <c r="M10" s="3"/>
      <c r="N10" s="1">
        <v>5</v>
      </c>
      <c r="O10" s="1">
        <v>10</v>
      </c>
      <c r="P10" s="1">
        <f t="shared" ref="P10:P18" si="5">N10+O10</f>
        <v>15</v>
      </c>
      <c r="Q10" s="1">
        <v>5</v>
      </c>
      <c r="R10" s="1">
        <v>1</v>
      </c>
      <c r="S10" s="1">
        <v>2</v>
      </c>
      <c r="T10" s="1">
        <v>2</v>
      </c>
      <c r="U10" s="1"/>
      <c r="V10" s="1">
        <f t="shared" ref="V10:V18" si="6">D10+E10+H10+K10+P10+Q10+R10+S10+U10</f>
        <v>48</v>
      </c>
      <c r="W10" s="1">
        <f t="shared" si="2"/>
        <v>12</v>
      </c>
      <c r="X10" s="1">
        <f t="shared" si="3"/>
        <v>36</v>
      </c>
      <c r="Y10" s="2">
        <f t="shared" si="4"/>
        <v>0.75</v>
      </c>
    </row>
    <row r="11" spans="1:25" x14ac:dyDescent="0.2">
      <c r="A11" t="s">
        <v>35</v>
      </c>
      <c r="B11" s="1"/>
      <c r="C11" s="1"/>
      <c r="D11" s="1">
        <v>17</v>
      </c>
      <c r="E11" s="1">
        <v>8</v>
      </c>
      <c r="F11" s="1">
        <v>10</v>
      </c>
      <c r="G11" s="2">
        <f t="shared" si="0"/>
        <v>0.8</v>
      </c>
      <c r="H11" s="1">
        <v>1</v>
      </c>
      <c r="I11" s="1">
        <v>2</v>
      </c>
      <c r="J11" s="2">
        <f t="shared" si="1"/>
        <v>0.5</v>
      </c>
      <c r="K11" s="1">
        <v>1</v>
      </c>
      <c r="L11" s="1">
        <v>2</v>
      </c>
      <c r="M11" s="3">
        <f>K11/L11</f>
        <v>0.5</v>
      </c>
      <c r="N11" s="1">
        <v>4</v>
      </c>
      <c r="O11" s="1">
        <v>3</v>
      </c>
      <c r="P11" s="1">
        <f t="shared" si="5"/>
        <v>7</v>
      </c>
      <c r="Q11" s="1">
        <v>4</v>
      </c>
      <c r="R11" s="1"/>
      <c r="S11" s="1">
        <v>2</v>
      </c>
      <c r="T11" s="1">
        <v>1</v>
      </c>
      <c r="U11" s="1"/>
      <c r="V11" s="1">
        <f t="shared" si="6"/>
        <v>40</v>
      </c>
      <c r="W11" s="1">
        <f t="shared" si="2"/>
        <v>5</v>
      </c>
      <c r="X11" s="1">
        <f t="shared" si="3"/>
        <v>35</v>
      </c>
      <c r="Y11" s="2">
        <f t="shared" si="4"/>
        <v>0.875</v>
      </c>
    </row>
    <row r="12" spans="1:25" x14ac:dyDescent="0.2">
      <c r="A12" t="s">
        <v>36</v>
      </c>
      <c r="B12" s="1"/>
      <c r="C12" s="1"/>
      <c r="D12" s="1">
        <v>9</v>
      </c>
      <c r="E12" s="1">
        <v>4</v>
      </c>
      <c r="F12" s="1">
        <v>6</v>
      </c>
      <c r="G12" s="2"/>
      <c r="H12" s="1"/>
      <c r="I12" s="1"/>
      <c r="J12" s="2"/>
      <c r="K12" s="1">
        <v>1</v>
      </c>
      <c r="L12" s="1">
        <v>3</v>
      </c>
      <c r="M12" s="3">
        <f>K12/L12</f>
        <v>0.33333333333333331</v>
      </c>
      <c r="N12" s="1">
        <v>3</v>
      </c>
      <c r="O12" s="1">
        <v>4</v>
      </c>
      <c r="P12" s="1">
        <f t="shared" si="5"/>
        <v>7</v>
      </c>
      <c r="Q12" s="1">
        <v>2</v>
      </c>
      <c r="R12" s="1"/>
      <c r="S12" s="1">
        <v>2</v>
      </c>
      <c r="T12" s="1">
        <v>1</v>
      </c>
      <c r="U12" s="1"/>
      <c r="V12" s="1">
        <f t="shared" si="6"/>
        <v>25</v>
      </c>
      <c r="W12" s="1">
        <f t="shared" si="2"/>
        <v>5</v>
      </c>
      <c r="X12" s="1">
        <f t="shared" si="3"/>
        <v>20</v>
      </c>
      <c r="Y12" s="2">
        <f t="shared" si="4"/>
        <v>0.8</v>
      </c>
    </row>
    <row r="13" spans="1:25" x14ac:dyDescent="0.2">
      <c r="A13" t="s">
        <v>37</v>
      </c>
      <c r="B13" s="1"/>
      <c r="C13" s="1"/>
      <c r="D13" s="1">
        <v>11</v>
      </c>
      <c r="E13" s="1">
        <v>4</v>
      </c>
      <c r="F13" s="1">
        <v>4</v>
      </c>
      <c r="G13" s="2">
        <f t="shared" si="0"/>
        <v>1</v>
      </c>
      <c r="H13" s="1">
        <v>1</v>
      </c>
      <c r="I13" s="1">
        <v>7</v>
      </c>
      <c r="J13" s="2">
        <f t="shared" si="1"/>
        <v>0.14285714285714285</v>
      </c>
      <c r="K13" s="1">
        <v>0</v>
      </c>
      <c r="L13" s="1">
        <v>0</v>
      </c>
      <c r="M13" s="3" t="e">
        <f>K13/L13</f>
        <v>#DIV/0!</v>
      </c>
      <c r="N13" s="1"/>
      <c r="O13" s="1">
        <v>2</v>
      </c>
      <c r="P13" s="1">
        <f t="shared" si="5"/>
        <v>2</v>
      </c>
      <c r="Q13" s="1">
        <v>7</v>
      </c>
      <c r="R13" s="1"/>
      <c r="S13" s="1">
        <v>2</v>
      </c>
      <c r="T13" s="1">
        <v>1</v>
      </c>
      <c r="U13" s="1"/>
      <c r="V13" s="1">
        <f t="shared" si="6"/>
        <v>27</v>
      </c>
      <c r="W13" s="1">
        <f t="shared" si="2"/>
        <v>7</v>
      </c>
      <c r="X13" s="1">
        <f t="shared" si="3"/>
        <v>20</v>
      </c>
      <c r="Y13" s="2">
        <f t="shared" si="4"/>
        <v>0.7407407407407407</v>
      </c>
    </row>
    <row r="14" spans="1:25" x14ac:dyDescent="0.2">
      <c r="A14" t="s">
        <v>38</v>
      </c>
      <c r="B14" s="1"/>
      <c r="C14" s="1"/>
      <c r="D14" s="1">
        <v>9</v>
      </c>
      <c r="E14" s="1">
        <v>0</v>
      </c>
      <c r="F14" s="1">
        <v>0</v>
      </c>
      <c r="G14" s="2"/>
      <c r="H14" s="1">
        <v>3</v>
      </c>
      <c r="I14" s="1">
        <v>5</v>
      </c>
      <c r="J14" s="2">
        <f t="shared" si="1"/>
        <v>0.6</v>
      </c>
      <c r="K14" s="1"/>
      <c r="L14" s="1"/>
      <c r="M14" s="2"/>
      <c r="N14" s="1"/>
      <c r="O14" s="1"/>
      <c r="P14" s="1"/>
      <c r="Q14" s="1"/>
      <c r="R14" s="1"/>
      <c r="S14" s="1"/>
      <c r="T14" s="1">
        <v>1</v>
      </c>
      <c r="U14" s="1"/>
      <c r="V14" s="1">
        <f t="shared" si="6"/>
        <v>12</v>
      </c>
      <c r="W14" s="1">
        <f t="shared" si="2"/>
        <v>3</v>
      </c>
      <c r="X14" s="1">
        <f t="shared" si="3"/>
        <v>9</v>
      </c>
      <c r="Y14" s="2">
        <f t="shared" si="4"/>
        <v>0.75</v>
      </c>
    </row>
    <row r="15" spans="1:25" x14ac:dyDescent="0.2">
      <c r="A15" t="s">
        <v>39</v>
      </c>
      <c r="B15" s="1"/>
      <c r="C15" s="1"/>
      <c r="D15" s="1">
        <v>8</v>
      </c>
      <c r="E15" s="1">
        <v>2</v>
      </c>
      <c r="F15" s="1">
        <v>4</v>
      </c>
      <c r="G15" s="2">
        <f t="shared" si="0"/>
        <v>0.5</v>
      </c>
      <c r="H15" s="1">
        <v>1</v>
      </c>
      <c r="I15" s="1">
        <v>3</v>
      </c>
      <c r="J15" s="2">
        <f t="shared" si="1"/>
        <v>0.33333333333333331</v>
      </c>
      <c r="K15" s="1">
        <v>1</v>
      </c>
      <c r="L15" s="1">
        <v>2</v>
      </c>
      <c r="M15" s="3">
        <f>K15/L15</f>
        <v>0.5</v>
      </c>
      <c r="N15" s="1">
        <v>0</v>
      </c>
      <c r="O15" s="1">
        <v>4</v>
      </c>
      <c r="P15" s="1">
        <f t="shared" si="5"/>
        <v>4</v>
      </c>
      <c r="Q15" s="1">
        <v>3</v>
      </c>
      <c r="R15" s="1">
        <v>1</v>
      </c>
      <c r="S15" s="1">
        <v>0</v>
      </c>
      <c r="T15" s="1">
        <v>0</v>
      </c>
      <c r="U15" s="1"/>
      <c r="V15" s="1">
        <f t="shared" si="6"/>
        <v>20</v>
      </c>
      <c r="W15" s="1">
        <f t="shared" si="2"/>
        <v>5</v>
      </c>
      <c r="X15" s="1">
        <f t="shared" si="3"/>
        <v>15</v>
      </c>
      <c r="Y15" s="2">
        <f t="shared" si="4"/>
        <v>0.75</v>
      </c>
    </row>
    <row r="16" spans="1:25" x14ac:dyDescent="0.2">
      <c r="A16" t="s">
        <v>40</v>
      </c>
      <c r="B16" s="1"/>
      <c r="C16" s="1"/>
      <c r="D16" s="1">
        <v>6</v>
      </c>
      <c r="E16" s="1">
        <v>3</v>
      </c>
      <c r="F16" s="1">
        <v>5</v>
      </c>
      <c r="G16" s="2">
        <f t="shared" si="0"/>
        <v>0.6</v>
      </c>
      <c r="H16" s="1">
        <v>0</v>
      </c>
      <c r="I16" s="1">
        <v>2</v>
      </c>
      <c r="J16" s="2">
        <f t="shared" si="1"/>
        <v>0</v>
      </c>
      <c r="K16" s="1">
        <v>0</v>
      </c>
      <c r="L16" s="1">
        <v>1</v>
      </c>
      <c r="M16" s="3">
        <f>K16/L16</f>
        <v>0</v>
      </c>
      <c r="N16" s="1">
        <v>5</v>
      </c>
      <c r="O16" s="1">
        <v>4</v>
      </c>
      <c r="P16" s="1">
        <f t="shared" si="5"/>
        <v>9</v>
      </c>
      <c r="Q16" s="1">
        <v>4</v>
      </c>
      <c r="R16" s="1">
        <v>1</v>
      </c>
      <c r="S16" s="1">
        <v>1</v>
      </c>
      <c r="T16" s="1">
        <v>1</v>
      </c>
      <c r="U16" s="1"/>
      <c r="V16" s="1">
        <f t="shared" si="6"/>
        <v>24</v>
      </c>
      <c r="W16" s="1">
        <f t="shared" si="2"/>
        <v>6</v>
      </c>
      <c r="X16" s="1">
        <f t="shared" si="3"/>
        <v>18</v>
      </c>
      <c r="Y16" s="2">
        <f t="shared" si="4"/>
        <v>0.75</v>
      </c>
    </row>
    <row r="17" spans="1:25" x14ac:dyDescent="0.2">
      <c r="A17" t="s">
        <v>41</v>
      </c>
      <c r="B17" s="1"/>
      <c r="C17" s="1"/>
      <c r="D17" s="1">
        <v>0</v>
      </c>
      <c r="E17" s="1">
        <v>0</v>
      </c>
      <c r="F17" s="1">
        <v>0</v>
      </c>
      <c r="G17" s="2"/>
      <c r="H17" s="1"/>
      <c r="I17" s="1"/>
      <c r="J17" s="2" t="e">
        <f t="shared" si="1"/>
        <v>#DIV/0!</v>
      </c>
      <c r="K17" s="1"/>
      <c r="L17" s="1"/>
      <c r="M17" s="2"/>
      <c r="N17" s="1"/>
      <c r="O17" s="1"/>
      <c r="P17" s="1"/>
      <c r="Q17" s="1"/>
      <c r="R17" s="1"/>
      <c r="S17" s="1"/>
      <c r="T17" s="1">
        <v>1</v>
      </c>
      <c r="U17" s="1"/>
      <c r="V17" s="1">
        <f t="shared" si="6"/>
        <v>0</v>
      </c>
      <c r="W17" s="1">
        <f t="shared" si="2"/>
        <v>1</v>
      </c>
      <c r="X17" s="1">
        <f t="shared" si="3"/>
        <v>-1</v>
      </c>
      <c r="Y17" s="2" t="e">
        <f t="shared" si="4"/>
        <v>#DIV/0!</v>
      </c>
    </row>
    <row r="18" spans="1:25" x14ac:dyDescent="0.2">
      <c r="A18" t="s">
        <v>42</v>
      </c>
      <c r="B18" s="1"/>
      <c r="C18" s="1"/>
      <c r="D18" s="1">
        <v>4</v>
      </c>
      <c r="E18" s="1">
        <v>2</v>
      </c>
      <c r="F18" s="1">
        <v>2</v>
      </c>
      <c r="G18" s="2">
        <f t="shared" si="0"/>
        <v>1</v>
      </c>
      <c r="H18" s="1"/>
      <c r="I18" s="1"/>
      <c r="J18" s="2"/>
      <c r="K18" s="1">
        <v>0</v>
      </c>
      <c r="L18" s="1">
        <v>1</v>
      </c>
      <c r="M18" s="2"/>
      <c r="N18" s="1">
        <v>1</v>
      </c>
      <c r="O18" s="1"/>
      <c r="P18" s="1">
        <f t="shared" si="5"/>
        <v>1</v>
      </c>
      <c r="Q18" s="1"/>
      <c r="R18" s="1"/>
      <c r="S18" s="1"/>
      <c r="T18" s="1"/>
      <c r="U18" s="1"/>
      <c r="V18" s="1">
        <f t="shared" si="6"/>
        <v>7</v>
      </c>
      <c r="W18" s="1">
        <f t="shared" si="2"/>
        <v>1</v>
      </c>
      <c r="X18" s="1">
        <f t="shared" si="3"/>
        <v>6</v>
      </c>
      <c r="Y18" s="2">
        <f t="shared" si="4"/>
        <v>0.8571428571428571</v>
      </c>
    </row>
    <row r="19" spans="1:25" x14ac:dyDescent="0.2">
      <c r="B19" s="1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</row>
    <row r="20" spans="1:25" x14ac:dyDescent="0.2">
      <c r="A20" s="4"/>
      <c r="B20" s="5"/>
      <c r="C20" s="6"/>
      <c r="D20" s="6"/>
      <c r="E20" s="6"/>
      <c r="F20" s="6"/>
      <c r="G20" s="7"/>
      <c r="H20" s="6"/>
      <c r="I20" s="6"/>
      <c r="J20" s="7"/>
      <c r="K20" s="6"/>
      <c r="L20" s="6"/>
      <c r="M20" s="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</row>
    <row r="21" spans="1:25" x14ac:dyDescent="0.2">
      <c r="B21" s="1"/>
      <c r="D21" s="1"/>
      <c r="E21" s="1"/>
      <c r="F21" s="1"/>
      <c r="G21" s="2"/>
      <c r="H21" s="1"/>
      <c r="I21" s="1"/>
      <c r="J21" s="3"/>
      <c r="K21" s="1"/>
      <c r="L21" s="1"/>
      <c r="M21" s="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"/>
    </row>
    <row r="22" spans="1:25" x14ac:dyDescent="0.2">
      <c r="A22" t="s">
        <v>43</v>
      </c>
      <c r="B22" s="1">
        <v>1</v>
      </c>
      <c r="D22" s="1">
        <f>SUM(D8:D20)</f>
        <v>85</v>
      </c>
      <c r="E22" s="1">
        <f>SUM(E8:E20)</f>
        <v>32</v>
      </c>
      <c r="F22" s="1">
        <f>SUM(F8:F20)</f>
        <v>42</v>
      </c>
      <c r="G22" s="2">
        <f t="shared" ref="G22" si="7">E22/F22</f>
        <v>0.76190476190476186</v>
      </c>
      <c r="H22" s="1">
        <f>SUM(H8:H20)</f>
        <v>7</v>
      </c>
      <c r="I22" s="1">
        <f>SUM(I8:I20)</f>
        <v>37</v>
      </c>
      <c r="J22" s="2">
        <f t="shared" ref="J22" si="8">H22/I22</f>
        <v>0.1891891891891892</v>
      </c>
      <c r="K22" s="1">
        <f>SUM(K8:K20)</f>
        <v>3</v>
      </c>
      <c r="L22" s="1">
        <f>SUM(L8:L20)</f>
        <v>9</v>
      </c>
      <c r="M22" s="3">
        <f>K22/L22</f>
        <v>0.33333333333333331</v>
      </c>
      <c r="N22" s="1">
        <f t="shared" ref="N22:U22" si="9">SUM(N8:N20)</f>
        <v>19</v>
      </c>
      <c r="O22" s="1">
        <f t="shared" si="9"/>
        <v>29</v>
      </c>
      <c r="P22" s="1">
        <f t="shared" si="9"/>
        <v>48</v>
      </c>
      <c r="Q22" s="1">
        <f t="shared" si="9"/>
        <v>30</v>
      </c>
      <c r="R22" s="1">
        <f t="shared" si="9"/>
        <v>3</v>
      </c>
      <c r="S22" s="1">
        <f t="shared" si="9"/>
        <v>11</v>
      </c>
      <c r="T22" s="1">
        <f t="shared" si="9"/>
        <v>9</v>
      </c>
      <c r="U22" s="1">
        <f t="shared" si="9"/>
        <v>0</v>
      </c>
      <c r="V22" s="1">
        <f t="shared" ref="V22" si="10">D22+E22+H22+K22+P22+Q22+R22+S22+U22</f>
        <v>219</v>
      </c>
      <c r="W22" s="1">
        <f t="shared" ref="W22" si="11">F22-E22+I22-H22+L22-K22+T22</f>
        <v>55</v>
      </c>
      <c r="X22" s="1">
        <f t="shared" ref="X22" si="12">V22-W22</f>
        <v>164</v>
      </c>
      <c r="Y22" s="9">
        <f t="shared" ref="Y22" si="13">X22/V22</f>
        <v>0.74885844748858443</v>
      </c>
    </row>
    <row r="24" spans="1:25" x14ac:dyDescent="0.2">
      <c r="A24" t="s">
        <v>44</v>
      </c>
      <c r="B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t="s">
        <v>45</v>
      </c>
      <c r="B25" s="1"/>
      <c r="D25" s="1" t="s">
        <v>46</v>
      </c>
      <c r="E25" s="1"/>
      <c r="F25" s="1"/>
      <c r="G25" s="2"/>
      <c r="H25" s="1"/>
      <c r="I25" s="1"/>
      <c r="J25" s="2"/>
      <c r="K25" s="1"/>
      <c r="L25" s="1"/>
      <c r="M25" s="2"/>
      <c r="N25" s="1" t="s">
        <v>4</v>
      </c>
      <c r="O25" s="1"/>
      <c r="P25" s="1"/>
      <c r="Q25" s="1"/>
      <c r="R25" s="1"/>
      <c r="S25" s="1"/>
      <c r="T25" s="1"/>
      <c r="U25" s="1"/>
      <c r="V25" s="1" t="s">
        <v>5</v>
      </c>
      <c r="W25" s="1" t="s">
        <v>6</v>
      </c>
      <c r="X25" s="1"/>
      <c r="Y25" s="1" t="s">
        <v>7</v>
      </c>
    </row>
    <row r="26" spans="1:25" x14ac:dyDescent="0.2">
      <c r="A26" s="1" t="s">
        <v>8</v>
      </c>
      <c r="B26" s="1" t="s">
        <v>9</v>
      </c>
      <c r="C26" s="1" t="s">
        <v>10</v>
      </c>
      <c r="D26" s="1" t="s">
        <v>11</v>
      </c>
      <c r="E26" s="1" t="s">
        <v>12</v>
      </c>
      <c r="F26" s="1" t="s">
        <v>13</v>
      </c>
      <c r="G26" s="2" t="s">
        <v>14</v>
      </c>
      <c r="H26" s="1" t="s">
        <v>15</v>
      </c>
      <c r="I26" s="1" t="s">
        <v>16</v>
      </c>
      <c r="J26" s="2" t="s">
        <v>17</v>
      </c>
      <c r="K26" s="1" t="s">
        <v>18</v>
      </c>
      <c r="L26" s="1" t="s">
        <v>19</v>
      </c>
      <c r="M26" s="2" t="s">
        <v>20</v>
      </c>
      <c r="N26" s="1" t="s">
        <v>21</v>
      </c>
      <c r="O26" s="1" t="s">
        <v>22</v>
      </c>
      <c r="P26" s="1" t="s">
        <v>23</v>
      </c>
      <c r="Q26" s="1" t="s">
        <v>24</v>
      </c>
      <c r="R26" s="1" t="s">
        <v>25</v>
      </c>
      <c r="S26" s="1" t="s">
        <v>26</v>
      </c>
      <c r="T26" s="1" t="s">
        <v>27</v>
      </c>
      <c r="U26" s="1" t="s">
        <v>28</v>
      </c>
      <c r="V26" s="1" t="s">
        <v>29</v>
      </c>
      <c r="W26" s="1" t="s">
        <v>29</v>
      </c>
      <c r="X26" s="1" t="s">
        <v>30</v>
      </c>
      <c r="Y26" s="1" t="s">
        <v>31</v>
      </c>
    </row>
    <row r="27" spans="1:25" x14ac:dyDescent="0.2">
      <c r="A27" t="s">
        <v>32</v>
      </c>
      <c r="B27" s="1"/>
      <c r="C27" s="1"/>
      <c r="D27" s="1">
        <v>0</v>
      </c>
      <c r="E27" s="1"/>
      <c r="F27" s="1"/>
      <c r="G27" s="2" t="e">
        <f t="shared" ref="G27:G35" si="14">E27/F27</f>
        <v>#DIV/0!</v>
      </c>
      <c r="H27" s="1">
        <v>0</v>
      </c>
      <c r="I27" s="1">
        <v>2</v>
      </c>
      <c r="J27" s="2">
        <f t="shared" ref="J27:J35" si="15">H27/I27</f>
        <v>0</v>
      </c>
      <c r="K27" s="1"/>
      <c r="L27" s="1"/>
      <c r="M27" s="2"/>
      <c r="N27" s="1"/>
      <c r="O27" s="1"/>
      <c r="P27" s="1">
        <f>N27+O27</f>
        <v>0</v>
      </c>
      <c r="Q27" s="1"/>
      <c r="R27" s="1"/>
      <c r="S27" s="1">
        <v>1</v>
      </c>
      <c r="T27" s="1">
        <v>0</v>
      </c>
      <c r="U27" s="1"/>
      <c r="V27" s="1">
        <f>D27+E27+H27+K27+P27+Q27+R27+S27+U27</f>
        <v>1</v>
      </c>
      <c r="W27" s="1">
        <f t="shared" ref="W27:W35" si="16">F27-E27+I27-H27+L27-K27+T27</f>
        <v>2</v>
      </c>
      <c r="X27" s="1">
        <f t="shared" ref="X27:X35" si="17">V27-W27</f>
        <v>-1</v>
      </c>
      <c r="Y27" s="2">
        <f t="shared" ref="Y27:Y35" si="18">X27/V27</f>
        <v>-1</v>
      </c>
    </row>
    <row r="28" spans="1:25" x14ac:dyDescent="0.2">
      <c r="A28" t="s">
        <v>33</v>
      </c>
      <c r="B28" s="1"/>
      <c r="C28" s="1"/>
      <c r="D28" s="1">
        <v>19</v>
      </c>
      <c r="E28" s="1">
        <v>4</v>
      </c>
      <c r="F28" s="1">
        <v>6</v>
      </c>
      <c r="G28" s="2">
        <f t="shared" si="14"/>
        <v>0.66666666666666663</v>
      </c>
      <c r="H28" s="1">
        <v>3</v>
      </c>
      <c r="I28" s="1">
        <v>10</v>
      </c>
      <c r="J28" s="2">
        <f t="shared" si="15"/>
        <v>0.3</v>
      </c>
      <c r="K28" s="1">
        <v>2</v>
      </c>
      <c r="L28" s="1">
        <v>2</v>
      </c>
      <c r="M28" s="3">
        <f>K28/L28</f>
        <v>1</v>
      </c>
      <c r="N28" s="1">
        <v>3</v>
      </c>
      <c r="O28" s="1">
        <v>5</v>
      </c>
      <c r="P28" s="1">
        <f>N28+O28</f>
        <v>8</v>
      </c>
      <c r="Q28" s="1">
        <v>2</v>
      </c>
      <c r="R28" s="1"/>
      <c r="S28" s="1">
        <v>3</v>
      </c>
      <c r="T28" s="1">
        <v>3</v>
      </c>
      <c r="U28" s="1"/>
      <c r="V28" s="1">
        <f>D28+E28+H28+K28+P28+Q28+R28+S28+U28</f>
        <v>41</v>
      </c>
      <c r="W28" s="1">
        <f t="shared" si="16"/>
        <v>12</v>
      </c>
      <c r="X28" s="1">
        <f t="shared" si="17"/>
        <v>29</v>
      </c>
      <c r="Y28" s="2">
        <f t="shared" si="18"/>
        <v>0.70731707317073167</v>
      </c>
    </row>
    <row r="29" spans="1:25" x14ac:dyDescent="0.2">
      <c r="A29" t="s">
        <v>34</v>
      </c>
      <c r="B29" s="1"/>
      <c r="C29" s="1"/>
      <c r="D29" s="1">
        <v>13</v>
      </c>
      <c r="E29" s="1">
        <v>6</v>
      </c>
      <c r="F29" s="1">
        <v>7</v>
      </c>
      <c r="G29" s="2">
        <f t="shared" si="14"/>
        <v>0.8571428571428571</v>
      </c>
      <c r="H29" s="1">
        <v>0</v>
      </c>
      <c r="I29" s="1">
        <v>3</v>
      </c>
      <c r="J29" s="2">
        <f t="shared" si="15"/>
        <v>0</v>
      </c>
      <c r="K29" s="1">
        <v>3</v>
      </c>
      <c r="L29" s="1">
        <v>4</v>
      </c>
      <c r="M29" s="3">
        <f>K29/L29</f>
        <v>0.75</v>
      </c>
      <c r="N29" s="1">
        <v>1</v>
      </c>
      <c r="O29" s="1">
        <v>4</v>
      </c>
      <c r="P29" s="1">
        <f t="shared" ref="P29:P35" si="19">N29+O29</f>
        <v>5</v>
      </c>
      <c r="Q29" s="1">
        <v>3</v>
      </c>
      <c r="R29" s="1">
        <v>1</v>
      </c>
      <c r="S29" s="1">
        <v>2</v>
      </c>
      <c r="T29" s="1">
        <v>1</v>
      </c>
      <c r="U29" s="1"/>
      <c r="V29" s="1">
        <f t="shared" ref="V29:V35" si="20">D29+E29+H29+K29+P29+Q29+R29+S29+U29</f>
        <v>33</v>
      </c>
      <c r="W29" s="1">
        <f t="shared" si="16"/>
        <v>6</v>
      </c>
      <c r="X29" s="1">
        <f t="shared" si="17"/>
        <v>27</v>
      </c>
      <c r="Y29" s="2">
        <f t="shared" si="18"/>
        <v>0.81818181818181823</v>
      </c>
    </row>
    <row r="30" spans="1:25" x14ac:dyDescent="0.2">
      <c r="A30" t="s">
        <v>35</v>
      </c>
      <c r="B30" s="1"/>
      <c r="C30" s="1"/>
      <c r="D30" s="1">
        <v>16</v>
      </c>
      <c r="E30" s="1">
        <v>4</v>
      </c>
      <c r="F30" s="1">
        <v>7</v>
      </c>
      <c r="G30" s="2">
        <f t="shared" si="14"/>
        <v>0.5714285714285714</v>
      </c>
      <c r="H30" s="1">
        <v>1</v>
      </c>
      <c r="I30" s="1">
        <v>4</v>
      </c>
      <c r="J30" s="2">
        <f t="shared" si="15"/>
        <v>0.25</v>
      </c>
      <c r="K30" s="1">
        <v>5</v>
      </c>
      <c r="L30" s="1">
        <v>8</v>
      </c>
      <c r="M30" s="3">
        <f>K30/L30</f>
        <v>0.625</v>
      </c>
      <c r="N30" s="1">
        <v>1</v>
      </c>
      <c r="O30" s="1">
        <v>6</v>
      </c>
      <c r="P30" s="1">
        <f t="shared" si="19"/>
        <v>7</v>
      </c>
      <c r="Q30" s="1">
        <v>5</v>
      </c>
      <c r="R30" s="1"/>
      <c r="S30" s="1"/>
      <c r="T30" s="1">
        <v>2</v>
      </c>
      <c r="U30" s="1"/>
      <c r="V30" s="1">
        <f t="shared" si="20"/>
        <v>38</v>
      </c>
      <c r="W30" s="1">
        <f t="shared" si="16"/>
        <v>11</v>
      </c>
      <c r="X30" s="1">
        <f t="shared" si="17"/>
        <v>27</v>
      </c>
      <c r="Y30" s="2">
        <f t="shared" si="18"/>
        <v>0.71052631578947367</v>
      </c>
    </row>
    <row r="31" spans="1:25" x14ac:dyDescent="0.2">
      <c r="A31" t="s">
        <v>36</v>
      </c>
      <c r="B31" s="1"/>
      <c r="C31" s="1"/>
      <c r="D31" s="1">
        <v>15</v>
      </c>
      <c r="E31" s="1">
        <v>3</v>
      </c>
      <c r="F31" s="1">
        <v>4</v>
      </c>
      <c r="G31" s="2">
        <f t="shared" si="14"/>
        <v>0.75</v>
      </c>
      <c r="H31" s="1">
        <v>2</v>
      </c>
      <c r="I31" s="1">
        <v>5</v>
      </c>
      <c r="J31" s="2">
        <f t="shared" si="15"/>
        <v>0.4</v>
      </c>
      <c r="K31" s="1">
        <v>3</v>
      </c>
      <c r="L31" s="1">
        <v>5</v>
      </c>
      <c r="M31" s="3">
        <f>K31/L31</f>
        <v>0.6</v>
      </c>
      <c r="N31" s="1">
        <v>4</v>
      </c>
      <c r="O31" s="1">
        <v>7</v>
      </c>
      <c r="P31" s="1">
        <f t="shared" si="19"/>
        <v>11</v>
      </c>
      <c r="Q31" s="1">
        <v>3</v>
      </c>
      <c r="R31" s="1"/>
      <c r="S31" s="1"/>
      <c r="T31" s="1"/>
      <c r="U31" s="1"/>
      <c r="V31" s="1">
        <f t="shared" si="20"/>
        <v>37</v>
      </c>
      <c r="W31" s="1">
        <f t="shared" si="16"/>
        <v>6</v>
      </c>
      <c r="X31" s="1">
        <f t="shared" si="17"/>
        <v>31</v>
      </c>
      <c r="Y31" s="2">
        <f t="shared" si="18"/>
        <v>0.83783783783783783</v>
      </c>
    </row>
    <row r="32" spans="1:25" x14ac:dyDescent="0.2">
      <c r="A32" t="s">
        <v>37</v>
      </c>
      <c r="B32" s="1"/>
      <c r="C32" s="1"/>
      <c r="D32" s="1">
        <v>17</v>
      </c>
      <c r="E32" s="1">
        <v>3</v>
      </c>
      <c r="F32" s="1">
        <v>4</v>
      </c>
      <c r="G32" s="2">
        <f t="shared" si="14"/>
        <v>0.75</v>
      </c>
      <c r="H32" s="1">
        <v>3</v>
      </c>
      <c r="I32" s="1">
        <v>6</v>
      </c>
      <c r="J32" s="2">
        <f t="shared" si="15"/>
        <v>0.5</v>
      </c>
      <c r="K32" s="1">
        <v>2</v>
      </c>
      <c r="L32" s="1">
        <v>4</v>
      </c>
      <c r="M32" s="3">
        <f>K32/L32</f>
        <v>0.5</v>
      </c>
      <c r="N32" s="1"/>
      <c r="O32" s="1">
        <v>2</v>
      </c>
      <c r="P32" s="1">
        <f t="shared" si="19"/>
        <v>2</v>
      </c>
      <c r="Q32" s="1">
        <v>8</v>
      </c>
      <c r="R32" s="1"/>
      <c r="S32" s="1">
        <v>3</v>
      </c>
      <c r="T32" s="1">
        <v>5</v>
      </c>
      <c r="U32" s="1"/>
      <c r="V32" s="1">
        <f t="shared" si="20"/>
        <v>38</v>
      </c>
      <c r="W32" s="1">
        <f t="shared" si="16"/>
        <v>11</v>
      </c>
      <c r="X32" s="1">
        <f t="shared" si="17"/>
        <v>27</v>
      </c>
      <c r="Y32" s="2">
        <f t="shared" si="18"/>
        <v>0.71052631578947367</v>
      </c>
    </row>
    <row r="33" spans="1:25" x14ac:dyDescent="0.2">
      <c r="A33" t="s">
        <v>38</v>
      </c>
      <c r="B33" s="1"/>
      <c r="C33" s="1"/>
      <c r="D33" s="1">
        <v>0</v>
      </c>
      <c r="E33" s="1">
        <v>0</v>
      </c>
      <c r="F33" s="1">
        <v>0</v>
      </c>
      <c r="G33" s="2"/>
      <c r="H33" s="1">
        <v>0</v>
      </c>
      <c r="I33" s="1">
        <v>2</v>
      </c>
      <c r="J33" s="2">
        <f t="shared" si="15"/>
        <v>0</v>
      </c>
      <c r="K33" s="1"/>
      <c r="L33" s="1"/>
      <c r="M33" s="2"/>
      <c r="N33" s="1"/>
      <c r="O33" s="1">
        <v>1</v>
      </c>
      <c r="P33" s="1">
        <f t="shared" si="19"/>
        <v>1</v>
      </c>
      <c r="Q33" s="1"/>
      <c r="R33" s="1"/>
      <c r="S33" s="1"/>
      <c r="T33" s="1">
        <v>0</v>
      </c>
      <c r="U33" s="1"/>
      <c r="V33" s="1">
        <f t="shared" si="20"/>
        <v>1</v>
      </c>
      <c r="W33" s="1">
        <f t="shared" si="16"/>
        <v>2</v>
      </c>
      <c r="X33" s="1">
        <f t="shared" si="17"/>
        <v>-1</v>
      </c>
      <c r="Y33" s="2">
        <f t="shared" si="18"/>
        <v>-1</v>
      </c>
    </row>
    <row r="34" spans="1:25" x14ac:dyDescent="0.2">
      <c r="A34" t="s">
        <v>40</v>
      </c>
      <c r="B34" s="1"/>
      <c r="C34" s="1"/>
      <c r="D34" s="1">
        <v>8</v>
      </c>
      <c r="E34" s="1">
        <v>3</v>
      </c>
      <c r="F34" s="1">
        <v>7</v>
      </c>
      <c r="G34" s="2">
        <f>E34/F34</f>
        <v>0.42857142857142855</v>
      </c>
      <c r="H34" s="1">
        <v>0</v>
      </c>
      <c r="I34" s="1">
        <v>0</v>
      </c>
      <c r="J34" s="2" t="e">
        <f>H34/I34</f>
        <v>#DIV/0!</v>
      </c>
      <c r="K34" s="1">
        <v>2</v>
      </c>
      <c r="L34" s="1">
        <v>2</v>
      </c>
      <c r="M34" s="3">
        <f>K34/L34</f>
        <v>1</v>
      </c>
      <c r="N34" s="1">
        <v>2</v>
      </c>
      <c r="O34" s="1">
        <v>2</v>
      </c>
      <c r="P34" s="1">
        <f>N34+O34</f>
        <v>4</v>
      </c>
      <c r="Q34" s="1">
        <v>1</v>
      </c>
      <c r="R34" s="1">
        <v>1</v>
      </c>
      <c r="S34" s="1"/>
      <c r="T34" s="1">
        <v>1</v>
      </c>
      <c r="U34" s="1"/>
      <c r="V34" s="1">
        <f>D34+E34+H34+K34+P34+Q34+R34+S34+U34</f>
        <v>19</v>
      </c>
      <c r="W34" s="1">
        <f>F34-E34+I34-H34+L34-K34+T34</f>
        <v>5</v>
      </c>
      <c r="X34" s="1">
        <f>V34-W34</f>
        <v>14</v>
      </c>
      <c r="Y34" s="2">
        <f>X34/V34</f>
        <v>0.73684210526315785</v>
      </c>
    </row>
    <row r="35" spans="1:25" x14ac:dyDescent="0.2">
      <c r="A35" t="s">
        <v>39</v>
      </c>
      <c r="B35" s="1"/>
      <c r="C35" s="1"/>
      <c r="D35" s="1">
        <v>2</v>
      </c>
      <c r="E35" s="1">
        <v>1</v>
      </c>
      <c r="F35" s="1">
        <v>2</v>
      </c>
      <c r="G35" s="2">
        <f t="shared" si="14"/>
        <v>0.5</v>
      </c>
      <c r="H35" s="1"/>
      <c r="I35" s="1"/>
      <c r="J35" s="2" t="e">
        <f t="shared" si="15"/>
        <v>#DIV/0!</v>
      </c>
      <c r="K35" s="1"/>
      <c r="L35" s="1"/>
      <c r="M35" s="3" t="e">
        <f>K35/L35</f>
        <v>#DIV/0!</v>
      </c>
      <c r="N35" s="1">
        <v>1</v>
      </c>
      <c r="O35" s="1">
        <v>0</v>
      </c>
      <c r="P35" s="1">
        <f t="shared" si="19"/>
        <v>1</v>
      </c>
      <c r="Q35" s="1">
        <v>1</v>
      </c>
      <c r="R35" s="1">
        <v>1</v>
      </c>
      <c r="S35" s="1">
        <v>0</v>
      </c>
      <c r="T35" s="1">
        <v>1</v>
      </c>
      <c r="U35" s="1"/>
      <c r="V35" s="1">
        <f t="shared" si="20"/>
        <v>6</v>
      </c>
      <c r="W35" s="1">
        <f t="shared" si="16"/>
        <v>2</v>
      </c>
      <c r="X35" s="1">
        <f t="shared" si="17"/>
        <v>4</v>
      </c>
      <c r="Y35" s="2">
        <f t="shared" si="18"/>
        <v>0.66666666666666663</v>
      </c>
    </row>
    <row r="36" spans="1:25" x14ac:dyDescent="0.2"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B37" s="1"/>
      <c r="C37" s="1"/>
      <c r="D37" s="1"/>
      <c r="E37" s="1"/>
      <c r="F37" s="1"/>
      <c r="G37" s="2"/>
      <c r="H37" s="1"/>
      <c r="I37" s="1"/>
      <c r="J37" s="2"/>
      <c r="K37" s="1"/>
      <c r="L37" s="1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</row>
    <row r="38" spans="1:25" x14ac:dyDescent="0.2">
      <c r="A38" s="4"/>
      <c r="B38" s="5"/>
      <c r="C38" s="6"/>
      <c r="D38" s="6"/>
      <c r="E38" s="6"/>
      <c r="F38" s="6"/>
      <c r="G38" s="7"/>
      <c r="H38" s="6"/>
      <c r="I38" s="6"/>
      <c r="J38" s="7"/>
      <c r="K38" s="6"/>
      <c r="L38" s="6"/>
      <c r="M38" s="7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7"/>
    </row>
    <row r="39" spans="1:25" x14ac:dyDescent="0.2">
      <c r="B39" s="1"/>
      <c r="D39" s="1"/>
      <c r="E39" s="1"/>
      <c r="F39" s="1"/>
      <c r="G39" s="2"/>
      <c r="H39" s="1"/>
      <c r="I39" s="1"/>
      <c r="J39" s="3"/>
      <c r="K39" s="1"/>
      <c r="L39" s="1"/>
      <c r="M39" s="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</row>
    <row r="40" spans="1:25" x14ac:dyDescent="0.2">
      <c r="A40" t="s">
        <v>43</v>
      </c>
      <c r="B40" s="1">
        <v>1</v>
      </c>
      <c r="D40" s="1">
        <f>SUM(D27:D38)</f>
        <v>90</v>
      </c>
      <c r="E40" s="1">
        <f>SUM(E27:E38)</f>
        <v>24</v>
      </c>
      <c r="F40" s="1">
        <f>SUM(F27:F38)</f>
        <v>37</v>
      </c>
      <c r="G40" s="2">
        <f t="shared" ref="G40" si="21">E40/F40</f>
        <v>0.64864864864864868</v>
      </c>
      <c r="H40" s="1">
        <f>SUM(H27:H38)</f>
        <v>9</v>
      </c>
      <c r="I40" s="1">
        <f>SUM(I27:I38)</f>
        <v>32</v>
      </c>
      <c r="J40" s="2">
        <f t="shared" ref="J40" si="22">H40/I40</f>
        <v>0.28125</v>
      </c>
      <c r="K40" s="1">
        <f>SUM(K27:K38)</f>
        <v>17</v>
      </c>
      <c r="L40" s="1">
        <f>SUM(L27:L38)</f>
        <v>25</v>
      </c>
      <c r="M40" s="3">
        <f>K40/L40</f>
        <v>0.68</v>
      </c>
      <c r="N40" s="1">
        <f t="shared" ref="N40:U40" si="23">SUM(N27:N38)</f>
        <v>12</v>
      </c>
      <c r="O40" s="1">
        <f t="shared" si="23"/>
        <v>27</v>
      </c>
      <c r="P40" s="1">
        <f t="shared" si="23"/>
        <v>39</v>
      </c>
      <c r="Q40" s="1">
        <f t="shared" si="23"/>
        <v>23</v>
      </c>
      <c r="R40" s="1">
        <f t="shared" si="23"/>
        <v>3</v>
      </c>
      <c r="S40" s="1">
        <f t="shared" si="23"/>
        <v>9</v>
      </c>
      <c r="T40" s="1">
        <f t="shared" si="23"/>
        <v>13</v>
      </c>
      <c r="U40" s="1">
        <f t="shared" si="23"/>
        <v>0</v>
      </c>
      <c r="V40" s="1">
        <f t="shared" ref="V40" si="24">D40+E40+H40+K40+P40+Q40+R40+S40+U40</f>
        <v>214</v>
      </c>
      <c r="W40" s="1">
        <f t="shared" ref="W40" si="25">F40-E40+I40-H40+L40-K40+T40</f>
        <v>57</v>
      </c>
      <c r="X40" s="1">
        <f t="shared" ref="X40" si="26">V40-W40</f>
        <v>157</v>
      </c>
      <c r="Y40" s="9">
        <f t="shared" ref="Y40" si="27">X40/V40</f>
        <v>0.73364485981308414</v>
      </c>
    </row>
    <row r="43" spans="1:25" x14ac:dyDescent="0.2">
      <c r="A43" t="s">
        <v>47</v>
      </c>
      <c r="B43" s="1"/>
      <c r="D43" s="1" t="s">
        <v>49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t="s">
        <v>48</v>
      </c>
      <c r="B44" s="1"/>
      <c r="D44" s="1"/>
      <c r="E44" s="1"/>
      <c r="F44" s="1"/>
      <c r="G44" s="2"/>
      <c r="H44" s="1"/>
      <c r="I44" s="1"/>
      <c r="J44" s="2"/>
      <c r="K44" s="1"/>
      <c r="L44" s="1"/>
      <c r="M44" s="2"/>
      <c r="N44" s="1" t="s">
        <v>4</v>
      </c>
      <c r="O44" s="1"/>
      <c r="P44" s="1"/>
      <c r="Q44" s="1"/>
      <c r="R44" s="1"/>
      <c r="S44" s="1"/>
      <c r="T44" s="1"/>
      <c r="U44" s="1"/>
      <c r="V44" s="1" t="s">
        <v>5</v>
      </c>
      <c r="W44" s="1" t="s">
        <v>6</v>
      </c>
      <c r="X44" s="1"/>
      <c r="Y44" s="1" t="s">
        <v>7</v>
      </c>
    </row>
    <row r="45" spans="1:25" x14ac:dyDescent="0.2">
      <c r="A45" s="1" t="s">
        <v>8</v>
      </c>
      <c r="B45" s="1" t="s">
        <v>9</v>
      </c>
      <c r="C45" s="1" t="s">
        <v>10</v>
      </c>
      <c r="D45" s="1" t="s">
        <v>11</v>
      </c>
      <c r="E45" s="1" t="s">
        <v>12</v>
      </c>
      <c r="F45" s="1" t="s">
        <v>13</v>
      </c>
      <c r="G45" s="2" t="s">
        <v>14</v>
      </c>
      <c r="H45" s="1" t="s">
        <v>15</v>
      </c>
      <c r="I45" s="1" t="s">
        <v>16</v>
      </c>
      <c r="J45" s="2" t="s">
        <v>17</v>
      </c>
      <c r="K45" s="1" t="s">
        <v>18</v>
      </c>
      <c r="L45" s="1" t="s">
        <v>19</v>
      </c>
      <c r="M45" s="2" t="s">
        <v>20</v>
      </c>
      <c r="N45" s="1" t="s">
        <v>21</v>
      </c>
      <c r="O45" s="1" t="s">
        <v>22</v>
      </c>
      <c r="P45" s="1" t="s">
        <v>23</v>
      </c>
      <c r="Q45" s="1" t="s">
        <v>24</v>
      </c>
      <c r="R45" s="1" t="s">
        <v>25</v>
      </c>
      <c r="S45" s="1" t="s">
        <v>26</v>
      </c>
      <c r="T45" s="1" t="s">
        <v>27</v>
      </c>
      <c r="U45" s="1" t="s">
        <v>28</v>
      </c>
      <c r="V45" s="1" t="s">
        <v>29</v>
      </c>
      <c r="W45" s="1" t="s">
        <v>29</v>
      </c>
      <c r="X45" s="1" t="s">
        <v>30</v>
      </c>
      <c r="Y45" s="1" t="s">
        <v>31</v>
      </c>
    </row>
    <row r="46" spans="1:25" x14ac:dyDescent="0.2">
      <c r="A46" t="s">
        <v>32</v>
      </c>
      <c r="B46" s="1"/>
      <c r="C46" s="1"/>
      <c r="D46" s="1">
        <v>2</v>
      </c>
      <c r="E46" s="1">
        <v>1</v>
      </c>
      <c r="F46" s="1">
        <v>2</v>
      </c>
      <c r="G46" s="2">
        <f t="shared" ref="G46:G55" si="28">E46/F46</f>
        <v>0.5</v>
      </c>
      <c r="H46" s="1">
        <v>0</v>
      </c>
      <c r="I46" s="1">
        <v>2</v>
      </c>
      <c r="J46" s="2">
        <f t="shared" ref="J46:J55" si="29">H46/I46</f>
        <v>0</v>
      </c>
      <c r="K46" s="1"/>
      <c r="L46" s="1"/>
      <c r="M46" s="2"/>
      <c r="N46" s="1"/>
      <c r="O46" s="1">
        <v>1</v>
      </c>
      <c r="P46" s="1">
        <f>N46+O46</f>
        <v>1</v>
      </c>
      <c r="Q46" s="1"/>
      <c r="R46" s="1">
        <v>1</v>
      </c>
      <c r="S46" s="1">
        <v>0</v>
      </c>
      <c r="T46" s="1">
        <v>0</v>
      </c>
      <c r="U46" s="1"/>
      <c r="V46" s="1">
        <f>D46+E46+H46+K46+P46+Q46+R46+S46+U46</f>
        <v>5</v>
      </c>
      <c r="W46" s="1">
        <f t="shared" ref="W46:W54" si="30">F46-E46+I46-H46+L46-K46+T46</f>
        <v>3</v>
      </c>
      <c r="X46" s="1">
        <f t="shared" ref="X46:X54" si="31">V46-W46</f>
        <v>2</v>
      </c>
      <c r="Y46" s="2">
        <f t="shared" ref="Y46:Y54" si="32">X46/V46</f>
        <v>0.4</v>
      </c>
    </row>
    <row r="47" spans="1:25" x14ac:dyDescent="0.2">
      <c r="A47" t="s">
        <v>33</v>
      </c>
      <c r="B47" s="1"/>
      <c r="C47" s="1"/>
      <c r="D47" s="1">
        <v>5</v>
      </c>
      <c r="E47" s="1">
        <v>1</v>
      </c>
      <c r="F47" s="1">
        <v>4</v>
      </c>
      <c r="G47" s="2">
        <f t="shared" si="28"/>
        <v>0.25</v>
      </c>
      <c r="H47" s="1">
        <v>1</v>
      </c>
      <c r="I47" s="1">
        <v>5</v>
      </c>
      <c r="J47" s="2">
        <f t="shared" si="29"/>
        <v>0.2</v>
      </c>
      <c r="K47" s="1">
        <v>0</v>
      </c>
      <c r="L47" s="1">
        <v>0</v>
      </c>
      <c r="M47" s="3" t="e">
        <f>K47/L47</f>
        <v>#DIV/0!</v>
      </c>
      <c r="N47" s="1">
        <v>1</v>
      </c>
      <c r="O47" s="1">
        <v>2</v>
      </c>
      <c r="P47" s="1">
        <f>N47+O47</f>
        <v>3</v>
      </c>
      <c r="Q47" s="1">
        <v>1</v>
      </c>
      <c r="R47" s="1"/>
      <c r="S47" s="1">
        <v>0</v>
      </c>
      <c r="T47" s="1">
        <v>1</v>
      </c>
      <c r="U47" s="1"/>
      <c r="V47" s="1">
        <f>D47+E47+H47+K47+P47+Q47+R47+S47+U47</f>
        <v>11</v>
      </c>
      <c r="W47" s="1">
        <f t="shared" si="30"/>
        <v>8</v>
      </c>
      <c r="X47" s="1">
        <f t="shared" si="31"/>
        <v>3</v>
      </c>
      <c r="Y47" s="2">
        <f t="shared" si="32"/>
        <v>0.27272727272727271</v>
      </c>
    </row>
    <row r="48" spans="1:25" x14ac:dyDescent="0.2">
      <c r="A48" t="s">
        <v>34</v>
      </c>
      <c r="B48" s="1"/>
      <c r="C48" s="1"/>
      <c r="D48" s="1">
        <v>24</v>
      </c>
      <c r="E48" s="1">
        <v>6</v>
      </c>
      <c r="F48" s="1">
        <v>8</v>
      </c>
      <c r="G48" s="2">
        <f t="shared" si="28"/>
        <v>0.75</v>
      </c>
      <c r="H48" s="1">
        <v>3</v>
      </c>
      <c r="I48" s="1">
        <v>5</v>
      </c>
      <c r="J48" s="2">
        <f t="shared" si="29"/>
        <v>0.6</v>
      </c>
      <c r="K48" s="1">
        <v>3</v>
      </c>
      <c r="L48" s="1">
        <v>3</v>
      </c>
      <c r="M48" s="3">
        <f>K48/L48</f>
        <v>1</v>
      </c>
      <c r="N48" s="1">
        <v>1</v>
      </c>
      <c r="O48" s="1">
        <v>5</v>
      </c>
      <c r="P48" s="1">
        <f t="shared" ref="P48:P55" si="33">N48+O48</f>
        <v>6</v>
      </c>
      <c r="Q48" s="1">
        <v>3</v>
      </c>
      <c r="R48" s="1">
        <v>4</v>
      </c>
      <c r="S48" s="1">
        <v>2</v>
      </c>
      <c r="T48" s="1">
        <v>2</v>
      </c>
      <c r="U48" s="1"/>
      <c r="V48" s="1">
        <f t="shared" ref="V48:V54" si="34">D48+E48+H48+K48+P48+Q48+R48+S48+U48</f>
        <v>51</v>
      </c>
      <c r="W48" s="1">
        <f t="shared" si="30"/>
        <v>6</v>
      </c>
      <c r="X48" s="1">
        <f t="shared" si="31"/>
        <v>45</v>
      </c>
      <c r="Y48" s="2">
        <f t="shared" si="32"/>
        <v>0.88235294117647056</v>
      </c>
    </row>
    <row r="49" spans="1:25" x14ac:dyDescent="0.2">
      <c r="A49" t="s">
        <v>35</v>
      </c>
      <c r="B49" s="1"/>
      <c r="C49" s="1"/>
      <c r="D49" s="1">
        <v>6</v>
      </c>
      <c r="E49" s="1">
        <v>1</v>
      </c>
      <c r="F49" s="1">
        <v>4</v>
      </c>
      <c r="G49" s="2">
        <f t="shared" si="28"/>
        <v>0.25</v>
      </c>
      <c r="H49" s="1">
        <v>1</v>
      </c>
      <c r="I49" s="1">
        <v>4</v>
      </c>
      <c r="J49" s="2">
        <f t="shared" si="29"/>
        <v>0.25</v>
      </c>
      <c r="K49" s="1">
        <v>1</v>
      </c>
      <c r="L49" s="1">
        <v>2</v>
      </c>
      <c r="M49" s="3">
        <f>K49/L49</f>
        <v>0.5</v>
      </c>
      <c r="N49" s="1">
        <v>2</v>
      </c>
      <c r="O49" s="1">
        <v>2</v>
      </c>
      <c r="P49" s="1">
        <f t="shared" si="33"/>
        <v>4</v>
      </c>
      <c r="Q49" s="1">
        <v>0</v>
      </c>
      <c r="R49" s="1"/>
      <c r="S49" s="1">
        <v>2</v>
      </c>
      <c r="T49" s="1">
        <v>1</v>
      </c>
      <c r="U49" s="1">
        <v>1</v>
      </c>
      <c r="V49" s="1">
        <f t="shared" si="34"/>
        <v>16</v>
      </c>
      <c r="W49" s="1">
        <f t="shared" si="30"/>
        <v>8</v>
      </c>
      <c r="X49" s="1">
        <f t="shared" si="31"/>
        <v>8</v>
      </c>
      <c r="Y49" s="2">
        <f t="shared" si="32"/>
        <v>0.5</v>
      </c>
    </row>
    <row r="50" spans="1:25" x14ac:dyDescent="0.2">
      <c r="A50" t="s">
        <v>42</v>
      </c>
      <c r="B50" s="1"/>
      <c r="C50" s="1"/>
      <c r="D50" s="1">
        <v>8</v>
      </c>
      <c r="E50" s="1">
        <v>4</v>
      </c>
      <c r="F50" s="1">
        <v>7</v>
      </c>
      <c r="G50" s="2">
        <f t="shared" si="28"/>
        <v>0.5714285714285714</v>
      </c>
      <c r="H50" s="1"/>
      <c r="I50" s="1"/>
      <c r="J50" s="2" t="e">
        <f t="shared" si="29"/>
        <v>#DIV/0!</v>
      </c>
      <c r="K50" s="1"/>
      <c r="L50" s="1"/>
      <c r="M50" s="3" t="e">
        <f>K50/L50</f>
        <v>#DIV/0!</v>
      </c>
      <c r="N50" s="1">
        <v>3</v>
      </c>
      <c r="O50" s="1">
        <v>1</v>
      </c>
      <c r="P50" s="1">
        <f t="shared" si="33"/>
        <v>4</v>
      </c>
      <c r="Q50" s="1"/>
      <c r="R50" s="1">
        <v>4</v>
      </c>
      <c r="S50" s="1">
        <v>1</v>
      </c>
      <c r="T50" s="1">
        <v>2</v>
      </c>
      <c r="U50" s="1"/>
      <c r="V50" s="1">
        <f t="shared" si="34"/>
        <v>21</v>
      </c>
      <c r="W50" s="1">
        <f t="shared" si="30"/>
        <v>5</v>
      </c>
      <c r="X50" s="1">
        <f t="shared" si="31"/>
        <v>16</v>
      </c>
      <c r="Y50" s="2">
        <f t="shared" si="32"/>
        <v>0.76190476190476186</v>
      </c>
    </row>
    <row r="51" spans="1:25" x14ac:dyDescent="0.2">
      <c r="A51" t="s">
        <v>37</v>
      </c>
      <c r="B51" s="1"/>
      <c r="C51" s="1"/>
      <c r="D51" s="1">
        <v>9</v>
      </c>
      <c r="E51" s="1">
        <v>3</v>
      </c>
      <c r="F51" s="1">
        <v>3</v>
      </c>
      <c r="G51" s="2">
        <f t="shared" si="28"/>
        <v>1</v>
      </c>
      <c r="H51" s="1">
        <v>1</v>
      </c>
      <c r="I51" s="1">
        <v>2</v>
      </c>
      <c r="J51" s="2">
        <f t="shared" si="29"/>
        <v>0.5</v>
      </c>
      <c r="K51" s="1"/>
      <c r="L51" s="1"/>
      <c r="M51" s="3" t="e">
        <f>K51/L51</f>
        <v>#DIV/0!</v>
      </c>
      <c r="N51" s="1"/>
      <c r="O51" s="1">
        <v>4</v>
      </c>
      <c r="P51" s="1">
        <f t="shared" si="33"/>
        <v>4</v>
      </c>
      <c r="Q51" s="1">
        <v>15</v>
      </c>
      <c r="R51" s="1"/>
      <c r="S51" s="1">
        <v>2</v>
      </c>
      <c r="T51" s="1">
        <v>3</v>
      </c>
      <c r="U51" s="1"/>
      <c r="V51" s="1">
        <f t="shared" si="34"/>
        <v>34</v>
      </c>
      <c r="W51" s="1">
        <f t="shared" si="30"/>
        <v>4</v>
      </c>
      <c r="X51" s="1">
        <f t="shared" si="31"/>
        <v>30</v>
      </c>
      <c r="Y51" s="2">
        <f t="shared" si="32"/>
        <v>0.88235294117647056</v>
      </c>
    </row>
    <row r="52" spans="1:25" x14ac:dyDescent="0.2">
      <c r="A52" t="s">
        <v>38</v>
      </c>
      <c r="B52" s="1"/>
      <c r="C52" s="1"/>
      <c r="D52" s="1">
        <v>9</v>
      </c>
      <c r="E52" s="1">
        <v>0</v>
      </c>
      <c r="F52" s="1">
        <v>0</v>
      </c>
      <c r="G52" s="2" t="e">
        <f t="shared" si="28"/>
        <v>#DIV/0!</v>
      </c>
      <c r="H52" s="1">
        <v>3</v>
      </c>
      <c r="I52" s="1">
        <v>5</v>
      </c>
      <c r="J52" s="2">
        <f t="shared" si="29"/>
        <v>0.6</v>
      </c>
      <c r="K52" s="1"/>
      <c r="L52" s="1"/>
      <c r="M52" s="2"/>
      <c r="N52" s="1"/>
      <c r="O52" s="1"/>
      <c r="P52" s="1"/>
      <c r="Q52" s="1"/>
      <c r="R52" s="1">
        <v>1</v>
      </c>
      <c r="S52" s="1"/>
      <c r="T52" s="1">
        <v>1</v>
      </c>
      <c r="U52" s="1"/>
      <c r="V52" s="1">
        <f t="shared" si="34"/>
        <v>13</v>
      </c>
      <c r="W52" s="1">
        <f t="shared" si="30"/>
        <v>3</v>
      </c>
      <c r="X52" s="1">
        <f t="shared" si="31"/>
        <v>10</v>
      </c>
      <c r="Y52" s="2">
        <f t="shared" si="32"/>
        <v>0.76923076923076927</v>
      </c>
    </row>
    <row r="53" spans="1:25" x14ac:dyDescent="0.2">
      <c r="A53" t="s">
        <v>40</v>
      </c>
      <c r="B53" s="1"/>
      <c r="C53" s="1"/>
      <c r="D53" s="1">
        <v>6</v>
      </c>
      <c r="E53" s="1">
        <v>3</v>
      </c>
      <c r="F53" s="1">
        <v>5</v>
      </c>
      <c r="G53" s="2">
        <f>E53/F53</f>
        <v>0.6</v>
      </c>
      <c r="H53" s="1">
        <v>0</v>
      </c>
      <c r="I53" s="1">
        <v>2</v>
      </c>
      <c r="J53" s="2">
        <f>H53/I53</f>
        <v>0</v>
      </c>
      <c r="K53" s="1"/>
      <c r="L53" s="1"/>
      <c r="M53" s="3" t="e">
        <f>K53/L53</f>
        <v>#DIV/0!</v>
      </c>
      <c r="N53" s="1">
        <v>1</v>
      </c>
      <c r="O53" s="1">
        <v>7</v>
      </c>
      <c r="P53" s="1">
        <f>N53+O53</f>
        <v>8</v>
      </c>
      <c r="Q53" s="1">
        <v>4</v>
      </c>
      <c r="R53" s="1">
        <v>1</v>
      </c>
      <c r="S53" s="1"/>
      <c r="T53" s="1">
        <v>2</v>
      </c>
      <c r="U53" s="1"/>
      <c r="V53" s="1">
        <f>D53+E53+H53+K53+P53+Q53+R53+S53+U53</f>
        <v>22</v>
      </c>
      <c r="W53" s="1">
        <f>F53-E53+I53-H53+L53-K53+T53</f>
        <v>6</v>
      </c>
      <c r="X53" s="1">
        <f>V53-W53</f>
        <v>16</v>
      </c>
      <c r="Y53" s="2">
        <f>X53/V53</f>
        <v>0.72727272727272729</v>
      </c>
    </row>
    <row r="54" spans="1:25" x14ac:dyDescent="0.2">
      <c r="A54" t="s">
        <v>39</v>
      </c>
      <c r="B54" s="1"/>
      <c r="C54" s="1"/>
      <c r="D54" s="1">
        <v>3</v>
      </c>
      <c r="E54" s="1">
        <v>0</v>
      </c>
      <c r="F54" s="1">
        <v>0</v>
      </c>
      <c r="G54" s="2" t="e">
        <f t="shared" si="28"/>
        <v>#DIV/0!</v>
      </c>
      <c r="H54" s="1">
        <v>1</v>
      </c>
      <c r="I54" s="1">
        <v>4</v>
      </c>
      <c r="J54" s="2">
        <f t="shared" si="29"/>
        <v>0.25</v>
      </c>
      <c r="K54" s="1"/>
      <c r="L54" s="1"/>
      <c r="M54" s="3" t="e">
        <f>K54/L54</f>
        <v>#DIV/0!</v>
      </c>
      <c r="N54" s="1"/>
      <c r="O54" s="1">
        <v>1</v>
      </c>
      <c r="P54" s="1">
        <f t="shared" si="33"/>
        <v>1</v>
      </c>
      <c r="Q54" s="1"/>
      <c r="R54" s="1"/>
      <c r="S54" s="1">
        <v>0</v>
      </c>
      <c r="T54" s="1">
        <v>1</v>
      </c>
      <c r="U54" s="1"/>
      <c r="V54" s="1">
        <f t="shared" si="34"/>
        <v>5</v>
      </c>
      <c r="W54" s="1">
        <f t="shared" si="30"/>
        <v>4</v>
      </c>
      <c r="X54" s="1">
        <f t="shared" si="31"/>
        <v>1</v>
      </c>
      <c r="Y54" s="2">
        <f t="shared" si="32"/>
        <v>0.2</v>
      </c>
    </row>
    <row r="55" spans="1:25" x14ac:dyDescent="0.2">
      <c r="A55" t="s">
        <v>41</v>
      </c>
      <c r="B55" s="1"/>
      <c r="D55" s="1">
        <v>5</v>
      </c>
      <c r="E55" s="1">
        <v>1</v>
      </c>
      <c r="F55" s="1">
        <v>1</v>
      </c>
      <c r="G55" s="2">
        <f t="shared" si="28"/>
        <v>1</v>
      </c>
      <c r="H55" s="1">
        <v>1</v>
      </c>
      <c r="I55" s="1">
        <v>1</v>
      </c>
      <c r="J55" s="2">
        <f t="shared" si="29"/>
        <v>1</v>
      </c>
      <c r="K55" s="1"/>
      <c r="L55" s="1"/>
      <c r="M55" s="3" t="e">
        <f>K55/L55</f>
        <v>#DIV/0!</v>
      </c>
      <c r="N55" s="1">
        <v>1</v>
      </c>
      <c r="O55" s="1">
        <v>0</v>
      </c>
      <c r="P55" s="1">
        <f t="shared" si="33"/>
        <v>1</v>
      </c>
      <c r="Q55" s="1"/>
      <c r="R55" s="1">
        <v>1</v>
      </c>
      <c r="S55" s="1">
        <v>0</v>
      </c>
      <c r="T55" s="1">
        <v>0</v>
      </c>
      <c r="U55" s="1"/>
      <c r="V55" s="1">
        <f t="shared" ref="V55" si="35">D55+E55+H55+K55+P55+Q55+R55+S55+U55</f>
        <v>9</v>
      </c>
      <c r="W55" s="1">
        <f t="shared" ref="W55" si="36">F55-E55+I55-H55+L55-K55+T55</f>
        <v>0</v>
      </c>
      <c r="X55" s="1">
        <f t="shared" ref="X55" si="37">V55-W55</f>
        <v>9</v>
      </c>
      <c r="Y55" s="2">
        <f t="shared" ref="Y55" si="38">X55/V55</f>
        <v>1</v>
      </c>
    </row>
    <row r="56" spans="1:25" x14ac:dyDescent="0.2">
      <c r="B56" s="1"/>
      <c r="C56" s="1"/>
      <c r="D56" s="1"/>
      <c r="E56" s="1"/>
      <c r="F56" s="1"/>
      <c r="G56" s="2"/>
      <c r="H56" s="1"/>
      <c r="I56" s="1"/>
      <c r="J56" s="2"/>
      <c r="K56" s="1"/>
      <c r="L56" s="1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"/>
    </row>
    <row r="57" spans="1:25" x14ac:dyDescent="0.2">
      <c r="A57" s="4"/>
      <c r="B57" s="5"/>
      <c r="C57" s="6"/>
      <c r="D57" s="6"/>
      <c r="E57" s="6"/>
      <c r="F57" s="6"/>
      <c r="G57" s="7"/>
      <c r="H57" s="6"/>
      <c r="I57" s="6"/>
      <c r="J57" s="7"/>
      <c r="K57" s="6"/>
      <c r="L57" s="6"/>
      <c r="M57" s="7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7"/>
    </row>
    <row r="58" spans="1:25" x14ac:dyDescent="0.2">
      <c r="B58" s="1"/>
      <c r="D58" s="1"/>
      <c r="E58" s="1"/>
      <c r="F58" s="1"/>
      <c r="G58" s="2"/>
      <c r="H58" s="1"/>
      <c r="I58" s="1"/>
      <c r="J58" s="3"/>
      <c r="K58" s="1"/>
      <c r="L58" s="1"/>
      <c r="M58" s="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"/>
    </row>
    <row r="59" spans="1:25" x14ac:dyDescent="0.2">
      <c r="A59" t="s">
        <v>43</v>
      </c>
      <c r="B59" s="1">
        <v>1</v>
      </c>
      <c r="D59" s="1">
        <f>SUM(D46:D57)</f>
        <v>77</v>
      </c>
      <c r="E59" s="1">
        <f>SUM(E46:E57)</f>
        <v>20</v>
      </c>
      <c r="F59" s="1">
        <f>SUM(F46:F57)</f>
        <v>34</v>
      </c>
      <c r="G59" s="2">
        <f t="shared" ref="G59" si="39">E59/F59</f>
        <v>0.58823529411764708</v>
      </c>
      <c r="H59" s="1">
        <f>SUM(H46:H57)</f>
        <v>11</v>
      </c>
      <c r="I59" s="1">
        <f>SUM(I46:I57)</f>
        <v>30</v>
      </c>
      <c r="J59" s="2">
        <f t="shared" ref="J59" si="40">H59/I59</f>
        <v>0.36666666666666664</v>
      </c>
      <c r="K59" s="1">
        <f>SUM(K46:K57)</f>
        <v>4</v>
      </c>
      <c r="L59" s="1">
        <f>SUM(L46:L57)</f>
        <v>5</v>
      </c>
      <c r="M59" s="3">
        <f>K59/L59</f>
        <v>0.8</v>
      </c>
      <c r="N59" s="1">
        <f t="shared" ref="N59:U59" si="41">SUM(N46:N57)</f>
        <v>9</v>
      </c>
      <c r="O59" s="1">
        <f t="shared" si="41"/>
        <v>23</v>
      </c>
      <c r="P59" s="1">
        <f t="shared" si="41"/>
        <v>32</v>
      </c>
      <c r="Q59" s="1">
        <f t="shared" si="41"/>
        <v>23</v>
      </c>
      <c r="R59" s="1">
        <f t="shared" si="41"/>
        <v>12</v>
      </c>
      <c r="S59" s="1">
        <f t="shared" si="41"/>
        <v>7</v>
      </c>
      <c r="T59" s="1">
        <f t="shared" si="41"/>
        <v>13</v>
      </c>
      <c r="U59" s="1">
        <f t="shared" si="41"/>
        <v>1</v>
      </c>
      <c r="V59" s="1">
        <f t="shared" ref="V59" si="42">D59+E59+H59+K59+P59+Q59+R59+S59+U59</f>
        <v>187</v>
      </c>
      <c r="W59" s="1">
        <f t="shared" ref="W59" si="43">F59-E59+I59-H59+L59-K59+T59</f>
        <v>47</v>
      </c>
      <c r="X59" s="1">
        <f t="shared" ref="X59" si="44">V59-W59</f>
        <v>140</v>
      </c>
      <c r="Y59" s="9">
        <f t="shared" ref="Y59" si="45">X59/V59</f>
        <v>0.74866310160427807</v>
      </c>
    </row>
    <row r="61" spans="1:25" x14ac:dyDescent="0.2">
      <c r="A61" t="s">
        <v>50</v>
      </c>
      <c r="D61" s="1" t="s">
        <v>52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t="s">
        <v>51</v>
      </c>
      <c r="D62" s="1"/>
      <c r="E62" s="1"/>
      <c r="F62" s="1"/>
      <c r="G62" s="2"/>
      <c r="H62" s="1"/>
      <c r="I62" s="1"/>
      <c r="J62" s="2"/>
      <c r="K62" s="1"/>
      <c r="L62" s="1"/>
      <c r="M62" s="2"/>
      <c r="N62" s="1" t="s">
        <v>4</v>
      </c>
      <c r="O62" s="1"/>
      <c r="P62" s="1"/>
      <c r="Q62" s="1"/>
      <c r="R62" s="1"/>
      <c r="S62" s="1"/>
      <c r="T62" s="1"/>
      <c r="U62" s="1"/>
      <c r="V62" s="1" t="s">
        <v>5</v>
      </c>
      <c r="W62" s="1" t="s">
        <v>6</v>
      </c>
      <c r="X62" s="1"/>
      <c r="Y62" s="1" t="s">
        <v>7</v>
      </c>
    </row>
    <row r="63" spans="1:25" x14ac:dyDescent="0.2">
      <c r="A63" s="1" t="s">
        <v>8</v>
      </c>
      <c r="B63" s="1" t="s">
        <v>9</v>
      </c>
      <c r="C63" s="1" t="s">
        <v>10</v>
      </c>
      <c r="D63" s="1" t="s">
        <v>11</v>
      </c>
      <c r="E63" s="1" t="s">
        <v>12</v>
      </c>
      <c r="F63" s="1" t="s">
        <v>13</v>
      </c>
      <c r="G63" s="2" t="s">
        <v>14</v>
      </c>
      <c r="H63" s="1" t="s">
        <v>15</v>
      </c>
      <c r="I63" s="1" t="s">
        <v>16</v>
      </c>
      <c r="J63" s="2" t="s">
        <v>17</v>
      </c>
      <c r="K63" s="1" t="s">
        <v>18</v>
      </c>
      <c r="L63" s="1" t="s">
        <v>19</v>
      </c>
      <c r="M63" s="2" t="s">
        <v>20</v>
      </c>
      <c r="N63" s="1" t="s">
        <v>21</v>
      </c>
      <c r="O63" s="1" t="s">
        <v>22</v>
      </c>
      <c r="P63" s="1" t="s">
        <v>23</v>
      </c>
      <c r="Q63" s="1" t="s">
        <v>24</v>
      </c>
      <c r="R63" s="1" t="s">
        <v>25</v>
      </c>
      <c r="S63" s="1" t="s">
        <v>26</v>
      </c>
      <c r="T63" s="1" t="s">
        <v>27</v>
      </c>
      <c r="U63" s="1" t="s">
        <v>28</v>
      </c>
      <c r="V63" s="1" t="s">
        <v>29</v>
      </c>
      <c r="W63" s="1" t="s">
        <v>29</v>
      </c>
      <c r="X63" s="1" t="s">
        <v>30</v>
      </c>
      <c r="Y63" s="1" t="s">
        <v>31</v>
      </c>
    </row>
    <row r="64" spans="1:25" x14ac:dyDescent="0.2">
      <c r="A64" t="s">
        <v>32</v>
      </c>
      <c r="D64" s="1">
        <v>0</v>
      </c>
      <c r="E64" s="1">
        <v>0</v>
      </c>
      <c r="F64" s="1">
        <v>0</v>
      </c>
      <c r="G64" s="2" t="e">
        <f t="shared" ref="G64:G73" si="46">E64/F64</f>
        <v>#DIV/0!</v>
      </c>
      <c r="H64" s="1">
        <v>0</v>
      </c>
      <c r="I64" s="1">
        <v>1</v>
      </c>
      <c r="J64" s="2">
        <f t="shared" ref="J64:J73" si="47">H64/I64</f>
        <v>0</v>
      </c>
      <c r="K64" s="1"/>
      <c r="L64" s="1"/>
      <c r="M64" s="2"/>
      <c r="N64" s="1"/>
      <c r="O64" s="1">
        <v>1</v>
      </c>
      <c r="P64" s="1">
        <f>N64+O64</f>
        <v>1</v>
      </c>
      <c r="Q64" s="1"/>
      <c r="R64" s="1">
        <v>0</v>
      </c>
      <c r="S64" s="1">
        <v>1</v>
      </c>
      <c r="T64" s="1">
        <v>2</v>
      </c>
      <c r="U64" s="1">
        <v>1</v>
      </c>
      <c r="V64" s="1">
        <f>D64+E64+H64+K64+P64+Q64+R64+S64+U64</f>
        <v>3</v>
      </c>
      <c r="W64" s="1">
        <f t="shared" ref="W64:W73" si="48">F64-E64+I64-H64+L64-K64+T64</f>
        <v>3</v>
      </c>
      <c r="X64" s="1">
        <f t="shared" ref="X64:X73" si="49">V64-W64</f>
        <v>0</v>
      </c>
      <c r="Y64" s="2">
        <f t="shared" ref="Y64:Y73" si="50">X64/V64</f>
        <v>0</v>
      </c>
    </row>
    <row r="65" spans="1:25" x14ac:dyDescent="0.2">
      <c r="A65" t="s">
        <v>33</v>
      </c>
      <c r="D65" s="1">
        <v>18</v>
      </c>
      <c r="E65" s="1">
        <v>1</v>
      </c>
      <c r="F65" s="1">
        <v>4</v>
      </c>
      <c r="G65" s="2">
        <f t="shared" si="46"/>
        <v>0.25</v>
      </c>
      <c r="H65" s="1">
        <v>4</v>
      </c>
      <c r="I65" s="1">
        <v>9</v>
      </c>
      <c r="J65" s="2">
        <f t="shared" si="47"/>
        <v>0.44444444444444442</v>
      </c>
      <c r="K65" s="1">
        <v>4</v>
      </c>
      <c r="L65" s="1">
        <v>4</v>
      </c>
      <c r="M65" s="3">
        <f>K65/L65</f>
        <v>1</v>
      </c>
      <c r="N65" s="1">
        <v>1</v>
      </c>
      <c r="O65" s="1">
        <v>5</v>
      </c>
      <c r="P65" s="1">
        <f>N65+O65</f>
        <v>6</v>
      </c>
      <c r="Q65" s="1">
        <v>2</v>
      </c>
      <c r="R65" s="1"/>
      <c r="S65" s="1"/>
      <c r="T65" s="1">
        <v>4</v>
      </c>
      <c r="U65" s="1"/>
      <c r="V65" s="1">
        <f>D65+E65+H65+K65+P65+Q65+R65+S65+U65</f>
        <v>35</v>
      </c>
      <c r="W65" s="1">
        <f t="shared" si="48"/>
        <v>12</v>
      </c>
      <c r="X65" s="1">
        <f t="shared" si="49"/>
        <v>23</v>
      </c>
      <c r="Y65" s="2">
        <f t="shared" si="50"/>
        <v>0.65714285714285714</v>
      </c>
    </row>
    <row r="66" spans="1:25" x14ac:dyDescent="0.2">
      <c r="A66" t="s">
        <v>34</v>
      </c>
      <c r="D66" s="1">
        <v>36</v>
      </c>
      <c r="E66" s="1">
        <v>7</v>
      </c>
      <c r="F66" s="1">
        <v>9</v>
      </c>
      <c r="G66" s="2">
        <f t="shared" si="46"/>
        <v>0.77777777777777779</v>
      </c>
      <c r="H66" s="1">
        <v>5</v>
      </c>
      <c r="I66" s="1">
        <v>6</v>
      </c>
      <c r="J66" s="2">
        <f t="shared" si="47"/>
        <v>0.83333333333333337</v>
      </c>
      <c r="K66" s="1">
        <v>7</v>
      </c>
      <c r="L66" s="1">
        <v>10</v>
      </c>
      <c r="M66" s="3">
        <f>K66/L66</f>
        <v>0.7</v>
      </c>
      <c r="N66" s="1">
        <v>4</v>
      </c>
      <c r="O66" s="1">
        <v>4</v>
      </c>
      <c r="P66" s="1">
        <f t="shared" ref="P66:P73" si="51">N66+O66</f>
        <v>8</v>
      </c>
      <c r="Q66" s="1">
        <v>1</v>
      </c>
      <c r="R66" s="1"/>
      <c r="S66" s="1">
        <v>2</v>
      </c>
      <c r="T66" s="1">
        <v>3</v>
      </c>
      <c r="U66" s="1"/>
      <c r="V66" s="1">
        <f t="shared" ref="V66:V73" si="52">D66+E66+H66+K66+P66+Q66+R66+S66+U66</f>
        <v>66</v>
      </c>
      <c r="W66" s="1">
        <f t="shared" si="48"/>
        <v>9</v>
      </c>
      <c r="X66" s="1">
        <f t="shared" si="49"/>
        <v>57</v>
      </c>
      <c r="Y66" s="2">
        <f t="shared" si="50"/>
        <v>0.86363636363636365</v>
      </c>
    </row>
    <row r="67" spans="1:25" x14ac:dyDescent="0.2">
      <c r="A67" t="s">
        <v>35</v>
      </c>
      <c r="D67" s="1">
        <v>12</v>
      </c>
      <c r="E67" s="1">
        <v>4</v>
      </c>
      <c r="F67" s="1">
        <v>8</v>
      </c>
      <c r="G67" s="2">
        <f t="shared" si="46"/>
        <v>0.5</v>
      </c>
      <c r="H67" s="1">
        <v>0</v>
      </c>
      <c r="I67" s="1">
        <v>0</v>
      </c>
      <c r="J67" s="2" t="e">
        <f t="shared" si="47"/>
        <v>#DIV/0!</v>
      </c>
      <c r="K67" s="1">
        <v>4</v>
      </c>
      <c r="L67" s="1">
        <v>7</v>
      </c>
      <c r="M67" s="3">
        <f>K67/L67</f>
        <v>0.5714285714285714</v>
      </c>
      <c r="N67" s="1">
        <v>4</v>
      </c>
      <c r="O67" s="1">
        <v>2</v>
      </c>
      <c r="P67" s="1">
        <f t="shared" si="51"/>
        <v>6</v>
      </c>
      <c r="Q67" s="1">
        <v>2</v>
      </c>
      <c r="R67" s="1"/>
      <c r="S67" s="1">
        <v>1</v>
      </c>
      <c r="T67" s="1">
        <v>3</v>
      </c>
      <c r="U67" s="1"/>
      <c r="V67" s="1">
        <f t="shared" si="52"/>
        <v>29</v>
      </c>
      <c r="W67" s="1">
        <f t="shared" si="48"/>
        <v>10</v>
      </c>
      <c r="X67" s="1">
        <f t="shared" si="49"/>
        <v>19</v>
      </c>
      <c r="Y67" s="2">
        <f t="shared" si="50"/>
        <v>0.65517241379310343</v>
      </c>
    </row>
    <row r="68" spans="1:25" x14ac:dyDescent="0.2">
      <c r="A68" t="s">
        <v>42</v>
      </c>
      <c r="D68" s="1">
        <v>0</v>
      </c>
      <c r="E68" s="1">
        <v>0</v>
      </c>
      <c r="F68" s="1">
        <v>0</v>
      </c>
      <c r="G68" s="2" t="e">
        <f t="shared" si="46"/>
        <v>#DIV/0!</v>
      </c>
      <c r="H68" s="1"/>
      <c r="I68" s="1"/>
      <c r="J68" s="2" t="e">
        <f t="shared" si="47"/>
        <v>#DIV/0!</v>
      </c>
      <c r="K68" s="1"/>
      <c r="L68" s="1"/>
      <c r="M68" s="3" t="e">
        <f>K68/L68</f>
        <v>#DIV/0!</v>
      </c>
      <c r="N68" s="1">
        <v>0</v>
      </c>
      <c r="O68" s="1">
        <v>2</v>
      </c>
      <c r="P68" s="1">
        <f t="shared" si="51"/>
        <v>2</v>
      </c>
      <c r="Q68" s="1"/>
      <c r="R68" s="1">
        <v>1</v>
      </c>
      <c r="S68" s="1"/>
      <c r="T68" s="1"/>
      <c r="U68" s="1"/>
      <c r="V68" s="1">
        <f t="shared" si="52"/>
        <v>3</v>
      </c>
      <c r="W68" s="1">
        <f t="shared" si="48"/>
        <v>0</v>
      </c>
      <c r="X68" s="1">
        <f t="shared" si="49"/>
        <v>3</v>
      </c>
      <c r="Y68" s="2">
        <f t="shared" si="50"/>
        <v>1</v>
      </c>
    </row>
    <row r="69" spans="1:25" x14ac:dyDescent="0.2">
      <c r="A69" t="s">
        <v>37</v>
      </c>
      <c r="D69" s="1">
        <v>14</v>
      </c>
      <c r="E69" s="1">
        <v>1</v>
      </c>
      <c r="F69" s="1">
        <v>3</v>
      </c>
      <c r="G69" s="2">
        <f t="shared" si="46"/>
        <v>0.33333333333333331</v>
      </c>
      <c r="H69" s="1">
        <v>4</v>
      </c>
      <c r="I69" s="1">
        <v>8</v>
      </c>
      <c r="J69" s="2">
        <f t="shared" si="47"/>
        <v>0.5</v>
      </c>
      <c r="K69" s="1"/>
      <c r="L69" s="1"/>
      <c r="M69" s="3" t="e">
        <f>K69/L69</f>
        <v>#DIV/0!</v>
      </c>
      <c r="N69" s="1"/>
      <c r="O69" s="1">
        <v>4</v>
      </c>
      <c r="P69" s="1">
        <f t="shared" si="51"/>
        <v>4</v>
      </c>
      <c r="Q69" s="1">
        <v>6</v>
      </c>
      <c r="R69" s="1">
        <v>1</v>
      </c>
      <c r="S69" s="1">
        <v>2</v>
      </c>
      <c r="T69" s="1">
        <v>5</v>
      </c>
      <c r="U69" s="1">
        <v>1</v>
      </c>
      <c r="V69" s="1">
        <f t="shared" si="52"/>
        <v>33</v>
      </c>
      <c r="W69" s="1">
        <f t="shared" si="48"/>
        <v>11</v>
      </c>
      <c r="X69" s="1">
        <f t="shared" si="49"/>
        <v>22</v>
      </c>
      <c r="Y69" s="2">
        <f t="shared" si="50"/>
        <v>0.66666666666666663</v>
      </c>
    </row>
    <row r="70" spans="1:25" x14ac:dyDescent="0.2">
      <c r="A70" t="s">
        <v>38</v>
      </c>
      <c r="D70" s="1">
        <v>0</v>
      </c>
      <c r="E70" s="1"/>
      <c r="F70" s="1"/>
      <c r="G70" s="2" t="e">
        <f t="shared" si="46"/>
        <v>#DIV/0!</v>
      </c>
      <c r="H70" s="1">
        <v>0</v>
      </c>
      <c r="I70" s="1">
        <v>2</v>
      </c>
      <c r="J70" s="2">
        <f t="shared" si="47"/>
        <v>0</v>
      </c>
      <c r="K70" s="1"/>
      <c r="L70" s="1"/>
      <c r="M70" s="2"/>
      <c r="N70" s="1"/>
      <c r="O70" s="1"/>
      <c r="P70" s="1">
        <f t="shared" si="51"/>
        <v>0</v>
      </c>
      <c r="Q70" s="1"/>
      <c r="R70" s="1"/>
      <c r="S70" s="1"/>
      <c r="T70" s="1"/>
      <c r="U70" s="1"/>
      <c r="V70" s="1">
        <f t="shared" si="52"/>
        <v>0</v>
      </c>
      <c r="W70" s="1">
        <f t="shared" si="48"/>
        <v>2</v>
      </c>
      <c r="X70" s="1">
        <f t="shared" si="49"/>
        <v>-2</v>
      </c>
      <c r="Y70" s="2" t="e">
        <f t="shared" si="50"/>
        <v>#DIV/0!</v>
      </c>
    </row>
    <row r="71" spans="1:25" x14ac:dyDescent="0.2">
      <c r="A71" t="s">
        <v>40</v>
      </c>
      <c r="D71" s="1">
        <v>10</v>
      </c>
      <c r="E71" s="1">
        <v>4</v>
      </c>
      <c r="F71" s="1">
        <v>5</v>
      </c>
      <c r="G71" s="2">
        <f>E71/F71</f>
        <v>0.8</v>
      </c>
      <c r="H71" s="1">
        <v>0</v>
      </c>
      <c r="I71" s="1">
        <v>1</v>
      </c>
      <c r="J71" s="2">
        <f>H71/I71</f>
        <v>0</v>
      </c>
      <c r="K71" s="1">
        <v>2</v>
      </c>
      <c r="L71" s="1">
        <v>4</v>
      </c>
      <c r="M71" s="3">
        <f>K71/L71</f>
        <v>0.5</v>
      </c>
      <c r="N71" s="1">
        <v>3</v>
      </c>
      <c r="O71" s="1">
        <v>5</v>
      </c>
      <c r="P71" s="1">
        <f>N71+O71</f>
        <v>8</v>
      </c>
      <c r="Q71" s="1">
        <v>5</v>
      </c>
      <c r="R71" s="1">
        <v>1</v>
      </c>
      <c r="S71" s="1">
        <v>2</v>
      </c>
      <c r="T71" s="1">
        <v>1</v>
      </c>
      <c r="U71" s="1"/>
      <c r="V71" s="1">
        <f>D71+E71+H71+K71+P71+Q71+R71+S71+U71</f>
        <v>32</v>
      </c>
      <c r="W71" s="1">
        <f>F71-E71+I71-H71+L71-K71+T71</f>
        <v>5</v>
      </c>
      <c r="X71" s="1">
        <f>V71-W71</f>
        <v>27</v>
      </c>
      <c r="Y71" s="2">
        <f>X71/V71</f>
        <v>0.84375</v>
      </c>
    </row>
    <row r="72" spans="1:25" x14ac:dyDescent="0.2">
      <c r="A72" t="s">
        <v>39</v>
      </c>
      <c r="D72" s="1">
        <v>2</v>
      </c>
      <c r="E72" s="1">
        <v>1</v>
      </c>
      <c r="F72" s="1">
        <v>1</v>
      </c>
      <c r="G72" s="2">
        <f t="shared" si="46"/>
        <v>1</v>
      </c>
      <c r="H72" s="1"/>
      <c r="I72" s="1"/>
      <c r="J72" s="2" t="e">
        <f t="shared" si="47"/>
        <v>#DIV/0!</v>
      </c>
      <c r="K72" s="1"/>
      <c r="L72" s="1"/>
      <c r="M72" s="3" t="e">
        <f>K72/L72</f>
        <v>#DIV/0!</v>
      </c>
      <c r="N72" s="1"/>
      <c r="O72" s="1"/>
      <c r="P72" s="1">
        <f t="shared" si="51"/>
        <v>0</v>
      </c>
      <c r="Q72" s="1">
        <v>1</v>
      </c>
      <c r="R72" s="1"/>
      <c r="S72" s="1">
        <v>0</v>
      </c>
      <c r="T72" s="1"/>
      <c r="U72" s="1"/>
      <c r="V72" s="1">
        <f t="shared" si="52"/>
        <v>4</v>
      </c>
      <c r="W72" s="1">
        <f t="shared" si="48"/>
        <v>0</v>
      </c>
      <c r="X72" s="1">
        <f t="shared" si="49"/>
        <v>4</v>
      </c>
      <c r="Y72" s="2">
        <f t="shared" si="50"/>
        <v>1</v>
      </c>
    </row>
    <row r="73" spans="1:25" x14ac:dyDescent="0.2">
      <c r="A73" t="s">
        <v>36</v>
      </c>
      <c r="D73" s="1">
        <v>0</v>
      </c>
      <c r="E73" s="1">
        <v>0</v>
      </c>
      <c r="F73" s="1">
        <v>1</v>
      </c>
      <c r="G73" s="2">
        <f t="shared" si="46"/>
        <v>0</v>
      </c>
      <c r="H73" s="1">
        <v>0</v>
      </c>
      <c r="I73" s="1">
        <v>2</v>
      </c>
      <c r="J73" s="2">
        <f t="shared" si="47"/>
        <v>0</v>
      </c>
      <c r="K73" s="1"/>
      <c r="L73" s="1"/>
      <c r="M73" s="1"/>
      <c r="N73" s="1">
        <v>3</v>
      </c>
      <c r="O73" s="1"/>
      <c r="P73" s="1">
        <f t="shared" si="51"/>
        <v>3</v>
      </c>
      <c r="Q73" s="1">
        <v>2</v>
      </c>
      <c r="R73" s="1"/>
      <c r="S73" s="1">
        <v>1</v>
      </c>
      <c r="T73" s="1"/>
      <c r="U73" s="1"/>
      <c r="V73" s="1">
        <f t="shared" si="52"/>
        <v>6</v>
      </c>
      <c r="W73" s="1">
        <f t="shared" si="48"/>
        <v>3</v>
      </c>
      <c r="X73" s="1">
        <f t="shared" si="49"/>
        <v>3</v>
      </c>
      <c r="Y73" s="2">
        <f t="shared" si="50"/>
        <v>0.5</v>
      </c>
    </row>
    <row r="74" spans="1:25" x14ac:dyDescent="0.2">
      <c r="D74" s="1"/>
      <c r="E74" s="1"/>
      <c r="F74" s="1"/>
      <c r="G74" s="2"/>
      <c r="H74" s="1"/>
      <c r="I74" s="1"/>
      <c r="J74" s="2"/>
      <c r="K74" s="1"/>
      <c r="L74" s="1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"/>
    </row>
    <row r="75" spans="1:25" x14ac:dyDescent="0.2">
      <c r="A75" s="4"/>
      <c r="B75" s="4"/>
      <c r="C75" s="4"/>
      <c r="D75" s="6"/>
      <c r="E75" s="6"/>
      <c r="F75" s="6"/>
      <c r="G75" s="7"/>
      <c r="H75" s="6"/>
      <c r="I75" s="6"/>
      <c r="J75" s="7"/>
      <c r="K75" s="6"/>
      <c r="L75" s="6"/>
      <c r="M75" s="7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7"/>
    </row>
    <row r="76" spans="1:25" x14ac:dyDescent="0.2">
      <c r="D76" s="1"/>
      <c r="E76" s="1"/>
      <c r="F76" s="1"/>
      <c r="G76" s="2"/>
      <c r="H76" s="1"/>
      <c r="I76" s="1"/>
      <c r="J76" s="3"/>
      <c r="K76" s="1"/>
      <c r="L76" s="1"/>
      <c r="M76" s="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"/>
    </row>
    <row r="77" spans="1:25" x14ac:dyDescent="0.2">
      <c r="A77" t="s">
        <v>43</v>
      </c>
      <c r="D77" s="1">
        <f>SUM(D64:D75)</f>
        <v>92</v>
      </c>
      <c r="E77" s="1">
        <f>SUM(E64:E75)</f>
        <v>18</v>
      </c>
      <c r="F77" s="1">
        <f>SUM(F64:F75)</f>
        <v>31</v>
      </c>
      <c r="G77" s="2">
        <f t="shared" ref="G77" si="53">E77/F77</f>
        <v>0.58064516129032262</v>
      </c>
      <c r="H77" s="1">
        <f>SUM(H64:H75)</f>
        <v>13</v>
      </c>
      <c r="I77" s="1">
        <f>SUM(I64:I75)</f>
        <v>29</v>
      </c>
      <c r="J77" s="2">
        <f t="shared" ref="J77" si="54">H77/I77</f>
        <v>0.44827586206896552</v>
      </c>
      <c r="K77" s="1">
        <f>SUM(K64:K75)</f>
        <v>17</v>
      </c>
      <c r="L77" s="1">
        <f>SUM(L64:L75)</f>
        <v>25</v>
      </c>
      <c r="M77" s="3">
        <f>K77/L77</f>
        <v>0.68</v>
      </c>
      <c r="N77" s="1">
        <f t="shared" ref="N77:U77" si="55">SUM(N64:N75)</f>
        <v>15</v>
      </c>
      <c r="O77" s="1">
        <f t="shared" si="55"/>
        <v>23</v>
      </c>
      <c r="P77" s="1">
        <f t="shared" si="55"/>
        <v>38</v>
      </c>
      <c r="Q77" s="1">
        <f t="shared" si="55"/>
        <v>19</v>
      </c>
      <c r="R77" s="1">
        <f t="shared" si="55"/>
        <v>3</v>
      </c>
      <c r="S77" s="1">
        <f t="shared" si="55"/>
        <v>9</v>
      </c>
      <c r="T77" s="1">
        <f t="shared" si="55"/>
        <v>18</v>
      </c>
      <c r="U77" s="1">
        <f t="shared" si="55"/>
        <v>2</v>
      </c>
      <c r="V77" s="1">
        <f t="shared" ref="V77" si="56">D77+E77+H77+K77+P77+Q77+R77+S77+U77</f>
        <v>211</v>
      </c>
      <c r="W77" s="1">
        <f t="shared" ref="W77" si="57">F77-E77+I77-H77+L77-K77+T77</f>
        <v>55</v>
      </c>
      <c r="X77" s="1">
        <f t="shared" ref="X77" si="58">V77-W77</f>
        <v>156</v>
      </c>
      <c r="Y77" s="9">
        <f t="shared" ref="Y77" si="59">X77/V77</f>
        <v>0.73933649289099523</v>
      </c>
    </row>
    <row r="80" spans="1:25" x14ac:dyDescent="0.2">
      <c r="A80" t="s">
        <v>53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t="s">
        <v>54</v>
      </c>
      <c r="D81" s="1" t="s">
        <v>55</v>
      </c>
      <c r="E81" s="1"/>
      <c r="F81" s="1"/>
      <c r="G81" s="2"/>
      <c r="H81" s="1"/>
      <c r="I81" s="1"/>
      <c r="J81" s="2"/>
      <c r="K81" s="1"/>
      <c r="L81" s="1"/>
      <c r="M81" s="2"/>
      <c r="N81" s="1" t="s">
        <v>4</v>
      </c>
      <c r="O81" s="1"/>
      <c r="P81" s="1"/>
      <c r="Q81" s="1"/>
      <c r="R81" s="1"/>
      <c r="S81" s="1"/>
      <c r="T81" s="1"/>
      <c r="U81" s="1"/>
      <c r="V81" s="1" t="s">
        <v>5</v>
      </c>
      <c r="W81" s="1" t="s">
        <v>6</v>
      </c>
      <c r="X81" s="1"/>
      <c r="Y81" s="1" t="s">
        <v>7</v>
      </c>
    </row>
    <row r="82" spans="1:25" x14ac:dyDescent="0.2">
      <c r="A82" s="1" t="s">
        <v>8</v>
      </c>
      <c r="B82" s="1" t="s">
        <v>9</v>
      </c>
      <c r="C82" s="1" t="s">
        <v>10</v>
      </c>
      <c r="D82" s="1" t="s">
        <v>11</v>
      </c>
      <c r="E82" s="1" t="s">
        <v>12</v>
      </c>
      <c r="F82" s="1" t="s">
        <v>13</v>
      </c>
      <c r="G82" s="2" t="s">
        <v>14</v>
      </c>
      <c r="H82" s="1" t="s">
        <v>15</v>
      </c>
      <c r="I82" s="1" t="s">
        <v>16</v>
      </c>
      <c r="J82" s="2" t="s">
        <v>17</v>
      </c>
      <c r="K82" s="1" t="s">
        <v>18</v>
      </c>
      <c r="L82" s="1" t="s">
        <v>19</v>
      </c>
      <c r="M82" s="2" t="s">
        <v>20</v>
      </c>
      <c r="N82" s="1" t="s">
        <v>21</v>
      </c>
      <c r="O82" s="1" t="s">
        <v>22</v>
      </c>
      <c r="P82" s="1" t="s">
        <v>23</v>
      </c>
      <c r="Q82" s="1" t="s">
        <v>24</v>
      </c>
      <c r="R82" s="1" t="s">
        <v>25</v>
      </c>
      <c r="S82" s="1" t="s">
        <v>26</v>
      </c>
      <c r="T82" s="1" t="s">
        <v>27</v>
      </c>
      <c r="U82" s="1" t="s">
        <v>28</v>
      </c>
      <c r="V82" s="1" t="s">
        <v>29</v>
      </c>
      <c r="W82" s="1" t="s">
        <v>29</v>
      </c>
      <c r="X82" s="1" t="s">
        <v>30</v>
      </c>
      <c r="Y82" s="1" t="s">
        <v>31</v>
      </c>
    </row>
    <row r="83" spans="1:25" x14ac:dyDescent="0.2">
      <c r="A83" t="s">
        <v>32</v>
      </c>
      <c r="D83" s="1">
        <v>0</v>
      </c>
      <c r="E83" s="1">
        <v>0</v>
      </c>
      <c r="F83" s="1">
        <v>0</v>
      </c>
      <c r="G83" s="2" t="e">
        <f t="shared" ref="G83:G92" si="60">E83/F83</f>
        <v>#DIV/0!</v>
      </c>
      <c r="H83" s="1">
        <v>0</v>
      </c>
      <c r="I83" s="1"/>
      <c r="J83" s="2" t="e">
        <f t="shared" ref="J83:J92" si="61">H83/I83</f>
        <v>#DIV/0!</v>
      </c>
      <c r="K83" s="1"/>
      <c r="L83" s="1"/>
      <c r="M83" s="2"/>
      <c r="N83" s="1"/>
      <c r="O83" s="1"/>
      <c r="P83" s="1">
        <f>N83+O83</f>
        <v>0</v>
      </c>
      <c r="Q83" s="1"/>
      <c r="R83" s="1">
        <v>0</v>
      </c>
      <c r="S83" s="1"/>
      <c r="T83" s="1"/>
      <c r="U83" s="1"/>
      <c r="V83" s="1">
        <f>D83+E83+H83+K83+P83+Q83+R83+S83+U83</f>
        <v>0</v>
      </c>
      <c r="W83" s="1">
        <f t="shared" ref="W83:W92" si="62">F83-E83+I83-H83+L83-K83+T83</f>
        <v>0</v>
      </c>
      <c r="X83" s="1">
        <f t="shared" ref="X83:X92" si="63">V83-W83</f>
        <v>0</v>
      </c>
      <c r="Y83" s="2" t="e">
        <f t="shared" ref="Y83:Y92" si="64">X83/V83</f>
        <v>#DIV/0!</v>
      </c>
    </row>
    <row r="84" spans="1:25" x14ac:dyDescent="0.2">
      <c r="A84" t="s">
        <v>33</v>
      </c>
      <c r="D84" s="1">
        <v>17</v>
      </c>
      <c r="E84" s="1">
        <v>1</v>
      </c>
      <c r="F84" s="1">
        <v>1</v>
      </c>
      <c r="G84" s="2">
        <f t="shared" si="60"/>
        <v>1</v>
      </c>
      <c r="H84" s="1">
        <v>5</v>
      </c>
      <c r="I84" s="1">
        <v>14</v>
      </c>
      <c r="J84" s="2">
        <f t="shared" si="61"/>
        <v>0.35714285714285715</v>
      </c>
      <c r="K84" s="1">
        <v>0</v>
      </c>
      <c r="L84" s="1">
        <v>0</v>
      </c>
      <c r="M84" s="3" t="e">
        <f>K84/L84</f>
        <v>#DIV/0!</v>
      </c>
      <c r="N84" s="1">
        <v>2</v>
      </c>
      <c r="O84" s="1">
        <v>5</v>
      </c>
      <c r="P84" s="1">
        <f>N84+O84</f>
        <v>7</v>
      </c>
      <c r="Q84" s="1">
        <v>2</v>
      </c>
      <c r="R84" s="1"/>
      <c r="S84" s="1">
        <v>1</v>
      </c>
      <c r="T84" s="1">
        <v>3</v>
      </c>
      <c r="U84" s="1"/>
      <c r="V84" s="1">
        <f>D84+E84+H84+K84+P84+Q84+R84+S84+U84</f>
        <v>33</v>
      </c>
      <c r="W84" s="1">
        <f t="shared" si="62"/>
        <v>12</v>
      </c>
      <c r="X84" s="1">
        <f t="shared" si="63"/>
        <v>21</v>
      </c>
      <c r="Y84" s="2">
        <f t="shared" si="64"/>
        <v>0.63636363636363635</v>
      </c>
    </row>
    <row r="85" spans="1:25" x14ac:dyDescent="0.2">
      <c r="A85" t="s">
        <v>34</v>
      </c>
      <c r="D85" s="1">
        <v>15</v>
      </c>
      <c r="E85" s="1">
        <v>4</v>
      </c>
      <c r="F85" s="1">
        <v>6</v>
      </c>
      <c r="G85" s="2">
        <f t="shared" si="60"/>
        <v>0.66666666666666663</v>
      </c>
      <c r="H85" s="1">
        <v>0</v>
      </c>
      <c r="I85" s="1">
        <v>5</v>
      </c>
      <c r="J85" s="2">
        <f t="shared" si="61"/>
        <v>0</v>
      </c>
      <c r="K85" s="1">
        <v>7</v>
      </c>
      <c r="L85" s="1">
        <v>11</v>
      </c>
      <c r="M85" s="3">
        <f>K85/L85</f>
        <v>0.63636363636363635</v>
      </c>
      <c r="N85" s="1">
        <v>4</v>
      </c>
      <c r="O85" s="1">
        <v>7</v>
      </c>
      <c r="P85" s="1">
        <f t="shared" ref="P85:P92" si="65">N85+O85</f>
        <v>11</v>
      </c>
      <c r="Q85" s="1">
        <v>1</v>
      </c>
      <c r="R85" s="1">
        <v>1</v>
      </c>
      <c r="S85" s="1">
        <v>1</v>
      </c>
      <c r="T85" s="1">
        <v>2</v>
      </c>
      <c r="U85" s="1"/>
      <c r="V85" s="1">
        <f t="shared" ref="V85:V92" si="66">D85+E85+H85+K85+P85+Q85+R85+S85+U85</f>
        <v>40</v>
      </c>
      <c r="W85" s="1">
        <f t="shared" si="62"/>
        <v>13</v>
      </c>
      <c r="X85" s="1">
        <f t="shared" si="63"/>
        <v>27</v>
      </c>
      <c r="Y85" s="2">
        <f t="shared" si="64"/>
        <v>0.67500000000000004</v>
      </c>
    </row>
    <row r="86" spans="1:25" x14ac:dyDescent="0.2">
      <c r="A86" t="s">
        <v>35</v>
      </c>
      <c r="D86" s="1">
        <v>7</v>
      </c>
      <c r="E86" s="1">
        <v>1</v>
      </c>
      <c r="F86" s="1">
        <v>2</v>
      </c>
      <c r="G86" s="2">
        <f t="shared" si="60"/>
        <v>0.5</v>
      </c>
      <c r="H86" s="1">
        <v>0</v>
      </c>
      <c r="I86" s="1">
        <v>1</v>
      </c>
      <c r="J86" s="2">
        <f t="shared" si="61"/>
        <v>0</v>
      </c>
      <c r="K86" s="1">
        <v>5</v>
      </c>
      <c r="L86" s="1">
        <v>6</v>
      </c>
      <c r="M86" s="3">
        <f>K86/L86</f>
        <v>0.83333333333333337</v>
      </c>
      <c r="N86" s="1">
        <v>1</v>
      </c>
      <c r="O86" s="1">
        <v>2</v>
      </c>
      <c r="P86" s="1">
        <f t="shared" si="65"/>
        <v>3</v>
      </c>
      <c r="Q86" s="1">
        <v>0</v>
      </c>
      <c r="R86" s="1"/>
      <c r="S86" s="1">
        <v>0</v>
      </c>
      <c r="T86" s="1">
        <v>2</v>
      </c>
      <c r="U86" s="1"/>
      <c r="V86" s="1">
        <f t="shared" si="66"/>
        <v>16</v>
      </c>
      <c r="W86" s="1">
        <f t="shared" si="62"/>
        <v>5</v>
      </c>
      <c r="X86" s="1">
        <f t="shared" si="63"/>
        <v>11</v>
      </c>
      <c r="Y86" s="2">
        <f t="shared" si="64"/>
        <v>0.6875</v>
      </c>
    </row>
    <row r="87" spans="1:25" x14ac:dyDescent="0.2">
      <c r="A87" t="s">
        <v>42</v>
      </c>
      <c r="D87" s="1">
        <v>0</v>
      </c>
      <c r="E87" s="1">
        <v>0</v>
      </c>
      <c r="F87" s="1">
        <v>1</v>
      </c>
      <c r="G87" s="2">
        <f t="shared" si="60"/>
        <v>0</v>
      </c>
      <c r="H87" s="1"/>
      <c r="I87" s="1"/>
      <c r="J87" s="2" t="e">
        <f t="shared" si="61"/>
        <v>#DIV/0!</v>
      </c>
      <c r="K87" s="1"/>
      <c r="L87" s="1"/>
      <c r="M87" s="3" t="e">
        <f>K87/L87</f>
        <v>#DIV/0!</v>
      </c>
      <c r="N87" s="1">
        <v>0</v>
      </c>
      <c r="O87" s="1">
        <v>0</v>
      </c>
      <c r="P87" s="1">
        <f t="shared" si="65"/>
        <v>0</v>
      </c>
      <c r="Q87" s="1"/>
      <c r="R87" s="1">
        <v>1</v>
      </c>
      <c r="S87" s="1"/>
      <c r="T87" s="1"/>
      <c r="U87" s="1"/>
      <c r="V87" s="1">
        <f t="shared" si="66"/>
        <v>1</v>
      </c>
      <c r="W87" s="1">
        <f t="shared" si="62"/>
        <v>1</v>
      </c>
      <c r="X87" s="1">
        <f t="shared" si="63"/>
        <v>0</v>
      </c>
      <c r="Y87" s="2">
        <f t="shared" si="64"/>
        <v>0</v>
      </c>
    </row>
    <row r="88" spans="1:25" x14ac:dyDescent="0.2">
      <c r="A88" t="s">
        <v>37</v>
      </c>
      <c r="D88" s="1">
        <v>15</v>
      </c>
      <c r="E88" s="1">
        <v>6</v>
      </c>
      <c r="F88" s="1">
        <v>8</v>
      </c>
      <c r="G88" s="2">
        <f t="shared" si="60"/>
        <v>0.75</v>
      </c>
      <c r="H88" s="1">
        <v>0</v>
      </c>
      <c r="I88" s="1">
        <v>4</v>
      </c>
      <c r="J88" s="2">
        <f t="shared" si="61"/>
        <v>0</v>
      </c>
      <c r="K88" s="1">
        <v>3</v>
      </c>
      <c r="L88" s="1">
        <v>4</v>
      </c>
      <c r="M88" s="3">
        <f>K88/L88</f>
        <v>0.75</v>
      </c>
      <c r="N88" s="1">
        <v>2</v>
      </c>
      <c r="O88" s="1">
        <v>5</v>
      </c>
      <c r="P88" s="1">
        <f t="shared" si="65"/>
        <v>7</v>
      </c>
      <c r="Q88" s="1">
        <v>8</v>
      </c>
      <c r="R88" s="1"/>
      <c r="S88" s="1">
        <v>2</v>
      </c>
      <c r="T88" s="1">
        <v>4</v>
      </c>
      <c r="U88" s="1">
        <v>2</v>
      </c>
      <c r="V88" s="1">
        <f t="shared" si="66"/>
        <v>43</v>
      </c>
      <c r="W88" s="1">
        <f t="shared" si="62"/>
        <v>11</v>
      </c>
      <c r="X88" s="1">
        <f t="shared" si="63"/>
        <v>32</v>
      </c>
      <c r="Y88" s="2">
        <f t="shared" si="64"/>
        <v>0.7441860465116279</v>
      </c>
    </row>
    <row r="89" spans="1:25" x14ac:dyDescent="0.2">
      <c r="A89" t="s">
        <v>38</v>
      </c>
      <c r="D89" s="1">
        <v>0</v>
      </c>
      <c r="E89" s="1"/>
      <c r="F89" s="1"/>
      <c r="G89" s="2" t="e">
        <f t="shared" si="60"/>
        <v>#DIV/0!</v>
      </c>
      <c r="H89" s="1">
        <v>0</v>
      </c>
      <c r="I89" s="1">
        <v>0</v>
      </c>
      <c r="J89" s="2" t="e">
        <f t="shared" si="61"/>
        <v>#DIV/0!</v>
      </c>
      <c r="K89" s="1"/>
      <c r="L89" s="1"/>
      <c r="M89" s="2"/>
      <c r="N89" s="1"/>
      <c r="O89" s="1"/>
      <c r="P89" s="1">
        <f t="shared" si="65"/>
        <v>0</v>
      </c>
      <c r="Q89" s="1">
        <v>1</v>
      </c>
      <c r="R89" s="1"/>
      <c r="S89" s="1"/>
      <c r="T89" s="1"/>
      <c r="U89" s="1"/>
      <c r="V89" s="1">
        <f t="shared" si="66"/>
        <v>1</v>
      </c>
      <c r="W89" s="1">
        <f t="shared" si="62"/>
        <v>0</v>
      </c>
      <c r="X89" s="1">
        <f t="shared" si="63"/>
        <v>1</v>
      </c>
      <c r="Y89" s="2">
        <f t="shared" si="64"/>
        <v>1</v>
      </c>
    </row>
    <row r="90" spans="1:25" x14ac:dyDescent="0.2">
      <c r="A90" t="s">
        <v>40</v>
      </c>
      <c r="D90" s="1">
        <v>5</v>
      </c>
      <c r="E90" s="1">
        <v>2</v>
      </c>
      <c r="F90" s="1">
        <v>3</v>
      </c>
      <c r="G90" s="2">
        <f>E90/F90</f>
        <v>0.66666666666666663</v>
      </c>
      <c r="H90" s="1">
        <v>0</v>
      </c>
      <c r="I90" s="1">
        <v>1</v>
      </c>
      <c r="J90" s="2">
        <f>H90/I90</f>
        <v>0</v>
      </c>
      <c r="K90" s="1">
        <v>1</v>
      </c>
      <c r="L90" s="1">
        <v>2</v>
      </c>
      <c r="M90" s="3">
        <f>K90/L90</f>
        <v>0.5</v>
      </c>
      <c r="N90" s="1">
        <v>6</v>
      </c>
      <c r="O90" s="1">
        <v>6</v>
      </c>
      <c r="P90" s="1">
        <f>N90+O90</f>
        <v>12</v>
      </c>
      <c r="Q90" s="1">
        <v>6</v>
      </c>
      <c r="R90" s="1">
        <v>1</v>
      </c>
      <c r="S90" s="1">
        <v>1</v>
      </c>
      <c r="T90" s="1">
        <v>1</v>
      </c>
      <c r="U90" s="1"/>
      <c r="V90" s="1">
        <f>D90+E90+H90+K90+P90+Q90+R90+S90+U90</f>
        <v>28</v>
      </c>
      <c r="W90" s="1">
        <f>F90-E90+I90-H90+L90-K90+T90</f>
        <v>4</v>
      </c>
      <c r="X90" s="1">
        <f>V90-W90</f>
        <v>24</v>
      </c>
      <c r="Y90" s="2">
        <f>X90/V90</f>
        <v>0.8571428571428571</v>
      </c>
    </row>
    <row r="91" spans="1:25" x14ac:dyDescent="0.2">
      <c r="A91" t="s">
        <v>39</v>
      </c>
      <c r="D91" s="1">
        <v>7</v>
      </c>
      <c r="E91" s="1">
        <v>2</v>
      </c>
      <c r="F91" s="1">
        <v>3</v>
      </c>
      <c r="G91" s="2">
        <f t="shared" si="60"/>
        <v>0.66666666666666663</v>
      </c>
      <c r="H91" s="1">
        <v>1</v>
      </c>
      <c r="I91" s="1">
        <v>1</v>
      </c>
      <c r="J91" s="2">
        <f t="shared" si="61"/>
        <v>1</v>
      </c>
      <c r="K91" s="1"/>
      <c r="L91" s="1"/>
      <c r="M91" s="3" t="e">
        <f>K91/L91</f>
        <v>#DIV/0!</v>
      </c>
      <c r="N91" s="1">
        <v>1</v>
      </c>
      <c r="O91" s="1">
        <v>1</v>
      </c>
      <c r="P91" s="1">
        <f t="shared" si="65"/>
        <v>2</v>
      </c>
      <c r="Q91" s="1">
        <v>2</v>
      </c>
      <c r="R91" s="1"/>
      <c r="S91" s="1">
        <v>1</v>
      </c>
      <c r="T91" s="1">
        <v>1</v>
      </c>
      <c r="U91" s="1"/>
      <c r="V91" s="1">
        <f t="shared" si="66"/>
        <v>15</v>
      </c>
      <c r="W91" s="1">
        <f t="shared" si="62"/>
        <v>2</v>
      </c>
      <c r="X91" s="1">
        <f t="shared" si="63"/>
        <v>13</v>
      </c>
      <c r="Y91" s="2">
        <f t="shared" si="64"/>
        <v>0.8666666666666667</v>
      </c>
    </row>
    <row r="92" spans="1:25" x14ac:dyDescent="0.2">
      <c r="A92" t="s">
        <v>36</v>
      </c>
      <c r="D92" s="1">
        <v>10</v>
      </c>
      <c r="E92" s="1">
        <v>2</v>
      </c>
      <c r="F92" s="1">
        <v>3</v>
      </c>
      <c r="G92" s="2">
        <f t="shared" si="60"/>
        <v>0.66666666666666663</v>
      </c>
      <c r="H92" s="1">
        <v>2</v>
      </c>
      <c r="I92" s="1">
        <v>3</v>
      </c>
      <c r="J92" s="2">
        <f t="shared" si="61"/>
        <v>0.66666666666666663</v>
      </c>
      <c r="K92" s="1">
        <v>0</v>
      </c>
      <c r="L92" s="1">
        <v>2</v>
      </c>
      <c r="M92" s="1"/>
      <c r="N92" s="1">
        <v>0</v>
      </c>
      <c r="O92" s="1"/>
      <c r="P92" s="1">
        <f t="shared" si="65"/>
        <v>0</v>
      </c>
      <c r="Q92" s="1"/>
      <c r="R92" s="1"/>
      <c r="S92" s="1"/>
      <c r="T92" s="1">
        <v>2</v>
      </c>
      <c r="U92" s="1"/>
      <c r="V92" s="1">
        <f t="shared" si="66"/>
        <v>14</v>
      </c>
      <c r="W92" s="1">
        <f t="shared" si="62"/>
        <v>6</v>
      </c>
      <c r="X92" s="1">
        <f t="shared" si="63"/>
        <v>8</v>
      </c>
      <c r="Y92" s="2">
        <f t="shared" si="64"/>
        <v>0.5714285714285714</v>
      </c>
    </row>
    <row r="93" spans="1:25" x14ac:dyDescent="0.2">
      <c r="D93" s="1"/>
      <c r="E93" s="1"/>
      <c r="F93" s="1"/>
      <c r="G93" s="2"/>
      <c r="H93" s="1"/>
      <c r="I93" s="1"/>
      <c r="J93" s="2"/>
      <c r="K93" s="1"/>
      <c r="L93" s="1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</row>
    <row r="94" spans="1:25" x14ac:dyDescent="0.2">
      <c r="A94" s="4"/>
      <c r="B94" s="4"/>
      <c r="C94" s="4"/>
      <c r="D94" s="6"/>
      <c r="E94" s="6"/>
      <c r="F94" s="6"/>
      <c r="G94" s="7"/>
      <c r="H94" s="6"/>
      <c r="I94" s="6"/>
      <c r="J94" s="7"/>
      <c r="K94" s="6"/>
      <c r="L94" s="6"/>
      <c r="M94" s="7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7"/>
    </row>
    <row r="95" spans="1:25" x14ac:dyDescent="0.2">
      <c r="D95" s="1"/>
      <c r="E95" s="1"/>
      <c r="F95" s="1"/>
      <c r="G95" s="2"/>
      <c r="H95" s="1"/>
      <c r="I95" s="1"/>
      <c r="J95" s="3"/>
      <c r="K95" s="1"/>
      <c r="L95" s="1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</row>
    <row r="96" spans="1:25" x14ac:dyDescent="0.2">
      <c r="A96" t="s">
        <v>43</v>
      </c>
      <c r="D96" s="1">
        <f>SUM(D83:D94)</f>
        <v>76</v>
      </c>
      <c r="E96" s="1">
        <f>SUM(E83:E94)</f>
        <v>18</v>
      </c>
      <c r="F96" s="1">
        <f>SUM(F83:F94)</f>
        <v>27</v>
      </c>
      <c r="G96" s="2">
        <f t="shared" ref="G96" si="67">E96/F96</f>
        <v>0.66666666666666663</v>
      </c>
      <c r="H96" s="1">
        <f>SUM(H83:H94)</f>
        <v>8</v>
      </c>
      <c r="I96" s="1">
        <f>SUM(I83:I94)</f>
        <v>29</v>
      </c>
      <c r="J96" s="2">
        <f t="shared" ref="J96" si="68">H96/I96</f>
        <v>0.27586206896551724</v>
      </c>
      <c r="K96" s="1">
        <f>SUM(K83:K94)</f>
        <v>16</v>
      </c>
      <c r="L96" s="1">
        <f>SUM(L83:L94)</f>
        <v>25</v>
      </c>
      <c r="M96" s="3">
        <f>K96/L96</f>
        <v>0.64</v>
      </c>
      <c r="N96" s="1">
        <f t="shared" ref="N96:U96" si="69">SUM(N83:N94)</f>
        <v>16</v>
      </c>
      <c r="O96" s="1">
        <f t="shared" si="69"/>
        <v>26</v>
      </c>
      <c r="P96" s="1">
        <f t="shared" si="69"/>
        <v>42</v>
      </c>
      <c r="Q96" s="1">
        <f t="shared" si="69"/>
        <v>20</v>
      </c>
      <c r="R96" s="1">
        <f t="shared" si="69"/>
        <v>3</v>
      </c>
      <c r="S96" s="1">
        <f t="shared" si="69"/>
        <v>6</v>
      </c>
      <c r="T96" s="1">
        <f t="shared" si="69"/>
        <v>15</v>
      </c>
      <c r="U96" s="1">
        <f t="shared" si="69"/>
        <v>2</v>
      </c>
      <c r="V96" s="1">
        <f t="shared" ref="V96" si="70">D96+E96+H96+K96+P96+Q96+R96+S96+U96</f>
        <v>191</v>
      </c>
      <c r="W96" s="1">
        <f t="shared" ref="W96" si="71">F96-E96+I96-H96+L96-K96+T96</f>
        <v>54</v>
      </c>
      <c r="X96" s="1">
        <f t="shared" ref="X96" si="72">V96-W96</f>
        <v>137</v>
      </c>
      <c r="Y96" s="9">
        <f t="shared" ref="Y96" si="73">X96/V96</f>
        <v>0.7172774869109948</v>
      </c>
    </row>
    <row r="99" spans="1:25" x14ac:dyDescent="0.2">
      <c r="A99" t="s">
        <v>56</v>
      </c>
      <c r="B99" s="1"/>
      <c r="D99" s="1"/>
      <c r="E99" s="1" t="s">
        <v>60</v>
      </c>
      <c r="F99" s="1"/>
      <c r="G99" s="2"/>
      <c r="H99" s="1"/>
      <c r="I99" s="1"/>
      <c r="J99" s="2"/>
      <c r="K99" s="1"/>
      <c r="L99" s="1"/>
      <c r="M99" s="2"/>
      <c r="N99" s="1" t="s">
        <v>4</v>
      </c>
      <c r="O99" s="1"/>
      <c r="P99" s="1"/>
      <c r="Q99" s="1"/>
      <c r="R99" s="1"/>
      <c r="S99" s="1"/>
      <c r="T99" s="1"/>
      <c r="U99" s="1"/>
      <c r="V99" s="1" t="s">
        <v>5</v>
      </c>
      <c r="W99" s="1" t="s">
        <v>6</v>
      </c>
      <c r="X99" s="1"/>
      <c r="Y99" s="1" t="s">
        <v>7</v>
      </c>
    </row>
    <row r="100" spans="1:25" x14ac:dyDescent="0.2">
      <c r="A100" s="1" t="s">
        <v>8</v>
      </c>
      <c r="B100" s="1" t="s">
        <v>9</v>
      </c>
      <c r="C100" s="1" t="s">
        <v>10</v>
      </c>
      <c r="D100" s="1" t="s">
        <v>11</v>
      </c>
      <c r="E100" s="1" t="s">
        <v>12</v>
      </c>
      <c r="F100" s="1" t="s">
        <v>13</v>
      </c>
      <c r="G100" s="2" t="s">
        <v>14</v>
      </c>
      <c r="H100" s="1" t="s">
        <v>15</v>
      </c>
      <c r="I100" s="1" t="s">
        <v>16</v>
      </c>
      <c r="J100" s="2" t="s">
        <v>17</v>
      </c>
      <c r="K100" s="1" t="s">
        <v>18</v>
      </c>
      <c r="L100" s="1" t="s">
        <v>19</v>
      </c>
      <c r="M100" s="2" t="s">
        <v>20</v>
      </c>
      <c r="N100" s="1" t="s">
        <v>21</v>
      </c>
      <c r="O100" s="1" t="s">
        <v>22</v>
      </c>
      <c r="P100" s="1" t="s">
        <v>23</v>
      </c>
      <c r="Q100" s="1" t="s">
        <v>24</v>
      </c>
      <c r="R100" s="1" t="s">
        <v>25</v>
      </c>
      <c r="S100" s="1" t="s">
        <v>26</v>
      </c>
      <c r="T100" s="1" t="s">
        <v>27</v>
      </c>
      <c r="U100" s="1" t="s">
        <v>28</v>
      </c>
      <c r="V100" s="1" t="s">
        <v>29</v>
      </c>
      <c r="W100" s="1" t="s">
        <v>29</v>
      </c>
      <c r="X100" s="1" t="s">
        <v>30</v>
      </c>
      <c r="Y100" s="1" t="s">
        <v>31</v>
      </c>
    </row>
    <row r="101" spans="1:25" x14ac:dyDescent="0.2">
      <c r="A101" t="s">
        <v>32</v>
      </c>
      <c r="B101" s="1"/>
      <c r="C101" s="1"/>
      <c r="D101" s="1">
        <v>13</v>
      </c>
      <c r="E101" s="1">
        <v>2</v>
      </c>
      <c r="F101" s="1">
        <v>2</v>
      </c>
      <c r="G101" s="2">
        <f t="shared" ref="G101:G111" si="74">E101/F101</f>
        <v>1</v>
      </c>
      <c r="H101" s="1">
        <v>3</v>
      </c>
      <c r="I101" s="1">
        <v>6</v>
      </c>
      <c r="J101" s="2">
        <f t="shared" ref="J101:J110" si="75">H101/I101</f>
        <v>0.5</v>
      </c>
      <c r="K101" s="1"/>
      <c r="L101" s="1"/>
      <c r="M101" s="2"/>
      <c r="N101" s="1">
        <v>1</v>
      </c>
      <c r="O101" s="1">
        <v>1</v>
      </c>
      <c r="P101" s="1">
        <f>N101+O101</f>
        <v>2</v>
      </c>
      <c r="Q101" s="1">
        <v>2</v>
      </c>
      <c r="R101" s="1"/>
      <c r="S101" s="1">
        <v>2</v>
      </c>
      <c r="T101" s="1">
        <v>0</v>
      </c>
      <c r="U101" s="1"/>
      <c r="V101" s="1">
        <f>D101+E101+H101+K101+P101+Q101+R101+S101+U101</f>
        <v>24</v>
      </c>
      <c r="W101" s="1">
        <f t="shared" ref="W101:W113" si="76">F101-E101+I101-H101+L101-K101+T101</f>
        <v>3</v>
      </c>
      <c r="X101" s="1">
        <f t="shared" ref="X101:X113" si="77">V101-W101</f>
        <v>21</v>
      </c>
      <c r="Y101" s="2">
        <f t="shared" ref="Y101:Y113" si="78">X101/V101</f>
        <v>0.875</v>
      </c>
    </row>
    <row r="102" spans="1:25" x14ac:dyDescent="0.2">
      <c r="A102" t="s">
        <v>33</v>
      </c>
      <c r="B102" s="1"/>
      <c r="C102" s="1"/>
      <c r="D102" s="1"/>
      <c r="E102" s="1"/>
      <c r="F102" s="1"/>
      <c r="G102" s="2"/>
      <c r="H102" s="1"/>
      <c r="I102" s="1"/>
      <c r="J102" s="2"/>
      <c r="K102" s="1"/>
      <c r="L102" s="1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" t="e">
        <f t="shared" si="78"/>
        <v>#DIV/0!</v>
      </c>
    </row>
    <row r="103" spans="1:25" x14ac:dyDescent="0.2">
      <c r="A103" t="s">
        <v>34</v>
      </c>
      <c r="B103" s="1"/>
      <c r="C103" s="1"/>
      <c r="D103" s="1">
        <v>21</v>
      </c>
      <c r="E103" s="1">
        <v>4</v>
      </c>
      <c r="F103" s="1">
        <v>5</v>
      </c>
      <c r="G103" s="2">
        <f t="shared" si="74"/>
        <v>0.8</v>
      </c>
      <c r="H103" s="1">
        <v>3</v>
      </c>
      <c r="I103" s="1">
        <v>7</v>
      </c>
      <c r="J103" s="2">
        <f t="shared" si="75"/>
        <v>0.42857142857142855</v>
      </c>
      <c r="K103" s="1">
        <v>4</v>
      </c>
      <c r="L103" s="1">
        <v>4</v>
      </c>
      <c r="M103" s="3">
        <f>K103/L103</f>
        <v>1</v>
      </c>
      <c r="N103" s="1">
        <v>2</v>
      </c>
      <c r="O103" s="1">
        <v>6</v>
      </c>
      <c r="P103" s="1">
        <f t="shared" ref="P103:P113" si="79">N103+O103</f>
        <v>8</v>
      </c>
      <c r="Q103" s="1">
        <v>4</v>
      </c>
      <c r="R103" s="1">
        <v>1</v>
      </c>
      <c r="S103" s="1">
        <v>3</v>
      </c>
      <c r="T103" s="1">
        <v>2</v>
      </c>
      <c r="U103" s="1"/>
      <c r="V103" s="1">
        <f t="shared" ref="V103:V113" si="80">D103+E103+H103+K103+P103+Q103+R103+S103+U103</f>
        <v>48</v>
      </c>
      <c r="W103" s="1">
        <f t="shared" si="76"/>
        <v>7</v>
      </c>
      <c r="X103" s="1">
        <f t="shared" si="77"/>
        <v>41</v>
      </c>
      <c r="Y103" s="2">
        <f t="shared" si="78"/>
        <v>0.85416666666666663</v>
      </c>
    </row>
    <row r="104" spans="1:25" x14ac:dyDescent="0.2">
      <c r="A104" t="s">
        <v>35</v>
      </c>
      <c r="B104" s="1"/>
      <c r="C104" s="1"/>
      <c r="D104" s="1">
        <v>12</v>
      </c>
      <c r="E104" s="1">
        <v>6</v>
      </c>
      <c r="F104" s="1">
        <v>8</v>
      </c>
      <c r="G104" s="2">
        <f t="shared" si="74"/>
        <v>0.75</v>
      </c>
      <c r="H104" s="1">
        <v>0</v>
      </c>
      <c r="I104" s="1">
        <v>2</v>
      </c>
      <c r="J104" s="2">
        <f t="shared" si="75"/>
        <v>0</v>
      </c>
      <c r="K104" s="1"/>
      <c r="L104" s="1"/>
      <c r="M104" s="2"/>
      <c r="N104" s="1">
        <v>3</v>
      </c>
      <c r="O104" s="1">
        <v>5</v>
      </c>
      <c r="P104" s="1">
        <f t="shared" si="79"/>
        <v>8</v>
      </c>
      <c r="Q104" s="1">
        <v>8</v>
      </c>
      <c r="R104" s="1"/>
      <c r="S104" s="1">
        <v>3</v>
      </c>
      <c r="T104" s="1">
        <v>1</v>
      </c>
      <c r="U104" s="1"/>
      <c r="V104" s="1">
        <f t="shared" si="80"/>
        <v>37</v>
      </c>
      <c r="W104" s="1">
        <f t="shared" si="76"/>
        <v>5</v>
      </c>
      <c r="X104" s="1">
        <f t="shared" si="77"/>
        <v>32</v>
      </c>
      <c r="Y104" s="2">
        <f t="shared" si="78"/>
        <v>0.86486486486486491</v>
      </c>
    </row>
    <row r="105" spans="1:25" x14ac:dyDescent="0.2">
      <c r="A105" t="s">
        <v>36</v>
      </c>
      <c r="B105" s="1"/>
      <c r="C105" s="1"/>
      <c r="D105" s="1"/>
      <c r="E105" s="1"/>
      <c r="F105" s="1"/>
      <c r="G105" s="2"/>
      <c r="H105" s="1"/>
      <c r="I105" s="1"/>
      <c r="J105" s="2"/>
      <c r="K105" s="1"/>
      <c r="L105" s="1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" t="e">
        <f t="shared" si="78"/>
        <v>#DIV/0!</v>
      </c>
    </row>
    <row r="106" spans="1:25" x14ac:dyDescent="0.2">
      <c r="A106" t="s">
        <v>37</v>
      </c>
      <c r="B106" s="1"/>
      <c r="C106" s="1"/>
      <c r="D106" s="1">
        <v>38</v>
      </c>
      <c r="E106" s="1">
        <v>7</v>
      </c>
      <c r="F106" s="1">
        <v>11</v>
      </c>
      <c r="G106" s="2">
        <f t="shared" si="74"/>
        <v>0.63636363636363635</v>
      </c>
      <c r="H106" s="1">
        <v>8</v>
      </c>
      <c r="I106" s="1">
        <v>18</v>
      </c>
      <c r="J106" s="2">
        <f t="shared" si="75"/>
        <v>0.44444444444444442</v>
      </c>
      <c r="K106" s="1">
        <v>0</v>
      </c>
      <c r="L106" s="1">
        <v>3</v>
      </c>
      <c r="M106" s="3">
        <f>K106/L106</f>
        <v>0</v>
      </c>
      <c r="N106" s="1">
        <v>2</v>
      </c>
      <c r="O106" s="1">
        <v>5</v>
      </c>
      <c r="P106" s="1">
        <f t="shared" si="79"/>
        <v>7</v>
      </c>
      <c r="Q106" s="1">
        <v>7</v>
      </c>
      <c r="R106" s="1"/>
      <c r="S106" s="1">
        <v>1</v>
      </c>
      <c r="T106" s="1">
        <v>1</v>
      </c>
      <c r="U106" s="1"/>
      <c r="V106" s="1">
        <f t="shared" si="80"/>
        <v>68</v>
      </c>
      <c r="W106" s="1">
        <f t="shared" si="76"/>
        <v>18</v>
      </c>
      <c r="X106" s="1">
        <f t="shared" si="77"/>
        <v>50</v>
      </c>
      <c r="Y106" s="2">
        <f t="shared" si="78"/>
        <v>0.73529411764705888</v>
      </c>
    </row>
    <row r="107" spans="1:25" x14ac:dyDescent="0.2">
      <c r="A107" t="s">
        <v>38</v>
      </c>
      <c r="B107" s="1"/>
      <c r="C107" s="1"/>
      <c r="D107" s="1"/>
      <c r="E107" s="1"/>
      <c r="F107" s="1"/>
      <c r="G107" s="2"/>
      <c r="H107" s="1"/>
      <c r="I107" s="1"/>
      <c r="J107" s="2"/>
      <c r="K107" s="1"/>
      <c r="L107" s="1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" t="e">
        <f t="shared" si="78"/>
        <v>#DIV/0!</v>
      </c>
    </row>
    <row r="108" spans="1:25" x14ac:dyDescent="0.2">
      <c r="A108" t="s">
        <v>39</v>
      </c>
      <c r="B108" s="1"/>
      <c r="C108" s="1"/>
      <c r="D108" s="1">
        <v>11</v>
      </c>
      <c r="E108" s="1">
        <v>4</v>
      </c>
      <c r="F108" s="1">
        <v>8</v>
      </c>
      <c r="G108" s="2">
        <f t="shared" si="74"/>
        <v>0.5</v>
      </c>
      <c r="H108" s="1">
        <v>1</v>
      </c>
      <c r="I108" s="1">
        <v>3</v>
      </c>
      <c r="J108" s="2">
        <f t="shared" si="75"/>
        <v>0.33333333333333331</v>
      </c>
      <c r="K108" s="1">
        <v>0</v>
      </c>
      <c r="L108" s="1">
        <v>1</v>
      </c>
      <c r="M108" s="3">
        <f>K108/L108</f>
        <v>0</v>
      </c>
      <c r="N108" s="1">
        <v>2</v>
      </c>
      <c r="O108" s="1">
        <v>2</v>
      </c>
      <c r="P108" s="1">
        <f t="shared" si="79"/>
        <v>4</v>
      </c>
      <c r="Q108" s="1">
        <v>3</v>
      </c>
      <c r="R108" s="1">
        <v>2</v>
      </c>
      <c r="S108" s="1">
        <v>3</v>
      </c>
      <c r="T108" s="1">
        <v>1</v>
      </c>
      <c r="U108" s="1"/>
      <c r="V108" s="1">
        <f t="shared" si="80"/>
        <v>28</v>
      </c>
      <c r="W108" s="1">
        <f t="shared" si="76"/>
        <v>8</v>
      </c>
      <c r="X108" s="1">
        <f t="shared" si="77"/>
        <v>20</v>
      </c>
      <c r="Y108" s="2">
        <f t="shared" si="78"/>
        <v>0.7142857142857143</v>
      </c>
    </row>
    <row r="109" spans="1:25" x14ac:dyDescent="0.2">
      <c r="A109" t="s">
        <v>40</v>
      </c>
      <c r="B109" s="1"/>
      <c r="C109" s="1"/>
      <c r="D109" s="1">
        <v>11</v>
      </c>
      <c r="E109" s="1">
        <v>5</v>
      </c>
      <c r="F109" s="1">
        <v>7</v>
      </c>
      <c r="G109" s="2">
        <f t="shared" si="74"/>
        <v>0.7142857142857143</v>
      </c>
      <c r="H109" s="1">
        <v>0</v>
      </c>
      <c r="I109" s="1">
        <v>2</v>
      </c>
      <c r="J109" s="2">
        <f t="shared" si="75"/>
        <v>0</v>
      </c>
      <c r="K109" s="1">
        <v>1</v>
      </c>
      <c r="L109" s="1">
        <v>1</v>
      </c>
      <c r="M109" s="3">
        <f>K109/L109</f>
        <v>1</v>
      </c>
      <c r="N109" s="1">
        <v>1</v>
      </c>
      <c r="O109" s="1">
        <v>5</v>
      </c>
      <c r="P109" s="1">
        <f t="shared" si="79"/>
        <v>6</v>
      </c>
      <c r="Q109" s="1">
        <v>5</v>
      </c>
      <c r="R109" s="1">
        <v>1</v>
      </c>
      <c r="S109" s="1">
        <v>3</v>
      </c>
      <c r="T109" s="1">
        <v>1</v>
      </c>
      <c r="U109" s="1"/>
      <c r="V109" s="1">
        <f t="shared" si="80"/>
        <v>32</v>
      </c>
      <c r="W109" s="1">
        <f t="shared" si="76"/>
        <v>5</v>
      </c>
      <c r="X109" s="1">
        <f t="shared" si="77"/>
        <v>27</v>
      </c>
      <c r="Y109" s="2">
        <f t="shared" si="78"/>
        <v>0.84375</v>
      </c>
    </row>
    <row r="110" spans="1:25" x14ac:dyDescent="0.2">
      <c r="A110" t="s">
        <v>57</v>
      </c>
      <c r="B110" s="1"/>
      <c r="C110" s="1"/>
      <c r="D110" s="1">
        <v>6</v>
      </c>
      <c r="E110" s="1">
        <v>0</v>
      </c>
      <c r="F110" s="1">
        <v>0</v>
      </c>
      <c r="G110" s="2"/>
      <c r="H110" s="1">
        <v>2</v>
      </c>
      <c r="I110" s="1">
        <v>5</v>
      </c>
      <c r="J110" s="2">
        <f t="shared" si="75"/>
        <v>0.4</v>
      </c>
      <c r="K110" s="1"/>
      <c r="L110" s="1"/>
      <c r="M110" s="2"/>
      <c r="N110" s="1"/>
      <c r="O110" s="1"/>
      <c r="P110" s="1"/>
      <c r="Q110" s="1">
        <v>2</v>
      </c>
      <c r="R110" s="1">
        <v>1</v>
      </c>
      <c r="S110" s="1"/>
      <c r="T110" s="1">
        <v>1</v>
      </c>
      <c r="U110" s="1"/>
      <c r="V110" s="1">
        <f t="shared" si="80"/>
        <v>11</v>
      </c>
      <c r="W110" s="1">
        <f t="shared" si="76"/>
        <v>4</v>
      </c>
      <c r="X110" s="1">
        <f t="shared" si="77"/>
        <v>7</v>
      </c>
      <c r="Y110" s="2">
        <f t="shared" si="78"/>
        <v>0.63636363636363635</v>
      </c>
    </row>
    <row r="111" spans="1:25" x14ac:dyDescent="0.2">
      <c r="A111" t="s">
        <v>42</v>
      </c>
      <c r="B111" s="1"/>
      <c r="C111" s="1"/>
      <c r="D111" s="1">
        <v>8</v>
      </c>
      <c r="E111" s="1">
        <v>4</v>
      </c>
      <c r="F111" s="1">
        <v>4</v>
      </c>
      <c r="G111" s="2">
        <f t="shared" si="74"/>
        <v>1</v>
      </c>
      <c r="H111" s="1"/>
      <c r="I111" s="1"/>
      <c r="J111" s="2"/>
      <c r="K111" s="1"/>
      <c r="L111" s="1"/>
      <c r="M111" s="2"/>
      <c r="N111" s="1">
        <v>5</v>
      </c>
      <c r="O111" s="1">
        <v>1</v>
      </c>
      <c r="P111" s="1">
        <f t="shared" si="79"/>
        <v>6</v>
      </c>
      <c r="Q111" s="1">
        <v>1</v>
      </c>
      <c r="R111" s="1">
        <v>1</v>
      </c>
      <c r="S111" s="1"/>
      <c r="T111" s="1">
        <v>2</v>
      </c>
      <c r="U111" s="1"/>
      <c r="V111" s="1">
        <f t="shared" si="80"/>
        <v>20</v>
      </c>
      <c r="W111" s="1">
        <f t="shared" si="76"/>
        <v>2</v>
      </c>
      <c r="X111" s="1">
        <f t="shared" si="77"/>
        <v>18</v>
      </c>
      <c r="Y111" s="2">
        <f t="shared" si="78"/>
        <v>0.9</v>
      </c>
    </row>
    <row r="112" spans="1:25" x14ac:dyDescent="0.2">
      <c r="A112" t="s">
        <v>58</v>
      </c>
      <c r="B112" s="1"/>
      <c r="C112" s="1"/>
      <c r="D112" s="1">
        <v>4</v>
      </c>
      <c r="E112" s="1">
        <v>2</v>
      </c>
      <c r="F112" s="1">
        <v>3</v>
      </c>
      <c r="G112" s="2"/>
      <c r="H112" s="1"/>
      <c r="I112" s="1"/>
      <c r="J112" s="2"/>
      <c r="K112" s="1"/>
      <c r="L112" s="1"/>
      <c r="M112" s="2"/>
      <c r="N112" s="1">
        <v>1</v>
      </c>
      <c r="O112" s="1">
        <v>1</v>
      </c>
      <c r="P112" s="1">
        <f t="shared" si="79"/>
        <v>2</v>
      </c>
      <c r="Q112" s="1">
        <v>1</v>
      </c>
      <c r="R112" s="1"/>
      <c r="S112" s="1"/>
      <c r="T112" s="1">
        <v>1</v>
      </c>
      <c r="U112" s="1"/>
      <c r="V112" s="1">
        <f t="shared" si="80"/>
        <v>9</v>
      </c>
      <c r="W112" s="1">
        <f t="shared" si="76"/>
        <v>2</v>
      </c>
      <c r="X112" s="1">
        <f t="shared" si="77"/>
        <v>7</v>
      </c>
      <c r="Y112" s="2">
        <f t="shared" si="78"/>
        <v>0.77777777777777779</v>
      </c>
    </row>
    <row r="113" spans="1:25" x14ac:dyDescent="0.2">
      <c r="A113" s="4" t="s">
        <v>59</v>
      </c>
      <c r="B113" s="5"/>
      <c r="C113" s="6"/>
      <c r="D113" s="6">
        <v>0</v>
      </c>
      <c r="E113" s="6"/>
      <c r="F113" s="6"/>
      <c r="G113" s="7"/>
      <c r="H113" s="6">
        <v>0</v>
      </c>
      <c r="I113" s="6">
        <v>2</v>
      </c>
      <c r="J113" s="7">
        <f t="shared" ref="J113" si="81">H113/I113</f>
        <v>0</v>
      </c>
      <c r="K113" s="6"/>
      <c r="L113" s="6"/>
      <c r="M113" s="7"/>
      <c r="N113" s="6"/>
      <c r="O113" s="6">
        <v>3</v>
      </c>
      <c r="P113" s="6">
        <f t="shared" si="79"/>
        <v>3</v>
      </c>
      <c r="Q113" s="6">
        <v>2</v>
      </c>
      <c r="R113" s="6"/>
      <c r="S113" s="6"/>
      <c r="T113" s="6"/>
      <c r="U113" s="6"/>
      <c r="V113" s="6">
        <f t="shared" si="80"/>
        <v>5</v>
      </c>
      <c r="W113" s="6">
        <f t="shared" si="76"/>
        <v>2</v>
      </c>
      <c r="X113" s="6">
        <f t="shared" si="77"/>
        <v>3</v>
      </c>
      <c r="Y113" s="7">
        <f t="shared" si="78"/>
        <v>0.6</v>
      </c>
    </row>
    <row r="114" spans="1:25" x14ac:dyDescent="0.2">
      <c r="B114" s="1"/>
      <c r="D114" s="1"/>
      <c r="E114" s="1"/>
      <c r="F114" s="1"/>
      <c r="G114" s="2"/>
      <c r="H114" s="1"/>
      <c r="I114" s="1"/>
      <c r="J114" s="3"/>
      <c r="K114" s="1"/>
      <c r="L114" s="1"/>
      <c r="M114" s="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"/>
    </row>
    <row r="115" spans="1:25" x14ac:dyDescent="0.2">
      <c r="A115" t="s">
        <v>43</v>
      </c>
      <c r="B115" s="1">
        <v>1</v>
      </c>
      <c r="D115" s="1">
        <f>SUM(D101:D113)</f>
        <v>124</v>
      </c>
      <c r="E115" s="1">
        <f>SUM(E101:E113)</f>
        <v>34</v>
      </c>
      <c r="F115" s="1">
        <f>SUM(F101:F113)</f>
        <v>48</v>
      </c>
      <c r="G115" s="2">
        <f t="shared" ref="G115" si="82">E115/F115</f>
        <v>0.70833333333333337</v>
      </c>
      <c r="H115" s="1">
        <f>SUM(H101:H113)</f>
        <v>17</v>
      </c>
      <c r="I115" s="1">
        <f>SUM(I101:I113)</f>
        <v>45</v>
      </c>
      <c r="J115" s="2">
        <f t="shared" ref="J115" si="83">H115/I115</f>
        <v>0.37777777777777777</v>
      </c>
      <c r="K115" s="1">
        <f>SUM(K101:K113)</f>
        <v>5</v>
      </c>
      <c r="L115" s="1">
        <f>SUM(L101:L113)</f>
        <v>9</v>
      </c>
      <c r="M115" s="3">
        <f>K115/L115</f>
        <v>0.55555555555555558</v>
      </c>
      <c r="N115" s="1">
        <f t="shared" ref="N115:U115" si="84">SUM(N101:N113)</f>
        <v>17</v>
      </c>
      <c r="O115" s="1">
        <f t="shared" si="84"/>
        <v>29</v>
      </c>
      <c r="P115" s="1">
        <f t="shared" si="84"/>
        <v>46</v>
      </c>
      <c r="Q115" s="1">
        <f t="shared" si="84"/>
        <v>35</v>
      </c>
      <c r="R115" s="1">
        <f t="shared" si="84"/>
        <v>6</v>
      </c>
      <c r="S115" s="1">
        <f t="shared" si="84"/>
        <v>15</v>
      </c>
      <c r="T115" s="1">
        <f t="shared" si="84"/>
        <v>10</v>
      </c>
      <c r="U115" s="1">
        <f t="shared" si="84"/>
        <v>0</v>
      </c>
      <c r="V115" s="1">
        <f t="shared" ref="V115" si="85">D115+E115+H115+K115+P115+Q115+R115+S115+U115</f>
        <v>282</v>
      </c>
      <c r="W115" s="1">
        <f t="shared" ref="W115" si="86">F115-E115+I115-H115+L115-K115+T115</f>
        <v>56</v>
      </c>
      <c r="X115" s="1">
        <f t="shared" ref="X115" si="87">V115-W115</f>
        <v>226</v>
      </c>
      <c r="Y115" s="9">
        <f t="shared" ref="Y115" si="88">X115/V115</f>
        <v>0.8014184397163121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2025-11-17T17:44:28Z</dcterms:created>
  <dcterms:modified xsi:type="dcterms:W3CDTF">2025-11-25T15:27:10Z</dcterms:modified>
</cp:coreProperties>
</file>