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4EF32704-554A-5E4D-9567-249AB08DFE2D}" xr6:coauthVersionLast="47" xr6:coauthVersionMax="47" xr10:uidLastSave="{00000000-0000-0000-0000-000000000000}"/>
  <bookViews>
    <workbookView xWindow="49900" yWindow="4540" windowWidth="21000" windowHeight="14640" xr2:uid="{5484C726-379E-D74A-BA5B-BC4E3062833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T6" i="1"/>
  <c r="V6" i="1" s="1"/>
  <c r="W6" i="1" s="1"/>
  <c r="N6" i="1"/>
  <c r="H6" i="1"/>
  <c r="E6" i="1"/>
  <c r="U11" i="1"/>
  <c r="N11" i="1"/>
  <c r="T11" i="1" s="1"/>
  <c r="V11" i="1" s="1"/>
  <c r="W11" i="1" s="1"/>
  <c r="K11" i="1"/>
  <c r="H11" i="1"/>
  <c r="E11" i="1"/>
  <c r="N10" i="1"/>
  <c r="T10" i="1" s="1"/>
  <c r="K10" i="1"/>
  <c r="E10" i="1"/>
  <c r="E7" i="1"/>
  <c r="K5" i="1"/>
  <c r="N5" i="1"/>
  <c r="U10" i="1"/>
  <c r="H10" i="1"/>
  <c r="H9" i="1"/>
  <c r="H8" i="1"/>
  <c r="H5" i="1"/>
  <c r="H4" i="1"/>
  <c r="K4" i="1"/>
  <c r="N4" i="1"/>
  <c r="S9" i="1"/>
  <c r="R9" i="1"/>
  <c r="Q9" i="1"/>
  <c r="P9" i="1"/>
  <c r="M9" i="1"/>
  <c r="M13" i="1" s="1"/>
  <c r="L9" i="1"/>
  <c r="D9" i="1"/>
  <c r="C9" i="1"/>
  <c r="S8" i="1"/>
  <c r="P8" i="1"/>
  <c r="O8" i="1"/>
  <c r="C8" i="1"/>
  <c r="E8" i="1" s="1"/>
  <c r="B13" i="1"/>
  <c r="P7" i="1"/>
  <c r="N7" i="1"/>
  <c r="G13" i="1"/>
  <c r="H7" i="1"/>
  <c r="E5" i="1"/>
  <c r="S4" i="1"/>
  <c r="E4" i="1"/>
  <c r="E9" i="1" l="1"/>
  <c r="N8" i="1"/>
  <c r="T8" i="1" s="1"/>
  <c r="N9" i="1"/>
  <c r="V10" i="1"/>
  <c r="W10" i="1" s="1"/>
  <c r="O13" i="1"/>
  <c r="Q13" i="1"/>
  <c r="J13" i="1"/>
  <c r="K8" i="1"/>
  <c r="R13" i="1"/>
  <c r="K7" i="1"/>
  <c r="C13" i="1"/>
  <c r="L13" i="1"/>
  <c r="I13" i="1"/>
  <c r="K9" i="1"/>
  <c r="F13" i="1"/>
  <c r="H13" i="1" s="1"/>
  <c r="P13" i="1"/>
  <c r="S13" i="1"/>
  <c r="U4" i="1"/>
  <c r="U8" i="1"/>
  <c r="U5" i="1"/>
  <c r="U7" i="1"/>
  <c r="U9" i="1"/>
  <c r="T9" i="1"/>
  <c r="T5" i="1"/>
  <c r="T7" i="1"/>
  <c r="T4" i="1"/>
  <c r="D13" i="1"/>
  <c r="K13" i="1" l="1"/>
  <c r="E13" i="1"/>
  <c r="N13" i="1"/>
  <c r="V8" i="1"/>
  <c r="W8" i="1" s="1"/>
  <c r="V7" i="1"/>
  <c r="W7" i="1" s="1"/>
  <c r="V5" i="1"/>
  <c r="W5" i="1" s="1"/>
  <c r="U13" i="1"/>
  <c r="V9" i="1"/>
  <c r="W9" i="1" s="1"/>
  <c r="T13" i="1"/>
  <c r="V4" i="1"/>
  <c r="V13" i="1" l="1"/>
  <c r="W13" i="1" s="1"/>
  <c r="W4" i="1"/>
</calcChain>
</file>

<file path=xl/sharedStrings.xml><?xml version="1.0" encoding="utf-8"?>
<sst xmlns="http://schemas.openxmlformats.org/spreadsheetml/2006/main" count="39" uniqueCount="34">
  <si>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</si>
  <si>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</si>
  <si>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</si>
  <si>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</si>
  <si>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</si>
  <si>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</si>
  <si>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</si>
  <si>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</si>
  <si>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</si>
  <si>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</si>
  <si>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</si>
  <si>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</si>
  <si>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</si>
  <si>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</si>
  <si>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</si>
  <si>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</si>
  <si>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</si>
  <si>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</si>
  <si>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</si>
  <si>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</si>
  <si>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#13 Tyler Speace</t>
  </si>
  <si>
    <t># 11 Lucas Desa</t>
  </si>
  <si>
    <t>#24 Jordan Montague</t>
  </si>
  <si>
    <t>Totals</t>
  </si>
  <si>
    <t>CG</t>
  </si>
  <si>
    <t>Pos</t>
  </si>
  <si>
    <t>Neg</t>
  </si>
  <si>
    <t>#5 Ryan Speace</t>
  </si>
  <si>
    <t>2 pt</t>
  </si>
  <si>
    <t>3pt</t>
  </si>
  <si>
    <t># 0 Noah Simmons</t>
  </si>
  <si>
    <t>#44  Maddox Palmer</t>
  </si>
  <si>
    <t>Ponte Vedra 53 Bishop Kenny 57</t>
  </si>
  <si>
    <t>#4 Jacob Kesilewski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</si>
</sst>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9" fontId="1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immoyes/Documents/basketball%20all/NM%20BASKETBALL/Ponte%20Vedra%20Sharks/PV%202025-26/Ponte%20Vedra%202025-26effiency.xlsx" TargetMode="External"/><Relationship Id="rId1" Type="http://schemas.openxmlformats.org/officeDocument/2006/relationships/externalLinkPath" Target="Ponte%20Vedra%202025-26effien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Simmons"/>
      <sheetName val="Montague"/>
      <sheetName val="Kesilewski"/>
      <sheetName val="ASpeace"/>
      <sheetName val="Clemente"/>
      <sheetName val="Paunetto"/>
      <sheetName val="Kroog"/>
      <sheetName val="Whirity"/>
      <sheetName val="RSpeace"/>
      <sheetName val="Desa"/>
      <sheetName val="Cowan"/>
      <sheetName val="Palmer"/>
      <sheetName val="T Speace"/>
      <sheetName val="Dellacrosse"/>
      <sheetName val="Blank"/>
      <sheetName val="C. Simmons"/>
      <sheetName val="Sanchez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25">
          <cell r="B25">
            <v>1</v>
          </cell>
          <cell r="R25">
            <v>0</v>
          </cell>
        </row>
      </sheetData>
      <sheetData sheetId="4" refreshError="1"/>
      <sheetData sheetId="5" refreshError="1"/>
      <sheetData sheetId="6" refreshError="1">
        <row r="23">
          <cell r="B23">
            <v>1</v>
          </cell>
          <cell r="E23">
            <v>0</v>
          </cell>
          <cell r="F23">
            <v>0</v>
          </cell>
          <cell r="N23">
            <v>0</v>
          </cell>
          <cell r="O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</sheetData>
      <sheetData sheetId="7" refreshError="1">
        <row r="28">
          <cell r="B28">
            <v>1</v>
          </cell>
          <cell r="G28">
            <v>0.75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35">
          <cell r="B35">
            <v>1</v>
          </cell>
          <cell r="G35">
            <v>0.83333333333333337</v>
          </cell>
          <cell r="U35">
            <v>0</v>
          </cell>
        </row>
      </sheetData>
      <sheetData sheetId="13" refreshError="1">
        <row r="35">
          <cell r="B35">
            <v>1</v>
          </cell>
          <cell r="E35">
            <v>0</v>
          </cell>
          <cell r="Q35">
            <v>1</v>
          </cell>
          <cell r="R35">
            <v>0</v>
          </cell>
          <cell r="U35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2:W13"/>
  <sheetViews>
    <sheetView tabSelected="1" workbookViewId="0">
      <selection activeCell="A14" sqref="A14"/>
    </sheetView>
  </sheetViews>
  <sheetFormatPr baseColWidth="10" defaultRowHeight="16" x14ac:dyDescent="0.2"/>
  <cols>
    <col min="1" max="1" width="19.5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2" spans="1:23" x14ac:dyDescent="0.2">
      <c r="A2" t="s">
        <v>32</v>
      </c>
      <c r="C2" t="s">
        <v>28</v>
      </c>
      <c r="D2" t="s">
        <v>28</v>
      </c>
      <c r="F2" s="1" t="s">
        <v>29</v>
      </c>
      <c r="G2" s="1" t="s">
        <v>29</v>
      </c>
      <c r="T2" t="s">
        <v>25</v>
      </c>
      <c r="U2" t="s">
        <v>26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24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30</v>
      </c>
      <c r="B4" s="1">
        <v>0</v>
      </c>
      <c r="C4" s="1">
        <v>0</v>
      </c>
      <c r="D4" s="1">
        <v>1</v>
      </c>
      <c r="E4" s="3">
        <f>[1]Palmer!G35</f>
        <v>0.83333333333333337</v>
      </c>
      <c r="F4" s="1">
        <v>0</v>
      </c>
      <c r="G4" s="1">
        <v>1</v>
      </c>
      <c r="H4" s="7">
        <f>F4/G4</f>
        <v>0</v>
      </c>
      <c r="I4" s="8">
        <v>0</v>
      </c>
      <c r="J4" s="8">
        <v>0</v>
      </c>
      <c r="K4" s="4" t="e">
        <f t="shared" ref="K4:K11" si="0">I4/J4</f>
        <v>#DIV/0!</v>
      </c>
      <c r="L4" s="1">
        <v>0</v>
      </c>
      <c r="M4" s="1">
        <v>4</v>
      </c>
      <c r="N4" s="1">
        <f>L4+M4</f>
        <v>4</v>
      </c>
      <c r="O4" s="1">
        <v>6</v>
      </c>
      <c r="P4" s="1">
        <v>0</v>
      </c>
      <c r="Q4" s="1">
        <v>3</v>
      </c>
      <c r="R4" s="8">
        <v>3</v>
      </c>
      <c r="S4" s="1">
        <f>[1]Palmer!U35</f>
        <v>0</v>
      </c>
      <c r="T4" s="1">
        <f t="shared" ref="T4:T7" si="1">B4+C4+F4+I4+N4+O4+P4+Q4+S4</f>
        <v>13</v>
      </c>
      <c r="U4" s="1">
        <f t="shared" ref="U4:U7" si="2">D4-C4+G4-F4+J4-I4+R4</f>
        <v>5</v>
      </c>
      <c r="V4" s="1">
        <f t="shared" ref="V4:V7" si="3">T4-U4</f>
        <v>8</v>
      </c>
      <c r="W4" s="2">
        <f t="shared" ref="W4:W7" si="4">V4/T4</f>
        <v>0.61538461538461542</v>
      </c>
    </row>
    <row r="5" spans="1:23" x14ac:dyDescent="0.2">
      <c r="A5" t="s">
        <v>19</v>
      </c>
      <c r="B5" s="1">
        <v>20</v>
      </c>
      <c r="C5" s="1">
        <v>6</v>
      </c>
      <c r="D5" s="1">
        <v>8</v>
      </c>
      <c r="E5" s="2">
        <f>[1]Kroog!G28</f>
        <v>0.75</v>
      </c>
      <c r="F5" s="1">
        <v>2</v>
      </c>
      <c r="G5" s="1">
        <v>10</v>
      </c>
      <c r="H5" s="7">
        <f t="shared" ref="H5:H11" si="5">F5/G5</f>
        <v>0.2</v>
      </c>
      <c r="I5" s="1">
        <v>2</v>
      </c>
      <c r="J5" s="1">
        <v>2</v>
      </c>
      <c r="K5" s="4">
        <f>I5/J5</f>
        <v>1</v>
      </c>
      <c r="L5" s="1">
        <v>0</v>
      </c>
      <c r="M5" s="1">
        <v>0</v>
      </c>
      <c r="N5" s="1">
        <f t="shared" ref="N5:N11" si="6">L5+M5</f>
        <v>0</v>
      </c>
      <c r="O5" s="1">
        <v>0</v>
      </c>
      <c r="P5" s="1"/>
      <c r="Q5" s="1">
        <v>1</v>
      </c>
      <c r="R5" s="1">
        <v>2</v>
      </c>
      <c r="S5" s="1">
        <v>0</v>
      </c>
      <c r="T5" s="1">
        <f t="shared" si="1"/>
        <v>31</v>
      </c>
      <c r="U5" s="1">
        <f t="shared" si="2"/>
        <v>12</v>
      </c>
      <c r="V5" s="1">
        <f t="shared" si="3"/>
        <v>19</v>
      </c>
      <c r="W5" s="2">
        <f t="shared" si="4"/>
        <v>0.61290322580645162</v>
      </c>
    </row>
    <row r="6" spans="1:23" x14ac:dyDescent="0.2">
      <c r="A6" t="s">
        <v>33</v>
      </c>
      <c r="B6" s="1">
        <v>0</v>
      </c>
      <c r="C6" s="1">
        <v>0</v>
      </c>
      <c r="D6" s="1">
        <v>1</v>
      </c>
      <c r="E6" s="2">
        <f>C6/D6</f>
        <v>0</v>
      </c>
      <c r="F6" s="1">
        <v>0</v>
      </c>
      <c r="G6" s="1">
        <v>1</v>
      </c>
      <c r="H6" s="7">
        <f>F6/G6</f>
        <v>0</v>
      </c>
      <c r="I6" s="1"/>
      <c r="J6" s="1"/>
      <c r="K6" s="4"/>
      <c r="L6" s="1">
        <v>1</v>
      </c>
      <c r="M6" s="1"/>
      <c r="N6" s="1">
        <f t="shared" si="6"/>
        <v>1</v>
      </c>
      <c r="O6" s="1"/>
      <c r="P6" s="1"/>
      <c r="Q6" s="1"/>
      <c r="R6" s="1"/>
      <c r="S6" s="1"/>
      <c r="T6" s="1">
        <f t="shared" ref="T6" si="7">B6+C6+F6+I6+N6+O6+P6+Q6+S6</f>
        <v>1</v>
      </c>
      <c r="U6" s="1">
        <f t="shared" ref="U6" si="8">D6-C6+G6-F6+J6-I6+R6</f>
        <v>2</v>
      </c>
      <c r="V6" s="1">
        <f t="shared" ref="V6" si="9">T6-U6</f>
        <v>-1</v>
      </c>
      <c r="W6" s="2">
        <f t="shared" ref="W6" si="10">V6/T6</f>
        <v>-1</v>
      </c>
    </row>
    <row r="7" spans="1:23" x14ac:dyDescent="0.2">
      <c r="A7" s="1" t="s">
        <v>27</v>
      </c>
      <c r="B7" s="1">
        <v>4</v>
      </c>
      <c r="C7" s="1">
        <v>0</v>
      </c>
      <c r="D7" s="1">
        <v>1</v>
      </c>
      <c r="E7" s="2">
        <f>C7/D7</f>
        <v>0</v>
      </c>
      <c r="F7" s="1">
        <v>1</v>
      </c>
      <c r="G7" s="1">
        <v>4</v>
      </c>
      <c r="H7" s="7">
        <f t="shared" si="5"/>
        <v>0.25</v>
      </c>
      <c r="I7" s="1">
        <v>1</v>
      </c>
      <c r="J7" s="1">
        <v>4</v>
      </c>
      <c r="K7" s="4">
        <f t="shared" si="0"/>
        <v>0.25</v>
      </c>
      <c r="L7" s="1">
        <v>2</v>
      </c>
      <c r="M7" s="1">
        <v>1</v>
      </c>
      <c r="N7" s="1">
        <f t="shared" si="6"/>
        <v>3</v>
      </c>
      <c r="O7" s="1">
        <v>0</v>
      </c>
      <c r="P7" s="1">
        <f>[1]Kesilewski!R25</f>
        <v>0</v>
      </c>
      <c r="Q7" s="1">
        <v>0</v>
      </c>
      <c r="R7" s="1">
        <v>0</v>
      </c>
      <c r="S7" s="1">
        <v>1</v>
      </c>
      <c r="T7" s="1">
        <f t="shared" si="1"/>
        <v>10</v>
      </c>
      <c r="U7" s="1">
        <f t="shared" si="2"/>
        <v>7</v>
      </c>
      <c r="V7" s="1">
        <f t="shared" si="3"/>
        <v>3</v>
      </c>
      <c r="W7" s="2">
        <f t="shared" si="4"/>
        <v>0.3</v>
      </c>
    </row>
    <row r="8" spans="1:23" x14ac:dyDescent="0.2">
      <c r="A8" t="s">
        <v>21</v>
      </c>
      <c r="B8" s="1">
        <v>2</v>
      </c>
      <c r="C8" s="1">
        <f>'[1]T Speace'!E35</f>
        <v>0</v>
      </c>
      <c r="D8" s="1">
        <v>1</v>
      </c>
      <c r="E8" s="2">
        <f>C8/D8</f>
        <v>0</v>
      </c>
      <c r="F8" s="8">
        <v>0</v>
      </c>
      <c r="G8" s="8">
        <v>2</v>
      </c>
      <c r="H8" s="7">
        <f t="shared" si="5"/>
        <v>0</v>
      </c>
      <c r="I8" s="1">
        <v>2</v>
      </c>
      <c r="J8" s="1">
        <v>2</v>
      </c>
      <c r="K8" s="4">
        <f t="shared" si="0"/>
        <v>1</v>
      </c>
      <c r="L8" s="1">
        <v>2</v>
      </c>
      <c r="M8" s="1">
        <v>4</v>
      </c>
      <c r="N8" s="1">
        <f t="shared" si="6"/>
        <v>6</v>
      </c>
      <c r="O8" s="1">
        <f>'[1]T Speace'!Q35</f>
        <v>1</v>
      </c>
      <c r="P8" s="1">
        <f>'[1]T Speace'!R35</f>
        <v>0</v>
      </c>
      <c r="Q8" s="1">
        <v>1</v>
      </c>
      <c r="R8" s="1">
        <v>0</v>
      </c>
      <c r="S8" s="1">
        <f>'[1]T Speace'!U35</f>
        <v>0</v>
      </c>
      <c r="T8" s="1">
        <f t="shared" ref="T8:T9" si="11">B8+C8+F8+I8+N8+O8+P8+Q8+S8</f>
        <v>12</v>
      </c>
      <c r="U8" s="1">
        <f t="shared" ref="U8:U9" si="12">D8-C8+G8-F8+J8-I8+R8</f>
        <v>3</v>
      </c>
      <c r="V8" s="1">
        <f t="shared" ref="V8:V9" si="13">T8-U8</f>
        <v>9</v>
      </c>
      <c r="W8" s="2">
        <f t="shared" ref="W8:W10" si="14">V8/T8</f>
        <v>0.75</v>
      </c>
    </row>
    <row r="9" spans="1:23" x14ac:dyDescent="0.2">
      <c r="A9" s="1" t="s">
        <v>20</v>
      </c>
      <c r="B9" s="1">
        <v>3</v>
      </c>
      <c r="C9" s="1">
        <f>[1]Paunetto!E23</f>
        <v>0</v>
      </c>
      <c r="D9" s="1">
        <f>[1]Paunetto!F23</f>
        <v>0</v>
      </c>
      <c r="E9" s="2" t="e">
        <f>C9/D9</f>
        <v>#DIV/0!</v>
      </c>
      <c r="F9" s="1">
        <v>1</v>
      </c>
      <c r="G9" s="1">
        <v>2</v>
      </c>
      <c r="H9" s="7">
        <f t="shared" si="5"/>
        <v>0.5</v>
      </c>
      <c r="I9" s="1">
        <v>0</v>
      </c>
      <c r="J9" s="1">
        <v>0</v>
      </c>
      <c r="K9" s="4" t="e">
        <f t="shared" si="0"/>
        <v>#DIV/0!</v>
      </c>
      <c r="L9" s="1">
        <f>[1]Paunetto!N23</f>
        <v>0</v>
      </c>
      <c r="M9" s="1">
        <f>[1]Paunetto!O23</f>
        <v>0</v>
      </c>
      <c r="N9" s="1">
        <f t="shared" si="6"/>
        <v>0</v>
      </c>
      <c r="O9" s="1">
        <v>0</v>
      </c>
      <c r="P9" s="1">
        <f>[1]Paunetto!R23</f>
        <v>0</v>
      </c>
      <c r="Q9" s="1">
        <f>[1]Paunetto!S23</f>
        <v>0</v>
      </c>
      <c r="R9" s="1">
        <f>[1]Paunetto!T23</f>
        <v>0</v>
      </c>
      <c r="S9" s="1">
        <f>[1]Paunetto!U23</f>
        <v>0</v>
      </c>
      <c r="T9" s="1">
        <f t="shared" si="11"/>
        <v>4</v>
      </c>
      <c r="U9" s="1">
        <f t="shared" si="12"/>
        <v>1</v>
      </c>
      <c r="V9" s="1">
        <f t="shared" si="13"/>
        <v>3</v>
      </c>
      <c r="W9" s="2">
        <f t="shared" si="14"/>
        <v>0.75</v>
      </c>
    </row>
    <row r="10" spans="1:23" x14ac:dyDescent="0.2">
      <c r="A10" s="1" t="s">
        <v>22</v>
      </c>
      <c r="B10" s="1">
        <v>1</v>
      </c>
      <c r="C10" s="1">
        <v>0</v>
      </c>
      <c r="D10" s="1">
        <v>1</v>
      </c>
      <c r="E10" s="2">
        <f>C10/D10</f>
        <v>0</v>
      </c>
      <c r="F10" s="1">
        <v>0</v>
      </c>
      <c r="G10" s="1">
        <v>2</v>
      </c>
      <c r="H10" s="2">
        <f t="shared" si="5"/>
        <v>0</v>
      </c>
      <c r="I10" s="1">
        <v>1</v>
      </c>
      <c r="J10" s="1">
        <v>2</v>
      </c>
      <c r="K10" s="4">
        <f t="shared" si="0"/>
        <v>0.5</v>
      </c>
      <c r="L10" s="1">
        <v>2</v>
      </c>
      <c r="M10" s="1">
        <v>1</v>
      </c>
      <c r="N10" s="1">
        <f t="shared" si="6"/>
        <v>3</v>
      </c>
      <c r="O10" s="1"/>
      <c r="P10" s="1"/>
      <c r="Q10" s="1">
        <v>1</v>
      </c>
      <c r="R10" s="1">
        <v>1</v>
      </c>
      <c r="S10" s="1"/>
      <c r="T10" s="1">
        <f t="shared" ref="T10" si="15">B10+C10+F10+I10+N10+O10+P10+Q10+S10</f>
        <v>6</v>
      </c>
      <c r="U10" s="1">
        <f t="shared" ref="U10" si="16">D10-C10+G10-F10+J10-I10+R10</f>
        <v>5</v>
      </c>
      <c r="V10" s="1">
        <f t="shared" ref="V10" si="17">T10-U10</f>
        <v>1</v>
      </c>
      <c r="W10" s="2">
        <f t="shared" si="14"/>
        <v>0.16666666666666666</v>
      </c>
    </row>
    <row r="11" spans="1:23" x14ac:dyDescent="0.2">
      <c r="A11" s="5" t="s">
        <v>31</v>
      </c>
      <c r="B11" s="5">
        <v>23</v>
      </c>
      <c r="C11" s="5">
        <v>5</v>
      </c>
      <c r="D11" s="5">
        <v>8</v>
      </c>
      <c r="E11" s="6">
        <f>C11/D11</f>
        <v>0.625</v>
      </c>
      <c r="F11" s="5">
        <v>3</v>
      </c>
      <c r="G11" s="5">
        <v>4</v>
      </c>
      <c r="H11" s="6">
        <f t="shared" si="5"/>
        <v>0.75</v>
      </c>
      <c r="I11" s="5">
        <v>4</v>
      </c>
      <c r="J11" s="5">
        <v>8</v>
      </c>
      <c r="K11" s="6">
        <f t="shared" si="0"/>
        <v>0.5</v>
      </c>
      <c r="L11" s="5">
        <v>1</v>
      </c>
      <c r="M11" s="5">
        <v>7</v>
      </c>
      <c r="N11" s="5">
        <f t="shared" si="6"/>
        <v>8</v>
      </c>
      <c r="O11" s="5">
        <v>4</v>
      </c>
      <c r="P11" s="5"/>
      <c r="Q11" s="5">
        <v>1</v>
      </c>
      <c r="R11" s="5">
        <v>3</v>
      </c>
      <c r="S11" s="5"/>
      <c r="T11" s="5">
        <f t="shared" ref="T11" si="18">B11+C11+F11+I11+N11+O11+P11+Q11+S11</f>
        <v>48</v>
      </c>
      <c r="U11" s="5">
        <f t="shared" ref="U11" si="19">D11-C11+G11-F11+J11-I11+R11</f>
        <v>11</v>
      </c>
      <c r="V11" s="5">
        <f t="shared" ref="V11" si="20">T11-U11</f>
        <v>37</v>
      </c>
      <c r="W11" s="6">
        <f t="shared" ref="W11" si="21">V11/T11</f>
        <v>0.77083333333333337</v>
      </c>
    </row>
    <row r="12" spans="1:23" x14ac:dyDescent="0.2">
      <c r="B12" s="1"/>
      <c r="C12" s="1"/>
      <c r="D12" s="1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T12" s="1"/>
      <c r="U12" s="1"/>
      <c r="V12" s="1"/>
      <c r="W12" s="2"/>
    </row>
    <row r="13" spans="1:23" x14ac:dyDescent="0.2">
      <c r="A13" s="1" t="s">
        <v>23</v>
      </c>
      <c r="B13" s="1">
        <f>SUM(B4:B11)</f>
        <v>53</v>
      </c>
      <c r="C13" s="1">
        <f>SUM(C4:C11)</f>
        <v>11</v>
      </c>
      <c r="D13" s="1">
        <f>SUM(D4:D11)</f>
        <v>21</v>
      </c>
      <c r="E13" s="2">
        <f>C13/D13</f>
        <v>0.52380952380952384</v>
      </c>
      <c r="F13" s="1">
        <f>SUM(F4:F11)</f>
        <v>7</v>
      </c>
      <c r="G13" s="1">
        <f>SUM(G4:G11)</f>
        <v>26</v>
      </c>
      <c r="H13" s="7">
        <f>F13/G13</f>
        <v>0.26923076923076922</v>
      </c>
      <c r="I13" s="1">
        <f>SUM(I4:I11)</f>
        <v>10</v>
      </c>
      <c r="J13" s="1">
        <f>SUM(J4:J11)</f>
        <v>18</v>
      </c>
      <c r="K13" s="4">
        <f t="shared" ref="K13" si="22">I13/J13</f>
        <v>0.55555555555555558</v>
      </c>
      <c r="L13" s="1">
        <f>SUM(L4:L11)</f>
        <v>8</v>
      </c>
      <c r="M13" s="1">
        <f>SUM(M4:M11)</f>
        <v>17</v>
      </c>
      <c r="N13" s="1">
        <f>SUM(N4:N11)</f>
        <v>25</v>
      </c>
      <c r="O13" s="1">
        <f>SUM(O4:O11)</f>
        <v>11</v>
      </c>
      <c r="P13" s="1">
        <f>SUM(P4:P11)</f>
        <v>0</v>
      </c>
      <c r="Q13" s="1">
        <f>SUM(Q4:Q11)</f>
        <v>7</v>
      </c>
      <c r="R13" s="1">
        <f>SUM(R4:R11)</f>
        <v>9</v>
      </c>
      <c r="S13" s="1">
        <f>SUM(S4:S11)</f>
        <v>1</v>
      </c>
      <c r="T13" s="1">
        <f>SUM(T4:T11)</f>
        <v>125</v>
      </c>
      <c r="U13" s="1">
        <f>SUM(U4:U11)</f>
        <v>46</v>
      </c>
      <c r="V13" s="1">
        <f>SUM(V4:V11)</f>
        <v>79</v>
      </c>
      <c r="W13" s="2">
        <f>V13/T13</f>
        <v>0.63200000000000001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2025-11-26T04:39:37Z</dcterms:modified>
</cp:coreProperties>
</file>