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date1904="1"/>
  <mc:AlternateContent xmlns:mc="http://schemas.openxmlformats.org/markup-compatibility/2006">
    <mc:Choice Requires="x15">
      <x15ac:absPath xmlns:x15ac="http://schemas.microsoft.com/office/spreadsheetml/2010/11/ac" url="/Users/jimmoyes/Documents/baseball folder/Ponte Vedra/2015 baseball folder/"/>
    </mc:Choice>
  </mc:AlternateContent>
  <xr:revisionPtr revIDLastSave="0" documentId="13_ncr:1_{F879DD35-E0BD-DB4A-99D0-4BAB23EC67B2}" xr6:coauthVersionLast="47" xr6:coauthVersionMax="47" xr10:uidLastSave="{00000000-0000-0000-0000-000000000000}"/>
  <bookViews>
    <workbookView xWindow="0" yWindow="500" windowWidth="21000" windowHeight="18080" firstSheet="10" activeTab="14" xr2:uid="{00000000-000D-0000-FFFF-FFFF00000000}"/>
  </bookViews>
  <sheets>
    <sheet name="Export Summary" sheetId="1" r:id="rId1"/>
    <sheet name="Hahneman" sheetId="2" r:id="rId2"/>
    <sheet name="HollstronRosenblum" sheetId="3" r:id="rId3"/>
    <sheet name="Larryson" sheetId="4" r:id="rId4"/>
    <sheet name="blank" sheetId="5" r:id="rId5"/>
    <sheet name="Catchers" sheetId="6" r:id="rId6"/>
    <sheet name="Sizemore" sheetId="7" r:id="rId7"/>
    <sheet name="VegaWiliams" sheetId="8" r:id="rId8"/>
    <sheet name="GarrardRollings" sheetId="9" r:id="rId9"/>
    <sheet name="Oczypok" sheetId="10" r:id="rId10"/>
    <sheet name="HayWitt - Table 1" sheetId="11" r:id="rId11"/>
    <sheet name="HayWitt - Table 1-1" sheetId="12" r:id="rId12"/>
    <sheet name="MantiaWernick" sheetId="13" r:id="rId13"/>
    <sheet name="AlemanLyons" sheetId="14" r:id="rId14"/>
    <sheet name="Team Totals" sheetId="15" r:id="rId15"/>
    <sheet name="DonaldsonBerger" sheetId="16" r:id="rId16"/>
    <sheet name="ZehilNorrisLineau" sheetId="17" r:id="rId17"/>
    <sheet name="Rolfson" sheetId="18" r:id="rId18"/>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47" i="18" l="1"/>
  <c r="Q47" i="18"/>
  <c r="P47" i="18"/>
  <c r="H47" i="18"/>
  <c r="H42" i="15" s="1"/>
  <c r="J47" i="18"/>
  <c r="J42" i="15" s="1"/>
  <c r="K47" i="18"/>
  <c r="K42" i="15" s="1"/>
  <c r="F47" i="18"/>
  <c r="F42" i="15" s="1"/>
  <c r="M47" i="18"/>
  <c r="L47" i="18"/>
  <c r="L42" i="15" s="1"/>
  <c r="I47" i="18"/>
  <c r="G47" i="18"/>
  <c r="E47" i="18"/>
  <c r="E42" i="15" s="1"/>
  <c r="D47" i="18"/>
  <c r="D42" i="15" s="1"/>
  <c r="C47" i="18"/>
  <c r="C42" i="15" s="1"/>
  <c r="B47" i="18"/>
  <c r="T29" i="18"/>
  <c r="U29" i="18"/>
  <c r="S29" i="18"/>
  <c r="R29" i="18"/>
  <c r="D29" i="18"/>
  <c r="B29" i="18"/>
  <c r="E29" i="18"/>
  <c r="F29" i="18"/>
  <c r="F7" i="15" s="1"/>
  <c r="G29" i="18"/>
  <c r="H29" i="18"/>
  <c r="I29" i="18"/>
  <c r="N29" i="18"/>
  <c r="N7" i="15" s="1"/>
  <c r="M29" i="18"/>
  <c r="L29" i="18"/>
  <c r="M7" i="15" s="1"/>
  <c r="K29" i="18"/>
  <c r="J29" i="18"/>
  <c r="C29" i="18"/>
  <c r="W59" i="17"/>
  <c r="V59" i="17"/>
  <c r="U59" i="17"/>
  <c r="R59" i="17"/>
  <c r="Q59" i="17"/>
  <c r="P59" i="17"/>
  <c r="H59" i="17"/>
  <c r="H45" i="15" s="1"/>
  <c r="J59" i="17"/>
  <c r="K59" i="17"/>
  <c r="F59" i="17"/>
  <c r="M59" i="17"/>
  <c r="M45" i="15" s="1"/>
  <c r="L59" i="17"/>
  <c r="L45" i="15" s="1"/>
  <c r="I59" i="17"/>
  <c r="G59" i="17"/>
  <c r="G45" i="15" s="1"/>
  <c r="E59" i="17"/>
  <c r="E45" i="15" s="1"/>
  <c r="D59" i="17"/>
  <c r="D45" i="15" s="1"/>
  <c r="C59" i="17"/>
  <c r="B59" i="17"/>
  <c r="W36" i="17"/>
  <c r="V36" i="17"/>
  <c r="V12" i="15" s="1"/>
  <c r="U36" i="17"/>
  <c r="T36" i="17"/>
  <c r="S36" i="17"/>
  <c r="R36" i="17"/>
  <c r="D36" i="17"/>
  <c r="B36" i="17"/>
  <c r="Q36" i="17"/>
  <c r="E36" i="17"/>
  <c r="F36" i="17"/>
  <c r="F12" i="15" s="1"/>
  <c r="G36" i="17"/>
  <c r="J36" i="17"/>
  <c r="K36" i="17"/>
  <c r="N36" i="17"/>
  <c r="M36" i="17"/>
  <c r="O36" i="17"/>
  <c r="L36" i="17"/>
  <c r="I36" i="17"/>
  <c r="H36" i="17"/>
  <c r="C36" i="17"/>
  <c r="W16" i="17"/>
  <c r="V16" i="17"/>
  <c r="U16" i="17"/>
  <c r="R16" i="17"/>
  <c r="Q16" i="17"/>
  <c r="P16" i="17"/>
  <c r="H16" i="17"/>
  <c r="H53" i="15" s="1"/>
  <c r="J16" i="17"/>
  <c r="O16" i="17" s="1"/>
  <c r="O53" i="15" s="1"/>
  <c r="K16" i="17"/>
  <c r="F16" i="17"/>
  <c r="M16" i="17"/>
  <c r="N16" i="17" s="1"/>
  <c r="L16" i="17"/>
  <c r="I16" i="17"/>
  <c r="I53" i="15" s="1"/>
  <c r="G16" i="17"/>
  <c r="G53" i="15" s="1"/>
  <c r="E16" i="17"/>
  <c r="D16" i="17"/>
  <c r="C16" i="17"/>
  <c r="C53" i="15" s="1"/>
  <c r="B16" i="17"/>
  <c r="W33" i="16"/>
  <c r="V33" i="16"/>
  <c r="U30" i="15" s="1"/>
  <c r="U33" i="16"/>
  <c r="T30" i="15" s="1"/>
  <c r="R33" i="16"/>
  <c r="Q33" i="16"/>
  <c r="P33" i="16"/>
  <c r="H33" i="16"/>
  <c r="H49" i="15" s="1"/>
  <c r="J33" i="16"/>
  <c r="K33" i="16"/>
  <c r="F33" i="16"/>
  <c r="F49" i="15" s="1"/>
  <c r="O33" i="16"/>
  <c r="M33" i="16"/>
  <c r="L33" i="16"/>
  <c r="L49" i="15" s="1"/>
  <c r="I33" i="16"/>
  <c r="I49" i="15" s="1"/>
  <c r="G33" i="16"/>
  <c r="G49" i="15" s="1"/>
  <c r="E33" i="16"/>
  <c r="D33" i="16"/>
  <c r="C33" i="16"/>
  <c r="C49" i="15" s="1"/>
  <c r="B33" i="16"/>
  <c r="B49" i="15" s="1"/>
  <c r="W16" i="16"/>
  <c r="V16" i="16"/>
  <c r="U16" i="16"/>
  <c r="T29" i="15" s="1"/>
  <c r="R16" i="16"/>
  <c r="Q16" i="16"/>
  <c r="P16" i="16"/>
  <c r="H16" i="16"/>
  <c r="H43" i="15" s="1"/>
  <c r="J16" i="16"/>
  <c r="O16" i="16" s="1"/>
  <c r="O43" i="15" s="1"/>
  <c r="K16" i="16"/>
  <c r="K43" i="15" s="1"/>
  <c r="F16" i="16"/>
  <c r="M16" i="16"/>
  <c r="L16" i="16"/>
  <c r="I16" i="16"/>
  <c r="G16" i="16"/>
  <c r="E16" i="16"/>
  <c r="D16" i="16"/>
  <c r="D43" i="15" s="1"/>
  <c r="C16" i="16"/>
  <c r="B16" i="16"/>
  <c r="C82" i="15"/>
  <c r="M84" i="15" s="1"/>
  <c r="M82" i="15"/>
  <c r="B82" i="15"/>
  <c r="L82" i="15"/>
  <c r="H40" i="14"/>
  <c r="H41" i="15" s="1"/>
  <c r="H28" i="8"/>
  <c r="H44" i="15" s="1"/>
  <c r="H41" i="10"/>
  <c r="H67" i="14"/>
  <c r="H47" i="15" s="1"/>
  <c r="H44" i="3"/>
  <c r="H48" i="15" s="1"/>
  <c r="H44" i="7"/>
  <c r="H54" i="15"/>
  <c r="J40" i="14"/>
  <c r="J41" i="15" s="1"/>
  <c r="J28" i="8"/>
  <c r="J44" i="15" s="1"/>
  <c r="J45" i="15"/>
  <c r="J41" i="10"/>
  <c r="J46" i="15" s="1"/>
  <c r="J67" i="14"/>
  <c r="J47" i="15" s="1"/>
  <c r="J44" i="3"/>
  <c r="J48" i="15" s="1"/>
  <c r="J49" i="15"/>
  <c r="J44" i="7"/>
  <c r="J54" i="15" s="1"/>
  <c r="K40" i="14"/>
  <c r="K41" i="15" s="1"/>
  <c r="K28" i="8"/>
  <c r="K44" i="15" s="1"/>
  <c r="K41" i="10"/>
  <c r="K46" i="15"/>
  <c r="K67" i="14"/>
  <c r="K44" i="3"/>
  <c r="K48" i="15" s="1"/>
  <c r="K49" i="15"/>
  <c r="K53" i="15"/>
  <c r="K44" i="7"/>
  <c r="K54" i="15" s="1"/>
  <c r="F40" i="14"/>
  <c r="F41" i="15"/>
  <c r="F43" i="15"/>
  <c r="F28" i="8"/>
  <c r="F44" i="15" s="1"/>
  <c r="F41" i="10"/>
  <c r="F46" i="15" s="1"/>
  <c r="F67" i="14"/>
  <c r="F44" i="3"/>
  <c r="F48" i="15" s="1"/>
  <c r="F53" i="15"/>
  <c r="F44" i="7"/>
  <c r="F54" i="15" s="1"/>
  <c r="M40" i="14"/>
  <c r="M42" i="15"/>
  <c r="M28" i="8"/>
  <c r="M44" i="15" s="1"/>
  <c r="M41" i="10"/>
  <c r="M46" i="15"/>
  <c r="M67" i="14"/>
  <c r="M47" i="15"/>
  <c r="M44" i="3"/>
  <c r="M48" i="15" s="1"/>
  <c r="M53" i="15"/>
  <c r="M44" i="7"/>
  <c r="L40" i="14"/>
  <c r="L41" i="15"/>
  <c r="L43" i="15"/>
  <c r="L28" i="8"/>
  <c r="L44" i="15" s="1"/>
  <c r="L41" i="10"/>
  <c r="L46" i="15" s="1"/>
  <c r="L67" i="14"/>
  <c r="L47" i="15" s="1"/>
  <c r="L44" i="3"/>
  <c r="L48" i="15" s="1"/>
  <c r="L53" i="15"/>
  <c r="L44" i="7"/>
  <c r="L54" i="15" s="1"/>
  <c r="I40" i="14"/>
  <c r="I41" i="15"/>
  <c r="I55" i="15" s="1"/>
  <c r="I42" i="15"/>
  <c r="I43" i="15"/>
  <c r="I28" i="8"/>
  <c r="I44" i="15"/>
  <c r="I45" i="15"/>
  <c r="I41" i="10"/>
  <c r="I46" i="15" s="1"/>
  <c r="I67" i="14"/>
  <c r="I47" i="15"/>
  <c r="I44" i="3"/>
  <c r="I48" i="15" s="1"/>
  <c r="I44" i="7"/>
  <c r="I54" i="15" s="1"/>
  <c r="G40" i="14"/>
  <c r="G41" i="15"/>
  <c r="G42" i="15"/>
  <c r="G43" i="15"/>
  <c r="G28" i="8"/>
  <c r="G44" i="15" s="1"/>
  <c r="G41" i="10"/>
  <c r="G46" i="15" s="1"/>
  <c r="G67" i="14"/>
  <c r="G47" i="15" s="1"/>
  <c r="G44" i="3"/>
  <c r="G48" i="15" s="1"/>
  <c r="G44" i="7"/>
  <c r="G54" i="15"/>
  <c r="E40" i="14"/>
  <c r="E41" i="15" s="1"/>
  <c r="E43" i="15"/>
  <c r="E28" i="8"/>
  <c r="E44" i="15" s="1"/>
  <c r="E41" i="10"/>
  <c r="E46" i="15" s="1"/>
  <c r="E67" i="14"/>
  <c r="E47" i="15" s="1"/>
  <c r="E44" i="3"/>
  <c r="E48" i="15" s="1"/>
  <c r="E49" i="15"/>
  <c r="E53" i="15"/>
  <c r="E44" i="7"/>
  <c r="E54" i="15" s="1"/>
  <c r="D40" i="14"/>
  <c r="D41" i="15" s="1"/>
  <c r="D28" i="8"/>
  <c r="D44" i="15" s="1"/>
  <c r="D41" i="10"/>
  <c r="D46" i="15"/>
  <c r="D67" i="14"/>
  <c r="D47" i="15" s="1"/>
  <c r="D44" i="3"/>
  <c r="D48" i="15" s="1"/>
  <c r="D49" i="15"/>
  <c r="D53" i="15"/>
  <c r="D44" i="7"/>
  <c r="D54" i="15" s="1"/>
  <c r="C40" i="14"/>
  <c r="C41" i="15"/>
  <c r="C43" i="15"/>
  <c r="C28" i="8"/>
  <c r="C44" i="15" s="1"/>
  <c r="C45" i="15"/>
  <c r="C41" i="10"/>
  <c r="C46" i="15" s="1"/>
  <c r="C67" i="14"/>
  <c r="C47" i="15" s="1"/>
  <c r="C44" i="3"/>
  <c r="C48" i="15" s="1"/>
  <c r="C44" i="7"/>
  <c r="C54" i="15" s="1"/>
  <c r="O44" i="7"/>
  <c r="O54" i="15" s="1"/>
  <c r="B44" i="7"/>
  <c r="B54" i="15"/>
  <c r="A54" i="15"/>
  <c r="N53" i="15"/>
  <c r="B53" i="15"/>
  <c r="A53" i="15"/>
  <c r="O49" i="15"/>
  <c r="A49" i="15"/>
  <c r="B44" i="3"/>
  <c r="B48" i="15" s="1"/>
  <c r="B67" i="14"/>
  <c r="B47" i="15" s="1"/>
  <c r="A47" i="15"/>
  <c r="B41" i="10"/>
  <c r="B46" i="15" s="1"/>
  <c r="A46" i="15"/>
  <c r="B45" i="15"/>
  <c r="A45" i="15"/>
  <c r="B28" i="8"/>
  <c r="B44" i="15"/>
  <c r="A44" i="15"/>
  <c r="B43" i="15"/>
  <c r="A43" i="15"/>
  <c r="B42" i="15"/>
  <c r="A42" i="15"/>
  <c r="B40" i="14"/>
  <c r="B41" i="15"/>
  <c r="A41" i="15"/>
  <c r="Q37" i="15"/>
  <c r="P37" i="15"/>
  <c r="O37" i="15"/>
  <c r="Q36" i="15"/>
  <c r="O36" i="15"/>
  <c r="Q35" i="15"/>
  <c r="P35" i="15"/>
  <c r="O35" i="15"/>
  <c r="Q34" i="15"/>
  <c r="O34" i="15"/>
  <c r="W33" i="15"/>
  <c r="Q33" i="15"/>
  <c r="O33" i="15"/>
  <c r="U25" i="13"/>
  <c r="U8" i="15"/>
  <c r="U84" i="8"/>
  <c r="U9" i="15"/>
  <c r="U30" i="6"/>
  <c r="U14" i="15" s="1"/>
  <c r="W14" i="15" s="1"/>
  <c r="U29" i="2"/>
  <c r="U5" i="15" s="1"/>
  <c r="U33" i="4"/>
  <c r="U11" i="15" s="1"/>
  <c r="U29" i="3"/>
  <c r="U10" i="15"/>
  <c r="W10" i="15" s="1"/>
  <c r="U29" i="7"/>
  <c r="W29" i="7" s="1"/>
  <c r="U25" i="10"/>
  <c r="U17" i="15" s="1"/>
  <c r="U25" i="9"/>
  <c r="U15" i="15" s="1"/>
  <c r="W15" i="15" s="1"/>
  <c r="U7" i="15"/>
  <c r="U12" i="15"/>
  <c r="U23" i="14"/>
  <c r="W23" i="14" s="1"/>
  <c r="U47" i="6"/>
  <c r="U20" i="15" s="1"/>
  <c r="W20" i="15" s="1"/>
  <c r="U52" i="8"/>
  <c r="U18" i="15" s="1"/>
  <c r="U23" i="11"/>
  <c r="U16" i="15"/>
  <c r="U35" i="11"/>
  <c r="U22" i="15" s="1"/>
  <c r="U55" i="14"/>
  <c r="U23" i="15" s="1"/>
  <c r="W23" i="15" s="1"/>
  <c r="U48" i="9"/>
  <c r="U24" i="15" s="1"/>
  <c r="U55" i="13"/>
  <c r="U13" i="15"/>
  <c r="U11" i="8"/>
  <c r="U25" i="15" s="1"/>
  <c r="U55" i="3"/>
  <c r="U26" i="15" s="1"/>
  <c r="W26" i="15" s="1"/>
  <c r="U27" i="15"/>
  <c r="U19" i="15"/>
  <c r="W19" i="15" s="1"/>
  <c r="V25" i="13"/>
  <c r="W25" i="13" s="1"/>
  <c r="V84" i="8"/>
  <c r="V9" i="15"/>
  <c r="V30" i="6"/>
  <c r="V14" i="15"/>
  <c r="V29" i="2"/>
  <c r="V5" i="15"/>
  <c r="V33" i="4"/>
  <c r="V11" i="15" s="1"/>
  <c r="V29" i="3"/>
  <c r="V10" i="15"/>
  <c r="V29" i="7"/>
  <c r="V6" i="15"/>
  <c r="V25" i="10"/>
  <c r="V17" i="15"/>
  <c r="V25" i="9"/>
  <c r="V15" i="15" s="1"/>
  <c r="V7" i="15"/>
  <c r="V23" i="14"/>
  <c r="V21" i="15"/>
  <c r="V47" i="6"/>
  <c r="V20" i="15"/>
  <c r="V52" i="8"/>
  <c r="V18" i="15" s="1"/>
  <c r="V23" i="11"/>
  <c r="V16" i="15"/>
  <c r="V35" i="11"/>
  <c r="V22" i="15"/>
  <c r="V55" i="14"/>
  <c r="V23" i="15"/>
  <c r="V48" i="9"/>
  <c r="V24" i="15" s="1"/>
  <c r="V55" i="13"/>
  <c r="V13" i="15"/>
  <c r="V11" i="8"/>
  <c r="V25" i="15" s="1"/>
  <c r="V55" i="3"/>
  <c r="V26" i="15"/>
  <c r="V27" i="15"/>
  <c r="V30" i="15"/>
  <c r="T25" i="13"/>
  <c r="T8" i="15" s="1"/>
  <c r="T84" i="8"/>
  <c r="T9" i="15" s="1"/>
  <c r="W9" i="15" s="1"/>
  <c r="T30" i="6"/>
  <c r="T14" i="15" s="1"/>
  <c r="T29" i="2"/>
  <c r="T5" i="15"/>
  <c r="T33" i="4"/>
  <c r="T11" i="15" s="1"/>
  <c r="T29" i="3"/>
  <c r="T10" i="15" s="1"/>
  <c r="T29" i="7"/>
  <c r="T6" i="15" s="1"/>
  <c r="T25" i="10"/>
  <c r="T25" i="9"/>
  <c r="T15" i="15" s="1"/>
  <c r="T7" i="15"/>
  <c r="T12" i="15"/>
  <c r="T23" i="14"/>
  <c r="T21" i="15" s="1"/>
  <c r="T47" i="6"/>
  <c r="T20" i="15" s="1"/>
  <c r="T52" i="8"/>
  <c r="T18" i="15" s="1"/>
  <c r="T23" i="11"/>
  <c r="T16" i="15"/>
  <c r="T35" i="11"/>
  <c r="T22" i="15" s="1"/>
  <c r="T55" i="14"/>
  <c r="T23" i="15" s="1"/>
  <c r="T48" i="9"/>
  <c r="T24" i="15" s="1"/>
  <c r="T55" i="13"/>
  <c r="T13" i="15" s="1"/>
  <c r="W13" i="15" s="1"/>
  <c r="T11" i="8"/>
  <c r="T25" i="15" s="1"/>
  <c r="T55" i="3"/>
  <c r="T26" i="15" s="1"/>
  <c r="T27" i="15"/>
  <c r="S25" i="13"/>
  <c r="S8" i="15"/>
  <c r="S84" i="8"/>
  <c r="S9" i="15" s="1"/>
  <c r="S30" i="6"/>
  <c r="S14" i="15" s="1"/>
  <c r="S29" i="2"/>
  <c r="S5" i="15"/>
  <c r="S33" i="4"/>
  <c r="S11" i="15"/>
  <c r="S29" i="3"/>
  <c r="S10" i="15" s="1"/>
  <c r="S29" i="7"/>
  <c r="S6" i="15" s="1"/>
  <c r="S25" i="10"/>
  <c r="S17" i="15"/>
  <c r="S25" i="9"/>
  <c r="S15" i="15"/>
  <c r="S7" i="15"/>
  <c r="S12" i="15"/>
  <c r="S23" i="14"/>
  <c r="S21" i="15" s="1"/>
  <c r="S52" i="8"/>
  <c r="S18" i="15"/>
  <c r="S23" i="11"/>
  <c r="S16" i="15"/>
  <c r="S35" i="11"/>
  <c r="S22" i="15" s="1"/>
  <c r="S55" i="14"/>
  <c r="S23" i="15" s="1"/>
  <c r="S24" i="15"/>
  <c r="S55" i="13"/>
  <c r="S13" i="15" s="1"/>
  <c r="R55" i="3"/>
  <c r="D55" i="3"/>
  <c r="D26" i="15" s="1"/>
  <c r="Q26" i="15" s="1"/>
  <c r="B55" i="3"/>
  <c r="R25" i="13"/>
  <c r="R8" i="15"/>
  <c r="R84" i="8"/>
  <c r="R9" i="15" s="1"/>
  <c r="R30" i="6"/>
  <c r="R14" i="15"/>
  <c r="R29" i="2"/>
  <c r="R5" i="15" s="1"/>
  <c r="R33" i="4"/>
  <c r="R11" i="15" s="1"/>
  <c r="R29" i="3"/>
  <c r="R10" i="15" s="1"/>
  <c r="R29" i="7"/>
  <c r="R6" i="15" s="1"/>
  <c r="R25" i="10"/>
  <c r="R17" i="15" s="1"/>
  <c r="R25" i="9"/>
  <c r="R15" i="15"/>
  <c r="R7" i="15"/>
  <c r="R12" i="15"/>
  <c r="R23" i="14"/>
  <c r="R21" i="15"/>
  <c r="R47" i="6"/>
  <c r="R20" i="15" s="1"/>
  <c r="R52" i="8"/>
  <c r="R18" i="15"/>
  <c r="R23" i="11"/>
  <c r="R16" i="15" s="1"/>
  <c r="R35" i="11"/>
  <c r="R22" i="15" s="1"/>
  <c r="R55" i="14"/>
  <c r="R23" i="15" s="1"/>
  <c r="R48" i="9"/>
  <c r="R24" i="15" s="1"/>
  <c r="R55" i="13"/>
  <c r="R13" i="15" s="1"/>
  <c r="D25" i="13"/>
  <c r="D8" i="15"/>
  <c r="D84" i="8"/>
  <c r="D9" i="15" s="1"/>
  <c r="D30" i="6"/>
  <c r="D14" i="15" s="1"/>
  <c r="D29" i="2"/>
  <c r="D5" i="15" s="1"/>
  <c r="D33" i="4"/>
  <c r="D29" i="3"/>
  <c r="D10" i="15" s="1"/>
  <c r="D29" i="7"/>
  <c r="D6" i="15"/>
  <c r="D25" i="10"/>
  <c r="D17" i="15" s="1"/>
  <c r="D25" i="9"/>
  <c r="P25" i="9" s="1"/>
  <c r="P15" i="15" s="1"/>
  <c r="D7" i="15"/>
  <c r="D12" i="15"/>
  <c r="D23" i="14"/>
  <c r="D21" i="15"/>
  <c r="D47" i="6"/>
  <c r="D20" i="15" s="1"/>
  <c r="D52" i="8"/>
  <c r="O52" i="8" s="1"/>
  <c r="D18" i="15"/>
  <c r="D23" i="11"/>
  <c r="D16" i="15" s="1"/>
  <c r="D35" i="11"/>
  <c r="D55" i="14"/>
  <c r="D23" i="15" s="1"/>
  <c r="D48" i="9"/>
  <c r="D24" i="15"/>
  <c r="D55" i="13"/>
  <c r="D13" i="15" s="1"/>
  <c r="D11" i="8"/>
  <c r="O11" i="8" s="1"/>
  <c r="D25" i="15"/>
  <c r="B25" i="13"/>
  <c r="B8" i="15" s="1"/>
  <c r="B84" i="8"/>
  <c r="B9" i="15" s="1"/>
  <c r="B30" i="6"/>
  <c r="B29" i="2"/>
  <c r="B5" i="15" s="1"/>
  <c r="Q5" i="15" s="1"/>
  <c r="B33" i="4"/>
  <c r="B11" i="15"/>
  <c r="B29" i="3"/>
  <c r="B10" i="15" s="1"/>
  <c r="B29" i="7"/>
  <c r="B6" i="15" s="1"/>
  <c r="B25" i="10"/>
  <c r="B25" i="9"/>
  <c r="B15" i="15"/>
  <c r="B7" i="15"/>
  <c r="B12" i="15"/>
  <c r="Q12" i="15" s="1"/>
  <c r="B23" i="14"/>
  <c r="B21" i="15"/>
  <c r="B47" i="6"/>
  <c r="B20" i="15" s="1"/>
  <c r="B52" i="8"/>
  <c r="B23" i="11"/>
  <c r="B16" i="15" s="1"/>
  <c r="B35" i="11"/>
  <c r="B22" i="15"/>
  <c r="B55" i="14"/>
  <c r="B23" i="15" s="1"/>
  <c r="B48" i="9"/>
  <c r="B24" i="15"/>
  <c r="B55" i="13"/>
  <c r="B11" i="8"/>
  <c r="B25" i="15"/>
  <c r="B26" i="15"/>
  <c r="E25" i="13"/>
  <c r="P25" i="13" s="1"/>
  <c r="P8" i="15" s="1"/>
  <c r="E8" i="15"/>
  <c r="E84" i="8"/>
  <c r="E9" i="15"/>
  <c r="E30" i="6"/>
  <c r="E14" i="15" s="1"/>
  <c r="E29" i="2"/>
  <c r="E5" i="15"/>
  <c r="E33" i="4"/>
  <c r="E11" i="15"/>
  <c r="E29" i="3"/>
  <c r="E10" i="15"/>
  <c r="E29" i="7"/>
  <c r="E6" i="15" s="1"/>
  <c r="E25" i="10"/>
  <c r="E17" i="15"/>
  <c r="E25" i="9"/>
  <c r="E15" i="15"/>
  <c r="E7" i="15"/>
  <c r="E12" i="15"/>
  <c r="E23" i="14"/>
  <c r="E21" i="15" s="1"/>
  <c r="E47" i="6"/>
  <c r="E20" i="15"/>
  <c r="E52" i="8"/>
  <c r="E18" i="15"/>
  <c r="E23" i="11"/>
  <c r="E16" i="15"/>
  <c r="E35" i="11"/>
  <c r="E22" i="15" s="1"/>
  <c r="E55" i="14"/>
  <c r="E23" i="15"/>
  <c r="E48" i="9"/>
  <c r="E24" i="15" s="1"/>
  <c r="E55" i="13"/>
  <c r="E13" i="15"/>
  <c r="E11" i="8"/>
  <c r="E25" i="15" s="1"/>
  <c r="E55" i="3"/>
  <c r="E26" i="15"/>
  <c r="F25" i="13"/>
  <c r="F8" i="15" s="1"/>
  <c r="F84" i="8"/>
  <c r="F9" i="15" s="1"/>
  <c r="F30" i="6"/>
  <c r="F14" i="15" s="1"/>
  <c r="F29" i="2"/>
  <c r="F5" i="15" s="1"/>
  <c r="F33" i="4"/>
  <c r="F11" i="15" s="1"/>
  <c r="F29" i="3"/>
  <c r="P29" i="3" s="1"/>
  <c r="P10" i="15" s="1"/>
  <c r="F10" i="15"/>
  <c r="F29" i="7"/>
  <c r="F6" i="15" s="1"/>
  <c r="F25" i="10"/>
  <c r="F17" i="15" s="1"/>
  <c r="F25" i="9"/>
  <c r="F15" i="15" s="1"/>
  <c r="F23" i="14"/>
  <c r="F21" i="15"/>
  <c r="F47" i="6"/>
  <c r="F20" i="15" s="1"/>
  <c r="F52" i="8"/>
  <c r="F18" i="15" s="1"/>
  <c r="F23" i="11"/>
  <c r="F16" i="15" s="1"/>
  <c r="F35" i="11"/>
  <c r="F22" i="15" s="1"/>
  <c r="F55" i="14"/>
  <c r="F48" i="9"/>
  <c r="F24" i="15"/>
  <c r="F55" i="13"/>
  <c r="F11" i="8"/>
  <c r="F25" i="15"/>
  <c r="F55" i="3"/>
  <c r="G25" i="13"/>
  <c r="G8" i="15"/>
  <c r="G84" i="8"/>
  <c r="G9" i="15"/>
  <c r="G30" i="6"/>
  <c r="G14" i="15" s="1"/>
  <c r="G29" i="2"/>
  <c r="G5" i="15" s="1"/>
  <c r="G33" i="4"/>
  <c r="G11" i="15"/>
  <c r="G29" i="3"/>
  <c r="X29" i="3" s="1"/>
  <c r="G10" i="15"/>
  <c r="G29" i="7"/>
  <c r="G6" i="15" s="1"/>
  <c r="G25" i="10"/>
  <c r="G17" i="15" s="1"/>
  <c r="G25" i="9"/>
  <c r="G15" i="15"/>
  <c r="G7" i="15"/>
  <c r="G12" i="15"/>
  <c r="G23" i="14"/>
  <c r="X23" i="14" s="1"/>
  <c r="G47" i="6"/>
  <c r="G20" i="15" s="1"/>
  <c r="G52" i="8"/>
  <c r="G18" i="15"/>
  <c r="G23" i="11"/>
  <c r="G16" i="15"/>
  <c r="G35" i="11"/>
  <c r="G22" i="15" s="1"/>
  <c r="G55" i="14"/>
  <c r="G23" i="15" s="1"/>
  <c r="G48" i="9"/>
  <c r="G24" i="15"/>
  <c r="G55" i="13"/>
  <c r="G13" i="15"/>
  <c r="G11" i="8"/>
  <c r="G25" i="15" s="1"/>
  <c r="G55" i="3"/>
  <c r="G26" i="15" s="1"/>
  <c r="J25" i="13"/>
  <c r="J8" i="15"/>
  <c r="J84" i="8"/>
  <c r="J9" i="15"/>
  <c r="J30" i="6"/>
  <c r="O30" i="6" s="1"/>
  <c r="J29" i="2"/>
  <c r="J5" i="15" s="1"/>
  <c r="J33" i="4"/>
  <c r="J11" i="15" s="1"/>
  <c r="J29" i="3"/>
  <c r="J10" i="15"/>
  <c r="J29" i="7"/>
  <c r="J6" i="15" s="1"/>
  <c r="J25" i="10"/>
  <c r="J17" i="15" s="1"/>
  <c r="J25" i="9"/>
  <c r="J15" i="15" s="1"/>
  <c r="J7" i="15"/>
  <c r="J12" i="15"/>
  <c r="J23" i="14"/>
  <c r="J21" i="15" s="1"/>
  <c r="J47" i="6"/>
  <c r="J20" i="15"/>
  <c r="J52" i="8"/>
  <c r="J18" i="15" s="1"/>
  <c r="J23" i="11"/>
  <c r="J16" i="15"/>
  <c r="J35" i="11"/>
  <c r="J22" i="15" s="1"/>
  <c r="J55" i="14"/>
  <c r="J23" i="15"/>
  <c r="J48" i="9"/>
  <c r="J24" i="15" s="1"/>
  <c r="J55" i="13"/>
  <c r="J13" i="15"/>
  <c r="J11" i="8"/>
  <c r="J25" i="15" s="1"/>
  <c r="J55" i="3"/>
  <c r="J26" i="15" s="1"/>
  <c r="K25" i="13"/>
  <c r="K8" i="15"/>
  <c r="K84" i="8"/>
  <c r="K9" i="15" s="1"/>
  <c r="K30" i="6"/>
  <c r="K14" i="15"/>
  <c r="K29" i="2"/>
  <c r="K5" i="15" s="1"/>
  <c r="K33" i="4"/>
  <c r="K11" i="15" s="1"/>
  <c r="K29" i="3"/>
  <c r="K10" i="15" s="1"/>
  <c r="K29" i="7"/>
  <c r="K6" i="15"/>
  <c r="K25" i="10"/>
  <c r="K17" i="15" s="1"/>
  <c r="K25" i="9"/>
  <c r="K15" i="15" s="1"/>
  <c r="K7" i="15"/>
  <c r="K12" i="15"/>
  <c r="K23" i="14"/>
  <c r="K21" i="15"/>
  <c r="K47" i="6"/>
  <c r="K20" i="15" s="1"/>
  <c r="K52" i="8"/>
  <c r="K18" i="15"/>
  <c r="K23" i="11"/>
  <c r="K16" i="15" s="1"/>
  <c r="K35" i="11"/>
  <c r="K22" i="15" s="1"/>
  <c r="K55" i="14"/>
  <c r="K48" i="9"/>
  <c r="K24" i="15"/>
  <c r="K55" i="13"/>
  <c r="K13" i="15" s="1"/>
  <c r="K11" i="8"/>
  <c r="K25" i="15" s="1"/>
  <c r="K55" i="3"/>
  <c r="K26" i="15" s="1"/>
  <c r="M25" i="13"/>
  <c r="M8" i="15" s="1"/>
  <c r="M84" i="8"/>
  <c r="M9" i="15" s="1"/>
  <c r="M30" i="6"/>
  <c r="M14" i="15"/>
  <c r="M29" i="2"/>
  <c r="M5" i="15" s="1"/>
  <c r="M33" i="4"/>
  <c r="M11" i="15"/>
  <c r="M29" i="3"/>
  <c r="M10" i="15" s="1"/>
  <c r="M29" i="7"/>
  <c r="M6" i="15"/>
  <c r="M25" i="10"/>
  <c r="M17" i="15" s="1"/>
  <c r="M25" i="9"/>
  <c r="M15" i="15"/>
  <c r="M12" i="15"/>
  <c r="M23" i="14"/>
  <c r="M21" i="15" s="1"/>
  <c r="M47" i="6"/>
  <c r="M20" i="15" s="1"/>
  <c r="M52" i="8"/>
  <c r="M18" i="15"/>
  <c r="M23" i="11"/>
  <c r="M16" i="15" s="1"/>
  <c r="M35" i="11"/>
  <c r="M22" i="15"/>
  <c r="M55" i="14"/>
  <c r="M23" i="15" s="1"/>
  <c r="M48" i="9"/>
  <c r="M24" i="15"/>
  <c r="M55" i="13"/>
  <c r="M13" i="15" s="1"/>
  <c r="M11" i="8"/>
  <c r="M25" i="15"/>
  <c r="M55" i="3"/>
  <c r="M26" i="15" s="1"/>
  <c r="N25" i="13"/>
  <c r="N8" i="15" s="1"/>
  <c r="N84" i="8"/>
  <c r="N9" i="15" s="1"/>
  <c r="N30" i="6"/>
  <c r="N14" i="15" s="1"/>
  <c r="N29" i="2"/>
  <c r="N5" i="15"/>
  <c r="N33" i="4"/>
  <c r="N11" i="15" s="1"/>
  <c r="N29" i="3"/>
  <c r="N10" i="15"/>
  <c r="N29" i="7"/>
  <c r="N6" i="15" s="1"/>
  <c r="N25" i="10"/>
  <c r="N17" i="15"/>
  <c r="N25" i="9"/>
  <c r="N15" i="15" s="1"/>
  <c r="N12" i="15"/>
  <c r="O12" i="15" s="1"/>
  <c r="N23" i="14"/>
  <c r="N21" i="15" s="1"/>
  <c r="O21" i="15" s="1"/>
  <c r="N47" i="6"/>
  <c r="N20" i="15"/>
  <c r="N52" i="8"/>
  <c r="N18" i="15" s="1"/>
  <c r="N23" i="11"/>
  <c r="N16" i="15"/>
  <c r="N35" i="11"/>
  <c r="N22" i="15" s="1"/>
  <c r="N55" i="14"/>
  <c r="N23" i="15"/>
  <c r="N48" i="9"/>
  <c r="N24" i="15" s="1"/>
  <c r="N55" i="13"/>
  <c r="N13" i="15" s="1"/>
  <c r="N11" i="8"/>
  <c r="N25" i="15" s="1"/>
  <c r="N55" i="3"/>
  <c r="N26" i="15"/>
  <c r="L25" i="13"/>
  <c r="L8" i="15"/>
  <c r="L84" i="8"/>
  <c r="L9" i="15" s="1"/>
  <c r="L30" i="6"/>
  <c r="L14" i="15" s="1"/>
  <c r="L29" i="2"/>
  <c r="L5" i="15" s="1"/>
  <c r="L33" i="4"/>
  <c r="L11" i="15"/>
  <c r="L29" i="3"/>
  <c r="L10" i="15" s="1"/>
  <c r="L29" i="7"/>
  <c r="L6" i="15" s="1"/>
  <c r="L25" i="10"/>
  <c r="L17" i="15" s="1"/>
  <c r="L25" i="9"/>
  <c r="L15" i="15" s="1"/>
  <c r="L7" i="15"/>
  <c r="L12" i="15"/>
  <c r="L23" i="14"/>
  <c r="L21" i="15"/>
  <c r="L47" i="6"/>
  <c r="L20" i="15" s="1"/>
  <c r="L52" i="8"/>
  <c r="L18" i="15" s="1"/>
  <c r="L23" i="11"/>
  <c r="L16" i="15" s="1"/>
  <c r="L35" i="11"/>
  <c r="L22" i="15"/>
  <c r="L55" i="14"/>
  <c r="L23" i="15" s="1"/>
  <c r="L48" i="9"/>
  <c r="L24" i="15" s="1"/>
  <c r="L55" i="13"/>
  <c r="L13" i="15" s="1"/>
  <c r="L11" i="8"/>
  <c r="L25" i="15" s="1"/>
  <c r="L55" i="3"/>
  <c r="L26" i="15" s="1"/>
  <c r="I25" i="13"/>
  <c r="X25" i="13" s="1"/>
  <c r="I8" i="15"/>
  <c r="I84" i="8"/>
  <c r="I9" i="15" s="1"/>
  <c r="I30" i="6"/>
  <c r="I14" i="15"/>
  <c r="I29" i="2"/>
  <c r="I5" i="15" s="1"/>
  <c r="I33" i="4"/>
  <c r="I11" i="15"/>
  <c r="I29" i="3"/>
  <c r="I10" i="15" s="1"/>
  <c r="I29" i="7"/>
  <c r="I6" i="15"/>
  <c r="I25" i="10"/>
  <c r="I17" i="15" s="1"/>
  <c r="I25" i="9"/>
  <c r="I15" i="15" s="1"/>
  <c r="I7" i="15"/>
  <c r="I12" i="15"/>
  <c r="I23" i="14"/>
  <c r="I21" i="15"/>
  <c r="I47" i="6"/>
  <c r="I20" i="15" s="1"/>
  <c r="I52" i="8"/>
  <c r="I18" i="15"/>
  <c r="I23" i="11"/>
  <c r="I16" i="15" s="1"/>
  <c r="I35" i="11"/>
  <c r="I22" i="15"/>
  <c r="I55" i="14"/>
  <c r="I23" i="15" s="1"/>
  <c r="I48" i="9"/>
  <c r="X48" i="9" s="1"/>
  <c r="I24" i="15"/>
  <c r="I55" i="13"/>
  <c r="I13" i="15" s="1"/>
  <c r="I11" i="8"/>
  <c r="I25" i="15" s="1"/>
  <c r="I55" i="3"/>
  <c r="I26" i="15" s="1"/>
  <c r="H25" i="13"/>
  <c r="H8" i="15" s="1"/>
  <c r="H84" i="8"/>
  <c r="H9" i="15"/>
  <c r="H30" i="6"/>
  <c r="H14" i="15" s="1"/>
  <c r="H29" i="2"/>
  <c r="H5" i="15"/>
  <c r="H33" i="4"/>
  <c r="H11" i="15" s="1"/>
  <c r="H29" i="3"/>
  <c r="H10" i="15"/>
  <c r="H29" i="7"/>
  <c r="H6" i="15" s="1"/>
  <c r="H25" i="10"/>
  <c r="H17" i="15"/>
  <c r="H25" i="9"/>
  <c r="H15" i="15" s="1"/>
  <c r="H7" i="15"/>
  <c r="H12" i="15"/>
  <c r="H23" i="14"/>
  <c r="H21" i="15" s="1"/>
  <c r="H47" i="6"/>
  <c r="H20" i="15"/>
  <c r="H52" i="8"/>
  <c r="H18" i="15" s="1"/>
  <c r="H23" i="11"/>
  <c r="H16" i="15" s="1"/>
  <c r="H35" i="11"/>
  <c r="H22" i="15" s="1"/>
  <c r="H55" i="14"/>
  <c r="H23" i="15" s="1"/>
  <c r="H48" i="9"/>
  <c r="H24" i="15" s="1"/>
  <c r="H55" i="13"/>
  <c r="H13" i="15"/>
  <c r="H11" i="8"/>
  <c r="H25" i="15" s="1"/>
  <c r="H55" i="3"/>
  <c r="H26" i="15"/>
  <c r="C25" i="13"/>
  <c r="C8" i="15" s="1"/>
  <c r="C84" i="8"/>
  <c r="C9" i="15"/>
  <c r="C30" i="6"/>
  <c r="C14" i="15" s="1"/>
  <c r="C29" i="2"/>
  <c r="C5" i="15" s="1"/>
  <c r="C33" i="4"/>
  <c r="C11" i="15" s="1"/>
  <c r="C29" i="3"/>
  <c r="C10" i="15" s="1"/>
  <c r="C29" i="7"/>
  <c r="C6" i="15" s="1"/>
  <c r="C25" i="10"/>
  <c r="C17" i="15"/>
  <c r="C25" i="9"/>
  <c r="C15" i="15" s="1"/>
  <c r="C7" i="15"/>
  <c r="C12" i="15"/>
  <c r="C23" i="14"/>
  <c r="C21" i="15" s="1"/>
  <c r="C47" i="6"/>
  <c r="C20" i="15" s="1"/>
  <c r="C52" i="8"/>
  <c r="C18" i="15" s="1"/>
  <c r="C23" i="11"/>
  <c r="C16" i="15"/>
  <c r="C35" i="11"/>
  <c r="C22" i="15" s="1"/>
  <c r="C55" i="14"/>
  <c r="C23" i="15" s="1"/>
  <c r="C48" i="9"/>
  <c r="C24" i="15" s="1"/>
  <c r="C55" i="13"/>
  <c r="C13" i="15"/>
  <c r="C11" i="8"/>
  <c r="C25" i="15" s="1"/>
  <c r="C55" i="3"/>
  <c r="C26" i="15"/>
  <c r="Q19" i="15"/>
  <c r="O19" i="15"/>
  <c r="A30" i="15"/>
  <c r="W29" i="15"/>
  <c r="Q29" i="15"/>
  <c r="A29" i="15"/>
  <c r="W28" i="15"/>
  <c r="Q28" i="15"/>
  <c r="A28" i="15"/>
  <c r="O27" i="15"/>
  <c r="A27" i="15"/>
  <c r="A25" i="15"/>
  <c r="A13" i="15"/>
  <c r="A24" i="15"/>
  <c r="A23" i="15"/>
  <c r="P22" i="15"/>
  <c r="W16" i="15"/>
  <c r="Q16" i="15"/>
  <c r="P23" i="11"/>
  <c r="P16" i="15" s="1"/>
  <c r="A16" i="15"/>
  <c r="A18" i="15"/>
  <c r="A20" i="15"/>
  <c r="Q21" i="15"/>
  <c r="P23" i="14"/>
  <c r="P21" i="15" s="1"/>
  <c r="A21" i="15"/>
  <c r="A12" i="15"/>
  <c r="W7" i="15"/>
  <c r="A7" i="15"/>
  <c r="A15" i="15"/>
  <c r="A17" i="15"/>
  <c r="P29" i="7"/>
  <c r="P6" i="15" s="1"/>
  <c r="A6" i="15"/>
  <c r="Q10" i="15"/>
  <c r="A10" i="15"/>
  <c r="A11" i="15"/>
  <c r="W29" i="2"/>
  <c r="W5" i="15" s="1"/>
  <c r="A5" i="15"/>
  <c r="A14" i="15"/>
  <c r="Q9" i="15"/>
  <c r="A9" i="15"/>
  <c r="A8" i="15"/>
  <c r="U67" i="14"/>
  <c r="V67" i="14"/>
  <c r="T67" i="14"/>
  <c r="S67" i="14"/>
  <c r="R67" i="14"/>
  <c r="Q67" i="14"/>
  <c r="P67" i="14"/>
  <c r="X55" i="14"/>
  <c r="W55" i="14"/>
  <c r="P40" i="14"/>
  <c r="Q23" i="14"/>
  <c r="X55" i="13"/>
  <c r="W55" i="13"/>
  <c r="O25" i="13"/>
  <c r="W35" i="11"/>
  <c r="W23" i="11"/>
  <c r="Q23" i="11"/>
  <c r="P41" i="10"/>
  <c r="Q48" i="9"/>
  <c r="O48" i="9"/>
  <c r="W84" i="8"/>
  <c r="Q84" i="8"/>
  <c r="O84" i="8"/>
  <c r="P28" i="8"/>
  <c r="W11" i="8"/>
  <c r="R11" i="8"/>
  <c r="Q11" i="8"/>
  <c r="P11" i="8"/>
  <c r="Q29" i="7"/>
  <c r="Y47" i="6"/>
  <c r="X47" i="6"/>
  <c r="W47" i="6"/>
  <c r="S47" i="6"/>
  <c r="Y30" i="6"/>
  <c r="X30" i="6"/>
  <c r="W30" i="6"/>
  <c r="X33" i="4"/>
  <c r="Q33" i="4"/>
  <c r="W55" i="3"/>
  <c r="S55" i="3"/>
  <c r="W29" i="3"/>
  <c r="Q29" i="3"/>
  <c r="O29" i="3"/>
  <c r="G36" i="2"/>
  <c r="K36" i="2"/>
  <c r="M36" i="2"/>
  <c r="F36" i="2"/>
  <c r="I36" i="2"/>
  <c r="L36" i="2"/>
  <c r="J36" i="2"/>
  <c r="H36" i="2"/>
  <c r="E36" i="2"/>
  <c r="D36" i="2"/>
  <c r="C36" i="2"/>
  <c r="B36" i="2"/>
  <c r="W18" i="15" l="1"/>
  <c r="Q8" i="15"/>
  <c r="W48" i="9"/>
  <c r="O8" i="15"/>
  <c r="O15" i="15"/>
  <c r="O35" i="11"/>
  <c r="O7" i="15"/>
  <c r="N44" i="3"/>
  <c r="N48" i="15" s="1"/>
  <c r="O47" i="18"/>
  <c r="O42" i="15" s="1"/>
  <c r="X23" i="11"/>
  <c r="Q47" i="6"/>
  <c r="X29" i="7"/>
  <c r="Q52" i="8"/>
  <c r="W25" i="9"/>
  <c r="O23" i="11"/>
  <c r="O36" i="2"/>
  <c r="O33" i="4"/>
  <c r="X52" i="8"/>
  <c r="X25" i="9"/>
  <c r="O55" i="13"/>
  <c r="Q55" i="14"/>
  <c r="P84" i="8"/>
  <c r="P9" i="15" s="1"/>
  <c r="P48" i="9"/>
  <c r="P24" i="15" s="1"/>
  <c r="J14" i="15"/>
  <c r="J31" i="15" s="1"/>
  <c r="G21" i="15"/>
  <c r="D15" i="15"/>
  <c r="Q15" i="15" s="1"/>
  <c r="U21" i="15"/>
  <c r="W21" i="15" s="1"/>
  <c r="U6" i="15"/>
  <c r="W6" i="15" s="1"/>
  <c r="O44" i="3"/>
  <c r="O48" i="15" s="1"/>
  <c r="G55" i="15"/>
  <c r="V8" i="15"/>
  <c r="W8" i="15" s="1"/>
  <c r="P36" i="17"/>
  <c r="P12" i="15" s="1"/>
  <c r="O6" i="15"/>
  <c r="W12" i="15"/>
  <c r="J43" i="15"/>
  <c r="Z30" i="6"/>
  <c r="W27" i="15"/>
  <c r="L84" i="15"/>
  <c r="N59" i="17"/>
  <c r="N45" i="15" s="1"/>
  <c r="W11" i="15"/>
  <c r="O29" i="2"/>
  <c r="X29" i="2"/>
  <c r="N36" i="2"/>
  <c r="O25" i="9"/>
  <c r="O25" i="10"/>
  <c r="Q25" i="13"/>
  <c r="P29" i="2"/>
  <c r="P5" i="15" s="1"/>
  <c r="O28" i="8"/>
  <c r="O44" i="15" s="1"/>
  <c r="O23" i="14"/>
  <c r="H31" i="15"/>
  <c r="Q29" i="2"/>
  <c r="O29" i="7"/>
  <c r="X84" i="8"/>
  <c r="Q25" i="9"/>
  <c r="H55" i="15"/>
  <c r="O5" i="15"/>
  <c r="O20" i="15"/>
  <c r="Q20" i="15"/>
  <c r="T17" i="15"/>
  <c r="W17" i="15" s="1"/>
  <c r="W25" i="10"/>
  <c r="L55" i="15"/>
  <c r="Q6" i="15"/>
  <c r="C31" i="15"/>
  <c r="O10" i="15"/>
  <c r="F26" i="15"/>
  <c r="P55" i="3"/>
  <c r="P26" i="15" s="1"/>
  <c r="O24" i="15"/>
  <c r="Q24" i="15"/>
  <c r="M41" i="15"/>
  <c r="N40" i="14"/>
  <c r="N41" i="15" s="1"/>
  <c r="H46" i="15"/>
  <c r="O41" i="10"/>
  <c r="O46" i="15" s="1"/>
  <c r="O55" i="3"/>
  <c r="Q30" i="6"/>
  <c r="W52" i="8"/>
  <c r="Q7" i="15"/>
  <c r="O26" i="15"/>
  <c r="L31" i="15"/>
  <c r="B18" i="15"/>
  <c r="Q18" i="15" s="1"/>
  <c r="P52" i="8"/>
  <c r="P18" i="15" s="1"/>
  <c r="B17" i="15"/>
  <c r="Q17" i="15" s="1"/>
  <c r="Q25" i="10"/>
  <c r="W30" i="15"/>
  <c r="W25" i="15"/>
  <c r="W24" i="15"/>
  <c r="W22" i="15"/>
  <c r="U31" i="15"/>
  <c r="E55" i="15"/>
  <c r="N44" i="7"/>
  <c r="N54" i="15" s="1"/>
  <c r="M54" i="15"/>
  <c r="F47" i="15"/>
  <c r="N67" i="14"/>
  <c r="N47" i="15" s="1"/>
  <c r="F13" i="15"/>
  <c r="P55" i="13"/>
  <c r="P13" i="15" s="1"/>
  <c r="D22" i="15"/>
  <c r="Q35" i="11"/>
  <c r="P35" i="11"/>
  <c r="N16" i="16"/>
  <c r="N43" i="15" s="1"/>
  <c r="M43" i="15"/>
  <c r="Z47" i="6"/>
  <c r="W67" i="14"/>
  <c r="P25" i="10"/>
  <c r="P17" i="15" s="1"/>
  <c r="O16" i="15"/>
  <c r="B14" i="15"/>
  <c r="P30" i="6"/>
  <c r="P14" i="15" s="1"/>
  <c r="W33" i="4"/>
  <c r="O47" i="6"/>
  <c r="P47" i="6"/>
  <c r="P20" i="15" s="1"/>
  <c r="I31" i="15"/>
  <c r="N31" i="15"/>
  <c r="M31" i="15"/>
  <c r="K23" i="15"/>
  <c r="K31" i="15" s="1"/>
  <c r="O55" i="14"/>
  <c r="G31" i="15"/>
  <c r="F23" i="15"/>
  <c r="P55" i="14"/>
  <c r="E31" i="15"/>
  <c r="B13" i="15"/>
  <c r="Q13" i="15" s="1"/>
  <c r="Q55" i="13"/>
  <c r="D11" i="15"/>
  <c r="D31" i="15" s="1"/>
  <c r="P33" i="4"/>
  <c r="P11" i="15" s="1"/>
  <c r="O9" i="15"/>
  <c r="C55" i="15"/>
  <c r="D55" i="15"/>
  <c r="K47" i="15"/>
  <c r="O67" i="14"/>
  <c r="O47" i="15" s="1"/>
  <c r="N28" i="8"/>
  <c r="N44" i="15" s="1"/>
  <c r="F45" i="15"/>
  <c r="F55" i="15" s="1"/>
  <c r="O40" i="14"/>
  <c r="O41" i="15" s="1"/>
  <c r="O59" i="17"/>
  <c r="O45" i="15" s="1"/>
  <c r="K45" i="15"/>
  <c r="K55" i="15" s="1"/>
  <c r="V29" i="18"/>
  <c r="Q55" i="3"/>
  <c r="R26" i="15" s="1"/>
  <c r="S26" i="15" s="1"/>
  <c r="S31" i="15" s="1"/>
  <c r="N41" i="10"/>
  <c r="N46" i="15" s="1"/>
  <c r="J53" i="15"/>
  <c r="J55" i="15" s="1"/>
  <c r="N33" i="16"/>
  <c r="N49" i="15" s="1"/>
  <c r="M49" i="15"/>
  <c r="Q29" i="18"/>
  <c r="P29" i="18"/>
  <c r="P7" i="15" s="1"/>
  <c r="O29" i="18"/>
  <c r="N47" i="18"/>
  <c r="N42" i="15" s="1"/>
  <c r="V31" i="15" l="1"/>
  <c r="O17" i="15"/>
  <c r="F31" i="15"/>
  <c r="B31" i="15"/>
  <c r="Q31" i="15"/>
  <c r="O31" i="15"/>
  <c r="P31" i="15"/>
  <c r="Q11" i="15"/>
  <c r="O11" i="15"/>
  <c r="M55" i="15"/>
  <c r="N55" i="15" s="1"/>
  <c r="O55" i="15"/>
  <c r="O13" i="15"/>
  <c r="O18" i="15"/>
  <c r="Q14" i="15"/>
  <c r="O14" i="15"/>
  <c r="Q22" i="15"/>
  <c r="O22" i="15"/>
  <c r="T31" i="15"/>
  <c r="W31" i="15" s="1"/>
  <c r="R31" i="15"/>
</calcChain>
</file>

<file path=xl/sharedStrings.xml><?xml version="1.0" encoding="utf-8"?>
<sst xmlns="http://schemas.openxmlformats.org/spreadsheetml/2006/main" count="1396" uniqueCount="156">
  <si>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</si>
  <si>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</si>
  <si>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</si>
  <si>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</si>
  <si>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Hahneman</t>
  </si>
  <si>
    <t>Table 1</t>
  </si>
  <si>
    <t>#2 Chase Hahneman</t>
  </si>
  <si>
    <t>Opponent</t>
  </si>
  <si>
    <t>AB</t>
  </si>
  <si>
    <t>R</t>
  </si>
  <si>
    <t>H</t>
  </si>
  <si>
    <t>2B</t>
  </si>
  <si>
    <t>3B</t>
  </si>
  <si>
    <t>HR</t>
  </si>
  <si>
    <t>RBI</t>
  </si>
  <si>
    <t>SO</t>
  </si>
  <si>
    <t>BB</t>
  </si>
  <si>
    <t>HP</t>
  </si>
  <si>
    <t>SAC</t>
  </si>
  <si>
    <t>SF</t>
  </si>
  <si>
    <t>SOE</t>
  </si>
  <si>
    <t>OBP</t>
  </si>
  <si>
    <t>SLG. PCT.</t>
  </si>
  <si>
    <t>BA</t>
  </si>
  <si>
    <t>SB</t>
  </si>
  <si>
    <t>CS</t>
  </si>
  <si>
    <t>E</t>
  </si>
  <si>
    <t>A</t>
  </si>
  <si>
    <t>PO</t>
  </si>
  <si>
    <t>Fdg Pct</t>
  </si>
  <si>
    <t>BABIP</t>
  </si>
  <si>
    <t>St. Augustine</t>
  </si>
  <si>
    <t>Baker Co</t>
  </si>
  <si>
    <t>Bolles</t>
  </si>
  <si>
    <t>Columbus, GA</t>
  </si>
  <si>
    <t>Nease</t>
  </si>
  <si>
    <t>Mandarin</t>
  </si>
  <si>
    <t>Episcopal</t>
  </si>
  <si>
    <t>Ridgeview</t>
  </si>
  <si>
    <t>Bishop Verot</t>
  </si>
  <si>
    <t>Providence</t>
  </si>
  <si>
    <t>Williston</t>
  </si>
  <si>
    <t>Royal Palm Beach</t>
  </si>
  <si>
    <t>Trinity Prep</t>
  </si>
  <si>
    <t>Palm Beach Central</t>
  </si>
  <si>
    <t>Palatka</t>
  </si>
  <si>
    <t>Middleburg</t>
  </si>
  <si>
    <t>Menendez</t>
  </si>
  <si>
    <t>Clay</t>
  </si>
  <si>
    <t>Fletcher</t>
  </si>
  <si>
    <t>Creekside</t>
  </si>
  <si>
    <t>Totals</t>
  </si>
  <si>
    <t>PITCHING</t>
  </si>
  <si>
    <t>G</t>
  </si>
  <si>
    <t>W</t>
  </si>
  <si>
    <t>L</t>
  </si>
  <si>
    <t>S</t>
  </si>
  <si>
    <t>IP</t>
  </si>
  <si>
    <t>ER</t>
  </si>
  <si>
    <t>ERA</t>
  </si>
  <si>
    <t>WHIP</t>
  </si>
  <si>
    <t>PC</t>
  </si>
  <si>
    <t>1PS</t>
  </si>
  <si>
    <t>HollstronRosenblum</t>
  </si>
  <si>
    <t># 8 Hunter Hollstrom</t>
  </si>
  <si>
    <t>WP</t>
  </si>
  <si>
    <t>#15 Jack Rosenblum</t>
  </si>
  <si>
    <t>Dwyer</t>
  </si>
  <si>
    <t>Larryson</t>
  </si>
  <si>
    <t># 20 Jack Larryson</t>
  </si>
  <si>
    <t>blank</t>
  </si>
  <si>
    <t>Catchers</t>
  </si>
  <si>
    <t># 3 Trevor Hancock</t>
  </si>
  <si>
    <t>PB</t>
  </si>
  <si>
    <t>Opp CS</t>
  </si>
  <si>
    <t>#16 Kevin Mauro</t>
  </si>
  <si>
    <t>Sizemore</t>
  </si>
  <si>
    <t># 5 Austin Sizemore</t>
  </si>
  <si>
    <t>VegaWiliams</t>
  </si>
  <si>
    <t># 23 Justin Vega</t>
  </si>
  <si>
    <t>V</t>
  </si>
  <si>
    <t>#17 Alex Buckheit</t>
  </si>
  <si>
    <t>B</t>
  </si>
  <si>
    <t># 7 Mikey Williams</t>
  </si>
  <si>
    <t xml:space="preserve"> </t>
  </si>
  <si>
    <t>GarrardRollings</t>
  </si>
  <si>
    <t># 25 Donovan Garrard</t>
  </si>
  <si>
    <t># 22 Nathan Rollings</t>
  </si>
  <si>
    <t>Oczypok</t>
  </si>
  <si>
    <t># 24 Alex Oczypok</t>
  </si>
  <si>
    <t>`</t>
  </si>
  <si>
    <t>HayWitt</t>
  </si>
  <si>
    <t>HayWitt - Table 1</t>
  </si>
  <si>
    <t># 5 Tanner Hay</t>
  </si>
  <si>
    <t>Baker CO</t>
  </si>
  <si>
    <t>#29 Sandon Witt</t>
  </si>
  <si>
    <t>Table 1-1</t>
  </si>
  <si>
    <t>HayWitt - Table 1-1</t>
  </si>
  <si>
    <t>MantiaWernick</t>
  </si>
  <si>
    <t># 4 Aaron Mantia</t>
  </si>
  <si>
    <t>BABP</t>
  </si>
  <si>
    <t># 9 Zach Wernick</t>
  </si>
  <si>
    <t>AlemanLyons</t>
  </si>
  <si>
    <t># 14 Eric Aleman</t>
  </si>
  <si>
    <t>#21 Roy Lyons</t>
  </si>
  <si>
    <t xml:space="preserve">Baker Co </t>
  </si>
  <si>
    <t>Team Totals</t>
  </si>
  <si>
    <t>Ponte Vedra High School  2015 (8-18)</t>
  </si>
  <si>
    <t>Hitting Stats:</t>
  </si>
  <si>
    <t>Player</t>
  </si>
  <si>
    <t>ROE</t>
  </si>
  <si>
    <t>AVG</t>
  </si>
  <si>
    <t># 29  Sandon  Witt</t>
  </si>
  <si>
    <t>2</t>
  </si>
  <si>
    <t>0</t>
  </si>
  <si>
    <t>#10 Steele Tarleton</t>
  </si>
  <si>
    <t>2014 Totals</t>
  </si>
  <si>
    <t>2013 Totals</t>
  </si>
  <si>
    <t>.946</t>
  </si>
  <si>
    <t>2012 Totals</t>
  </si>
  <si>
    <t>.949</t>
  </si>
  <si>
    <t>2011 Totals</t>
  </si>
  <si>
    <t>.944</t>
  </si>
  <si>
    <t>2010 Totals</t>
  </si>
  <si>
    <t>2015 Pitching Stats</t>
  </si>
  <si>
    <t>Pitching Stats:</t>
  </si>
  <si>
    <t>PONTE VEDRA HIGH SCHOOL</t>
  </si>
  <si>
    <t>Player:</t>
  </si>
  <si>
    <t>#8 Hunter Holstrum</t>
  </si>
  <si>
    <t>2009 Totals</t>
  </si>
  <si>
    <t>2013 Total</t>
  </si>
  <si>
    <t>2.36</t>
  </si>
  <si>
    <t>1.31</t>
  </si>
  <si>
    <t>2012 Total</t>
  </si>
  <si>
    <t>211</t>
  </si>
  <si>
    <t>2011 Total</t>
  </si>
  <si>
    <t>184.1</t>
  </si>
  <si>
    <t>3.61</t>
  </si>
  <si>
    <t>1.69</t>
  </si>
  <si>
    <t>2010 Total</t>
  </si>
  <si>
    <t>Opponents:</t>
  </si>
  <si>
    <t>PV</t>
  </si>
  <si>
    <t>Opp</t>
  </si>
  <si>
    <t>Record</t>
  </si>
  <si>
    <t xml:space="preserve">           </t>
  </si>
  <si>
    <t>DonaldsonBerger</t>
  </si>
  <si>
    <t>#6 Kenny Donaldson</t>
  </si>
  <si>
    <t>Speed</t>
  </si>
  <si>
    <t>#27 Griffin Berger</t>
  </si>
  <si>
    <t>ZehilNorrisLineau</t>
  </si>
  <si>
    <t>#11 Louis Zehil</t>
  </si>
  <si>
    <t>St Augustine</t>
  </si>
  <si>
    <t>#20 JD Norris</t>
  </si>
  <si>
    <t>#30 Justin Lineau</t>
  </si>
  <si>
    <t>Rolfson</t>
  </si>
  <si>
    <t># 13 Andrew Rolfson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</si>
</sst>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 #/#"/>
    <numFmt numFmtId="166" formatCode="0.000"/>
    <numFmt numFmtId="167" formatCode="m\-d"/>
  </numFmts>
  <fonts count="14" x14ac:knownFonts="1">
    <font>
      <sz val="12"/>
      <color indexed="8"/>
      <name val="Verdana"/>
    </font>
    <font>
      <sz val="14"/>
      <color indexed="8"/>
      <name val="Verdana"/>
      <family val="2"/>
    </font>
    <font>
      <u/>
      <sz val="12"/>
      <color indexed="11"/>
      <name val="Verdana"/>
      <family val="2"/>
    </font>
    <font>
      <sz val="10"/>
      <color indexed="8"/>
      <name val="Geneva"/>
      <family val="2"/>
    </font>
    <font>
      <sz val="12"/>
      <color indexed="8"/>
      <name val="Geneva"/>
      <family val="2"/>
    </font>
    <font>
      <sz val="9"/>
      <color indexed="8"/>
      <name val="Geneva"/>
      <family val="2"/>
    </font>
    <font>
      <i/>
      <sz val="9"/>
      <color indexed="8"/>
      <name val="Geneva"/>
      <family val="2"/>
    </font>
    <font>
      <i/>
      <sz val="10"/>
      <color indexed="8"/>
      <name val="Geneva"/>
      <family val="2"/>
    </font>
    <font>
      <sz val="16"/>
      <color indexed="8"/>
      <name val="Geneva"/>
      <family val="2"/>
    </font>
    <font>
      <u/>
      <sz val="12"/>
      <color indexed="8"/>
      <name val="Geneva"/>
      <family val="2"/>
    </font>
    <font>
      <sz val="8"/>
      <color indexed="8"/>
      <name val="Geneva"/>
      <family val="2"/>
    </font>
    <font>
      <u/>
      <sz val="10"/>
      <color indexed="8"/>
      <name val="Geneva"/>
      <family val="2"/>
    </font>
    <font>
      <b/>
      <sz val="9"/>
      <color indexed="8"/>
      <name val="Geneva"/>
      <family val="2"/>
    </font>
    <font>
      <b/>
      <sz val="10"/>
      <color indexed="8"/>
      <name val="Geneva"/>
      <family val="2"/>
    </font>
  </fonts>
  <fills count="4">
    <fill>
      <patternFill patternType="none"/>
    </fill>
    <fill>
      <patternFill patternType="gray125"/>
    </fill>
    <fill>
      <patternFill patternType="solid">
        <fgColor indexed="9"/>
        <bgColor auto="1"/>
      </patternFill>
    </fill>
    <fill>
      <patternFill patternType="solid">
        <fgColor indexed="10"/>
        <bgColor auto="1"/>
      </patternFill>
    </fill>
  </fills>
  <borders count="20">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12"/>
      </right>
      <top style="thin">
        <color indexed="8"/>
      </top>
      <bottom style="thin">
        <color indexed="8"/>
      </bottom>
      <diagonal/>
    </border>
    <border>
      <left/>
      <right style="thin">
        <color indexed="12"/>
      </right>
      <top/>
      <bottom style="thin">
        <color indexed="12"/>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n">
        <color indexed="8"/>
      </bottom>
      <diagonal/>
    </border>
    <border>
      <left style="thin">
        <color indexed="12"/>
      </left>
      <right/>
      <top style="thin">
        <color indexed="12"/>
      </top>
      <bottom style="thin">
        <color indexed="8"/>
      </bottom>
      <diagonal/>
    </border>
    <border>
      <left/>
      <right style="thin">
        <color indexed="12"/>
      </right>
      <top style="thin">
        <color indexed="8"/>
      </top>
      <bottom style="thin">
        <color indexed="8"/>
      </bottom>
      <diagonal/>
    </border>
    <border>
      <left style="thin">
        <color indexed="12"/>
      </left>
      <right/>
      <top style="thin">
        <color indexed="8"/>
      </top>
      <bottom style="thin">
        <color indexed="8"/>
      </bottom>
      <diagonal/>
    </border>
    <border>
      <left/>
      <right style="thin">
        <color indexed="12"/>
      </right>
      <top style="thin">
        <color indexed="8"/>
      </top>
      <bottom style="thin">
        <color indexed="12"/>
      </bottom>
      <diagonal/>
    </border>
    <border>
      <left style="thin">
        <color indexed="12"/>
      </left>
      <right/>
      <top style="thin">
        <color indexed="8"/>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medium">
        <color indexed="8"/>
      </bottom>
      <diagonal/>
    </border>
    <border>
      <left style="thin">
        <color indexed="12"/>
      </left>
      <right style="thin">
        <color indexed="12"/>
      </right>
      <top style="thin">
        <color indexed="12"/>
      </top>
      <bottom style="medium">
        <color indexed="8"/>
      </bottom>
      <diagonal/>
    </border>
    <border>
      <left/>
      <right style="thin">
        <color indexed="12"/>
      </right>
      <top style="medium">
        <color indexed="8"/>
      </top>
      <bottom style="thin">
        <color indexed="12"/>
      </bottom>
      <diagonal/>
    </border>
    <border>
      <left style="thin">
        <color indexed="12"/>
      </left>
      <right style="thin">
        <color indexed="12"/>
      </right>
      <top style="medium">
        <color indexed="8"/>
      </top>
      <bottom style="thin">
        <color indexed="12"/>
      </bottom>
      <diagonal/>
    </border>
  </borders>
  <cellStyleXfs count="1">
    <xf numFmtId="0" fontId="0" fillId="0" borderId="0" applyNumberFormat="0" applyFill="0" applyBorder="0" applyProtection="0">
      <alignment vertical="top" wrapText="1"/>
    </xf>
  </cellStyleXfs>
  <cellXfs count="148">
    <xf numFmtId="0" fontId="0" fillId="0" borderId="0" xfId="0">
      <alignment vertical="top" wrapText="1"/>
    </xf>
    <xf numFmtId="0" fontId="1" fillId="0" borderId="0" xfId="0" applyFont="1" applyAlignment="1"/>
    <xf numFmtId="0" fontId="0" fillId="2" borderId="0" xfId="0" applyFill="1" applyAlignment="1"/>
    <xf numFmtId="0" fontId="0" fillId="3" borderId="0" xfId="0" applyFill="1" applyAlignment="1"/>
    <xf numFmtId="0" fontId="2" fillId="3" borderId="0" xfId="0" applyFont="1" applyFill="1" applyAlignment="1"/>
    <xf numFmtId="0" fontId="3" fillId="0" borderId="0" xfId="0" applyNumberFormat="1" applyFont="1" applyAlignment="1"/>
    <xf numFmtId="0" fontId="4" fillId="0" borderId="1" xfId="0" applyNumberFormat="1" applyFont="1" applyBorder="1" applyAlignment="1">
      <alignment horizontal="center"/>
    </xf>
    <xf numFmtId="1" fontId="4" fillId="0" borderId="1" xfId="0" applyNumberFormat="1" applyFont="1" applyBorder="1" applyAlignment="1">
      <alignment horizontal="center"/>
    </xf>
    <xf numFmtId="0" fontId="3" fillId="0" borderId="1" xfId="0" applyFont="1" applyBorder="1" applyAlignment="1"/>
    <xf numFmtId="1" fontId="5" fillId="0" borderId="1" xfId="0" applyNumberFormat="1" applyFont="1" applyBorder="1" applyAlignment="1">
      <alignment horizontal="center"/>
    </xf>
    <xf numFmtId="0" fontId="5" fillId="0" borderId="2" xfId="0" applyNumberFormat="1" applyFont="1" applyBorder="1" applyAlignment="1">
      <alignment horizontal="center"/>
    </xf>
    <xf numFmtId="0" fontId="5" fillId="0" borderId="2" xfId="0" applyNumberFormat="1" applyFont="1" applyBorder="1" applyAlignment="1">
      <alignment horizontal="left"/>
    </xf>
    <xf numFmtId="0" fontId="5" fillId="0" borderId="2" xfId="0" applyNumberFormat="1" applyFont="1" applyBorder="1" applyAlignment="1">
      <alignment horizontal="left" wrapText="1"/>
    </xf>
    <xf numFmtId="0" fontId="5" fillId="0" borderId="2" xfId="0" applyNumberFormat="1" applyFont="1" applyBorder="1" applyAlignment="1"/>
    <xf numFmtId="0" fontId="5" fillId="0" borderId="2" xfId="0" applyNumberFormat="1" applyFont="1" applyBorder="1" applyAlignment="1">
      <alignment wrapText="1"/>
    </xf>
    <xf numFmtId="0" fontId="5" fillId="0" borderId="3" xfId="0" applyNumberFormat="1" applyFont="1" applyBorder="1" applyAlignment="1"/>
    <xf numFmtId="0" fontId="5" fillId="0" borderId="3" xfId="0" applyNumberFormat="1" applyFont="1" applyBorder="1" applyAlignment="1">
      <alignment horizontal="left"/>
    </xf>
    <xf numFmtId="1" fontId="5" fillId="0" borderId="3" xfId="0" applyNumberFormat="1" applyFont="1" applyBorder="1" applyAlignment="1">
      <alignment horizontal="left"/>
    </xf>
    <xf numFmtId="164" fontId="5" fillId="0" borderId="3" xfId="0" applyNumberFormat="1" applyFont="1" applyBorder="1" applyAlignment="1">
      <alignment horizontal="left"/>
    </xf>
    <xf numFmtId="0" fontId="3" fillId="0" borderId="3" xfId="0" applyFont="1" applyBorder="1" applyAlignment="1"/>
    <xf numFmtId="0" fontId="5" fillId="0" borderId="1" xfId="0" applyNumberFormat="1" applyFont="1" applyBorder="1" applyAlignment="1">
      <alignment horizontal="left"/>
    </xf>
    <xf numFmtId="1" fontId="5" fillId="0" borderId="1" xfId="0" applyNumberFormat="1" applyFont="1" applyBorder="1" applyAlignment="1">
      <alignment horizontal="left"/>
    </xf>
    <xf numFmtId="164" fontId="5" fillId="0" borderId="1" xfId="0" applyNumberFormat="1" applyFont="1" applyBorder="1" applyAlignment="1">
      <alignment horizontal="left"/>
    </xf>
    <xf numFmtId="0" fontId="5" fillId="0" borderId="1" xfId="0" applyNumberFormat="1" applyFont="1" applyBorder="1" applyAlignment="1"/>
    <xf numFmtId="1" fontId="5" fillId="0" borderId="2" xfId="0" applyNumberFormat="1" applyFont="1" applyBorder="1" applyAlignment="1">
      <alignment horizontal="left"/>
    </xf>
    <xf numFmtId="0" fontId="5" fillId="0" borderId="4" xfId="0" applyNumberFormat="1" applyFont="1" applyBorder="1" applyAlignment="1">
      <alignment horizontal="left"/>
    </xf>
    <xf numFmtId="0" fontId="3" fillId="0" borderId="1" xfId="0" applyNumberFormat="1" applyFont="1" applyBorder="1" applyAlignment="1">
      <alignment horizontal="left"/>
    </xf>
    <xf numFmtId="164" fontId="5" fillId="0" borderId="2" xfId="0" applyNumberFormat="1" applyFont="1" applyBorder="1" applyAlignment="1">
      <alignment horizontal="left"/>
    </xf>
    <xf numFmtId="1" fontId="3" fillId="0" borderId="2" xfId="0" applyNumberFormat="1" applyFont="1" applyBorder="1" applyAlignment="1"/>
    <xf numFmtId="0" fontId="5" fillId="0" borderId="3" xfId="0" applyNumberFormat="1" applyFont="1" applyBorder="1" applyAlignment="1">
      <alignment horizontal="center"/>
    </xf>
    <xf numFmtId="1" fontId="5" fillId="0" borderId="1" xfId="0" applyNumberFormat="1" applyFont="1" applyBorder="1" applyAlignment="1"/>
    <xf numFmtId="1" fontId="3" fillId="0" borderId="1" xfId="0" applyNumberFormat="1" applyFont="1" applyBorder="1" applyAlignment="1"/>
    <xf numFmtId="1" fontId="5" fillId="0" borderId="3" xfId="0" applyNumberFormat="1" applyFont="1" applyBorder="1" applyAlignment="1"/>
    <xf numFmtId="165" fontId="5" fillId="0" borderId="3" xfId="0" applyNumberFormat="1" applyFont="1" applyBorder="1" applyAlignment="1">
      <alignment horizontal="left"/>
    </xf>
    <xf numFmtId="2" fontId="5" fillId="0" borderId="3" xfId="0" applyNumberFormat="1" applyFont="1" applyBorder="1" applyAlignment="1">
      <alignment horizontal="left"/>
    </xf>
    <xf numFmtId="2" fontId="5" fillId="0" borderId="3" xfId="0" applyNumberFormat="1" applyFont="1" applyBorder="1" applyAlignment="1"/>
    <xf numFmtId="1" fontId="5" fillId="0" borderId="2" xfId="0" applyNumberFormat="1" applyFont="1" applyBorder="1" applyAlignment="1"/>
    <xf numFmtId="165" fontId="5" fillId="0" borderId="2" xfId="0" applyNumberFormat="1" applyFont="1" applyBorder="1" applyAlignment="1">
      <alignment horizontal="left"/>
    </xf>
    <xf numFmtId="2" fontId="5" fillId="0" borderId="2" xfId="0" applyNumberFormat="1" applyFont="1" applyBorder="1" applyAlignment="1">
      <alignment horizontal="left"/>
    </xf>
    <xf numFmtId="1" fontId="5" fillId="0" borderId="1" xfId="0" applyNumberFormat="1" applyFont="1" applyBorder="1" applyAlignment="1">
      <alignment wrapText="1"/>
    </xf>
    <xf numFmtId="0" fontId="4" fillId="0" borderId="1" xfId="0" applyFont="1" applyBorder="1" applyAlignment="1">
      <alignment horizontal="center"/>
    </xf>
    <xf numFmtId="165" fontId="5" fillId="0" borderId="1" xfId="0" applyNumberFormat="1" applyFont="1" applyBorder="1" applyAlignment="1">
      <alignment horizontal="left"/>
    </xf>
    <xf numFmtId="2" fontId="5" fillId="0" borderId="1" xfId="0" applyNumberFormat="1" applyFont="1" applyBorder="1" applyAlignment="1">
      <alignment horizontal="left"/>
    </xf>
    <xf numFmtId="1" fontId="3" fillId="0" borderId="2" xfId="0" applyNumberFormat="1" applyFont="1" applyBorder="1" applyAlignment="1">
      <alignment horizontal="left"/>
    </xf>
    <xf numFmtId="1" fontId="3" fillId="0" borderId="1" xfId="0" applyNumberFormat="1" applyFont="1" applyBorder="1" applyAlignment="1">
      <alignment horizontal="left"/>
    </xf>
    <xf numFmtId="0" fontId="3" fillId="0" borderId="1" xfId="0" applyNumberFormat="1" applyFont="1" applyBorder="1" applyAlignment="1"/>
    <xf numFmtId="0" fontId="3" fillId="0" borderId="2" xfId="0" applyNumberFormat="1" applyFont="1" applyBorder="1" applyAlignment="1">
      <alignment horizontal="left"/>
    </xf>
    <xf numFmtId="0" fontId="3" fillId="0" borderId="2" xfId="0" applyNumberFormat="1" applyFont="1" applyBorder="1" applyAlignment="1"/>
    <xf numFmtId="0" fontId="5" fillId="0" borderId="1" xfId="0" applyNumberFormat="1" applyFont="1" applyBorder="1" applyAlignment="1">
      <alignment horizontal="center"/>
    </xf>
    <xf numFmtId="1" fontId="5" fillId="0" borderId="2" xfId="0" applyNumberFormat="1" applyFont="1" applyBorder="1" applyAlignment="1">
      <alignment horizontal="center"/>
    </xf>
    <xf numFmtId="1" fontId="3" fillId="0" borderId="3" xfId="0" applyNumberFormat="1" applyFont="1" applyBorder="1" applyAlignment="1">
      <alignment horizontal="left"/>
    </xf>
    <xf numFmtId="0" fontId="5" fillId="0" borderId="1" xfId="0" applyFont="1" applyBorder="1" applyAlignment="1">
      <alignment horizontal="left"/>
    </xf>
    <xf numFmtId="2" fontId="5" fillId="0" borderId="1" xfId="0" applyNumberFormat="1" applyFont="1" applyBorder="1" applyAlignment="1"/>
    <xf numFmtId="0" fontId="4" fillId="0" borderId="1" xfId="0" applyNumberFormat="1" applyFont="1" applyBorder="1" applyAlignment="1">
      <alignment horizontal="left"/>
    </xf>
    <xf numFmtId="1" fontId="4" fillId="0" borderId="1" xfId="0" applyNumberFormat="1" applyFont="1" applyBorder="1" applyAlignment="1">
      <alignment horizontal="left"/>
    </xf>
    <xf numFmtId="0" fontId="3" fillId="0" borderId="3" xfId="0" applyNumberFormat="1" applyFont="1" applyBorder="1" applyAlignment="1">
      <alignment horizontal="left"/>
    </xf>
    <xf numFmtId="0" fontId="3" fillId="0" borderId="3" xfId="0" applyNumberFormat="1" applyFont="1" applyBorder="1" applyAlignment="1"/>
    <xf numFmtId="1" fontId="5" fillId="0" borderId="3" xfId="0" applyNumberFormat="1" applyFont="1" applyBorder="1" applyAlignment="1">
      <alignment horizontal="center"/>
    </xf>
    <xf numFmtId="1" fontId="5" fillId="0" borderId="4" xfId="0" applyNumberFormat="1" applyFont="1" applyBorder="1" applyAlignment="1">
      <alignment horizontal="left"/>
    </xf>
    <xf numFmtId="164" fontId="5" fillId="0" borderId="4" xfId="0" applyNumberFormat="1" applyFont="1" applyBorder="1" applyAlignment="1">
      <alignment horizontal="left"/>
    </xf>
    <xf numFmtId="1" fontId="5" fillId="0" borderId="4" xfId="0" applyNumberFormat="1" applyFont="1" applyBorder="1" applyAlignment="1">
      <alignment horizontal="center"/>
    </xf>
    <xf numFmtId="1" fontId="5" fillId="0" borderId="4" xfId="0" applyNumberFormat="1" applyFont="1" applyBorder="1" applyAlignment="1"/>
    <xf numFmtId="1" fontId="3" fillId="0" borderId="4" xfId="0" applyNumberFormat="1" applyFont="1" applyBorder="1" applyAlignment="1"/>
    <xf numFmtId="0" fontId="5" fillId="0" borderId="4" xfId="0" applyNumberFormat="1" applyFont="1" applyBorder="1" applyAlignment="1"/>
    <xf numFmtId="0" fontId="6" fillId="0" borderId="1" xfId="0" applyNumberFormat="1" applyFont="1" applyBorder="1" applyAlignment="1"/>
    <xf numFmtId="1" fontId="6" fillId="0" borderId="1" xfId="0" applyNumberFormat="1" applyFont="1" applyBorder="1" applyAlignment="1">
      <alignment horizontal="left"/>
    </xf>
    <xf numFmtId="165" fontId="6" fillId="0" borderId="1" xfId="0" applyNumberFormat="1" applyFont="1" applyBorder="1" applyAlignment="1">
      <alignment horizontal="left"/>
    </xf>
    <xf numFmtId="0" fontId="7" fillId="0" borderId="1" xfId="0" applyNumberFormat="1" applyFont="1" applyBorder="1" applyAlignment="1"/>
    <xf numFmtId="0" fontId="5" fillId="0" borderId="1" xfId="0" applyNumberFormat="1" applyFont="1" applyBorder="1" applyAlignment="1">
      <alignment wrapText="1"/>
    </xf>
    <xf numFmtId="0" fontId="4" fillId="0" borderId="3" xfId="0" applyNumberFormat="1" applyFont="1" applyBorder="1" applyAlignment="1">
      <alignment horizontal="center"/>
    </xf>
    <xf numFmtId="0" fontId="3" fillId="0" borderId="2" xfId="0" applyFont="1" applyBorder="1" applyAlignment="1"/>
    <xf numFmtId="0" fontId="5" fillId="0" borderId="3" xfId="0" applyFont="1" applyBorder="1" applyAlignment="1"/>
    <xf numFmtId="0" fontId="5" fillId="0" borderId="3" xfId="0" applyFont="1" applyBorder="1" applyAlignment="1">
      <alignment horizontal="left"/>
    </xf>
    <xf numFmtId="1" fontId="4" fillId="0" borderId="1" xfId="0" applyNumberFormat="1" applyFont="1" applyBorder="1" applyAlignment="1"/>
    <xf numFmtId="1" fontId="4" fillId="0" borderId="3" xfId="0" applyNumberFormat="1" applyFont="1" applyBorder="1" applyAlignment="1">
      <alignment horizontal="center"/>
    </xf>
    <xf numFmtId="1" fontId="4" fillId="0" borderId="3" xfId="0" applyNumberFormat="1" applyFont="1" applyBorder="1" applyAlignment="1">
      <alignment horizontal="left"/>
    </xf>
    <xf numFmtId="0" fontId="9" fillId="0" borderId="8" xfId="0" applyNumberFormat="1" applyFont="1" applyBorder="1" applyAlignment="1">
      <alignment horizontal="left" vertical="top"/>
    </xf>
    <xf numFmtId="1" fontId="3" fillId="0" borderId="1" xfId="0" applyNumberFormat="1" applyFont="1" applyBorder="1" applyAlignment="1">
      <alignment horizontal="left" vertical="top"/>
    </xf>
    <xf numFmtId="0" fontId="5" fillId="0" borderId="9" xfId="0" applyFont="1" applyBorder="1" applyAlignment="1">
      <alignment horizontal="center"/>
    </xf>
    <xf numFmtId="0" fontId="5" fillId="0" borderId="2" xfId="0" applyFont="1" applyBorder="1" applyAlignment="1">
      <alignment horizontal="left"/>
    </xf>
    <xf numFmtId="0" fontId="5" fillId="0" borderId="2" xfId="0" applyFont="1" applyBorder="1" applyAlignment="1">
      <alignment horizontal="left" wrapText="1"/>
    </xf>
    <xf numFmtId="0" fontId="5" fillId="0" borderId="2" xfId="0" applyFont="1" applyBorder="1" applyAlignment="1"/>
    <xf numFmtId="0" fontId="5" fillId="0" borderId="10" xfId="0" applyFont="1" applyBorder="1" applyAlignment="1">
      <alignment wrapText="1"/>
    </xf>
    <xf numFmtId="0" fontId="5" fillId="0" borderId="11" xfId="0" applyNumberFormat="1" applyFont="1" applyBorder="1" applyAlignment="1">
      <alignment horizontal="center"/>
    </xf>
    <xf numFmtId="0" fontId="5" fillId="0" borderId="4" xfId="0" applyNumberFormat="1" applyFont="1" applyBorder="1" applyAlignment="1">
      <alignment horizontal="left" wrapText="1"/>
    </xf>
    <xf numFmtId="0" fontId="5" fillId="0" borderId="12" xfId="0" applyNumberFormat="1" applyFont="1" applyBorder="1" applyAlignment="1">
      <alignment wrapText="1"/>
    </xf>
    <xf numFmtId="0" fontId="5" fillId="0" borderId="13" xfId="0" applyNumberFormat="1" applyFont="1" applyBorder="1" applyAlignment="1"/>
    <xf numFmtId="164" fontId="5" fillId="0" borderId="14" xfId="0" applyNumberFormat="1" applyFont="1" applyBorder="1" applyAlignment="1">
      <alignment horizontal="left"/>
    </xf>
    <xf numFmtId="0" fontId="5" fillId="0" borderId="8" xfId="0" applyNumberFormat="1" applyFont="1" applyBorder="1" applyAlignment="1"/>
    <xf numFmtId="164" fontId="5" fillId="0" borderId="15" xfId="0" applyNumberFormat="1" applyFont="1" applyBorder="1" applyAlignment="1">
      <alignment horizontal="left"/>
    </xf>
    <xf numFmtId="0" fontId="5" fillId="0" borderId="9" xfId="0" applyNumberFormat="1" applyFont="1" applyBorder="1" applyAlignment="1"/>
    <xf numFmtId="164" fontId="5" fillId="0" borderId="10" xfId="0" applyNumberFormat="1" applyFont="1" applyBorder="1" applyAlignment="1">
      <alignment horizontal="left"/>
    </xf>
    <xf numFmtId="0" fontId="3" fillId="0" borderId="13" xfId="0" applyNumberFormat="1" applyFont="1" applyBorder="1" applyAlignment="1"/>
    <xf numFmtId="0" fontId="3" fillId="0" borderId="8" xfId="0" applyNumberFormat="1" applyFont="1" applyBorder="1" applyAlignment="1">
      <alignment horizontal="left"/>
    </xf>
    <xf numFmtId="0" fontId="10" fillId="0" borderId="1" xfId="0" applyNumberFormat="1" applyFont="1" applyBorder="1" applyAlignment="1">
      <alignment horizontal="left"/>
    </xf>
    <xf numFmtId="0" fontId="3" fillId="0" borderId="8" xfId="0" applyNumberFormat="1" applyFont="1" applyBorder="1" applyAlignment="1"/>
    <xf numFmtId="0" fontId="5" fillId="0" borderId="15" xfId="0" applyNumberFormat="1" applyFont="1" applyBorder="1" applyAlignment="1">
      <alignment horizontal="left"/>
    </xf>
    <xf numFmtId="166" fontId="3" fillId="0" borderId="15" xfId="0" applyNumberFormat="1" applyFont="1" applyBorder="1" applyAlignment="1"/>
    <xf numFmtId="0" fontId="11" fillId="0" borderId="8" xfId="0" applyNumberFormat="1" applyFont="1" applyBorder="1" applyAlignment="1"/>
    <xf numFmtId="0" fontId="3" fillId="0" borderId="16" xfId="0" applyNumberFormat="1" applyFont="1" applyBorder="1" applyAlignment="1">
      <alignment horizontal="center"/>
    </xf>
    <xf numFmtId="0" fontId="3" fillId="0" borderId="17" xfId="0" applyNumberFormat="1" applyFont="1" applyBorder="1" applyAlignment="1"/>
    <xf numFmtId="0" fontId="3" fillId="0" borderId="17" xfId="0" applyNumberFormat="1" applyFont="1" applyBorder="1" applyAlignment="1">
      <alignment horizontal="left"/>
    </xf>
    <xf numFmtId="0" fontId="3" fillId="0" borderId="17" xfId="0" applyFont="1" applyBorder="1" applyAlignment="1"/>
    <xf numFmtId="1" fontId="3" fillId="0" borderId="15" xfId="0" applyNumberFormat="1" applyFont="1" applyBorder="1" applyAlignment="1"/>
    <xf numFmtId="0" fontId="5" fillId="0" borderId="18" xfId="0" applyNumberFormat="1" applyFont="1" applyBorder="1" applyAlignment="1"/>
    <xf numFmtId="1" fontId="5" fillId="0" borderId="19" xfId="0" applyNumberFormat="1" applyFont="1" applyBorder="1" applyAlignment="1">
      <alignment horizontal="left"/>
    </xf>
    <xf numFmtId="165" fontId="5" fillId="0" borderId="19" xfId="0" applyNumberFormat="1" applyFont="1" applyBorder="1" applyAlignment="1">
      <alignment horizontal="left"/>
    </xf>
    <xf numFmtId="2" fontId="5" fillId="0" borderId="19" xfId="0" applyNumberFormat="1" applyFont="1" applyBorder="1" applyAlignment="1">
      <alignment horizontal="left"/>
    </xf>
    <xf numFmtId="1" fontId="3" fillId="0" borderId="19" xfId="0" applyNumberFormat="1" applyFont="1" applyBorder="1" applyAlignment="1">
      <alignment horizontal="left"/>
    </xf>
    <xf numFmtId="0" fontId="5" fillId="0" borderId="8" xfId="0" applyNumberFormat="1" applyFont="1" applyBorder="1" applyAlignment="1">
      <alignment horizontal="left"/>
    </xf>
    <xf numFmtId="1" fontId="5" fillId="0" borderId="8" xfId="0" applyNumberFormat="1" applyFont="1" applyBorder="1" applyAlignment="1"/>
    <xf numFmtId="1" fontId="5" fillId="0" borderId="13" xfId="0" applyNumberFormat="1" applyFont="1" applyBorder="1" applyAlignment="1"/>
    <xf numFmtId="0" fontId="3" fillId="0" borderId="16" xfId="0" applyNumberFormat="1" applyFont="1" applyBorder="1" applyAlignment="1"/>
    <xf numFmtId="1" fontId="3" fillId="0" borderId="17" xfId="0" applyNumberFormat="1" applyFont="1" applyBorder="1" applyAlignment="1">
      <alignment horizontal="left"/>
    </xf>
    <xf numFmtId="1" fontId="3" fillId="0" borderId="17" xfId="0" applyNumberFormat="1" applyFont="1" applyBorder="1" applyAlignment="1"/>
    <xf numFmtId="0" fontId="5" fillId="0" borderId="19" xfId="0" applyNumberFormat="1" applyFont="1" applyBorder="1" applyAlignment="1">
      <alignment horizontal="left"/>
    </xf>
    <xf numFmtId="17" fontId="5" fillId="0" borderId="19" xfId="0" applyNumberFormat="1" applyFont="1" applyBorder="1" applyAlignment="1">
      <alignment horizontal="left"/>
    </xf>
    <xf numFmtId="1" fontId="3" fillId="0" borderId="19" xfId="0" applyNumberFormat="1" applyFont="1" applyBorder="1" applyAlignment="1"/>
    <xf numFmtId="16" fontId="5" fillId="0" borderId="1" xfId="0" applyNumberFormat="1" applyFont="1" applyBorder="1" applyAlignment="1">
      <alignment horizontal="left"/>
    </xf>
    <xf numFmtId="14" fontId="5" fillId="0" borderId="1" xfId="0" applyNumberFormat="1" applyFont="1" applyBorder="1" applyAlignment="1">
      <alignment horizontal="left"/>
    </xf>
    <xf numFmtId="167" fontId="3" fillId="0" borderId="1" xfId="0" applyNumberFormat="1" applyFont="1" applyBorder="1" applyAlignment="1"/>
    <xf numFmtId="0" fontId="5" fillId="0" borderId="16" xfId="0" applyNumberFormat="1" applyFont="1" applyBorder="1" applyAlignment="1">
      <alignment horizontal="left"/>
    </xf>
    <xf numFmtId="0" fontId="5" fillId="0" borderId="17" xfId="0" applyNumberFormat="1" applyFont="1" applyBorder="1" applyAlignment="1">
      <alignment horizontal="left"/>
    </xf>
    <xf numFmtId="1" fontId="5" fillId="0" borderId="17" xfId="0" applyNumberFormat="1" applyFont="1" applyBorder="1" applyAlignment="1">
      <alignment horizontal="left"/>
    </xf>
    <xf numFmtId="0" fontId="3" fillId="0" borderId="18" xfId="0" applyNumberFormat="1" applyFont="1" applyBorder="1" applyAlignment="1"/>
    <xf numFmtId="2" fontId="5" fillId="0" borderId="3" xfId="0" applyNumberFormat="1" applyFont="1" applyBorder="1" applyAlignment="1">
      <alignment horizontal="center"/>
    </xf>
    <xf numFmtId="2" fontId="5" fillId="0" borderId="1" xfId="0" applyNumberFormat="1" applyFont="1" applyBorder="1" applyAlignment="1">
      <alignment horizontal="center"/>
    </xf>
    <xf numFmtId="0" fontId="5" fillId="0" borderId="1" xfId="0" applyFont="1" applyBorder="1" applyAlignment="1"/>
    <xf numFmtId="166" fontId="5" fillId="0" borderId="14" xfId="0" applyNumberFormat="1" applyFont="1" applyBorder="1" applyAlignment="1">
      <alignment horizontal="left"/>
    </xf>
    <xf numFmtId="0" fontId="12" fillId="0" borderId="18" xfId="0" applyNumberFormat="1" applyFont="1" applyBorder="1" applyAlignment="1">
      <alignment horizontal="left"/>
    </xf>
    <xf numFmtId="0" fontId="12" fillId="0" borderId="8" xfId="0" applyNumberFormat="1" applyFont="1" applyBorder="1" applyAlignment="1">
      <alignment horizontal="left"/>
    </xf>
    <xf numFmtId="0" fontId="13" fillId="0" borderId="8" xfId="0" applyNumberFormat="1" applyFont="1" applyBorder="1" applyAlignment="1">
      <alignment horizontal="left"/>
    </xf>
    <xf numFmtId="0" fontId="12" fillId="0" borderId="8" xfId="0" applyNumberFormat="1" applyFont="1" applyBorder="1" applyAlignment="1"/>
    <xf numFmtId="0" fontId="12" fillId="0" borderId="19" xfId="0" applyNumberFormat="1" applyFont="1" applyBorder="1" applyAlignment="1"/>
    <xf numFmtId="0" fontId="0" fillId="0" borderId="0" xfId="0">
      <alignment vertical="top" wrapText="1"/>
    </xf>
    <xf numFmtId="0" fontId="4" fillId="0" borderId="1" xfId="0" applyFont="1" applyBorder="1" applyAlignment="1">
      <alignment horizontal="center"/>
    </xf>
    <xf numFmtId="1" fontId="3" fillId="0" borderId="1" xfId="0" applyNumberFormat="1" applyFont="1" applyBorder="1" applyAlignment="1">
      <alignment horizontal="center"/>
    </xf>
    <xf numFmtId="0" fontId="4" fillId="0" borderId="1" xfId="0" applyNumberFormat="1" applyFont="1" applyBorder="1" applyAlignment="1">
      <alignment horizontal="center"/>
    </xf>
    <xf numFmtId="1" fontId="3" fillId="0" borderId="1" xfId="0" applyNumberFormat="1" applyFont="1" applyBorder="1" applyAlignment="1"/>
    <xf numFmtId="0" fontId="4" fillId="0" borderId="1" xfId="0" applyNumberFormat="1" applyFont="1" applyBorder="1" applyAlignment="1">
      <alignment horizontal="left"/>
    </xf>
    <xf numFmtId="1" fontId="4" fillId="0" borderId="1" xfId="0" applyNumberFormat="1" applyFont="1" applyBorder="1" applyAlignment="1">
      <alignment horizontal="left"/>
    </xf>
    <xf numFmtId="0" fontId="8" fillId="0" borderId="1" xfId="0" applyNumberFormat="1" applyFont="1" applyBorder="1" applyAlignment="1">
      <alignment horizontal="left"/>
    </xf>
    <xf numFmtId="1" fontId="8" fillId="0" borderId="1" xfId="0" applyNumberFormat="1" applyFont="1" applyBorder="1" applyAlignment="1">
      <alignment horizontal="left"/>
    </xf>
    <xf numFmtId="1" fontId="8" fillId="0" borderId="15" xfId="0" applyNumberFormat="1" applyFont="1" applyBorder="1" applyAlignment="1">
      <alignment horizontal="left"/>
    </xf>
    <xf numFmtId="0" fontId="8" fillId="0" borderId="5" xfId="0" applyNumberFormat="1" applyFont="1" applyBorder="1" applyAlignment="1">
      <alignment horizontal="center"/>
    </xf>
    <xf numFmtId="1" fontId="8" fillId="0" borderId="6" xfId="0" applyNumberFormat="1" applyFont="1" applyBorder="1" applyAlignment="1">
      <alignment horizontal="center"/>
    </xf>
    <xf numFmtId="1" fontId="8" fillId="0" borderId="7" xfId="0" applyNumberFormat="1" applyFont="1" applyBorder="1" applyAlignment="1">
      <alignment horizontal="center"/>
    </xf>
    <xf numFmtId="1" fontId="4" fillId="0" borderId="1" xfId="0" applyNumberFormat="1" applyFont="1" applyBorder="1" applyAlignment="1">
      <alignment horizontal="center"/>
    </xf>
  </cellXfs>
  <cellStyles count="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41"/>
  <sheetViews>
    <sheetView showGridLines="0" topLeftCell="A8" workbookViewId="0">
      <selection activeCell="D33" sqref="D33"/>
    </sheetView>
  </sheetViews>
  <sheetFormatPr baseColWidth="10" defaultColWidth="10" defaultRowHeight="13" customHeight="1" x14ac:dyDescent="0.2"/>
  <cols>
    <col min="1" max="1" width="2" customWidth="1"/>
    <col min="2" max="4" width="28" customWidth="1"/>
  </cols>
  <sheetData>
    <row r="3" spans="2:4" ht="50" customHeight="1" x14ac:dyDescent="0.2">
      <c r="B3" s="134" t="s">
        <v>0</v>
      </c>
      <c r="C3" s="134"/>
      <c r="D3" s="134"/>
    </row>
    <row r="7" spans="2:4" ht="18" x14ac:dyDescent="0.2">
      <c r="B7" s="1" t="s">
        <v>1</v>
      </c>
      <c r="C7" s="1" t="s">
        <v>2</v>
      </c>
      <c r="D7" s="1" t="s">
        <v>3</v>
      </c>
    </row>
    <row r="9" spans="2:4" ht="16" x14ac:dyDescent="0.2">
      <c r="B9" s="2" t="s">
        <v>4</v>
      </c>
      <c r="C9" s="2"/>
      <c r="D9" s="2"/>
    </row>
    <row r="10" spans="2:4" ht="16" x14ac:dyDescent="0.2">
      <c r="B10" s="3"/>
      <c r="C10" s="3" t="s">
        <v>5</v>
      </c>
      <c r="D10" s="4" t="s">
        <v>4</v>
      </c>
    </row>
    <row r="11" spans="2:4" ht="16" x14ac:dyDescent="0.2">
      <c r="B11" s="2" t="s">
        <v>63</v>
      </c>
      <c r="C11" s="2"/>
      <c r="D11" s="2"/>
    </row>
    <row r="12" spans="2:4" ht="16" x14ac:dyDescent="0.2">
      <c r="B12" s="3"/>
      <c r="C12" s="3" t="s">
        <v>5</v>
      </c>
      <c r="D12" s="4" t="s">
        <v>63</v>
      </c>
    </row>
    <row r="13" spans="2:4" ht="16" x14ac:dyDescent="0.2">
      <c r="B13" s="2" t="s">
        <v>68</v>
      </c>
      <c r="C13" s="2"/>
      <c r="D13" s="2"/>
    </row>
    <row r="14" spans="2:4" ht="16" x14ac:dyDescent="0.2">
      <c r="B14" s="3"/>
      <c r="C14" s="3" t="s">
        <v>5</v>
      </c>
      <c r="D14" s="4" t="s">
        <v>68</v>
      </c>
    </row>
    <row r="15" spans="2:4" ht="16" x14ac:dyDescent="0.2">
      <c r="B15" s="2" t="s">
        <v>70</v>
      </c>
      <c r="C15" s="2"/>
      <c r="D15" s="2"/>
    </row>
    <row r="16" spans="2:4" ht="16" x14ac:dyDescent="0.2">
      <c r="B16" s="3"/>
      <c r="C16" s="3" t="s">
        <v>5</v>
      </c>
      <c r="D16" s="4" t="s">
        <v>70</v>
      </c>
    </row>
    <row r="17" spans="2:4" ht="16" x14ac:dyDescent="0.2">
      <c r="B17" s="2" t="s">
        <v>71</v>
      </c>
      <c r="C17" s="2"/>
      <c r="D17" s="2"/>
    </row>
    <row r="18" spans="2:4" ht="16" x14ac:dyDescent="0.2">
      <c r="B18" s="3"/>
      <c r="C18" s="3" t="s">
        <v>5</v>
      </c>
      <c r="D18" s="4" t="s">
        <v>71</v>
      </c>
    </row>
    <row r="19" spans="2:4" ht="16" x14ac:dyDescent="0.2">
      <c r="B19" s="2" t="s">
        <v>76</v>
      </c>
      <c r="C19" s="2"/>
      <c r="D19" s="2"/>
    </row>
    <row r="20" spans="2:4" ht="16" x14ac:dyDescent="0.2">
      <c r="B20" s="3"/>
      <c r="C20" s="3" t="s">
        <v>5</v>
      </c>
      <c r="D20" s="4" t="s">
        <v>76</v>
      </c>
    </row>
    <row r="21" spans="2:4" ht="16" x14ac:dyDescent="0.2">
      <c r="B21" s="2" t="s">
        <v>78</v>
      </c>
      <c r="C21" s="2"/>
      <c r="D21" s="2"/>
    </row>
    <row r="22" spans="2:4" ht="16" x14ac:dyDescent="0.2">
      <c r="B22" s="3"/>
      <c r="C22" s="3" t="s">
        <v>5</v>
      </c>
      <c r="D22" s="4" t="s">
        <v>78</v>
      </c>
    </row>
    <row r="23" spans="2:4" ht="16" x14ac:dyDescent="0.2">
      <c r="B23" s="2" t="s">
        <v>85</v>
      </c>
      <c r="C23" s="2"/>
      <c r="D23" s="2"/>
    </row>
    <row r="24" spans="2:4" ht="16" x14ac:dyDescent="0.2">
      <c r="B24" s="3"/>
      <c r="C24" s="3" t="s">
        <v>5</v>
      </c>
      <c r="D24" s="4" t="s">
        <v>85</v>
      </c>
    </row>
    <row r="25" spans="2:4" ht="16" x14ac:dyDescent="0.2">
      <c r="B25" s="2" t="s">
        <v>88</v>
      </c>
      <c r="C25" s="2"/>
      <c r="D25" s="2"/>
    </row>
    <row r="26" spans="2:4" ht="16" x14ac:dyDescent="0.2">
      <c r="B26" s="3"/>
      <c r="C26" s="3" t="s">
        <v>5</v>
      </c>
      <c r="D26" s="4" t="s">
        <v>88</v>
      </c>
    </row>
    <row r="27" spans="2:4" ht="16" x14ac:dyDescent="0.2">
      <c r="B27" s="2" t="s">
        <v>91</v>
      </c>
      <c r="C27" s="2"/>
      <c r="D27" s="2"/>
    </row>
    <row r="28" spans="2:4" ht="16" x14ac:dyDescent="0.2">
      <c r="B28" s="3"/>
      <c r="C28" s="3" t="s">
        <v>5</v>
      </c>
      <c r="D28" s="4" t="s">
        <v>92</v>
      </c>
    </row>
    <row r="29" spans="2:4" ht="16" x14ac:dyDescent="0.2">
      <c r="B29" s="3"/>
      <c r="C29" s="3" t="s">
        <v>96</v>
      </c>
      <c r="D29" s="4" t="s">
        <v>97</v>
      </c>
    </row>
    <row r="30" spans="2:4" ht="16" x14ac:dyDescent="0.2">
      <c r="B30" s="2" t="s">
        <v>98</v>
      </c>
      <c r="C30" s="2"/>
      <c r="D30" s="2"/>
    </row>
    <row r="31" spans="2:4" ht="16" x14ac:dyDescent="0.2">
      <c r="B31" s="3"/>
      <c r="C31" s="3" t="s">
        <v>5</v>
      </c>
      <c r="D31" s="4" t="s">
        <v>98</v>
      </c>
    </row>
    <row r="32" spans="2:4" ht="16" x14ac:dyDescent="0.2">
      <c r="B32" s="2" t="s">
        <v>102</v>
      </c>
      <c r="C32" s="2"/>
      <c r="D32" s="2"/>
    </row>
    <row r="33" spans="2:4" ht="16" x14ac:dyDescent="0.2">
      <c r="B33" s="3"/>
      <c r="C33" s="3" t="s">
        <v>5</v>
      </c>
      <c r="D33" s="4" t="s">
        <v>102</v>
      </c>
    </row>
    <row r="34" spans="2:4" ht="16" x14ac:dyDescent="0.2">
      <c r="B34" s="2" t="s">
        <v>106</v>
      </c>
      <c r="C34" s="2"/>
      <c r="D34" s="2"/>
    </row>
    <row r="35" spans="2:4" ht="16" x14ac:dyDescent="0.2">
      <c r="B35" s="3"/>
      <c r="C35" s="3" t="s">
        <v>5</v>
      </c>
      <c r="D35" s="4" t="s">
        <v>106</v>
      </c>
    </row>
    <row r="36" spans="2:4" ht="16" x14ac:dyDescent="0.2">
      <c r="B36" s="2" t="s">
        <v>145</v>
      </c>
      <c r="C36" s="2"/>
      <c r="D36" s="2"/>
    </row>
    <row r="37" spans="2:4" ht="16" x14ac:dyDescent="0.2">
      <c r="B37" s="3"/>
      <c r="C37" s="3" t="s">
        <v>5</v>
      </c>
      <c r="D37" s="4" t="s">
        <v>145</v>
      </c>
    </row>
    <row r="38" spans="2:4" ht="16" x14ac:dyDescent="0.2">
      <c r="B38" s="2" t="s">
        <v>149</v>
      </c>
      <c r="C38" s="2"/>
      <c r="D38" s="2"/>
    </row>
    <row r="39" spans="2:4" ht="16" x14ac:dyDescent="0.2">
      <c r="B39" s="3"/>
      <c r="C39" s="3" t="s">
        <v>5</v>
      </c>
      <c r="D39" s="4" t="s">
        <v>149</v>
      </c>
    </row>
    <row r="40" spans="2:4" ht="16" x14ac:dyDescent="0.2">
      <c r="B40" s="2" t="s">
        <v>154</v>
      </c>
      <c r="C40" s="2"/>
      <c r="D40" s="2"/>
    </row>
    <row r="41" spans="2:4" ht="16" x14ac:dyDescent="0.2">
      <c r="B41" s="3"/>
      <c r="C41" s="3" t="s">
        <v>5</v>
      </c>
      <c r="D41" s="4" t="s">
        <v>154</v>
      </c>
    </row>
  </sheetData>
  <mergeCells count="1">
    <mergeCell ref="B3:D3"/>
  </mergeCells>
  <hyperlinks>
    <hyperlink ref="D10" location="'Hahneman'!R1C1" display="Hahneman" xr:uid="{00000000-0004-0000-0000-000000000000}"/>
    <hyperlink ref="D12" location="'HollstronRosenblum'!R1C1" display="HollstronRosenblum" xr:uid="{00000000-0004-0000-0000-000001000000}"/>
    <hyperlink ref="D14" location="'Larryson'!R1C1" display="Larryson" xr:uid="{00000000-0004-0000-0000-000002000000}"/>
    <hyperlink ref="D16" location="'blank'!R1C1" display="blank" xr:uid="{00000000-0004-0000-0000-000003000000}"/>
    <hyperlink ref="D18" location="'Catchers'!R1C1" display="Catchers" xr:uid="{00000000-0004-0000-0000-000004000000}"/>
    <hyperlink ref="D20" location="'Sizemore'!R1C1" display="Sizemore" xr:uid="{00000000-0004-0000-0000-000005000000}"/>
    <hyperlink ref="D22" location="'VegaWiliams'!R1C1" display="VegaWiliams" xr:uid="{00000000-0004-0000-0000-000006000000}"/>
    <hyperlink ref="D24" location="'GarrardRollings'!R1C1" display="GarrardRollings" xr:uid="{00000000-0004-0000-0000-000007000000}"/>
    <hyperlink ref="D26" location="'Oczypok'!R1C1" display="Oczypok" xr:uid="{00000000-0004-0000-0000-000008000000}"/>
    <hyperlink ref="D28" location="'HayWitt - Table 1'!R1C1" display="HayWitt - Table 1" xr:uid="{00000000-0004-0000-0000-000009000000}"/>
    <hyperlink ref="D29" location="'HayWitt - Table 1-1'!R1C1" display="HayWitt - Table 1-1" xr:uid="{00000000-0004-0000-0000-00000A000000}"/>
    <hyperlink ref="D31" location="'MantiaWernick'!R1C1" display="MantiaWernick" xr:uid="{00000000-0004-0000-0000-00000B000000}"/>
    <hyperlink ref="D33" location="'AlemanLyons'!R1C1" display="AlemanLyons" xr:uid="{00000000-0004-0000-0000-00000C000000}"/>
    <hyperlink ref="D35" location="'Team Totals'!R1C1" display="Team Totals" xr:uid="{00000000-0004-0000-0000-00000D000000}"/>
    <hyperlink ref="D37" location="'DonaldsonBerger'!R1C1" display="DonaldsonBerger" xr:uid="{00000000-0004-0000-0000-00000E000000}"/>
    <hyperlink ref="D39" location="'ZehilNorrisLineau'!R1C1" display="ZehilNorrisLineau" xr:uid="{00000000-0004-0000-0000-00000F000000}"/>
    <hyperlink ref="D41" location="'Rolfson'!R1C1" display="Rolfson" xr:uid="{00000000-0004-0000-0000-00001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41"/>
  <sheetViews>
    <sheetView showGridLines="0" workbookViewId="0"/>
  </sheetViews>
  <sheetFormatPr baseColWidth="10" defaultColWidth="8.125" defaultRowHeight="13" customHeight="1" x14ac:dyDescent="0.2"/>
  <cols>
    <col min="1" max="1" width="11.5" style="5" customWidth="1"/>
    <col min="2" max="2" width="2.125" style="5" customWidth="1"/>
    <col min="3" max="5" width="2" style="5" customWidth="1"/>
    <col min="6" max="6" width="4.125" style="5" customWidth="1"/>
    <col min="7" max="10" width="2" style="5" customWidth="1"/>
    <col min="11" max="11" width="2.75" style="5" customWidth="1"/>
    <col min="12" max="12" width="3" style="5" customWidth="1"/>
    <col min="13" max="13" width="2.375" style="5" customWidth="1"/>
    <col min="14" max="14" width="3" style="5" customWidth="1"/>
    <col min="15" max="15" width="3.25" style="5" customWidth="1"/>
    <col min="16" max="16" width="3" style="5" customWidth="1"/>
    <col min="17" max="17" width="3.625" style="5" customWidth="1"/>
    <col min="18" max="18" width="2.25" style="5" customWidth="1"/>
    <col min="19" max="20" width="2" style="5" customWidth="1"/>
    <col min="21" max="21" width="1.875" style="5" customWidth="1"/>
    <col min="22" max="22" width="2" style="5" customWidth="1"/>
    <col min="23" max="23" width="4.125" style="5" customWidth="1"/>
    <col min="24" max="256" width="8.125" customWidth="1"/>
  </cols>
  <sheetData>
    <row r="1" spans="1:23" ht="21" customHeight="1" x14ac:dyDescent="0.2">
      <c r="A1" s="6" t="s">
        <v>89</v>
      </c>
      <c r="B1" s="7"/>
      <c r="C1" s="7"/>
      <c r="D1" s="7"/>
      <c r="E1" s="7"/>
      <c r="F1" s="7"/>
      <c r="G1" s="7"/>
      <c r="H1" s="7"/>
      <c r="I1" s="7"/>
      <c r="J1" s="7"/>
      <c r="K1" s="7"/>
      <c r="L1" s="7"/>
      <c r="M1" s="7"/>
      <c r="N1" s="7"/>
      <c r="O1" s="7"/>
      <c r="P1" s="7"/>
      <c r="Q1" s="7"/>
      <c r="R1" s="7"/>
      <c r="S1" s="7"/>
      <c r="T1" s="7"/>
      <c r="U1" s="9"/>
      <c r="V1" s="21"/>
      <c r="W1" s="8"/>
    </row>
    <row r="2" spans="1:23" ht="19" customHeight="1" x14ac:dyDescent="0.2">
      <c r="A2" s="8"/>
      <c r="B2" s="8"/>
      <c r="C2" s="8"/>
      <c r="D2" s="8"/>
      <c r="E2" s="44"/>
      <c r="F2" s="8"/>
      <c r="G2" s="8"/>
      <c r="H2" s="8"/>
      <c r="I2" s="8"/>
      <c r="J2" s="8"/>
      <c r="K2" s="8"/>
      <c r="L2" s="8"/>
      <c r="M2" s="8"/>
      <c r="N2" s="8"/>
      <c r="O2" s="8"/>
      <c r="P2" s="8"/>
      <c r="Q2" s="8"/>
      <c r="R2" s="8"/>
      <c r="S2" s="8"/>
      <c r="T2" s="8"/>
      <c r="U2" s="9"/>
      <c r="V2" s="21"/>
      <c r="W2" s="8"/>
    </row>
    <row r="3" spans="1:23" ht="52.25" customHeight="1" x14ac:dyDescent="0.2">
      <c r="A3" s="10" t="s">
        <v>7</v>
      </c>
      <c r="B3" s="11" t="s">
        <v>8</v>
      </c>
      <c r="C3" s="11" t="s">
        <v>9</v>
      </c>
      <c r="D3" s="11" t="s">
        <v>10</v>
      </c>
      <c r="E3" s="11" t="s">
        <v>11</v>
      </c>
      <c r="F3" s="11" t="s">
        <v>12</v>
      </c>
      <c r="G3" s="11" t="s">
        <v>13</v>
      </c>
      <c r="H3" s="11" t="s">
        <v>14</v>
      </c>
      <c r="I3" s="11" t="s">
        <v>15</v>
      </c>
      <c r="J3" s="11" t="s">
        <v>16</v>
      </c>
      <c r="K3" s="11" t="s">
        <v>17</v>
      </c>
      <c r="L3" s="11" t="s">
        <v>18</v>
      </c>
      <c r="M3" s="11" t="s">
        <v>19</v>
      </c>
      <c r="N3" s="11" t="s">
        <v>20</v>
      </c>
      <c r="O3" s="11" t="s">
        <v>21</v>
      </c>
      <c r="P3" s="12" t="s">
        <v>22</v>
      </c>
      <c r="Q3" s="11" t="s">
        <v>23</v>
      </c>
      <c r="R3" s="13" t="s">
        <v>24</v>
      </c>
      <c r="S3" s="13" t="s">
        <v>25</v>
      </c>
      <c r="T3" s="13" t="s">
        <v>26</v>
      </c>
      <c r="U3" s="10" t="s">
        <v>27</v>
      </c>
      <c r="V3" s="11" t="s">
        <v>28</v>
      </c>
      <c r="W3" s="14" t="s">
        <v>29</v>
      </c>
    </row>
    <row r="4" spans="1:23" ht="17" customHeight="1" x14ac:dyDescent="0.2">
      <c r="A4" s="15" t="s">
        <v>31</v>
      </c>
      <c r="B4" s="16">
        <v>3</v>
      </c>
      <c r="C4" s="16">
        <v>1</v>
      </c>
      <c r="D4" s="16">
        <v>1</v>
      </c>
      <c r="E4" s="17"/>
      <c r="F4" s="17"/>
      <c r="G4" s="17"/>
      <c r="H4" s="17"/>
      <c r="I4" s="17"/>
      <c r="J4" s="17"/>
      <c r="K4" s="17"/>
      <c r="L4" s="17"/>
      <c r="M4" s="17"/>
      <c r="N4" s="16">
        <v>1</v>
      </c>
      <c r="O4" s="18"/>
      <c r="P4" s="18"/>
      <c r="Q4" s="18"/>
      <c r="R4" s="17"/>
      <c r="S4" s="17"/>
      <c r="T4" s="17"/>
      <c r="U4" s="57"/>
      <c r="V4" s="16">
        <v>6</v>
      </c>
      <c r="W4" s="32"/>
    </row>
    <row r="5" spans="1:23" ht="17" customHeight="1" x14ac:dyDescent="0.2">
      <c r="A5" s="20" t="s">
        <v>32</v>
      </c>
      <c r="B5" s="20">
        <v>4</v>
      </c>
      <c r="C5" s="20">
        <v>0</v>
      </c>
      <c r="D5" s="20">
        <v>0</v>
      </c>
      <c r="E5" s="21"/>
      <c r="F5" s="21"/>
      <c r="G5" s="21"/>
      <c r="H5" s="21"/>
      <c r="I5" s="20">
        <v>1</v>
      </c>
      <c r="J5" s="21"/>
      <c r="K5" s="21"/>
      <c r="L5" s="21"/>
      <c r="M5" s="21"/>
      <c r="N5" s="21"/>
      <c r="O5" s="22"/>
      <c r="P5" s="22"/>
      <c r="Q5" s="22"/>
      <c r="R5" s="21"/>
      <c r="S5" s="21"/>
      <c r="T5" s="21"/>
      <c r="U5" s="9"/>
      <c r="V5" s="20">
        <v>7</v>
      </c>
      <c r="W5" s="30"/>
    </row>
    <row r="6" spans="1:23" ht="17" customHeight="1" x14ac:dyDescent="0.2">
      <c r="A6" s="23" t="s">
        <v>33</v>
      </c>
      <c r="B6" s="21">
        <v>2</v>
      </c>
      <c r="C6" s="21">
        <v>0</v>
      </c>
      <c r="D6" s="21">
        <v>0</v>
      </c>
      <c r="E6" s="21"/>
      <c r="F6" s="21"/>
      <c r="G6" s="21"/>
      <c r="H6" s="21"/>
      <c r="I6" s="21">
        <v>1</v>
      </c>
      <c r="J6" s="21"/>
      <c r="K6" s="21"/>
      <c r="L6" s="21"/>
      <c r="M6" s="21"/>
      <c r="N6" s="21"/>
      <c r="O6" s="22"/>
      <c r="P6" s="22"/>
      <c r="Q6" s="22"/>
      <c r="R6" s="21"/>
      <c r="S6" s="21"/>
      <c r="T6" s="21">
        <v>1</v>
      </c>
      <c r="U6" s="9"/>
      <c r="V6" s="21">
        <v>4</v>
      </c>
      <c r="W6" s="30"/>
    </row>
    <row r="7" spans="1:23" ht="17" customHeight="1" x14ac:dyDescent="0.2">
      <c r="A7" s="23" t="s">
        <v>34</v>
      </c>
      <c r="B7" s="21">
        <v>3</v>
      </c>
      <c r="C7" s="21">
        <v>0</v>
      </c>
      <c r="D7" s="21">
        <v>0</v>
      </c>
      <c r="E7" s="21"/>
      <c r="F7" s="21"/>
      <c r="G7" s="21"/>
      <c r="H7" s="21"/>
      <c r="I7" s="21">
        <v>1</v>
      </c>
      <c r="J7" s="21">
        <v>1</v>
      </c>
      <c r="K7" s="21"/>
      <c r="L7" s="21"/>
      <c r="M7" s="21"/>
      <c r="N7" s="21"/>
      <c r="O7" s="22"/>
      <c r="P7" s="22"/>
      <c r="Q7" s="22"/>
      <c r="R7" s="21"/>
      <c r="S7" s="21"/>
      <c r="T7" s="21"/>
      <c r="U7" s="9"/>
      <c r="V7" s="21">
        <v>4</v>
      </c>
      <c r="W7" s="30"/>
    </row>
    <row r="8" spans="1:23" ht="17" customHeight="1" x14ac:dyDescent="0.2">
      <c r="A8" s="13" t="s">
        <v>35</v>
      </c>
      <c r="B8" s="21"/>
      <c r="C8" s="21"/>
      <c r="D8" s="21"/>
      <c r="E8" s="21"/>
      <c r="F8" s="21"/>
      <c r="G8" s="21"/>
      <c r="H8" s="21"/>
      <c r="I8" s="21"/>
      <c r="J8" s="21"/>
      <c r="K8" s="21"/>
      <c r="L8" s="21"/>
      <c r="M8" s="21"/>
      <c r="N8" s="21"/>
      <c r="O8" s="22"/>
      <c r="P8" s="22"/>
      <c r="Q8" s="22"/>
      <c r="R8" s="21"/>
      <c r="S8" s="21"/>
      <c r="T8" s="21"/>
      <c r="U8" s="9">
        <v>1</v>
      </c>
      <c r="V8" s="21">
        <v>2</v>
      </c>
      <c r="W8" s="30"/>
    </row>
    <row r="9" spans="1:23" ht="17" customHeight="1" x14ac:dyDescent="0.2">
      <c r="A9" s="16" t="s">
        <v>36</v>
      </c>
      <c r="B9" s="21">
        <v>2</v>
      </c>
      <c r="C9" s="21">
        <v>0</v>
      </c>
      <c r="D9" s="21">
        <v>1</v>
      </c>
      <c r="E9" s="21"/>
      <c r="F9" s="21"/>
      <c r="G9" s="21"/>
      <c r="H9" s="21"/>
      <c r="I9" s="21">
        <v>1</v>
      </c>
      <c r="J9" s="21">
        <v>1</v>
      </c>
      <c r="K9" s="21"/>
      <c r="L9" s="21"/>
      <c r="M9" s="21"/>
      <c r="N9" s="21"/>
      <c r="O9" s="22"/>
      <c r="P9" s="22"/>
      <c r="Q9" s="22"/>
      <c r="R9" s="21"/>
      <c r="S9" s="21"/>
      <c r="T9" s="21"/>
      <c r="U9" s="9"/>
      <c r="V9" s="21"/>
      <c r="W9" s="30"/>
    </row>
    <row r="10" spans="1:23" ht="17" customHeight="1" x14ac:dyDescent="0.2">
      <c r="A10" s="20" t="s">
        <v>37</v>
      </c>
      <c r="B10" s="21">
        <v>2</v>
      </c>
      <c r="C10" s="21">
        <v>1</v>
      </c>
      <c r="D10" s="21">
        <v>1</v>
      </c>
      <c r="E10" s="21"/>
      <c r="F10" s="21"/>
      <c r="G10" s="21"/>
      <c r="H10" s="21">
        <v>1</v>
      </c>
      <c r="I10" s="21"/>
      <c r="J10" s="21"/>
      <c r="K10" s="21"/>
      <c r="L10" s="21"/>
      <c r="M10" s="21"/>
      <c r="N10" s="21"/>
      <c r="O10" s="22"/>
      <c r="P10" s="22"/>
      <c r="Q10" s="22"/>
      <c r="R10" s="21"/>
      <c r="S10" s="21"/>
      <c r="T10" s="21"/>
      <c r="U10" s="9"/>
      <c r="V10" s="21">
        <v>3</v>
      </c>
      <c r="W10" s="30"/>
    </row>
    <row r="11" spans="1:23" ht="17" customHeight="1" x14ac:dyDescent="0.2">
      <c r="A11" s="23" t="s">
        <v>38</v>
      </c>
      <c r="B11" s="21">
        <v>3</v>
      </c>
      <c r="C11" s="21">
        <v>1</v>
      </c>
      <c r="D11" s="21">
        <v>1</v>
      </c>
      <c r="E11" s="21"/>
      <c r="F11" s="21"/>
      <c r="G11" s="21"/>
      <c r="H11" s="21"/>
      <c r="I11" s="21">
        <v>1</v>
      </c>
      <c r="J11" s="21">
        <v>1</v>
      </c>
      <c r="K11" s="21"/>
      <c r="L11" s="21"/>
      <c r="M11" s="21"/>
      <c r="N11" s="21"/>
      <c r="O11" s="22"/>
      <c r="P11" s="22"/>
      <c r="Q11" s="22"/>
      <c r="R11" s="21"/>
      <c r="S11" s="21"/>
      <c r="T11" s="21"/>
      <c r="U11" s="9"/>
      <c r="V11" s="21"/>
      <c r="W11" s="30"/>
    </row>
    <row r="12" spans="1:23" ht="19" customHeight="1" x14ac:dyDescent="0.2">
      <c r="A12" s="26" t="s">
        <v>38</v>
      </c>
      <c r="B12" s="21">
        <v>3</v>
      </c>
      <c r="C12" s="21">
        <v>0</v>
      </c>
      <c r="D12" s="21">
        <v>1</v>
      </c>
      <c r="E12" s="21"/>
      <c r="F12" s="21"/>
      <c r="G12" s="21"/>
      <c r="H12" s="21">
        <v>1</v>
      </c>
      <c r="I12" s="21"/>
      <c r="J12" s="21"/>
      <c r="K12" s="21">
        <v>1</v>
      </c>
      <c r="L12" s="21"/>
      <c r="M12" s="21"/>
      <c r="N12" s="21"/>
      <c r="O12" s="22"/>
      <c r="P12" s="22"/>
      <c r="Q12" s="22"/>
      <c r="R12" s="21"/>
      <c r="S12" s="21"/>
      <c r="T12" s="21">
        <v>1</v>
      </c>
      <c r="U12" s="9">
        <v>1</v>
      </c>
      <c r="V12" s="21">
        <v>1</v>
      </c>
      <c r="W12" s="30"/>
    </row>
    <row r="13" spans="1:23" ht="17" customHeight="1" x14ac:dyDescent="0.2">
      <c r="A13" s="23" t="s">
        <v>39</v>
      </c>
      <c r="B13" s="21">
        <v>3</v>
      </c>
      <c r="C13" s="21">
        <v>0</v>
      </c>
      <c r="D13" s="21">
        <v>0</v>
      </c>
      <c r="E13" s="21"/>
      <c r="F13" s="21"/>
      <c r="G13" s="21"/>
      <c r="H13" s="21"/>
      <c r="I13" s="21">
        <v>1</v>
      </c>
      <c r="J13" s="20" t="s">
        <v>90</v>
      </c>
      <c r="K13" s="21"/>
      <c r="L13" s="21"/>
      <c r="M13" s="21"/>
      <c r="N13" s="21"/>
      <c r="O13" s="22"/>
      <c r="P13" s="22"/>
      <c r="Q13" s="22"/>
      <c r="R13" s="21"/>
      <c r="S13" s="21"/>
      <c r="T13" s="21"/>
      <c r="U13" s="9"/>
      <c r="V13" s="21">
        <v>5</v>
      </c>
      <c r="W13" s="30"/>
    </row>
    <row r="14" spans="1:23" ht="17" customHeight="1" x14ac:dyDescent="0.2">
      <c r="A14" s="23" t="s">
        <v>40</v>
      </c>
      <c r="B14" s="21">
        <v>3</v>
      </c>
      <c r="C14" s="21">
        <v>0</v>
      </c>
      <c r="D14" s="21">
        <v>0</v>
      </c>
      <c r="E14" s="21"/>
      <c r="F14" s="21"/>
      <c r="G14" s="21"/>
      <c r="H14" s="21"/>
      <c r="I14" s="21">
        <v>1</v>
      </c>
      <c r="J14" s="21"/>
      <c r="K14" s="21">
        <v>1</v>
      </c>
      <c r="L14" s="21"/>
      <c r="M14" s="21"/>
      <c r="N14" s="21"/>
      <c r="O14" s="22"/>
      <c r="P14" s="22"/>
      <c r="Q14" s="22"/>
      <c r="R14" s="21"/>
      <c r="S14" s="21"/>
      <c r="T14" s="21"/>
      <c r="U14" s="9"/>
      <c r="V14" s="21"/>
      <c r="W14" s="30"/>
    </row>
    <row r="15" spans="1:23" ht="17" customHeight="1" x14ac:dyDescent="0.2">
      <c r="A15" s="23" t="s">
        <v>41</v>
      </c>
      <c r="B15" s="21">
        <v>1</v>
      </c>
      <c r="C15" s="21">
        <v>0</v>
      </c>
      <c r="D15" s="21">
        <v>0</v>
      </c>
      <c r="E15" s="21"/>
      <c r="F15" s="21"/>
      <c r="G15" s="21"/>
      <c r="H15" s="21"/>
      <c r="I15" s="21">
        <v>1</v>
      </c>
      <c r="J15" s="21">
        <v>1</v>
      </c>
      <c r="K15" s="21"/>
      <c r="L15" s="21"/>
      <c r="M15" s="21"/>
      <c r="N15" s="21"/>
      <c r="O15" s="22"/>
      <c r="P15" s="22"/>
      <c r="Q15" s="22"/>
      <c r="R15" s="21"/>
      <c r="S15" s="21"/>
      <c r="T15" s="21">
        <v>2</v>
      </c>
      <c r="U15" s="9">
        <v>1</v>
      </c>
      <c r="V15" s="21">
        <v>1</v>
      </c>
      <c r="W15" s="30"/>
    </row>
    <row r="16" spans="1:23" ht="17" customHeight="1" x14ac:dyDescent="0.2">
      <c r="A16" s="20" t="s">
        <v>42</v>
      </c>
      <c r="B16" s="21">
        <v>2</v>
      </c>
      <c r="C16" s="21">
        <v>0</v>
      </c>
      <c r="D16" s="21">
        <v>0</v>
      </c>
      <c r="E16" s="21"/>
      <c r="F16" s="21"/>
      <c r="G16" s="21"/>
      <c r="H16" s="21"/>
      <c r="I16" s="21">
        <v>1</v>
      </c>
      <c r="J16" s="21"/>
      <c r="K16" s="21"/>
      <c r="L16" s="21"/>
      <c r="M16" s="21"/>
      <c r="N16" s="21"/>
      <c r="O16" s="22"/>
      <c r="P16" s="22"/>
      <c r="Q16" s="22"/>
      <c r="R16" s="21"/>
      <c r="S16" s="21"/>
      <c r="T16" s="21">
        <v>1</v>
      </c>
      <c r="U16" s="30">
        <v>1</v>
      </c>
      <c r="V16" s="21"/>
      <c r="W16" s="30"/>
    </row>
    <row r="17" spans="1:23" ht="17" customHeight="1" x14ac:dyDescent="0.2">
      <c r="A17" s="23" t="s">
        <v>43</v>
      </c>
      <c r="B17" s="21">
        <v>1</v>
      </c>
      <c r="C17" s="21">
        <v>0</v>
      </c>
      <c r="D17" s="21">
        <v>1</v>
      </c>
      <c r="E17" s="21"/>
      <c r="F17" s="21"/>
      <c r="G17" s="21"/>
      <c r="H17" s="21"/>
      <c r="I17" s="21"/>
      <c r="J17" s="21"/>
      <c r="K17" s="21"/>
      <c r="L17" s="21"/>
      <c r="M17" s="21"/>
      <c r="N17" s="21"/>
      <c r="O17" s="22"/>
      <c r="P17" s="22"/>
      <c r="Q17" s="22"/>
      <c r="R17" s="21"/>
      <c r="S17" s="21"/>
      <c r="T17" s="21"/>
      <c r="U17" s="9"/>
      <c r="V17" s="21">
        <v>2</v>
      </c>
      <c r="W17" s="30"/>
    </row>
    <row r="18" spans="1:23" ht="17" customHeight="1" x14ac:dyDescent="0.2">
      <c r="A18" s="23" t="s">
        <v>44</v>
      </c>
      <c r="B18" s="21">
        <v>1</v>
      </c>
      <c r="C18" s="21">
        <v>0</v>
      </c>
      <c r="D18" s="21">
        <v>0</v>
      </c>
      <c r="E18" s="21"/>
      <c r="F18" s="21"/>
      <c r="G18" s="21"/>
      <c r="H18" s="21"/>
      <c r="I18" s="21"/>
      <c r="J18" s="21"/>
      <c r="K18" s="21"/>
      <c r="L18" s="21"/>
      <c r="M18" s="21"/>
      <c r="N18" s="21"/>
      <c r="O18" s="22"/>
      <c r="P18" s="22"/>
      <c r="Q18" s="22"/>
      <c r="R18" s="21"/>
      <c r="S18" s="21"/>
      <c r="T18" s="21"/>
      <c r="U18" s="9"/>
      <c r="V18" s="21"/>
      <c r="W18" s="30"/>
    </row>
    <row r="19" spans="1:23" ht="17" customHeight="1" x14ac:dyDescent="0.2">
      <c r="A19" s="23" t="s">
        <v>67</v>
      </c>
      <c r="B19" s="21">
        <v>2</v>
      </c>
      <c r="C19" s="21">
        <v>0</v>
      </c>
      <c r="D19" s="21">
        <v>0</v>
      </c>
      <c r="E19" s="21"/>
      <c r="F19" s="21"/>
      <c r="G19" s="21"/>
      <c r="H19" s="21"/>
      <c r="I19" s="21"/>
      <c r="J19" s="21"/>
      <c r="K19" s="21"/>
      <c r="L19" s="21"/>
      <c r="M19" s="21"/>
      <c r="N19" s="21"/>
      <c r="O19" s="22"/>
      <c r="P19" s="22"/>
      <c r="Q19" s="22"/>
      <c r="R19" s="21"/>
      <c r="S19" s="21"/>
      <c r="T19" s="21"/>
      <c r="U19" s="9"/>
      <c r="V19" s="21">
        <v>7</v>
      </c>
      <c r="W19" s="30"/>
    </row>
    <row r="20" spans="1:23" ht="17" customHeight="1" x14ac:dyDescent="0.2">
      <c r="A20" s="23" t="s">
        <v>45</v>
      </c>
      <c r="B20" s="21"/>
      <c r="C20" s="21"/>
      <c r="D20" s="21"/>
      <c r="E20" s="21"/>
      <c r="F20" s="21"/>
      <c r="G20" s="21"/>
      <c r="H20" s="21"/>
      <c r="I20" s="21"/>
      <c r="J20" s="21"/>
      <c r="K20" s="21"/>
      <c r="L20" s="21"/>
      <c r="M20" s="21"/>
      <c r="N20" s="21"/>
      <c r="O20" s="22"/>
      <c r="P20" s="22"/>
      <c r="Q20" s="22"/>
      <c r="R20" s="21"/>
      <c r="S20" s="21"/>
      <c r="T20" s="21"/>
      <c r="U20" s="9">
        <v>1</v>
      </c>
      <c r="V20" s="21">
        <v>1</v>
      </c>
      <c r="W20" s="30"/>
    </row>
    <row r="21" spans="1:23" ht="17" customHeight="1" x14ac:dyDescent="0.2">
      <c r="A21" s="23" t="s">
        <v>46</v>
      </c>
      <c r="B21" s="21">
        <v>3</v>
      </c>
      <c r="C21" s="21">
        <v>0</v>
      </c>
      <c r="D21" s="21">
        <v>1</v>
      </c>
      <c r="E21" s="21"/>
      <c r="F21" s="21"/>
      <c r="G21" s="21"/>
      <c r="H21" s="21">
        <v>1</v>
      </c>
      <c r="I21" s="21">
        <v>1</v>
      </c>
      <c r="J21" s="21"/>
      <c r="K21" s="21">
        <v>1</v>
      </c>
      <c r="L21" s="21"/>
      <c r="M21" s="21"/>
      <c r="N21" s="21">
        <v>1</v>
      </c>
      <c r="O21" s="22"/>
      <c r="P21" s="22"/>
      <c r="Q21" s="22"/>
      <c r="R21" s="21">
        <v>1</v>
      </c>
      <c r="S21" s="21"/>
      <c r="T21" s="21"/>
      <c r="U21" s="9">
        <v>1</v>
      </c>
      <c r="V21" s="21">
        <v>2</v>
      </c>
      <c r="W21" s="30"/>
    </row>
    <row r="22" spans="1:23" ht="17" customHeight="1" x14ac:dyDescent="0.2">
      <c r="A22" s="20" t="s">
        <v>49</v>
      </c>
      <c r="B22" s="21"/>
      <c r="C22" s="21"/>
      <c r="D22" s="21"/>
      <c r="E22" s="21"/>
      <c r="F22" s="21"/>
      <c r="G22" s="21"/>
      <c r="H22" s="21"/>
      <c r="I22" s="21"/>
      <c r="J22" s="21"/>
      <c r="K22" s="21"/>
      <c r="L22" s="21"/>
      <c r="M22" s="21"/>
      <c r="N22" s="21"/>
      <c r="O22" s="22"/>
      <c r="P22" s="22"/>
      <c r="Q22" s="22"/>
      <c r="R22" s="21"/>
      <c r="S22" s="21"/>
      <c r="T22" s="21"/>
      <c r="U22" s="9"/>
      <c r="V22" s="21">
        <v>4</v>
      </c>
      <c r="W22" s="30"/>
    </row>
    <row r="23" spans="1:23" ht="17" customHeight="1" x14ac:dyDescent="0.2">
      <c r="A23" s="23" t="s">
        <v>50</v>
      </c>
      <c r="B23" s="21"/>
      <c r="C23" s="21"/>
      <c r="D23" s="21"/>
      <c r="E23" s="21"/>
      <c r="F23" s="21"/>
      <c r="G23" s="21"/>
      <c r="H23" s="21"/>
      <c r="I23" s="21"/>
      <c r="J23" s="21"/>
      <c r="K23" s="21"/>
      <c r="L23" s="21"/>
      <c r="M23" s="21"/>
      <c r="N23" s="21"/>
      <c r="O23" s="22"/>
      <c r="P23" s="22"/>
      <c r="Q23" s="22"/>
      <c r="R23" s="21"/>
      <c r="S23" s="21"/>
      <c r="T23" s="21"/>
      <c r="U23" s="9">
        <v>3</v>
      </c>
      <c r="V23" s="21"/>
      <c r="W23" s="30"/>
    </row>
    <row r="24" spans="1:23" ht="17" customHeight="1" x14ac:dyDescent="0.2">
      <c r="A24" s="13" t="s">
        <v>48</v>
      </c>
      <c r="B24" s="24">
        <v>1</v>
      </c>
      <c r="C24" s="24">
        <v>0</v>
      </c>
      <c r="D24" s="24">
        <v>0</v>
      </c>
      <c r="E24" s="24"/>
      <c r="F24" s="24"/>
      <c r="G24" s="24"/>
      <c r="H24" s="24"/>
      <c r="I24" s="24">
        <v>1</v>
      </c>
      <c r="J24" s="24"/>
      <c r="K24" s="24"/>
      <c r="L24" s="24"/>
      <c r="M24" s="24"/>
      <c r="N24" s="24"/>
      <c r="O24" s="27"/>
      <c r="P24" s="27"/>
      <c r="Q24" s="27"/>
      <c r="R24" s="24"/>
      <c r="S24" s="24"/>
      <c r="T24" s="24"/>
      <c r="U24" s="49"/>
      <c r="V24" s="24"/>
      <c r="W24" s="36"/>
    </row>
    <row r="25" spans="1:23" ht="17" customHeight="1" x14ac:dyDescent="0.2">
      <c r="A25" s="15" t="s">
        <v>51</v>
      </c>
      <c r="B25" s="17">
        <f t="shared" ref="B25:N25" si="0">SUM(B4:B24)</f>
        <v>39</v>
      </c>
      <c r="C25" s="17">
        <f t="shared" si="0"/>
        <v>3</v>
      </c>
      <c r="D25" s="17">
        <f t="shared" si="0"/>
        <v>7</v>
      </c>
      <c r="E25" s="17">
        <f t="shared" si="0"/>
        <v>0</v>
      </c>
      <c r="F25" s="17">
        <f t="shared" si="0"/>
        <v>0</v>
      </c>
      <c r="G25" s="17">
        <f t="shared" si="0"/>
        <v>0</v>
      </c>
      <c r="H25" s="17">
        <f t="shared" si="0"/>
        <v>3</v>
      </c>
      <c r="I25" s="17">
        <f t="shared" si="0"/>
        <v>11</v>
      </c>
      <c r="J25" s="17">
        <f t="shared" si="0"/>
        <v>4</v>
      </c>
      <c r="K25" s="17">
        <f t="shared" si="0"/>
        <v>3</v>
      </c>
      <c r="L25" s="17">
        <f t="shared" si="0"/>
        <v>0</v>
      </c>
      <c r="M25" s="17">
        <f t="shared" si="0"/>
        <v>0</v>
      </c>
      <c r="N25" s="17">
        <f t="shared" si="0"/>
        <v>2</v>
      </c>
      <c r="O25" s="18">
        <f>(D25+J25+K25+N25)/(B25+J25+K25+M25)</f>
        <v>0.34782608695652173</v>
      </c>
      <c r="P25" s="18">
        <f>($D25+$E25+($F25*2)+(G25*3))/$B25</f>
        <v>0.17948717948717949</v>
      </c>
      <c r="Q25" s="18">
        <f>D25/B25</f>
        <v>0.17948717948717949</v>
      </c>
      <c r="R25" s="17">
        <f>SUM(R4:R24)</f>
        <v>1</v>
      </c>
      <c r="S25" s="17">
        <f>SUM(S4:S24)</f>
        <v>0</v>
      </c>
      <c r="T25" s="17">
        <f>SUM(T4:T24)</f>
        <v>5</v>
      </c>
      <c r="U25" s="57">
        <f>SUM(U4:U24)</f>
        <v>9</v>
      </c>
      <c r="V25" s="17">
        <f>SUM(V4:V24)</f>
        <v>49</v>
      </c>
      <c r="W25" s="18">
        <f>(U25+V25)/(T25+U25+V25)</f>
        <v>0.92063492063492058</v>
      </c>
    </row>
    <row r="26" spans="1:23" ht="18.25" customHeight="1" x14ac:dyDescent="0.2">
      <c r="A26" s="30"/>
      <c r="B26" s="30"/>
      <c r="C26" s="30"/>
      <c r="D26" s="30"/>
      <c r="E26" s="21"/>
      <c r="F26" s="30"/>
      <c r="G26" s="30"/>
      <c r="H26" s="30"/>
      <c r="I26" s="30"/>
      <c r="J26" s="30"/>
      <c r="K26" s="30"/>
      <c r="L26" s="30"/>
      <c r="M26" s="30"/>
      <c r="N26" s="30"/>
      <c r="O26" s="30"/>
      <c r="P26" s="30"/>
      <c r="Q26" s="30"/>
      <c r="R26" s="30"/>
      <c r="S26" s="30"/>
      <c r="T26" s="30"/>
      <c r="U26" s="9"/>
      <c r="V26" s="21"/>
      <c r="W26" s="8"/>
    </row>
    <row r="27" spans="1:23" ht="18.25" customHeight="1" x14ac:dyDescent="0.2">
      <c r="A27" s="30"/>
      <c r="B27" s="30"/>
      <c r="C27" s="30"/>
      <c r="D27" s="30"/>
      <c r="E27" s="21"/>
      <c r="F27" s="30"/>
      <c r="G27" s="30"/>
      <c r="H27" s="30"/>
      <c r="I27" s="30"/>
      <c r="J27" s="30"/>
      <c r="K27" s="30"/>
      <c r="L27" s="30"/>
      <c r="M27" s="30"/>
      <c r="N27" s="30"/>
      <c r="O27" s="30"/>
      <c r="P27" s="30"/>
      <c r="Q27" s="30"/>
      <c r="R27" s="30"/>
      <c r="S27" s="30"/>
      <c r="T27" s="30"/>
      <c r="U27" s="9"/>
      <c r="V27" s="21"/>
      <c r="W27" s="8"/>
    </row>
    <row r="28" spans="1:23" ht="18.25" customHeight="1" x14ac:dyDescent="0.2">
      <c r="A28" s="23" t="s">
        <v>52</v>
      </c>
      <c r="B28" s="21"/>
      <c r="C28" s="21"/>
      <c r="D28" s="21"/>
      <c r="E28" s="21"/>
      <c r="F28" s="21"/>
      <c r="G28" s="21"/>
      <c r="H28" s="21"/>
      <c r="I28" s="21"/>
      <c r="J28" s="21"/>
      <c r="K28" s="21"/>
      <c r="L28" s="21"/>
      <c r="M28" s="30"/>
      <c r="N28" s="30"/>
      <c r="O28" s="30"/>
      <c r="P28" s="30"/>
      <c r="Q28" s="30"/>
      <c r="R28" s="30"/>
      <c r="S28" s="30"/>
      <c r="T28" s="30"/>
      <c r="U28" s="9"/>
      <c r="V28" s="21"/>
      <c r="W28" s="8"/>
    </row>
    <row r="29" spans="1:23" ht="18.25" customHeight="1" x14ac:dyDescent="0.2">
      <c r="A29" s="13" t="s">
        <v>7</v>
      </c>
      <c r="B29" s="13" t="s">
        <v>53</v>
      </c>
      <c r="C29" s="11" t="s">
        <v>54</v>
      </c>
      <c r="D29" s="11" t="s">
        <v>55</v>
      </c>
      <c r="E29" s="11" t="s">
        <v>56</v>
      </c>
      <c r="F29" s="11" t="s">
        <v>57</v>
      </c>
      <c r="G29" s="11" t="s">
        <v>9</v>
      </c>
      <c r="H29" s="11" t="s">
        <v>10</v>
      </c>
      <c r="I29" s="11" t="s">
        <v>15</v>
      </c>
      <c r="J29" s="11" t="s">
        <v>16</v>
      </c>
      <c r="K29" s="11" t="s">
        <v>17</v>
      </c>
      <c r="L29" s="11" t="s">
        <v>65</v>
      </c>
      <c r="M29" s="13" t="s">
        <v>58</v>
      </c>
      <c r="N29" s="13" t="s">
        <v>59</v>
      </c>
      <c r="O29" s="13" t="s">
        <v>60</v>
      </c>
      <c r="P29" s="13" t="s">
        <v>8</v>
      </c>
      <c r="Q29" s="13" t="s">
        <v>61</v>
      </c>
      <c r="R29" s="13" t="s">
        <v>62</v>
      </c>
      <c r="S29" s="30"/>
      <c r="T29" s="30"/>
      <c r="U29" s="9"/>
      <c r="V29" s="21"/>
      <c r="W29" s="8"/>
    </row>
    <row r="30" spans="1:23" ht="18.25" customHeight="1" x14ac:dyDescent="0.2">
      <c r="A30" s="15" t="s">
        <v>33</v>
      </c>
      <c r="B30" s="17">
        <v>1</v>
      </c>
      <c r="C30" s="17"/>
      <c r="D30" s="17"/>
      <c r="E30" s="33"/>
      <c r="F30" s="33">
        <v>1</v>
      </c>
      <c r="G30" s="17">
        <v>0</v>
      </c>
      <c r="H30" s="17">
        <v>0</v>
      </c>
      <c r="I30" s="17">
        <v>2</v>
      </c>
      <c r="J30" s="17">
        <v>2</v>
      </c>
      <c r="K30" s="17"/>
      <c r="L30" s="17"/>
      <c r="M30" s="17"/>
      <c r="N30" s="34"/>
      <c r="O30" s="34"/>
      <c r="P30" s="17">
        <v>5</v>
      </c>
      <c r="Q30" s="17"/>
      <c r="R30" s="17"/>
      <c r="S30" s="30"/>
      <c r="T30" s="30"/>
      <c r="U30" s="9"/>
      <c r="V30" s="21"/>
      <c r="W30" s="8"/>
    </row>
    <row r="31" spans="1:23" ht="18.25" customHeight="1" x14ac:dyDescent="0.2">
      <c r="A31" s="23" t="s">
        <v>35</v>
      </c>
      <c r="B31" s="21">
        <v>1</v>
      </c>
      <c r="C31" s="21"/>
      <c r="D31" s="21"/>
      <c r="E31" s="41"/>
      <c r="F31" s="41">
        <v>4</v>
      </c>
      <c r="G31" s="21">
        <v>0</v>
      </c>
      <c r="H31" s="21">
        <v>1</v>
      </c>
      <c r="I31" s="21">
        <v>5</v>
      </c>
      <c r="J31" s="21">
        <v>3</v>
      </c>
      <c r="K31" s="21"/>
      <c r="L31" s="21"/>
      <c r="M31" s="21"/>
      <c r="N31" s="42"/>
      <c r="O31" s="21"/>
      <c r="P31" s="21">
        <v>14</v>
      </c>
      <c r="Q31" s="21"/>
      <c r="R31" s="21"/>
      <c r="S31" s="8"/>
      <c r="T31" s="8"/>
      <c r="U31" s="8"/>
      <c r="V31" s="8"/>
      <c r="W31" s="8"/>
    </row>
    <row r="32" spans="1:23" ht="19" customHeight="1" x14ac:dyDescent="0.2">
      <c r="A32" s="26" t="s">
        <v>38</v>
      </c>
      <c r="B32" s="21">
        <v>1</v>
      </c>
      <c r="C32" s="21">
        <v>1</v>
      </c>
      <c r="D32" s="21"/>
      <c r="E32" s="41"/>
      <c r="F32" s="41">
        <v>4</v>
      </c>
      <c r="G32" s="21">
        <v>1</v>
      </c>
      <c r="H32" s="21">
        <v>4</v>
      </c>
      <c r="I32" s="21">
        <v>1</v>
      </c>
      <c r="J32" s="21">
        <v>2</v>
      </c>
      <c r="K32" s="21"/>
      <c r="L32" s="42"/>
      <c r="M32" s="21">
        <v>1</v>
      </c>
      <c r="N32" s="21"/>
      <c r="O32" s="21"/>
      <c r="P32" s="21">
        <v>17</v>
      </c>
      <c r="Q32" s="21"/>
      <c r="R32" s="21"/>
      <c r="S32" s="8"/>
      <c r="T32" s="8"/>
      <c r="U32" s="8"/>
      <c r="V32" s="8"/>
      <c r="W32" s="8"/>
    </row>
    <row r="33" spans="1:23" ht="18.25" customHeight="1" x14ac:dyDescent="0.2">
      <c r="A33" s="20" t="s">
        <v>42</v>
      </c>
      <c r="B33" s="21">
        <v>1</v>
      </c>
      <c r="C33" s="21"/>
      <c r="D33" s="21">
        <v>1</v>
      </c>
      <c r="E33" s="41"/>
      <c r="F33" s="41">
        <v>5</v>
      </c>
      <c r="G33" s="21">
        <v>6</v>
      </c>
      <c r="H33" s="21">
        <v>8</v>
      </c>
      <c r="I33" s="21">
        <v>3</v>
      </c>
      <c r="J33" s="21">
        <v>0</v>
      </c>
      <c r="K33" s="21"/>
      <c r="L33" s="21">
        <v>2</v>
      </c>
      <c r="M33" s="21">
        <v>3</v>
      </c>
      <c r="N33" s="21"/>
      <c r="O33" s="21"/>
      <c r="P33" s="21">
        <v>24</v>
      </c>
      <c r="Q33" s="21"/>
      <c r="R33" s="21"/>
      <c r="S33" s="8"/>
      <c r="T33" s="8"/>
      <c r="U33" s="8"/>
      <c r="V33" s="8"/>
      <c r="W33" s="8"/>
    </row>
    <row r="34" spans="1:23" ht="18.25" customHeight="1" x14ac:dyDescent="0.2">
      <c r="A34" s="23" t="s">
        <v>45</v>
      </c>
      <c r="B34" s="21">
        <v>1</v>
      </c>
      <c r="C34" s="21"/>
      <c r="D34" s="21">
        <v>1</v>
      </c>
      <c r="E34" s="41"/>
      <c r="F34" s="41">
        <v>4</v>
      </c>
      <c r="G34" s="21">
        <v>2</v>
      </c>
      <c r="H34" s="21">
        <v>4</v>
      </c>
      <c r="I34" s="21">
        <v>1</v>
      </c>
      <c r="J34" s="21"/>
      <c r="K34" s="21">
        <v>2</v>
      </c>
      <c r="L34" s="21"/>
      <c r="M34" s="21">
        <v>1</v>
      </c>
      <c r="N34" s="21"/>
      <c r="O34" s="21"/>
      <c r="P34" s="21">
        <v>18</v>
      </c>
      <c r="Q34" s="21"/>
      <c r="R34" s="21"/>
      <c r="S34" s="8"/>
      <c r="T34" s="8"/>
      <c r="U34" s="8"/>
      <c r="V34" s="8"/>
      <c r="W34" s="8"/>
    </row>
    <row r="35" spans="1:23" ht="18.25" customHeight="1" x14ac:dyDescent="0.2">
      <c r="A35" s="23" t="s">
        <v>47</v>
      </c>
      <c r="B35" s="21">
        <v>1</v>
      </c>
      <c r="C35" s="21"/>
      <c r="D35" s="21"/>
      <c r="E35" s="41"/>
      <c r="F35" s="41">
        <v>0</v>
      </c>
      <c r="G35" s="21">
        <v>3</v>
      </c>
      <c r="H35" s="21"/>
      <c r="I35" s="21"/>
      <c r="J35" s="21">
        <v>2</v>
      </c>
      <c r="K35" s="21">
        <v>1</v>
      </c>
      <c r="L35" s="21"/>
      <c r="M35" s="21">
        <v>3</v>
      </c>
      <c r="N35" s="21"/>
      <c r="O35" s="21"/>
      <c r="P35" s="21"/>
      <c r="Q35" s="21"/>
      <c r="R35" s="21"/>
      <c r="S35" s="8"/>
      <c r="T35" s="8"/>
      <c r="U35" s="8"/>
      <c r="V35" s="8"/>
      <c r="W35" s="8"/>
    </row>
    <row r="36" spans="1:23" ht="18.25" customHeight="1" x14ac:dyDescent="0.2">
      <c r="A36" s="23" t="s">
        <v>50</v>
      </c>
      <c r="B36" s="21">
        <v>1</v>
      </c>
      <c r="C36" s="21"/>
      <c r="D36" s="21"/>
      <c r="E36" s="41"/>
      <c r="F36" s="41">
        <v>3.33</v>
      </c>
      <c r="G36" s="21">
        <v>2</v>
      </c>
      <c r="H36" s="21">
        <v>4</v>
      </c>
      <c r="I36" s="21">
        <v>0</v>
      </c>
      <c r="J36" s="21">
        <v>1</v>
      </c>
      <c r="K36" s="21"/>
      <c r="L36" s="21"/>
      <c r="M36" s="21">
        <v>2</v>
      </c>
      <c r="N36" s="21"/>
      <c r="O36" s="21"/>
      <c r="P36" s="21"/>
      <c r="Q36" s="21"/>
      <c r="R36" s="21"/>
      <c r="S36" s="8"/>
      <c r="T36" s="8"/>
      <c r="U36" s="8"/>
      <c r="V36" s="8"/>
      <c r="W36" s="8"/>
    </row>
    <row r="37" spans="1:23" ht="19" customHeight="1" x14ac:dyDescent="0.2">
      <c r="A37" s="64" t="s">
        <v>48</v>
      </c>
      <c r="B37" s="65">
        <v>1</v>
      </c>
      <c r="C37" s="65"/>
      <c r="D37" s="65">
        <v>1</v>
      </c>
      <c r="E37" s="66"/>
      <c r="F37" s="66">
        <v>6</v>
      </c>
      <c r="G37" s="65">
        <v>2</v>
      </c>
      <c r="H37" s="65">
        <v>2</v>
      </c>
      <c r="I37" s="65">
        <v>3</v>
      </c>
      <c r="J37" s="65">
        <v>0</v>
      </c>
      <c r="K37" s="65">
        <v>0</v>
      </c>
      <c r="L37" s="65"/>
      <c r="M37" s="65">
        <v>0</v>
      </c>
      <c r="N37" s="65"/>
      <c r="O37" s="65"/>
      <c r="P37" s="65"/>
      <c r="Q37" s="65"/>
      <c r="R37" s="65"/>
      <c r="S37" s="67"/>
      <c r="T37" s="67"/>
      <c r="U37" s="67"/>
      <c r="V37" s="67"/>
      <c r="W37" s="67"/>
    </row>
    <row r="38" spans="1:23" ht="18.25" customHeight="1" x14ac:dyDescent="0.2">
      <c r="A38" s="30"/>
      <c r="B38" s="21"/>
      <c r="C38" s="21"/>
      <c r="D38" s="21"/>
      <c r="E38" s="41"/>
      <c r="F38" s="41"/>
      <c r="G38" s="21"/>
      <c r="H38" s="21"/>
      <c r="I38" s="21"/>
      <c r="J38" s="21"/>
      <c r="K38" s="21"/>
      <c r="L38" s="21"/>
      <c r="M38" s="21"/>
      <c r="N38" s="21"/>
      <c r="O38" s="21"/>
      <c r="P38" s="21"/>
      <c r="Q38" s="21"/>
      <c r="R38" s="21"/>
      <c r="S38" s="8"/>
      <c r="T38" s="8"/>
      <c r="U38" s="8"/>
      <c r="V38" s="8"/>
      <c r="W38" s="8"/>
    </row>
    <row r="39" spans="1:23" ht="18.25" customHeight="1" x14ac:dyDescent="0.2">
      <c r="A39" s="30"/>
      <c r="B39" s="21"/>
      <c r="C39" s="21"/>
      <c r="D39" s="21"/>
      <c r="E39" s="41"/>
      <c r="F39" s="41"/>
      <c r="G39" s="21"/>
      <c r="H39" s="21"/>
      <c r="I39" s="21"/>
      <c r="J39" s="21"/>
      <c r="K39" s="21"/>
      <c r="L39" s="21"/>
      <c r="M39" s="21"/>
      <c r="N39" s="21"/>
      <c r="O39" s="21"/>
      <c r="P39" s="21"/>
      <c r="Q39" s="21"/>
      <c r="R39" s="21"/>
      <c r="S39" s="8"/>
      <c r="T39" s="8"/>
      <c r="U39" s="8"/>
      <c r="V39" s="8"/>
      <c r="W39" s="8"/>
    </row>
    <row r="40" spans="1:23" ht="19" customHeight="1" x14ac:dyDescent="0.2">
      <c r="A40" s="36"/>
      <c r="B40" s="24"/>
      <c r="C40" s="24"/>
      <c r="D40" s="24"/>
      <c r="E40" s="37"/>
      <c r="F40" s="37"/>
      <c r="G40" s="24"/>
      <c r="H40" s="24"/>
      <c r="I40" s="24"/>
      <c r="J40" s="24"/>
      <c r="K40" s="24"/>
      <c r="L40" s="24"/>
      <c r="M40" s="24"/>
      <c r="N40" s="24"/>
      <c r="O40" s="24"/>
      <c r="P40" s="24"/>
      <c r="Q40" s="24"/>
      <c r="R40" s="24"/>
      <c r="S40" s="31"/>
      <c r="T40" s="8"/>
      <c r="U40" s="8"/>
      <c r="V40" s="8"/>
      <c r="W40" s="8"/>
    </row>
    <row r="41" spans="1:23" ht="18.25" customHeight="1" x14ac:dyDescent="0.2">
      <c r="A41" s="15" t="s">
        <v>51</v>
      </c>
      <c r="B41" s="16">
        <f t="shared" ref="B41:M41" si="1">SUM(B30:B40)</f>
        <v>8</v>
      </c>
      <c r="C41" s="16">
        <f t="shared" si="1"/>
        <v>1</v>
      </c>
      <c r="D41" s="16">
        <f t="shared" si="1"/>
        <v>3</v>
      </c>
      <c r="E41" s="33">
        <f t="shared" si="1"/>
        <v>0</v>
      </c>
      <c r="F41" s="33">
        <f t="shared" si="1"/>
        <v>27.33</v>
      </c>
      <c r="G41" s="16">
        <f t="shared" si="1"/>
        <v>16</v>
      </c>
      <c r="H41" s="16">
        <f t="shared" si="1"/>
        <v>23</v>
      </c>
      <c r="I41" s="16">
        <f t="shared" si="1"/>
        <v>15</v>
      </c>
      <c r="J41" s="16">
        <f t="shared" si="1"/>
        <v>10</v>
      </c>
      <c r="K41" s="16">
        <f t="shared" si="1"/>
        <v>3</v>
      </c>
      <c r="L41" s="16">
        <f t="shared" si="1"/>
        <v>2</v>
      </c>
      <c r="M41" s="16">
        <f t="shared" si="1"/>
        <v>10</v>
      </c>
      <c r="N41" s="34">
        <f>(M41*7)/F41</f>
        <v>2.5612879619465789</v>
      </c>
      <c r="O41" s="34">
        <f>SUM(H41+J41+K41)/F41</f>
        <v>1.3172338090010978</v>
      </c>
      <c r="P41" s="16">
        <f>SUM(P30:P40)</f>
        <v>78</v>
      </c>
      <c r="Q41" s="19"/>
      <c r="R41" s="19"/>
      <c r="S41" s="8"/>
      <c r="T41" s="8"/>
      <c r="U41" s="8"/>
      <c r="V41" s="8"/>
      <c r="W41" s="8"/>
    </row>
  </sheetData>
  <pageMargins left="0.75" right="0.75" top="1" bottom="1" header="0.5" footer="0.5"/>
  <pageSetup orientation="portrait"/>
  <headerFooter>
    <oddHeader>&amp;L&amp;"Geneva,Regular"&amp;10&amp;K000000Oczypok</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36"/>
  <sheetViews>
    <sheetView showGridLines="0" workbookViewId="0"/>
  </sheetViews>
  <sheetFormatPr baseColWidth="10" defaultColWidth="8.125" defaultRowHeight="13" customHeight="1" x14ac:dyDescent="0.2"/>
  <cols>
    <col min="1" max="1" width="12.25" style="5" customWidth="1"/>
    <col min="2" max="2" width="2.125" style="5" customWidth="1"/>
    <col min="3" max="4" width="2" style="5" customWidth="1"/>
    <col min="5" max="5" width="3.5" style="5" customWidth="1"/>
    <col min="6" max="6" width="3.375" style="5" customWidth="1"/>
    <col min="7" max="10" width="2" style="5" customWidth="1"/>
    <col min="11" max="12" width="2.75" style="5" customWidth="1"/>
    <col min="13" max="13" width="2.375" style="5" customWidth="1"/>
    <col min="14" max="14" width="3.625" style="5" customWidth="1"/>
    <col min="15" max="15" width="4.625" style="5" customWidth="1"/>
    <col min="16" max="16" width="5.375" style="5" customWidth="1"/>
    <col min="17" max="17" width="4.375" style="5" customWidth="1"/>
    <col min="18" max="20" width="2" style="5" customWidth="1"/>
    <col min="21" max="21" width="1.875" style="5" customWidth="1"/>
    <col min="22" max="22" width="2" style="5" customWidth="1"/>
    <col min="23" max="23" width="4.125" style="5" customWidth="1"/>
    <col min="24" max="24" width="3.625" style="5" customWidth="1"/>
    <col min="25" max="256" width="8.125" customWidth="1"/>
  </cols>
  <sheetData>
    <row r="1" spans="1:24" ht="21" customHeight="1" x14ac:dyDescent="0.2">
      <c r="A1" s="6" t="s">
        <v>93</v>
      </c>
      <c r="B1" s="7"/>
      <c r="C1" s="7"/>
      <c r="D1" s="7"/>
      <c r="E1" s="7"/>
      <c r="F1" s="7"/>
      <c r="G1" s="7"/>
      <c r="H1" s="7"/>
      <c r="I1" s="7"/>
      <c r="J1" s="7"/>
      <c r="K1" s="7"/>
      <c r="L1" s="7"/>
      <c r="M1" s="7"/>
      <c r="N1" s="7"/>
      <c r="O1" s="7"/>
      <c r="P1" s="7"/>
      <c r="Q1" s="7"/>
      <c r="R1" s="7"/>
      <c r="S1" s="7"/>
      <c r="T1" s="7"/>
      <c r="U1" s="9"/>
      <c r="V1" s="9"/>
      <c r="W1" s="8"/>
      <c r="X1" s="8"/>
    </row>
    <row r="2" spans="1:24" ht="19" customHeight="1" x14ac:dyDescent="0.2">
      <c r="A2" s="8"/>
      <c r="B2" s="8"/>
      <c r="C2" s="8"/>
      <c r="D2" s="8"/>
      <c r="E2" s="44"/>
      <c r="F2" s="8"/>
      <c r="G2" s="8"/>
      <c r="H2" s="8"/>
      <c r="I2" s="8"/>
      <c r="J2" s="8"/>
      <c r="K2" s="8"/>
      <c r="L2" s="8"/>
      <c r="M2" s="8"/>
      <c r="N2" s="8"/>
      <c r="O2" s="8"/>
      <c r="P2" s="8"/>
      <c r="Q2" s="8"/>
      <c r="R2" s="8"/>
      <c r="S2" s="8"/>
      <c r="T2" s="8"/>
      <c r="U2" s="9"/>
      <c r="V2" s="30"/>
      <c r="W2" s="8"/>
      <c r="X2" s="8"/>
    </row>
    <row r="3" spans="1:24" ht="28.25" customHeight="1" x14ac:dyDescent="0.2">
      <c r="A3" s="10" t="s">
        <v>7</v>
      </c>
      <c r="B3" s="11" t="s">
        <v>8</v>
      </c>
      <c r="C3" s="11" t="s">
        <v>9</v>
      </c>
      <c r="D3" s="11" t="s">
        <v>10</v>
      </c>
      <c r="E3" s="11" t="s">
        <v>11</v>
      </c>
      <c r="F3" s="11" t="s">
        <v>12</v>
      </c>
      <c r="G3" s="11" t="s">
        <v>13</v>
      </c>
      <c r="H3" s="11" t="s">
        <v>14</v>
      </c>
      <c r="I3" s="11" t="s">
        <v>15</v>
      </c>
      <c r="J3" s="11" t="s">
        <v>16</v>
      </c>
      <c r="K3" s="11" t="s">
        <v>17</v>
      </c>
      <c r="L3" s="11" t="s">
        <v>18</v>
      </c>
      <c r="M3" s="11" t="s">
        <v>19</v>
      </c>
      <c r="N3" s="11" t="s">
        <v>20</v>
      </c>
      <c r="O3" s="11" t="s">
        <v>21</v>
      </c>
      <c r="P3" s="12" t="s">
        <v>22</v>
      </c>
      <c r="Q3" s="11" t="s">
        <v>23</v>
      </c>
      <c r="R3" s="13" t="s">
        <v>24</v>
      </c>
      <c r="S3" s="13" t="s">
        <v>25</v>
      </c>
      <c r="T3" s="13" t="s">
        <v>26</v>
      </c>
      <c r="U3" s="10" t="s">
        <v>27</v>
      </c>
      <c r="V3" s="13" t="s">
        <v>28</v>
      </c>
      <c r="W3" s="14" t="s">
        <v>29</v>
      </c>
      <c r="X3" s="13" t="s">
        <v>30</v>
      </c>
    </row>
    <row r="4" spans="1:24" ht="18.25" customHeight="1" x14ac:dyDescent="0.2">
      <c r="A4" s="15" t="s">
        <v>94</v>
      </c>
      <c r="B4" s="17"/>
      <c r="C4" s="17"/>
      <c r="D4" s="17"/>
      <c r="E4" s="17"/>
      <c r="F4" s="17"/>
      <c r="G4" s="17"/>
      <c r="H4" s="17"/>
      <c r="I4" s="17"/>
      <c r="J4" s="17"/>
      <c r="K4" s="17"/>
      <c r="L4" s="17"/>
      <c r="M4" s="17"/>
      <c r="N4" s="17"/>
      <c r="O4" s="18"/>
      <c r="P4" s="18"/>
      <c r="Q4" s="18"/>
      <c r="R4" s="17"/>
      <c r="S4" s="17"/>
      <c r="T4" s="17"/>
      <c r="U4" s="17"/>
      <c r="V4" s="17"/>
      <c r="W4" s="32"/>
      <c r="X4" s="19"/>
    </row>
    <row r="5" spans="1:24" ht="18.25" customHeight="1" x14ac:dyDescent="0.2">
      <c r="A5" s="20" t="s">
        <v>33</v>
      </c>
      <c r="B5" s="21">
        <v>1</v>
      </c>
      <c r="C5" s="21">
        <v>1</v>
      </c>
      <c r="D5" s="21">
        <v>0</v>
      </c>
      <c r="E5" s="21"/>
      <c r="F5" s="21"/>
      <c r="G5" s="21"/>
      <c r="H5" s="21"/>
      <c r="I5" s="21"/>
      <c r="J5" s="21"/>
      <c r="K5" s="21"/>
      <c r="L5" s="21"/>
      <c r="M5" s="21"/>
      <c r="N5" s="21"/>
      <c r="O5" s="22"/>
      <c r="P5" s="22"/>
      <c r="Q5" s="22"/>
      <c r="R5" s="21"/>
      <c r="S5" s="21"/>
      <c r="T5" s="21"/>
      <c r="U5" s="21"/>
      <c r="V5" s="21"/>
      <c r="W5" s="30"/>
      <c r="X5" s="8"/>
    </row>
    <row r="6" spans="1:24" ht="18.25" customHeight="1" x14ac:dyDescent="0.2">
      <c r="A6" s="23" t="s">
        <v>34</v>
      </c>
      <c r="B6" s="21">
        <v>0</v>
      </c>
      <c r="C6" s="21">
        <v>1</v>
      </c>
      <c r="D6" s="21">
        <v>0</v>
      </c>
      <c r="E6" s="21"/>
      <c r="F6" s="21"/>
      <c r="G6" s="21"/>
      <c r="H6" s="21"/>
      <c r="I6" s="21"/>
      <c r="J6" s="21"/>
      <c r="K6" s="21"/>
      <c r="L6" s="21"/>
      <c r="M6" s="21"/>
      <c r="N6" s="21"/>
      <c r="O6" s="22"/>
      <c r="P6" s="22"/>
      <c r="Q6" s="22"/>
      <c r="R6" s="21"/>
      <c r="S6" s="21"/>
      <c r="T6" s="21"/>
      <c r="U6" s="21"/>
      <c r="V6" s="21"/>
      <c r="W6" s="30"/>
      <c r="X6" s="8"/>
    </row>
    <row r="7" spans="1:24" ht="18.25" customHeight="1" x14ac:dyDescent="0.2">
      <c r="A7" s="20" t="s">
        <v>37</v>
      </c>
      <c r="B7" s="21">
        <v>1</v>
      </c>
      <c r="C7" s="21">
        <v>0</v>
      </c>
      <c r="D7" s="21">
        <v>0</v>
      </c>
      <c r="E7" s="21"/>
      <c r="F7" s="21"/>
      <c r="G7" s="21"/>
      <c r="H7" s="21"/>
      <c r="I7" s="21">
        <v>1</v>
      </c>
      <c r="J7" s="21"/>
      <c r="K7" s="21"/>
      <c r="L7" s="21"/>
      <c r="M7" s="21"/>
      <c r="N7" s="21"/>
      <c r="O7" s="22"/>
      <c r="P7" s="22"/>
      <c r="Q7" s="22"/>
      <c r="R7" s="21"/>
      <c r="S7" s="21"/>
      <c r="T7" s="21"/>
      <c r="U7" s="21"/>
      <c r="V7" s="21">
        <v>1</v>
      </c>
      <c r="W7" s="30"/>
      <c r="X7" s="8"/>
    </row>
    <row r="8" spans="1:24" ht="19" customHeight="1" x14ac:dyDescent="0.2">
      <c r="A8" s="26" t="s">
        <v>38</v>
      </c>
      <c r="B8" s="21">
        <v>0</v>
      </c>
      <c r="C8" s="21">
        <v>1</v>
      </c>
      <c r="D8" s="21">
        <v>0</v>
      </c>
      <c r="E8" s="21"/>
      <c r="F8" s="21"/>
      <c r="G8" s="21"/>
      <c r="H8" s="21"/>
      <c r="I8" s="21"/>
      <c r="J8" s="21"/>
      <c r="K8" s="21"/>
      <c r="L8" s="21"/>
      <c r="M8" s="21"/>
      <c r="N8" s="21"/>
      <c r="O8" s="22"/>
      <c r="P8" s="22"/>
      <c r="Q8" s="22"/>
      <c r="R8" s="21">
        <v>2</v>
      </c>
      <c r="S8" s="21"/>
      <c r="T8" s="21"/>
      <c r="U8" s="21"/>
      <c r="V8" s="21"/>
      <c r="W8" s="30"/>
      <c r="X8" s="8"/>
    </row>
    <row r="9" spans="1:24" ht="18.25" customHeight="1" x14ac:dyDescent="0.2">
      <c r="A9" s="23" t="s">
        <v>41</v>
      </c>
      <c r="B9" s="21">
        <v>1</v>
      </c>
      <c r="C9" s="21">
        <v>0</v>
      </c>
      <c r="D9" s="21">
        <v>0</v>
      </c>
      <c r="E9" s="21"/>
      <c r="F9" s="21"/>
      <c r="G9" s="21"/>
      <c r="H9" s="21"/>
      <c r="I9" s="21"/>
      <c r="J9" s="21"/>
      <c r="K9" s="21"/>
      <c r="L9" s="21"/>
      <c r="M9" s="21"/>
      <c r="N9" s="21"/>
      <c r="O9" s="22"/>
      <c r="P9" s="22"/>
      <c r="Q9" s="22"/>
      <c r="R9" s="21"/>
      <c r="S9" s="21"/>
      <c r="T9" s="21"/>
      <c r="U9" s="21">
        <v>2</v>
      </c>
      <c r="V9" s="21">
        <v>1</v>
      </c>
      <c r="W9" s="30"/>
      <c r="X9" s="8"/>
    </row>
    <row r="10" spans="1:24" ht="18.25" customHeight="1" x14ac:dyDescent="0.2">
      <c r="A10" s="23" t="s">
        <v>43</v>
      </c>
      <c r="B10" s="21">
        <v>2</v>
      </c>
      <c r="C10" s="21">
        <v>0</v>
      </c>
      <c r="D10" s="21">
        <v>0</v>
      </c>
      <c r="E10" s="21"/>
      <c r="F10" s="21"/>
      <c r="G10" s="21"/>
      <c r="H10" s="21"/>
      <c r="I10" s="21">
        <v>1</v>
      </c>
      <c r="J10" s="21"/>
      <c r="K10" s="21"/>
      <c r="L10" s="21"/>
      <c r="M10" s="21"/>
      <c r="N10" s="21"/>
      <c r="O10" s="22"/>
      <c r="P10" s="22"/>
      <c r="Q10" s="22"/>
      <c r="R10" s="21"/>
      <c r="S10" s="21"/>
      <c r="T10" s="21"/>
      <c r="U10" s="21">
        <v>1</v>
      </c>
      <c r="V10" s="21"/>
      <c r="W10" s="30"/>
      <c r="X10" s="8"/>
    </row>
    <row r="11" spans="1:24" ht="18.25" customHeight="1" x14ac:dyDescent="0.2">
      <c r="A11" s="23" t="s">
        <v>67</v>
      </c>
      <c r="B11" s="21">
        <v>3</v>
      </c>
      <c r="C11" s="21">
        <v>0</v>
      </c>
      <c r="D11" s="21">
        <v>2</v>
      </c>
      <c r="E11" s="21">
        <v>1</v>
      </c>
      <c r="F11" s="21"/>
      <c r="G11" s="21"/>
      <c r="H11" s="21">
        <v>1</v>
      </c>
      <c r="I11" s="21"/>
      <c r="J11" s="21">
        <v>1</v>
      </c>
      <c r="K11" s="21"/>
      <c r="L11" s="21"/>
      <c r="M11" s="21"/>
      <c r="N11" s="21"/>
      <c r="O11" s="22"/>
      <c r="P11" s="22"/>
      <c r="Q11" s="22"/>
      <c r="R11" s="21"/>
      <c r="S11" s="21"/>
      <c r="T11" s="21"/>
      <c r="U11" s="21">
        <v>2</v>
      </c>
      <c r="V11" s="21">
        <v>2</v>
      </c>
      <c r="W11" s="30"/>
      <c r="X11" s="8"/>
    </row>
    <row r="12" spans="1:24" ht="18.25" customHeight="1" x14ac:dyDescent="0.2">
      <c r="A12" s="23" t="s">
        <v>45</v>
      </c>
      <c r="B12" s="21">
        <v>2</v>
      </c>
      <c r="C12" s="21">
        <v>0</v>
      </c>
      <c r="D12" s="21">
        <v>0</v>
      </c>
      <c r="E12" s="21"/>
      <c r="F12" s="21"/>
      <c r="G12" s="21"/>
      <c r="H12" s="21"/>
      <c r="I12" s="21"/>
      <c r="J12" s="21">
        <v>1</v>
      </c>
      <c r="K12" s="21"/>
      <c r="L12" s="21"/>
      <c r="M12" s="21"/>
      <c r="N12" s="21"/>
      <c r="O12" s="22"/>
      <c r="P12" s="22"/>
      <c r="Q12" s="22"/>
      <c r="R12" s="21"/>
      <c r="S12" s="21"/>
      <c r="T12" s="21"/>
      <c r="U12" s="21"/>
      <c r="V12" s="21"/>
      <c r="W12" s="30"/>
      <c r="X12" s="8"/>
    </row>
    <row r="13" spans="1:24" ht="18.25" customHeight="1" x14ac:dyDescent="0.2">
      <c r="A13" s="23" t="s">
        <v>45</v>
      </c>
      <c r="B13" s="21">
        <v>3</v>
      </c>
      <c r="C13" s="21">
        <v>2</v>
      </c>
      <c r="D13" s="21">
        <v>1</v>
      </c>
      <c r="E13" s="21"/>
      <c r="F13" s="21"/>
      <c r="G13" s="21"/>
      <c r="H13" s="21">
        <v>1</v>
      </c>
      <c r="I13" s="21"/>
      <c r="J13" s="21">
        <v>2</v>
      </c>
      <c r="K13" s="21"/>
      <c r="L13" s="21"/>
      <c r="M13" s="21"/>
      <c r="N13" s="21"/>
      <c r="O13" s="22"/>
      <c r="P13" s="22"/>
      <c r="Q13" s="22"/>
      <c r="R13" s="21"/>
      <c r="S13" s="21"/>
      <c r="T13" s="21"/>
      <c r="U13" s="21"/>
      <c r="V13" s="21"/>
      <c r="W13" s="30"/>
      <c r="X13" s="8"/>
    </row>
    <row r="14" spans="1:24" ht="18.25" customHeight="1" x14ac:dyDescent="0.2">
      <c r="A14" s="23" t="s">
        <v>47</v>
      </c>
      <c r="B14" s="21">
        <v>3</v>
      </c>
      <c r="C14" s="21">
        <v>0</v>
      </c>
      <c r="D14" s="21">
        <v>1</v>
      </c>
      <c r="E14" s="21"/>
      <c r="F14" s="21"/>
      <c r="G14" s="21"/>
      <c r="H14" s="21"/>
      <c r="I14" s="21">
        <v>1</v>
      </c>
      <c r="J14" s="21"/>
      <c r="K14" s="21"/>
      <c r="L14" s="21"/>
      <c r="M14" s="21"/>
      <c r="N14" s="21"/>
      <c r="O14" s="22"/>
      <c r="P14" s="22"/>
      <c r="Q14" s="22"/>
      <c r="R14" s="21"/>
      <c r="S14" s="21"/>
      <c r="T14" s="21"/>
      <c r="U14" s="21"/>
      <c r="V14" s="21"/>
      <c r="W14" s="30"/>
      <c r="X14" s="8"/>
    </row>
    <row r="15" spans="1:24" ht="18.25" customHeight="1" x14ac:dyDescent="0.2">
      <c r="A15" s="23" t="s">
        <v>48</v>
      </c>
      <c r="B15" s="21">
        <v>3</v>
      </c>
      <c r="C15" s="21">
        <v>0</v>
      </c>
      <c r="D15" s="21">
        <v>0</v>
      </c>
      <c r="E15" s="21"/>
      <c r="F15" s="21"/>
      <c r="G15" s="21"/>
      <c r="H15" s="21"/>
      <c r="I15" s="21">
        <v>1</v>
      </c>
      <c r="J15" s="21"/>
      <c r="K15" s="21"/>
      <c r="L15" s="21"/>
      <c r="M15" s="21"/>
      <c r="N15" s="21"/>
      <c r="O15" s="22"/>
      <c r="P15" s="22"/>
      <c r="Q15" s="22"/>
      <c r="R15" s="21"/>
      <c r="S15" s="21"/>
      <c r="T15" s="21"/>
      <c r="U15" s="21"/>
      <c r="V15" s="21"/>
      <c r="W15" s="30"/>
      <c r="X15" s="8"/>
    </row>
    <row r="16" spans="1:24" ht="18.25" customHeight="1" x14ac:dyDescent="0.2">
      <c r="A16" s="20" t="s">
        <v>49</v>
      </c>
      <c r="B16" s="21">
        <v>2</v>
      </c>
      <c r="C16" s="21">
        <v>0</v>
      </c>
      <c r="D16" s="21">
        <v>0</v>
      </c>
      <c r="E16" s="21"/>
      <c r="F16" s="21"/>
      <c r="G16" s="21"/>
      <c r="H16" s="21"/>
      <c r="I16" s="21"/>
      <c r="J16" s="21">
        <v>1</v>
      </c>
      <c r="K16" s="21"/>
      <c r="L16" s="21"/>
      <c r="M16" s="21"/>
      <c r="N16" s="21">
        <v>1</v>
      </c>
      <c r="O16" s="22"/>
      <c r="P16" s="22"/>
      <c r="Q16" s="22"/>
      <c r="R16" s="21"/>
      <c r="S16" s="21"/>
      <c r="T16" s="21"/>
      <c r="U16" s="21"/>
      <c r="V16" s="21"/>
      <c r="W16" s="30"/>
      <c r="X16" s="8"/>
    </row>
    <row r="17" spans="1:24" ht="18.25" customHeight="1" x14ac:dyDescent="0.2">
      <c r="A17" s="23" t="s">
        <v>50</v>
      </c>
      <c r="B17" s="21">
        <v>3</v>
      </c>
      <c r="C17" s="21">
        <v>0</v>
      </c>
      <c r="D17" s="21">
        <v>1</v>
      </c>
      <c r="E17" s="21"/>
      <c r="F17" s="21"/>
      <c r="G17" s="21"/>
      <c r="H17" s="21">
        <v>1</v>
      </c>
      <c r="I17" s="21"/>
      <c r="J17" s="21"/>
      <c r="K17" s="21"/>
      <c r="L17" s="21"/>
      <c r="M17" s="21"/>
      <c r="N17" s="21"/>
      <c r="O17" s="22"/>
      <c r="P17" s="22"/>
      <c r="Q17" s="22"/>
      <c r="R17" s="21"/>
      <c r="S17" s="21"/>
      <c r="T17" s="21"/>
      <c r="U17" s="21"/>
      <c r="V17" s="21"/>
      <c r="W17" s="30"/>
      <c r="X17" s="8"/>
    </row>
    <row r="18" spans="1:24" ht="18.25" customHeight="1" x14ac:dyDescent="0.2">
      <c r="A18" s="68" t="s">
        <v>48</v>
      </c>
      <c r="B18" s="21">
        <v>2</v>
      </c>
      <c r="C18" s="21">
        <v>0</v>
      </c>
      <c r="D18" s="21">
        <v>0</v>
      </c>
      <c r="E18" s="21"/>
      <c r="F18" s="21"/>
      <c r="G18" s="21"/>
      <c r="H18" s="21"/>
      <c r="I18" s="21">
        <v>1</v>
      </c>
      <c r="J18" s="21"/>
      <c r="K18" s="21"/>
      <c r="L18" s="21"/>
      <c r="M18" s="21"/>
      <c r="N18" s="21"/>
      <c r="O18" s="22"/>
      <c r="P18" s="22"/>
      <c r="Q18" s="22"/>
      <c r="R18" s="21">
        <v>1</v>
      </c>
      <c r="S18" s="21"/>
      <c r="T18" s="21"/>
      <c r="U18" s="21"/>
      <c r="V18" s="21"/>
      <c r="W18" s="30"/>
      <c r="X18" s="8"/>
    </row>
    <row r="19" spans="1:24" ht="18.25" customHeight="1" x14ac:dyDescent="0.2">
      <c r="A19" s="30"/>
      <c r="B19" s="21"/>
      <c r="C19" s="21"/>
      <c r="D19" s="21"/>
      <c r="E19" s="21"/>
      <c r="F19" s="21"/>
      <c r="G19" s="21"/>
      <c r="H19" s="21"/>
      <c r="I19" s="21"/>
      <c r="J19" s="21"/>
      <c r="K19" s="21"/>
      <c r="L19" s="21"/>
      <c r="M19" s="21"/>
      <c r="N19" s="21"/>
      <c r="O19" s="22"/>
      <c r="P19" s="22"/>
      <c r="Q19" s="22"/>
      <c r="R19" s="21"/>
      <c r="S19" s="21"/>
      <c r="T19" s="21"/>
      <c r="U19" s="21"/>
      <c r="V19" s="21"/>
      <c r="W19" s="30"/>
      <c r="X19" s="8"/>
    </row>
    <row r="20" spans="1:24" ht="18.25" customHeight="1" x14ac:dyDescent="0.2">
      <c r="A20" s="30"/>
      <c r="B20" s="21"/>
      <c r="C20" s="21"/>
      <c r="D20" s="21"/>
      <c r="E20" s="21"/>
      <c r="F20" s="21"/>
      <c r="G20" s="21"/>
      <c r="H20" s="21"/>
      <c r="I20" s="21"/>
      <c r="J20" s="21"/>
      <c r="K20" s="21"/>
      <c r="L20" s="21"/>
      <c r="M20" s="21"/>
      <c r="N20" s="21"/>
      <c r="O20" s="22"/>
      <c r="P20" s="22"/>
      <c r="Q20" s="22"/>
      <c r="R20" s="21"/>
      <c r="S20" s="21"/>
      <c r="T20" s="21"/>
      <c r="U20" s="21"/>
      <c r="V20" s="21"/>
      <c r="W20" s="30"/>
      <c r="X20" s="8"/>
    </row>
    <row r="21" spans="1:24" ht="18.25" customHeight="1" x14ac:dyDescent="0.2">
      <c r="A21" s="30"/>
      <c r="B21" s="21"/>
      <c r="C21" s="21"/>
      <c r="D21" s="21"/>
      <c r="E21" s="21"/>
      <c r="F21" s="21"/>
      <c r="G21" s="21"/>
      <c r="H21" s="21"/>
      <c r="I21" s="21"/>
      <c r="J21" s="21"/>
      <c r="K21" s="21"/>
      <c r="L21" s="21"/>
      <c r="M21" s="21"/>
      <c r="N21" s="21"/>
      <c r="O21" s="22"/>
      <c r="P21" s="22"/>
      <c r="Q21" s="22"/>
      <c r="R21" s="21"/>
      <c r="S21" s="21"/>
      <c r="T21" s="21"/>
      <c r="U21" s="21"/>
      <c r="V21" s="21"/>
      <c r="W21" s="30"/>
      <c r="X21" s="8"/>
    </row>
    <row r="22" spans="1:24" ht="19" customHeight="1" x14ac:dyDescent="0.2">
      <c r="A22" s="36"/>
      <c r="B22" s="24"/>
      <c r="C22" s="24"/>
      <c r="D22" s="24"/>
      <c r="E22" s="24"/>
      <c r="F22" s="24"/>
      <c r="G22" s="24"/>
      <c r="H22" s="24"/>
      <c r="I22" s="24"/>
      <c r="J22" s="24"/>
      <c r="K22" s="24"/>
      <c r="L22" s="24"/>
      <c r="M22" s="24"/>
      <c r="N22" s="24"/>
      <c r="O22" s="27"/>
      <c r="P22" s="27"/>
      <c r="Q22" s="27"/>
      <c r="R22" s="24"/>
      <c r="S22" s="24"/>
      <c r="T22" s="24"/>
      <c r="U22" s="24"/>
      <c r="V22" s="24"/>
      <c r="W22" s="36"/>
      <c r="X22" s="28"/>
    </row>
    <row r="23" spans="1:24" ht="17" customHeight="1" x14ac:dyDescent="0.2">
      <c r="A23" s="15" t="s">
        <v>51</v>
      </c>
      <c r="B23" s="17">
        <f t="shared" ref="B23:N23" si="0">SUM(B4:B22)</f>
        <v>26</v>
      </c>
      <c r="C23" s="17">
        <f t="shared" si="0"/>
        <v>5</v>
      </c>
      <c r="D23" s="17">
        <f t="shared" si="0"/>
        <v>5</v>
      </c>
      <c r="E23" s="17">
        <f t="shared" si="0"/>
        <v>1</v>
      </c>
      <c r="F23" s="17">
        <f t="shared" si="0"/>
        <v>0</v>
      </c>
      <c r="G23" s="17">
        <f t="shared" si="0"/>
        <v>0</v>
      </c>
      <c r="H23" s="17">
        <f t="shared" si="0"/>
        <v>3</v>
      </c>
      <c r="I23" s="17">
        <f t="shared" si="0"/>
        <v>5</v>
      </c>
      <c r="J23" s="17">
        <f t="shared" si="0"/>
        <v>5</v>
      </c>
      <c r="K23" s="17">
        <f t="shared" si="0"/>
        <v>0</v>
      </c>
      <c r="L23" s="17">
        <f t="shared" si="0"/>
        <v>0</v>
      </c>
      <c r="M23" s="17">
        <f t="shared" si="0"/>
        <v>0</v>
      </c>
      <c r="N23" s="17">
        <f t="shared" si="0"/>
        <v>1</v>
      </c>
      <c r="O23" s="18">
        <f>(D23+J23+K23+N23)/(B23+J23+K23+M23)</f>
        <v>0.35483870967741937</v>
      </c>
      <c r="P23" s="18">
        <f>($D23+$E23+($F23*2)+(G23*3))/$B23</f>
        <v>0.23076923076923078</v>
      </c>
      <c r="Q23" s="18">
        <f>D23/B23</f>
        <v>0.19230769230769232</v>
      </c>
      <c r="R23" s="17">
        <f>SUM(R4:R22)</f>
        <v>3</v>
      </c>
      <c r="S23" s="17">
        <f>SUM(S4:S22)</f>
        <v>0</v>
      </c>
      <c r="T23" s="17">
        <f>SUM(T4:T22)</f>
        <v>0</v>
      </c>
      <c r="U23" s="29">
        <f>SUM(U4:U22)</f>
        <v>5</v>
      </c>
      <c r="V23" s="17">
        <f>SUM(V4:V22)</f>
        <v>4</v>
      </c>
      <c r="W23" s="18">
        <f>(U23+V23)/(T23+U23+V23)</f>
        <v>1</v>
      </c>
      <c r="X23" s="18">
        <f>(D23-G23)/(B23-I23-G23+M23)</f>
        <v>0.23809523809523808</v>
      </c>
    </row>
    <row r="24" spans="1:24" ht="21" customHeight="1" x14ac:dyDescent="0.2">
      <c r="A24" s="40"/>
      <c r="B24" s="21"/>
      <c r="C24" s="21"/>
      <c r="D24" s="21"/>
      <c r="E24" s="21"/>
      <c r="F24" s="21"/>
      <c r="G24" s="21"/>
      <c r="H24" s="21"/>
      <c r="I24" s="21"/>
      <c r="J24" s="21"/>
      <c r="K24" s="21"/>
      <c r="L24" s="21"/>
      <c r="M24" s="21"/>
      <c r="N24" s="21"/>
      <c r="O24" s="22"/>
      <c r="P24" s="22"/>
      <c r="Q24" s="22"/>
      <c r="R24" s="21"/>
      <c r="S24" s="21"/>
      <c r="T24" s="21"/>
      <c r="U24" s="9"/>
      <c r="V24" s="21"/>
      <c r="W24" s="22"/>
      <c r="X24" s="8"/>
    </row>
    <row r="25" spans="1:24" ht="21" customHeight="1" x14ac:dyDescent="0.2">
      <c r="A25" s="40"/>
      <c r="B25" s="21"/>
      <c r="C25" s="21"/>
      <c r="D25" s="21"/>
      <c r="E25" s="21"/>
      <c r="F25" s="21"/>
      <c r="G25" s="21"/>
      <c r="H25" s="21"/>
      <c r="I25" s="21"/>
      <c r="J25" s="21"/>
      <c r="K25" s="21"/>
      <c r="L25" s="21"/>
      <c r="M25" s="21"/>
      <c r="N25" s="21"/>
      <c r="O25" s="22"/>
      <c r="P25" s="22"/>
      <c r="Q25" s="22"/>
      <c r="R25" s="21"/>
      <c r="S25" s="21"/>
      <c r="T25" s="21"/>
      <c r="U25" s="9"/>
      <c r="V25" s="21"/>
      <c r="W25" s="22"/>
      <c r="X25" s="8"/>
    </row>
    <row r="26" spans="1:24" ht="28.25" customHeight="1" x14ac:dyDescent="0.2">
      <c r="A26" s="10" t="s">
        <v>7</v>
      </c>
      <c r="B26" s="11" t="s">
        <v>8</v>
      </c>
      <c r="C26" s="11" t="s">
        <v>9</v>
      </c>
      <c r="D26" s="11" t="s">
        <v>10</v>
      </c>
      <c r="E26" s="11" t="s">
        <v>11</v>
      </c>
      <c r="F26" s="11" t="s">
        <v>12</v>
      </c>
      <c r="G26" s="11" t="s">
        <v>13</v>
      </c>
      <c r="H26" s="11" t="s">
        <v>14</v>
      </c>
      <c r="I26" s="11" t="s">
        <v>15</v>
      </c>
      <c r="J26" s="11" t="s">
        <v>16</v>
      </c>
      <c r="K26" s="11" t="s">
        <v>17</v>
      </c>
      <c r="L26" s="11" t="s">
        <v>18</v>
      </c>
      <c r="M26" s="11" t="s">
        <v>19</v>
      </c>
      <c r="N26" s="11" t="s">
        <v>20</v>
      </c>
      <c r="O26" s="11" t="s">
        <v>21</v>
      </c>
      <c r="P26" s="12" t="s">
        <v>22</v>
      </c>
      <c r="Q26" s="11" t="s">
        <v>23</v>
      </c>
      <c r="R26" s="13" t="s">
        <v>24</v>
      </c>
      <c r="S26" s="13" t="s">
        <v>25</v>
      </c>
      <c r="T26" s="13" t="s">
        <v>26</v>
      </c>
      <c r="U26" s="10" t="s">
        <v>27</v>
      </c>
      <c r="V26" s="13" t="s">
        <v>28</v>
      </c>
      <c r="W26" s="14" t="s">
        <v>29</v>
      </c>
      <c r="X26" s="13" t="s">
        <v>30</v>
      </c>
    </row>
    <row r="27" spans="1:24" ht="21" customHeight="1" x14ac:dyDescent="0.2">
      <c r="A27" s="69" t="s">
        <v>95</v>
      </c>
      <c r="B27" s="17"/>
      <c r="C27" s="17"/>
      <c r="D27" s="17"/>
      <c r="E27" s="17"/>
      <c r="F27" s="17"/>
      <c r="G27" s="17"/>
      <c r="H27" s="17"/>
      <c r="I27" s="17"/>
      <c r="J27" s="17"/>
      <c r="K27" s="17"/>
      <c r="L27" s="17"/>
      <c r="M27" s="17"/>
      <c r="N27" s="17"/>
      <c r="O27" s="18"/>
      <c r="P27" s="18"/>
      <c r="Q27" s="18"/>
      <c r="R27" s="17"/>
      <c r="S27" s="17"/>
      <c r="T27" s="17"/>
      <c r="U27" s="57"/>
      <c r="V27" s="17"/>
      <c r="W27" s="18"/>
      <c r="X27" s="19"/>
    </row>
    <row r="28" spans="1:24" ht="18.25" customHeight="1" x14ac:dyDescent="0.2">
      <c r="A28" s="68" t="s">
        <v>49</v>
      </c>
      <c r="B28" s="30"/>
      <c r="C28" s="30"/>
      <c r="D28" s="30"/>
      <c r="E28" s="21"/>
      <c r="F28" s="30"/>
      <c r="G28" s="30"/>
      <c r="H28" s="30"/>
      <c r="I28" s="30"/>
      <c r="J28" s="30"/>
      <c r="K28" s="30"/>
      <c r="L28" s="30"/>
      <c r="M28" s="30"/>
      <c r="N28" s="30"/>
      <c r="O28" s="30"/>
      <c r="P28" s="30"/>
      <c r="Q28" s="30"/>
      <c r="R28" s="30"/>
      <c r="S28" s="30"/>
      <c r="T28" s="30"/>
      <c r="U28" s="9"/>
      <c r="V28" s="30">
        <v>1</v>
      </c>
      <c r="W28" s="8"/>
      <c r="X28" s="8"/>
    </row>
    <row r="29" spans="1:24" ht="18.25" customHeight="1" x14ac:dyDescent="0.2">
      <c r="A29" s="23" t="s">
        <v>50</v>
      </c>
      <c r="B29" s="30">
        <v>3</v>
      </c>
      <c r="C29" s="30">
        <v>0</v>
      </c>
      <c r="D29" s="30">
        <v>0</v>
      </c>
      <c r="E29" s="21"/>
      <c r="F29" s="30"/>
      <c r="G29" s="30"/>
      <c r="H29" s="30"/>
      <c r="I29" s="30">
        <v>1</v>
      </c>
      <c r="J29" s="30"/>
      <c r="K29" s="30"/>
      <c r="L29" s="30"/>
      <c r="M29" s="30"/>
      <c r="N29" s="30"/>
      <c r="O29" s="30"/>
      <c r="P29" s="30"/>
      <c r="Q29" s="30"/>
      <c r="R29" s="30">
        <v>1</v>
      </c>
      <c r="S29" s="30">
        <v>1</v>
      </c>
      <c r="T29" s="30"/>
      <c r="U29" s="9"/>
      <c r="V29" s="30">
        <v>2</v>
      </c>
      <c r="W29" s="8"/>
      <c r="X29" s="8"/>
    </row>
    <row r="30" spans="1:24" ht="18.25" customHeight="1" x14ac:dyDescent="0.2">
      <c r="A30" s="23" t="s">
        <v>48</v>
      </c>
      <c r="B30" s="30">
        <v>2</v>
      </c>
      <c r="C30" s="30">
        <v>0</v>
      </c>
      <c r="D30" s="30">
        <v>0</v>
      </c>
      <c r="E30" s="21"/>
      <c r="F30" s="30"/>
      <c r="G30" s="30"/>
      <c r="H30" s="30"/>
      <c r="I30" s="30">
        <v>1</v>
      </c>
      <c r="J30" s="30"/>
      <c r="K30" s="30"/>
      <c r="L30" s="30"/>
      <c r="M30" s="30"/>
      <c r="N30" s="30"/>
      <c r="O30" s="30"/>
      <c r="P30" s="30"/>
      <c r="Q30" s="30"/>
      <c r="R30" s="30"/>
      <c r="S30" s="30"/>
      <c r="T30" s="30"/>
      <c r="U30" s="9"/>
      <c r="V30" s="30">
        <v>1</v>
      </c>
      <c r="W30" s="8"/>
      <c r="X30" s="8"/>
    </row>
    <row r="31" spans="1:24" ht="18.25" customHeight="1" x14ac:dyDescent="0.2">
      <c r="A31" s="30"/>
      <c r="B31" s="30"/>
      <c r="C31" s="30"/>
      <c r="D31" s="30"/>
      <c r="E31" s="21"/>
      <c r="F31" s="30"/>
      <c r="G31" s="30"/>
      <c r="H31" s="30"/>
      <c r="I31" s="30"/>
      <c r="J31" s="30"/>
      <c r="K31" s="30"/>
      <c r="L31" s="30"/>
      <c r="M31" s="30"/>
      <c r="N31" s="30"/>
      <c r="O31" s="30"/>
      <c r="P31" s="30"/>
      <c r="Q31" s="30"/>
      <c r="R31" s="30"/>
      <c r="S31" s="30"/>
      <c r="T31" s="30"/>
      <c r="U31" s="9"/>
      <c r="V31" s="30"/>
      <c r="W31" s="8"/>
      <c r="X31" s="8"/>
    </row>
    <row r="32" spans="1:24" ht="18.25" customHeight="1" x14ac:dyDescent="0.2">
      <c r="A32" s="30"/>
      <c r="B32" s="30"/>
      <c r="C32" s="30"/>
      <c r="D32" s="30"/>
      <c r="E32" s="21"/>
      <c r="F32" s="30"/>
      <c r="G32" s="30"/>
      <c r="H32" s="30"/>
      <c r="I32" s="30"/>
      <c r="J32" s="30"/>
      <c r="K32" s="30"/>
      <c r="L32" s="30"/>
      <c r="M32" s="30"/>
      <c r="N32" s="30"/>
      <c r="O32" s="30"/>
      <c r="P32" s="30"/>
      <c r="Q32" s="30"/>
      <c r="R32" s="30"/>
      <c r="S32" s="30"/>
      <c r="T32" s="30"/>
      <c r="U32" s="9"/>
      <c r="V32" s="30"/>
      <c r="W32" s="8"/>
      <c r="X32" s="8"/>
    </row>
    <row r="33" spans="1:24" ht="18.25" customHeight="1" x14ac:dyDescent="0.2">
      <c r="A33" s="30"/>
      <c r="B33" s="30"/>
      <c r="C33" s="30"/>
      <c r="D33" s="30"/>
      <c r="E33" s="21"/>
      <c r="F33" s="30"/>
      <c r="G33" s="30"/>
      <c r="H33" s="30"/>
      <c r="I33" s="30"/>
      <c r="J33" s="30"/>
      <c r="K33" s="30"/>
      <c r="L33" s="30"/>
      <c r="M33" s="30"/>
      <c r="N33" s="30"/>
      <c r="O33" s="30"/>
      <c r="P33" s="30"/>
      <c r="Q33" s="30"/>
      <c r="R33" s="30"/>
      <c r="S33" s="30"/>
      <c r="T33" s="30"/>
      <c r="U33" s="9"/>
      <c r="V33" s="30"/>
      <c r="W33" s="8"/>
      <c r="X33" s="8"/>
    </row>
    <row r="34" spans="1:24" ht="18.25" customHeight="1" x14ac:dyDescent="0.2">
      <c r="A34" s="36"/>
      <c r="B34" s="36"/>
      <c r="C34" s="36"/>
      <c r="D34" s="36"/>
      <c r="E34" s="24"/>
      <c r="F34" s="36"/>
      <c r="G34" s="36"/>
      <c r="H34" s="36"/>
      <c r="I34" s="36"/>
      <c r="J34" s="36"/>
      <c r="K34" s="36"/>
      <c r="L34" s="36"/>
      <c r="M34" s="36"/>
      <c r="N34" s="36"/>
      <c r="O34" s="36"/>
      <c r="P34" s="36"/>
      <c r="Q34" s="36"/>
      <c r="R34" s="36"/>
      <c r="S34" s="36"/>
      <c r="T34" s="36"/>
      <c r="U34" s="49"/>
      <c r="V34" s="36"/>
      <c r="W34" s="70"/>
      <c r="X34" s="70"/>
    </row>
    <row r="35" spans="1:24" ht="17" customHeight="1" x14ac:dyDescent="0.2">
      <c r="A35" s="63" t="s">
        <v>51</v>
      </c>
      <c r="B35" s="25">
        <f t="shared" ref="B35:N35" si="1">SUM(B28:B34)</f>
        <v>5</v>
      </c>
      <c r="C35" s="25">
        <f t="shared" si="1"/>
        <v>0</v>
      </c>
      <c r="D35" s="25">
        <f t="shared" si="1"/>
        <v>0</v>
      </c>
      <c r="E35" s="25">
        <f t="shared" si="1"/>
        <v>0</v>
      </c>
      <c r="F35" s="25">
        <f t="shared" si="1"/>
        <v>0</v>
      </c>
      <c r="G35" s="25">
        <f t="shared" si="1"/>
        <v>0</v>
      </c>
      <c r="H35" s="25">
        <f t="shared" si="1"/>
        <v>0</v>
      </c>
      <c r="I35" s="25">
        <f t="shared" si="1"/>
        <v>2</v>
      </c>
      <c r="J35" s="25">
        <f t="shared" si="1"/>
        <v>0</v>
      </c>
      <c r="K35" s="25">
        <f t="shared" si="1"/>
        <v>0</v>
      </c>
      <c r="L35" s="25">
        <f t="shared" si="1"/>
        <v>0</v>
      </c>
      <c r="M35" s="25">
        <f t="shared" si="1"/>
        <v>0</v>
      </c>
      <c r="N35" s="25">
        <f t="shared" si="1"/>
        <v>0</v>
      </c>
      <c r="O35" s="59">
        <f>(D35+J35+K35+N35)/(B35+J35+K35+M35)</f>
        <v>0</v>
      </c>
      <c r="P35" s="59">
        <f>($D35+$E35+($F35*2)+(G35*3))/$B35</f>
        <v>0</v>
      </c>
      <c r="Q35" s="59">
        <f>D35/B35</f>
        <v>0</v>
      </c>
      <c r="R35" s="25">
        <f>SUM(R28:R34)</f>
        <v>1</v>
      </c>
      <c r="S35" s="25">
        <f>SUM(S28:S34)</f>
        <v>1</v>
      </c>
      <c r="T35" s="25">
        <f>SUM(T28:T34)</f>
        <v>0</v>
      </c>
      <c r="U35" s="25">
        <f>SUM(U28:U34)</f>
        <v>0</v>
      </c>
      <c r="V35" s="25">
        <f>SUM(V28:V34)</f>
        <v>4</v>
      </c>
      <c r="W35" s="59">
        <f>(U35+V35)/(T35+U35+V35)</f>
        <v>1</v>
      </c>
      <c r="X35" s="59"/>
    </row>
    <row r="36" spans="1:24" ht="17" customHeight="1" x14ac:dyDescent="0.2">
      <c r="A36" s="71"/>
      <c r="B36" s="72"/>
      <c r="C36" s="72"/>
      <c r="D36" s="72"/>
      <c r="E36" s="72"/>
      <c r="F36" s="72"/>
      <c r="G36" s="72"/>
      <c r="H36" s="72"/>
      <c r="I36" s="72"/>
      <c r="J36" s="72"/>
      <c r="K36" s="72"/>
      <c r="L36" s="72"/>
      <c r="M36" s="72"/>
      <c r="N36" s="72"/>
      <c r="O36" s="18"/>
      <c r="P36" s="18"/>
      <c r="Q36" s="18"/>
      <c r="R36" s="72"/>
      <c r="S36" s="72"/>
      <c r="T36" s="72"/>
      <c r="U36" s="72"/>
      <c r="V36" s="72"/>
      <c r="W36" s="18"/>
      <c r="X36" s="18"/>
    </row>
  </sheetData>
  <pageMargins left="0.75" right="0.75" top="1" bottom="1" header="0.5" footer="0.5"/>
  <pageSetup orientation="portrait"/>
  <headerFooter>
    <oddHeader>&amp;L&amp;"Geneva,Regular"&amp;10&amp;K000000Hay</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1"/>
  <sheetViews>
    <sheetView showGridLines="0" workbookViewId="0"/>
  </sheetViews>
  <sheetFormatPr baseColWidth="10" defaultColWidth="8.125" defaultRowHeight="13" customHeight="1" x14ac:dyDescent="0.2"/>
  <cols>
    <col min="1" max="1" width="12.25" style="5" customWidth="1"/>
    <col min="2" max="2" width="2.125" style="5" customWidth="1"/>
    <col min="3" max="4" width="2" style="5" customWidth="1"/>
    <col min="5" max="5" width="3.5" style="5" customWidth="1"/>
    <col min="6" max="6" width="3.375" style="5" customWidth="1"/>
    <col min="7" max="10" width="2" style="5" customWidth="1"/>
    <col min="11" max="12" width="2.75" style="5" customWidth="1"/>
    <col min="13" max="13" width="2.375" style="5" customWidth="1"/>
    <col min="14" max="14" width="3.625" style="5" customWidth="1"/>
    <col min="15" max="15" width="4.625" style="5" customWidth="1"/>
    <col min="16" max="16" width="5.375" style="5" customWidth="1"/>
    <col min="17" max="17" width="4.375" style="5" customWidth="1"/>
    <col min="18" max="20" width="2" style="5" customWidth="1"/>
    <col min="21" max="21" width="1.875" style="5" customWidth="1"/>
    <col min="22" max="22" width="2" style="5" customWidth="1"/>
    <col min="23" max="23" width="4.125" style="5" customWidth="1"/>
    <col min="24" max="24" width="3.625" style="5" customWidth="1"/>
    <col min="25" max="256" width="8.125" customWidth="1"/>
  </cols>
  <sheetData>
    <row r="1" spans="1:24" ht="28.25" customHeight="1" x14ac:dyDescent="0.2">
      <c r="A1" s="10" t="s">
        <v>7</v>
      </c>
      <c r="B1" s="11" t="s">
        <v>8</v>
      </c>
      <c r="C1" s="11" t="s">
        <v>9</v>
      </c>
      <c r="D1" s="11" t="s">
        <v>10</v>
      </c>
      <c r="E1" s="11" t="s">
        <v>11</v>
      </c>
      <c r="F1" s="11" t="s">
        <v>12</v>
      </c>
      <c r="G1" s="11" t="s">
        <v>13</v>
      </c>
      <c r="H1" s="11" t="s">
        <v>14</v>
      </c>
      <c r="I1" s="11" t="s">
        <v>15</v>
      </c>
      <c r="J1" s="11" t="s">
        <v>16</v>
      </c>
      <c r="K1" s="11" t="s">
        <v>17</v>
      </c>
      <c r="L1" s="11" t="s">
        <v>18</v>
      </c>
      <c r="M1" s="11" t="s">
        <v>19</v>
      </c>
      <c r="N1" s="11" t="s">
        <v>20</v>
      </c>
      <c r="O1" s="11" t="s">
        <v>21</v>
      </c>
      <c r="P1" s="12" t="s">
        <v>22</v>
      </c>
      <c r="Q1" s="11" t="s">
        <v>23</v>
      </c>
      <c r="R1" s="13" t="s">
        <v>24</v>
      </c>
      <c r="S1" s="13" t="s">
        <v>25</v>
      </c>
      <c r="T1" s="13" t="s">
        <v>26</v>
      </c>
      <c r="U1" s="10" t="s">
        <v>27</v>
      </c>
      <c r="V1" s="13" t="s">
        <v>28</v>
      </c>
      <c r="W1" s="14" t="s">
        <v>29</v>
      </c>
      <c r="X1" s="13" t="s">
        <v>30</v>
      </c>
    </row>
  </sheetData>
  <pageMargins left="0.75" right="0.75" top="1" bottom="1" header="0.5" footer="0.5"/>
  <pageSetup orientation="portrait"/>
  <headerFooter>
    <oddHeader>&amp;L&amp;"Geneva,Regular"&amp;10&amp;K000000Hay</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56"/>
  <sheetViews>
    <sheetView showGridLines="0" workbookViewId="0"/>
  </sheetViews>
  <sheetFormatPr baseColWidth="10" defaultColWidth="8.125" defaultRowHeight="13" customHeight="1" x14ac:dyDescent="0.2"/>
  <cols>
    <col min="1" max="1" width="11.75" style="5" customWidth="1"/>
    <col min="2" max="2" width="2.125" style="5" customWidth="1"/>
    <col min="3" max="4" width="2" style="5" customWidth="1"/>
    <col min="5" max="5" width="3" style="5" customWidth="1"/>
    <col min="6" max="6" width="4" style="5" customWidth="1"/>
    <col min="7" max="10" width="2" style="5" customWidth="1"/>
    <col min="11" max="11" width="2.75" style="5" customWidth="1"/>
    <col min="12" max="12" width="2.875" style="5" customWidth="1"/>
    <col min="13" max="13" width="2.375" style="5" customWidth="1"/>
    <col min="14" max="14" width="3" style="5" customWidth="1"/>
    <col min="15" max="15" width="3.625" style="5" customWidth="1"/>
    <col min="16" max="16" width="3.25" style="5" customWidth="1"/>
    <col min="17" max="17" width="3.625" style="5" customWidth="1"/>
    <col min="18" max="20" width="2" style="5" customWidth="1"/>
    <col min="21" max="21" width="1.875" style="5" customWidth="1"/>
    <col min="22" max="22" width="2" style="5" customWidth="1"/>
    <col min="23" max="23" width="4.125" style="5" customWidth="1"/>
    <col min="24" max="24" width="3.375" style="5" customWidth="1"/>
    <col min="25" max="256" width="8.125" customWidth="1"/>
  </cols>
  <sheetData>
    <row r="1" spans="1:24" ht="21" customHeight="1" x14ac:dyDescent="0.2">
      <c r="A1" s="6" t="s">
        <v>99</v>
      </c>
      <c r="B1" s="7"/>
      <c r="C1" s="7"/>
      <c r="D1" s="7"/>
      <c r="E1" s="7"/>
      <c r="F1" s="7"/>
      <c r="G1" s="7"/>
      <c r="H1" s="7"/>
      <c r="I1" s="7"/>
      <c r="J1" s="7"/>
      <c r="K1" s="7"/>
      <c r="L1" s="7"/>
      <c r="M1" s="7"/>
      <c r="N1" s="7"/>
      <c r="O1" s="7"/>
      <c r="P1" s="7"/>
      <c r="Q1" s="7"/>
      <c r="R1" s="7"/>
      <c r="S1" s="7"/>
      <c r="T1" s="7"/>
      <c r="U1" s="9"/>
      <c r="V1" s="21"/>
      <c r="W1" s="8"/>
      <c r="X1" s="8"/>
    </row>
    <row r="2" spans="1:24" ht="19" customHeight="1" x14ac:dyDescent="0.2">
      <c r="A2" s="8"/>
      <c r="B2" s="8"/>
      <c r="C2" s="8"/>
      <c r="D2" s="8"/>
      <c r="E2" s="44"/>
      <c r="F2" s="8"/>
      <c r="G2" s="8"/>
      <c r="H2" s="8"/>
      <c r="I2" s="8"/>
      <c r="J2" s="8"/>
      <c r="K2" s="8"/>
      <c r="L2" s="8"/>
      <c r="M2" s="8"/>
      <c r="N2" s="8"/>
      <c r="O2" s="8"/>
      <c r="P2" s="8"/>
      <c r="Q2" s="8"/>
      <c r="R2" s="8"/>
      <c r="S2" s="8"/>
      <c r="T2" s="8"/>
      <c r="U2" s="9"/>
      <c r="V2" s="21"/>
      <c r="W2" s="8"/>
      <c r="X2" s="8"/>
    </row>
    <row r="3" spans="1:24" ht="28.25" customHeight="1" x14ac:dyDescent="0.2">
      <c r="A3" s="10" t="s">
        <v>7</v>
      </c>
      <c r="B3" s="11" t="s">
        <v>8</v>
      </c>
      <c r="C3" s="11" t="s">
        <v>9</v>
      </c>
      <c r="D3" s="11" t="s">
        <v>10</v>
      </c>
      <c r="E3" s="11" t="s">
        <v>11</v>
      </c>
      <c r="F3" s="11" t="s">
        <v>12</v>
      </c>
      <c r="G3" s="11" t="s">
        <v>13</v>
      </c>
      <c r="H3" s="11" t="s">
        <v>14</v>
      </c>
      <c r="I3" s="11" t="s">
        <v>15</v>
      </c>
      <c r="J3" s="11" t="s">
        <v>16</v>
      </c>
      <c r="K3" s="11" t="s">
        <v>17</v>
      </c>
      <c r="L3" s="11" t="s">
        <v>18</v>
      </c>
      <c r="M3" s="11" t="s">
        <v>19</v>
      </c>
      <c r="N3" s="11" t="s">
        <v>20</v>
      </c>
      <c r="O3" s="11" t="s">
        <v>21</v>
      </c>
      <c r="P3" s="12" t="s">
        <v>22</v>
      </c>
      <c r="Q3" s="11" t="s">
        <v>23</v>
      </c>
      <c r="R3" s="13" t="s">
        <v>24</v>
      </c>
      <c r="S3" s="13" t="s">
        <v>25</v>
      </c>
      <c r="T3" s="13" t="s">
        <v>26</v>
      </c>
      <c r="U3" s="10" t="s">
        <v>27</v>
      </c>
      <c r="V3" s="11" t="s">
        <v>28</v>
      </c>
      <c r="W3" s="14" t="s">
        <v>29</v>
      </c>
      <c r="X3" s="13" t="s">
        <v>100</v>
      </c>
    </row>
    <row r="4" spans="1:24" ht="18.25" customHeight="1" x14ac:dyDescent="0.2">
      <c r="A4" s="15" t="s">
        <v>31</v>
      </c>
      <c r="B4" s="17"/>
      <c r="C4" s="17"/>
      <c r="D4" s="17"/>
      <c r="E4" s="17"/>
      <c r="F4" s="17"/>
      <c r="G4" s="17"/>
      <c r="H4" s="17"/>
      <c r="I4" s="17"/>
      <c r="J4" s="17"/>
      <c r="K4" s="17"/>
      <c r="L4" s="17"/>
      <c r="M4" s="17"/>
      <c r="N4" s="17"/>
      <c r="O4" s="18"/>
      <c r="P4" s="18"/>
      <c r="Q4" s="18"/>
      <c r="R4" s="16">
        <v>1</v>
      </c>
      <c r="S4" s="17"/>
      <c r="T4" s="17"/>
      <c r="U4" s="57"/>
      <c r="V4" s="17"/>
      <c r="W4" s="32"/>
      <c r="X4" s="19"/>
    </row>
    <row r="5" spans="1:24" ht="18.25" customHeight="1" x14ac:dyDescent="0.2">
      <c r="A5" s="23" t="s">
        <v>32</v>
      </c>
      <c r="B5" s="20">
        <v>1</v>
      </c>
      <c r="C5" s="20">
        <v>1</v>
      </c>
      <c r="D5" s="20">
        <v>1</v>
      </c>
      <c r="E5" s="21"/>
      <c r="F5" s="21"/>
      <c r="G5" s="21"/>
      <c r="H5" s="21"/>
      <c r="I5" s="21"/>
      <c r="J5" s="21"/>
      <c r="K5" s="21"/>
      <c r="L5" s="21"/>
      <c r="M5" s="21"/>
      <c r="N5" s="21"/>
      <c r="O5" s="22"/>
      <c r="P5" s="22"/>
      <c r="Q5" s="22"/>
      <c r="R5" s="20">
        <v>1</v>
      </c>
      <c r="S5" s="21"/>
      <c r="T5" s="21"/>
      <c r="U5" s="9"/>
      <c r="V5" s="21"/>
      <c r="W5" s="30"/>
      <c r="X5" s="8"/>
    </row>
    <row r="6" spans="1:24" ht="18.25" customHeight="1" x14ac:dyDescent="0.2">
      <c r="A6" s="23" t="s">
        <v>34</v>
      </c>
      <c r="B6" s="21"/>
      <c r="C6" s="21"/>
      <c r="D6" s="21"/>
      <c r="E6" s="21"/>
      <c r="F6" s="21"/>
      <c r="G6" s="21"/>
      <c r="H6" s="21"/>
      <c r="I6" s="21"/>
      <c r="J6" s="21"/>
      <c r="K6" s="21"/>
      <c r="L6" s="21"/>
      <c r="M6" s="21"/>
      <c r="N6" s="21"/>
      <c r="O6" s="22"/>
      <c r="P6" s="22"/>
      <c r="Q6" s="22"/>
      <c r="R6" s="21"/>
      <c r="S6" s="21">
        <v>1</v>
      </c>
      <c r="T6" s="21"/>
      <c r="U6" s="9"/>
      <c r="V6" s="21"/>
      <c r="W6" s="30"/>
      <c r="X6" s="8"/>
    </row>
    <row r="7" spans="1:24" ht="18.25" customHeight="1" x14ac:dyDescent="0.2">
      <c r="A7" s="13" t="s">
        <v>35</v>
      </c>
      <c r="B7" s="21">
        <v>2</v>
      </c>
      <c r="C7" s="21">
        <v>0</v>
      </c>
      <c r="D7" s="21">
        <v>0</v>
      </c>
      <c r="E7" s="21"/>
      <c r="F7" s="21"/>
      <c r="G7" s="21"/>
      <c r="H7" s="21"/>
      <c r="I7" s="21">
        <v>1</v>
      </c>
      <c r="J7" s="21">
        <v>1</v>
      </c>
      <c r="K7" s="21"/>
      <c r="L7" s="21"/>
      <c r="M7" s="21"/>
      <c r="N7" s="21"/>
      <c r="O7" s="22"/>
      <c r="P7" s="22"/>
      <c r="Q7" s="22"/>
      <c r="R7" s="21"/>
      <c r="S7" s="21"/>
      <c r="T7" s="21"/>
      <c r="U7" s="9"/>
      <c r="V7" s="21">
        <v>1</v>
      </c>
      <c r="W7" s="30"/>
      <c r="X7" s="8"/>
    </row>
    <row r="8" spans="1:24" ht="18.25" customHeight="1" x14ac:dyDescent="0.2">
      <c r="A8" s="16" t="s">
        <v>36</v>
      </c>
      <c r="B8" s="21">
        <v>2</v>
      </c>
      <c r="C8" s="21">
        <v>0</v>
      </c>
      <c r="D8" s="21">
        <v>0</v>
      </c>
      <c r="E8" s="21"/>
      <c r="F8" s="21"/>
      <c r="G8" s="21"/>
      <c r="H8" s="21"/>
      <c r="I8" s="21">
        <v>1</v>
      </c>
      <c r="J8" s="21"/>
      <c r="K8" s="21"/>
      <c r="L8" s="21">
        <v>1</v>
      </c>
      <c r="M8" s="21"/>
      <c r="N8" s="21"/>
      <c r="O8" s="22"/>
      <c r="P8" s="22"/>
      <c r="Q8" s="22"/>
      <c r="R8" s="21"/>
      <c r="S8" s="21"/>
      <c r="T8" s="21"/>
      <c r="U8" s="9"/>
      <c r="V8" s="21">
        <v>4</v>
      </c>
      <c r="W8" s="30"/>
      <c r="X8" s="8"/>
    </row>
    <row r="9" spans="1:24" ht="18.25" customHeight="1" x14ac:dyDescent="0.2">
      <c r="A9" s="20" t="s">
        <v>37</v>
      </c>
      <c r="B9" s="21">
        <v>1</v>
      </c>
      <c r="C9" s="21">
        <v>0</v>
      </c>
      <c r="D9" s="21">
        <v>0</v>
      </c>
      <c r="E9" s="21"/>
      <c r="F9" s="21"/>
      <c r="G9" s="21"/>
      <c r="H9" s="21"/>
      <c r="I9" s="21"/>
      <c r="J9" s="21"/>
      <c r="K9" s="21"/>
      <c r="L9" s="21"/>
      <c r="M9" s="21"/>
      <c r="N9" s="21"/>
      <c r="O9" s="22"/>
      <c r="P9" s="22"/>
      <c r="Q9" s="22"/>
      <c r="R9" s="21"/>
      <c r="S9" s="21"/>
      <c r="T9" s="21"/>
      <c r="U9" s="30"/>
      <c r="V9" s="21"/>
      <c r="W9" s="30"/>
      <c r="X9" s="8"/>
    </row>
    <row r="10" spans="1:24" ht="18.25" customHeight="1" x14ac:dyDescent="0.2">
      <c r="A10" s="23" t="s">
        <v>38</v>
      </c>
      <c r="B10" s="21"/>
      <c r="C10" s="21"/>
      <c r="D10" s="21"/>
      <c r="E10" s="21"/>
      <c r="F10" s="21"/>
      <c r="G10" s="21"/>
      <c r="H10" s="21"/>
      <c r="I10" s="21"/>
      <c r="J10" s="21"/>
      <c r="K10" s="21"/>
      <c r="L10" s="21"/>
      <c r="M10" s="21"/>
      <c r="N10" s="21"/>
      <c r="O10" s="22"/>
      <c r="P10" s="22"/>
      <c r="Q10" s="22"/>
      <c r="R10" s="21"/>
      <c r="S10" s="21"/>
      <c r="T10" s="21"/>
      <c r="U10" s="9"/>
      <c r="V10" s="21"/>
      <c r="W10" s="30"/>
      <c r="X10" s="8"/>
    </row>
    <row r="11" spans="1:24" ht="19" customHeight="1" x14ac:dyDescent="0.2">
      <c r="A11" s="26" t="s">
        <v>38</v>
      </c>
      <c r="B11" s="21">
        <v>2</v>
      </c>
      <c r="C11" s="21">
        <v>2</v>
      </c>
      <c r="D11" s="21">
        <v>1</v>
      </c>
      <c r="E11" s="21"/>
      <c r="F11" s="21"/>
      <c r="G11" s="21"/>
      <c r="H11" s="21">
        <v>1</v>
      </c>
      <c r="I11" s="21"/>
      <c r="J11" s="21">
        <v>1</v>
      </c>
      <c r="K11" s="21"/>
      <c r="L11" s="21"/>
      <c r="M11" s="21"/>
      <c r="N11" s="21"/>
      <c r="O11" s="22"/>
      <c r="P11" s="22"/>
      <c r="Q11" s="22"/>
      <c r="R11" s="21">
        <v>1</v>
      </c>
      <c r="S11" s="21"/>
      <c r="T11" s="21"/>
      <c r="U11" s="9"/>
      <c r="V11" s="21"/>
      <c r="W11" s="30"/>
      <c r="X11" s="8"/>
    </row>
    <row r="12" spans="1:24" ht="18.25" customHeight="1" x14ac:dyDescent="0.2">
      <c r="A12" s="23" t="s">
        <v>40</v>
      </c>
      <c r="B12" s="21">
        <v>2</v>
      </c>
      <c r="C12" s="21">
        <v>0</v>
      </c>
      <c r="D12" s="21">
        <v>0</v>
      </c>
      <c r="E12" s="21"/>
      <c r="F12" s="21"/>
      <c r="G12" s="21"/>
      <c r="H12" s="21"/>
      <c r="I12" s="21"/>
      <c r="J12" s="21"/>
      <c r="K12" s="21"/>
      <c r="L12" s="21">
        <v>1</v>
      </c>
      <c r="M12" s="21"/>
      <c r="N12" s="21">
        <v>1</v>
      </c>
      <c r="O12" s="22"/>
      <c r="P12" s="22"/>
      <c r="Q12" s="22"/>
      <c r="R12" s="21"/>
      <c r="S12" s="21">
        <v>1</v>
      </c>
      <c r="T12" s="21"/>
      <c r="U12" s="9"/>
      <c r="V12" s="21">
        <v>2</v>
      </c>
      <c r="W12" s="30"/>
      <c r="X12" s="8"/>
    </row>
    <row r="13" spans="1:24" ht="18.25" customHeight="1" x14ac:dyDescent="0.2">
      <c r="A13" s="23" t="s">
        <v>43</v>
      </c>
      <c r="B13" s="21">
        <v>3</v>
      </c>
      <c r="C13" s="21">
        <v>2</v>
      </c>
      <c r="D13" s="21">
        <v>2</v>
      </c>
      <c r="E13" s="21"/>
      <c r="F13" s="21"/>
      <c r="G13" s="21"/>
      <c r="H13" s="21">
        <v>1</v>
      </c>
      <c r="I13" s="21"/>
      <c r="J13" s="21">
        <v>1</v>
      </c>
      <c r="K13" s="21"/>
      <c r="L13" s="21"/>
      <c r="M13" s="21"/>
      <c r="N13" s="21"/>
      <c r="O13" s="22"/>
      <c r="P13" s="22"/>
      <c r="Q13" s="22"/>
      <c r="R13" s="21"/>
      <c r="S13" s="21"/>
      <c r="T13" s="21"/>
      <c r="U13" s="9">
        <v>1</v>
      </c>
      <c r="V13" s="21">
        <v>2</v>
      </c>
      <c r="W13" s="30"/>
      <c r="X13" s="8"/>
    </row>
    <row r="14" spans="1:24" ht="18.25" customHeight="1" x14ac:dyDescent="0.2">
      <c r="A14" s="23" t="s">
        <v>44</v>
      </c>
      <c r="B14" s="21">
        <v>1</v>
      </c>
      <c r="C14" s="21">
        <v>0</v>
      </c>
      <c r="D14" s="21">
        <v>0</v>
      </c>
      <c r="E14" s="21"/>
      <c r="F14" s="21"/>
      <c r="G14" s="21"/>
      <c r="H14" s="21"/>
      <c r="I14" s="21">
        <v>1</v>
      </c>
      <c r="J14" s="21">
        <v>1</v>
      </c>
      <c r="K14" s="21"/>
      <c r="L14" s="21">
        <v>1</v>
      </c>
      <c r="M14" s="21"/>
      <c r="N14" s="21"/>
      <c r="O14" s="22"/>
      <c r="P14" s="22"/>
      <c r="Q14" s="22"/>
      <c r="R14" s="21"/>
      <c r="S14" s="21"/>
      <c r="T14" s="21"/>
      <c r="U14" s="9"/>
      <c r="V14" s="21"/>
      <c r="W14" s="30"/>
      <c r="X14" s="8"/>
    </row>
    <row r="15" spans="1:24" ht="18.25" customHeight="1" x14ac:dyDescent="0.2">
      <c r="A15" s="23" t="s">
        <v>45</v>
      </c>
      <c r="B15" s="21">
        <v>3</v>
      </c>
      <c r="C15" s="21">
        <v>0</v>
      </c>
      <c r="D15" s="21">
        <v>0</v>
      </c>
      <c r="E15" s="21"/>
      <c r="F15" s="21"/>
      <c r="G15" s="21"/>
      <c r="H15" s="21"/>
      <c r="I15" s="21">
        <v>1</v>
      </c>
      <c r="J15" s="21"/>
      <c r="K15" s="21"/>
      <c r="L15" s="21"/>
      <c r="M15" s="21"/>
      <c r="N15" s="21"/>
      <c r="O15" s="22"/>
      <c r="P15" s="22"/>
      <c r="Q15" s="22"/>
      <c r="R15" s="21"/>
      <c r="S15" s="21"/>
      <c r="T15" s="21"/>
      <c r="U15" s="9"/>
      <c r="V15" s="21"/>
      <c r="W15" s="30"/>
      <c r="X15" s="8"/>
    </row>
    <row r="16" spans="1:24" ht="18.25" customHeight="1" x14ac:dyDescent="0.2">
      <c r="A16" s="23" t="s">
        <v>45</v>
      </c>
      <c r="B16" s="21">
        <v>2</v>
      </c>
      <c r="C16" s="21">
        <v>0</v>
      </c>
      <c r="D16" s="21">
        <v>1</v>
      </c>
      <c r="E16" s="21"/>
      <c r="F16" s="21"/>
      <c r="G16" s="21"/>
      <c r="H16" s="21">
        <v>1</v>
      </c>
      <c r="I16" s="21"/>
      <c r="J16" s="21">
        <v>2</v>
      </c>
      <c r="K16" s="21"/>
      <c r="L16" s="21"/>
      <c r="M16" s="21">
        <v>1</v>
      </c>
      <c r="N16" s="21"/>
      <c r="O16" s="22"/>
      <c r="P16" s="22"/>
      <c r="Q16" s="22"/>
      <c r="R16" s="21">
        <v>1</v>
      </c>
      <c r="S16" s="21"/>
      <c r="T16" s="21"/>
      <c r="U16" s="9"/>
      <c r="V16" s="21"/>
      <c r="W16" s="30"/>
      <c r="X16" s="8"/>
    </row>
    <row r="17" spans="1:24" ht="18.25" customHeight="1" x14ac:dyDescent="0.2">
      <c r="A17" s="23" t="s">
        <v>46</v>
      </c>
      <c r="B17" s="21">
        <v>0</v>
      </c>
      <c r="C17" s="21">
        <v>1</v>
      </c>
      <c r="D17" s="21">
        <v>0</v>
      </c>
      <c r="E17" s="21"/>
      <c r="F17" s="21"/>
      <c r="G17" s="21"/>
      <c r="H17" s="21"/>
      <c r="I17" s="21"/>
      <c r="J17" s="21">
        <v>3</v>
      </c>
      <c r="K17" s="21"/>
      <c r="L17" s="21"/>
      <c r="M17" s="21"/>
      <c r="N17" s="21"/>
      <c r="O17" s="22"/>
      <c r="P17" s="22"/>
      <c r="Q17" s="22"/>
      <c r="R17" s="21"/>
      <c r="S17" s="21"/>
      <c r="T17" s="21"/>
      <c r="U17" s="9"/>
      <c r="V17" s="21">
        <v>2</v>
      </c>
      <c r="W17" s="30"/>
      <c r="X17" s="8"/>
    </row>
    <row r="18" spans="1:24" ht="18.25" customHeight="1" x14ac:dyDescent="0.2">
      <c r="A18" s="23" t="s">
        <v>47</v>
      </c>
      <c r="B18" s="21">
        <v>3</v>
      </c>
      <c r="C18" s="21">
        <v>0</v>
      </c>
      <c r="D18" s="21">
        <v>2</v>
      </c>
      <c r="E18" s="21">
        <v>1</v>
      </c>
      <c r="F18" s="21"/>
      <c r="G18" s="21"/>
      <c r="H18" s="21"/>
      <c r="I18" s="21"/>
      <c r="J18" s="21"/>
      <c r="K18" s="21"/>
      <c r="L18" s="21"/>
      <c r="M18" s="21"/>
      <c r="N18" s="21"/>
      <c r="O18" s="22"/>
      <c r="P18" s="22"/>
      <c r="Q18" s="22"/>
      <c r="R18" s="21"/>
      <c r="S18" s="21"/>
      <c r="T18" s="21"/>
      <c r="U18" s="9"/>
      <c r="V18" s="21">
        <v>2</v>
      </c>
      <c r="W18" s="30"/>
      <c r="X18" s="8"/>
    </row>
    <row r="19" spans="1:24" ht="18.25" customHeight="1" x14ac:dyDescent="0.2">
      <c r="A19" s="23" t="s">
        <v>47</v>
      </c>
      <c r="B19" s="21">
        <v>4</v>
      </c>
      <c r="C19" s="21">
        <v>2</v>
      </c>
      <c r="D19" s="21">
        <v>3</v>
      </c>
      <c r="E19" s="21">
        <v>2</v>
      </c>
      <c r="F19" s="21"/>
      <c r="G19" s="21"/>
      <c r="H19" s="21">
        <v>1</v>
      </c>
      <c r="I19" s="21">
        <v>1</v>
      </c>
      <c r="J19" s="21"/>
      <c r="K19" s="21"/>
      <c r="L19" s="21"/>
      <c r="M19" s="21"/>
      <c r="N19" s="21"/>
      <c r="O19" s="22"/>
      <c r="P19" s="22"/>
      <c r="Q19" s="22"/>
      <c r="R19" s="21"/>
      <c r="S19" s="21"/>
      <c r="T19" s="21"/>
      <c r="U19" s="9"/>
      <c r="V19" s="21">
        <v>1</v>
      </c>
      <c r="W19" s="30"/>
      <c r="X19" s="8"/>
    </row>
    <row r="20" spans="1:24" ht="18.25" customHeight="1" x14ac:dyDescent="0.2">
      <c r="A20" s="23" t="s">
        <v>48</v>
      </c>
      <c r="B20" s="21">
        <v>3</v>
      </c>
      <c r="C20" s="21">
        <v>0</v>
      </c>
      <c r="D20" s="21">
        <v>1</v>
      </c>
      <c r="E20" s="21"/>
      <c r="F20" s="21"/>
      <c r="G20" s="21"/>
      <c r="H20" s="21">
        <v>1</v>
      </c>
      <c r="I20" s="21">
        <v>1</v>
      </c>
      <c r="J20" s="21">
        <v>1</v>
      </c>
      <c r="K20" s="21"/>
      <c r="L20" s="21"/>
      <c r="M20" s="21"/>
      <c r="N20" s="21"/>
      <c r="O20" s="22"/>
      <c r="P20" s="22"/>
      <c r="Q20" s="22"/>
      <c r="R20" s="21"/>
      <c r="S20" s="21"/>
      <c r="T20" s="21"/>
      <c r="U20" s="9"/>
      <c r="V20" s="21">
        <v>2</v>
      </c>
      <c r="W20" s="30"/>
      <c r="X20" s="8"/>
    </row>
    <row r="21" spans="1:24" ht="18.25" customHeight="1" x14ac:dyDescent="0.2">
      <c r="A21" s="23" t="s">
        <v>48</v>
      </c>
      <c r="B21" s="21">
        <v>3</v>
      </c>
      <c r="C21" s="21">
        <v>0</v>
      </c>
      <c r="D21" s="21">
        <v>1</v>
      </c>
      <c r="E21" s="21"/>
      <c r="F21" s="21"/>
      <c r="G21" s="21"/>
      <c r="H21" s="21"/>
      <c r="I21" s="21"/>
      <c r="J21" s="21">
        <v>1</v>
      </c>
      <c r="K21" s="21"/>
      <c r="L21" s="21"/>
      <c r="M21" s="21"/>
      <c r="N21" s="21">
        <v>1</v>
      </c>
      <c r="O21" s="22"/>
      <c r="P21" s="22"/>
      <c r="Q21" s="22"/>
      <c r="R21" s="21">
        <v>1</v>
      </c>
      <c r="S21" s="21"/>
      <c r="T21" s="21"/>
      <c r="U21" s="9"/>
      <c r="V21" s="21">
        <v>2</v>
      </c>
      <c r="W21" s="30"/>
      <c r="X21" s="8"/>
    </row>
    <row r="22" spans="1:24" ht="18.25" customHeight="1" x14ac:dyDescent="0.2">
      <c r="A22" s="20" t="s">
        <v>49</v>
      </c>
      <c r="B22" s="21">
        <v>4</v>
      </c>
      <c r="C22" s="21">
        <v>0</v>
      </c>
      <c r="D22" s="21">
        <v>1</v>
      </c>
      <c r="E22" s="21"/>
      <c r="F22" s="21"/>
      <c r="G22" s="21"/>
      <c r="H22" s="21"/>
      <c r="I22" s="21">
        <v>2</v>
      </c>
      <c r="J22" s="21"/>
      <c r="K22" s="21"/>
      <c r="L22" s="21"/>
      <c r="M22" s="21"/>
      <c r="N22" s="21"/>
      <c r="O22" s="22"/>
      <c r="P22" s="22"/>
      <c r="Q22" s="22"/>
      <c r="R22" s="21">
        <v>1</v>
      </c>
      <c r="S22" s="21"/>
      <c r="T22" s="21"/>
      <c r="U22" s="9"/>
      <c r="V22" s="21"/>
      <c r="W22" s="30"/>
      <c r="X22" s="8"/>
    </row>
    <row r="23" spans="1:24" ht="18.25" customHeight="1" x14ac:dyDescent="0.2">
      <c r="A23" s="23" t="s">
        <v>50</v>
      </c>
      <c r="B23" s="21">
        <v>4</v>
      </c>
      <c r="C23" s="21">
        <v>0</v>
      </c>
      <c r="D23" s="21">
        <v>1</v>
      </c>
      <c r="E23" s="21"/>
      <c r="F23" s="21"/>
      <c r="G23" s="21"/>
      <c r="H23" s="21"/>
      <c r="I23" s="21">
        <v>1</v>
      </c>
      <c r="J23" s="21"/>
      <c r="K23" s="21"/>
      <c r="L23" s="21"/>
      <c r="M23" s="21"/>
      <c r="N23" s="21"/>
      <c r="O23" s="22"/>
      <c r="P23" s="22"/>
      <c r="Q23" s="22"/>
      <c r="R23" s="21"/>
      <c r="S23" s="21"/>
      <c r="T23" s="21"/>
      <c r="U23" s="9"/>
      <c r="V23" s="21"/>
      <c r="W23" s="30"/>
      <c r="X23" s="8"/>
    </row>
    <row r="24" spans="1:24" ht="19" customHeight="1" x14ac:dyDescent="0.2">
      <c r="A24" s="13" t="s">
        <v>48</v>
      </c>
      <c r="B24" s="24">
        <v>3</v>
      </c>
      <c r="C24" s="24">
        <v>0</v>
      </c>
      <c r="D24" s="24">
        <v>0</v>
      </c>
      <c r="E24" s="24"/>
      <c r="F24" s="24"/>
      <c r="G24" s="24"/>
      <c r="H24" s="24"/>
      <c r="I24" s="24"/>
      <c r="J24" s="24"/>
      <c r="K24" s="24"/>
      <c r="L24" s="24"/>
      <c r="M24" s="24"/>
      <c r="N24" s="24"/>
      <c r="O24" s="27"/>
      <c r="P24" s="27"/>
      <c r="Q24" s="27"/>
      <c r="R24" s="24"/>
      <c r="S24" s="24"/>
      <c r="T24" s="24"/>
      <c r="U24" s="49"/>
      <c r="V24" s="24">
        <v>2</v>
      </c>
      <c r="W24" s="36"/>
      <c r="X24" s="28"/>
    </row>
    <row r="25" spans="1:24" ht="17" customHeight="1" x14ac:dyDescent="0.2">
      <c r="A25" s="15" t="s">
        <v>51</v>
      </c>
      <c r="B25" s="17">
        <f t="shared" ref="B25:N25" si="0">SUM(B4:B24)</f>
        <v>43</v>
      </c>
      <c r="C25" s="17">
        <f t="shared" si="0"/>
        <v>8</v>
      </c>
      <c r="D25" s="17">
        <f t="shared" si="0"/>
        <v>14</v>
      </c>
      <c r="E25" s="17">
        <f t="shared" si="0"/>
        <v>3</v>
      </c>
      <c r="F25" s="17">
        <f t="shared" si="0"/>
        <v>0</v>
      </c>
      <c r="G25" s="17">
        <f t="shared" si="0"/>
        <v>0</v>
      </c>
      <c r="H25" s="17">
        <f t="shared" si="0"/>
        <v>5</v>
      </c>
      <c r="I25" s="17">
        <f t="shared" si="0"/>
        <v>9</v>
      </c>
      <c r="J25" s="17">
        <f t="shared" si="0"/>
        <v>11</v>
      </c>
      <c r="K25" s="17">
        <f t="shared" si="0"/>
        <v>0</v>
      </c>
      <c r="L25" s="17">
        <f t="shared" si="0"/>
        <v>3</v>
      </c>
      <c r="M25" s="17">
        <f t="shared" si="0"/>
        <v>1</v>
      </c>
      <c r="N25" s="17">
        <f t="shared" si="0"/>
        <v>2</v>
      </c>
      <c r="O25" s="18">
        <f>(D25+J25+K25+N25)/(B25+J25+K25+M25)</f>
        <v>0.49090909090909091</v>
      </c>
      <c r="P25" s="18">
        <f>($D25+$E25+($F25*2)+(G25*3))/$B25</f>
        <v>0.39534883720930231</v>
      </c>
      <c r="Q25" s="18">
        <f>D25/B25</f>
        <v>0.32558139534883723</v>
      </c>
      <c r="R25" s="17">
        <f>SUM(R4:R24)</f>
        <v>6</v>
      </c>
      <c r="S25" s="17">
        <f>SUM(S4:S24)</f>
        <v>2</v>
      </c>
      <c r="T25" s="17">
        <f>SUM(T4:T24)</f>
        <v>0</v>
      </c>
      <c r="U25" s="57">
        <f>SUM(U4:U24)</f>
        <v>1</v>
      </c>
      <c r="V25" s="17">
        <f>SUM(V4:V24)</f>
        <v>20</v>
      </c>
      <c r="W25" s="18">
        <f>(U25+V25)/(T25+U25+V25)</f>
        <v>1</v>
      </c>
      <c r="X25" s="18">
        <f>(D25-G25)/(B25-I25-G25+M25)</f>
        <v>0.4</v>
      </c>
    </row>
    <row r="26" spans="1:24" ht="18.25" customHeight="1" x14ac:dyDescent="0.2">
      <c r="A26" s="30"/>
      <c r="B26" s="30"/>
      <c r="C26" s="30"/>
      <c r="D26" s="30"/>
      <c r="E26" s="21"/>
      <c r="F26" s="30"/>
      <c r="G26" s="30"/>
      <c r="H26" s="30"/>
      <c r="I26" s="30"/>
      <c r="J26" s="30"/>
      <c r="K26" s="30"/>
      <c r="L26" s="30"/>
      <c r="M26" s="30"/>
      <c r="N26" s="30"/>
      <c r="O26" s="30"/>
      <c r="P26" s="30"/>
      <c r="Q26" s="30"/>
      <c r="R26" s="30"/>
      <c r="S26" s="30"/>
      <c r="T26" s="30"/>
      <c r="U26" s="9"/>
      <c r="V26" s="21"/>
      <c r="W26" s="8"/>
      <c r="X26" s="8"/>
    </row>
    <row r="27" spans="1:24" ht="18.25" customHeight="1" x14ac:dyDescent="0.2">
      <c r="A27" s="30"/>
      <c r="B27" s="30"/>
      <c r="C27" s="30"/>
      <c r="D27" s="30"/>
      <c r="E27" s="21"/>
      <c r="F27" s="30"/>
      <c r="G27" s="30"/>
      <c r="H27" s="30"/>
      <c r="I27" s="30"/>
      <c r="J27" s="30"/>
      <c r="K27" s="30"/>
      <c r="L27" s="30"/>
      <c r="M27" s="30"/>
      <c r="N27" s="30"/>
      <c r="O27" s="30"/>
      <c r="P27" s="30"/>
      <c r="Q27" s="30"/>
      <c r="R27" s="30"/>
      <c r="S27" s="30"/>
      <c r="T27" s="30"/>
      <c r="U27" s="9"/>
      <c r="V27" s="21"/>
      <c r="W27" s="8"/>
      <c r="X27" s="8"/>
    </row>
    <row r="28" spans="1:24" ht="18.25" customHeight="1" x14ac:dyDescent="0.2">
      <c r="A28" s="8"/>
      <c r="B28" s="8"/>
      <c r="C28" s="8"/>
      <c r="D28" s="8"/>
      <c r="E28" s="8"/>
      <c r="F28" s="8"/>
      <c r="G28" s="8"/>
      <c r="H28" s="8"/>
      <c r="I28" s="8"/>
      <c r="J28" s="8"/>
      <c r="K28" s="8"/>
      <c r="L28" s="8"/>
      <c r="M28" s="8"/>
      <c r="N28" s="8"/>
      <c r="O28" s="8"/>
      <c r="P28" s="8"/>
      <c r="Q28" s="8"/>
      <c r="R28" s="8"/>
      <c r="S28" s="8"/>
      <c r="T28" s="8"/>
      <c r="U28" s="8"/>
      <c r="V28" s="8"/>
      <c r="W28" s="8"/>
      <c r="X28" s="8"/>
    </row>
    <row r="29" spans="1:24" ht="18.25" customHeight="1" x14ac:dyDescent="0.2">
      <c r="A29" s="8"/>
      <c r="B29" s="8"/>
      <c r="C29" s="8"/>
      <c r="D29" s="8"/>
      <c r="E29" s="8"/>
      <c r="F29" s="8"/>
      <c r="G29" s="8"/>
      <c r="H29" s="8"/>
      <c r="I29" s="8"/>
      <c r="J29" s="8"/>
      <c r="K29" s="8"/>
      <c r="L29" s="8"/>
      <c r="M29" s="8"/>
      <c r="N29" s="8"/>
      <c r="O29" s="8"/>
      <c r="P29" s="8"/>
      <c r="Q29" s="8"/>
      <c r="R29" s="8"/>
      <c r="S29" s="8"/>
      <c r="T29" s="8"/>
      <c r="U29" s="8"/>
      <c r="V29" s="8"/>
      <c r="W29" s="8"/>
      <c r="X29" s="8"/>
    </row>
    <row r="30" spans="1:24" ht="21" customHeight="1" x14ac:dyDescent="0.2">
      <c r="A30" s="6" t="s">
        <v>101</v>
      </c>
      <c r="B30" s="7"/>
      <c r="C30" s="7"/>
      <c r="D30" s="7"/>
      <c r="E30" s="7"/>
      <c r="F30" s="7"/>
      <c r="G30" s="7"/>
      <c r="H30" s="7"/>
      <c r="I30" s="7"/>
      <c r="J30" s="7"/>
      <c r="K30" s="7"/>
      <c r="L30" s="7"/>
      <c r="M30" s="7"/>
      <c r="N30" s="7"/>
      <c r="O30" s="7"/>
      <c r="P30" s="7"/>
      <c r="Q30" s="7"/>
      <c r="R30" s="7"/>
      <c r="S30" s="7"/>
      <c r="T30" s="7"/>
      <c r="U30" s="9"/>
      <c r="V30" s="21"/>
      <c r="W30" s="8"/>
      <c r="X30" s="8"/>
    </row>
    <row r="31" spans="1:24" ht="19" customHeight="1" x14ac:dyDescent="0.2">
      <c r="A31" s="8"/>
      <c r="B31" s="8"/>
      <c r="C31" s="8"/>
      <c r="D31" s="8"/>
      <c r="E31" s="44"/>
      <c r="F31" s="8"/>
      <c r="G31" s="8"/>
      <c r="H31" s="8"/>
      <c r="I31" s="8"/>
      <c r="J31" s="8"/>
      <c r="K31" s="8"/>
      <c r="L31" s="8"/>
      <c r="M31" s="8"/>
      <c r="N31" s="8"/>
      <c r="O31" s="8"/>
      <c r="P31" s="8"/>
      <c r="Q31" s="8"/>
      <c r="R31" s="8"/>
      <c r="S31" s="8"/>
      <c r="T31" s="8"/>
      <c r="U31" s="9"/>
      <c r="V31" s="21"/>
      <c r="W31" s="8"/>
      <c r="X31" s="8"/>
    </row>
    <row r="32" spans="1:24" ht="28.25" customHeight="1" x14ac:dyDescent="0.2">
      <c r="A32" s="10" t="s">
        <v>7</v>
      </c>
      <c r="B32" s="11" t="s">
        <v>8</v>
      </c>
      <c r="C32" s="11" t="s">
        <v>9</v>
      </c>
      <c r="D32" s="11" t="s">
        <v>10</v>
      </c>
      <c r="E32" s="11" t="s">
        <v>11</v>
      </c>
      <c r="F32" s="11" t="s">
        <v>12</v>
      </c>
      <c r="G32" s="11" t="s">
        <v>13</v>
      </c>
      <c r="H32" s="11" t="s">
        <v>14</v>
      </c>
      <c r="I32" s="11" t="s">
        <v>15</v>
      </c>
      <c r="J32" s="11" t="s">
        <v>16</v>
      </c>
      <c r="K32" s="11" t="s">
        <v>17</v>
      </c>
      <c r="L32" s="11" t="s">
        <v>18</v>
      </c>
      <c r="M32" s="11" t="s">
        <v>19</v>
      </c>
      <c r="N32" s="11" t="s">
        <v>20</v>
      </c>
      <c r="O32" s="11" t="s">
        <v>21</v>
      </c>
      <c r="P32" s="12" t="s">
        <v>22</v>
      </c>
      <c r="Q32" s="11" t="s">
        <v>23</v>
      </c>
      <c r="R32" s="13" t="s">
        <v>24</v>
      </c>
      <c r="S32" s="13" t="s">
        <v>25</v>
      </c>
      <c r="T32" s="13" t="s">
        <v>26</v>
      </c>
      <c r="U32" s="10" t="s">
        <v>27</v>
      </c>
      <c r="V32" s="11" t="s">
        <v>28</v>
      </c>
      <c r="W32" s="14" t="s">
        <v>29</v>
      </c>
      <c r="X32" s="47" t="s">
        <v>30</v>
      </c>
    </row>
    <row r="33" spans="1:24" ht="18.25" customHeight="1" x14ac:dyDescent="0.2">
      <c r="A33" s="15" t="s">
        <v>31</v>
      </c>
      <c r="B33" s="17"/>
      <c r="C33" s="17"/>
      <c r="D33" s="17"/>
      <c r="E33" s="17"/>
      <c r="F33" s="17"/>
      <c r="G33" s="17"/>
      <c r="H33" s="17"/>
      <c r="I33" s="17"/>
      <c r="J33" s="17"/>
      <c r="K33" s="17"/>
      <c r="L33" s="17"/>
      <c r="M33" s="17"/>
      <c r="N33" s="17"/>
      <c r="O33" s="18"/>
      <c r="P33" s="18"/>
      <c r="Q33" s="18"/>
      <c r="R33" s="16">
        <v>1</v>
      </c>
      <c r="S33" s="16">
        <v>1</v>
      </c>
      <c r="T33" s="17"/>
      <c r="U33" s="57"/>
      <c r="V33" s="17"/>
      <c r="W33" s="17"/>
      <c r="X33" s="19"/>
    </row>
    <row r="34" spans="1:24" ht="18.25" customHeight="1" x14ac:dyDescent="0.2">
      <c r="A34" s="23" t="s">
        <v>32</v>
      </c>
      <c r="B34" s="21"/>
      <c r="C34" s="21"/>
      <c r="D34" s="21"/>
      <c r="E34" s="21"/>
      <c r="F34" s="21"/>
      <c r="G34" s="21"/>
      <c r="H34" s="21"/>
      <c r="I34" s="21"/>
      <c r="J34" s="21"/>
      <c r="K34" s="21"/>
      <c r="L34" s="21"/>
      <c r="M34" s="21"/>
      <c r="N34" s="21"/>
      <c r="O34" s="22"/>
      <c r="P34" s="22"/>
      <c r="Q34" s="22"/>
      <c r="R34" s="21"/>
      <c r="S34" s="21"/>
      <c r="T34" s="21"/>
      <c r="U34" s="9"/>
      <c r="V34" s="21"/>
      <c r="W34" s="21"/>
      <c r="X34" s="8"/>
    </row>
    <row r="35" spans="1:24" ht="18.25" customHeight="1" x14ac:dyDescent="0.2">
      <c r="A35" s="23" t="s">
        <v>33</v>
      </c>
      <c r="B35" s="21"/>
      <c r="C35" s="21"/>
      <c r="D35" s="21"/>
      <c r="E35" s="21"/>
      <c r="F35" s="21"/>
      <c r="G35" s="21"/>
      <c r="H35" s="21"/>
      <c r="I35" s="21"/>
      <c r="J35" s="21"/>
      <c r="K35" s="21"/>
      <c r="L35" s="21"/>
      <c r="M35" s="21"/>
      <c r="N35" s="21"/>
      <c r="O35" s="22"/>
      <c r="P35" s="22"/>
      <c r="Q35" s="22"/>
      <c r="R35" s="21"/>
      <c r="S35" s="21"/>
      <c r="T35" s="21"/>
      <c r="U35" s="9"/>
      <c r="V35" s="21"/>
      <c r="W35" s="21"/>
      <c r="X35" s="8"/>
    </row>
    <row r="36" spans="1:24" ht="18.25" customHeight="1" x14ac:dyDescent="0.2">
      <c r="A36" s="23" t="s">
        <v>34</v>
      </c>
      <c r="B36" s="21"/>
      <c r="C36" s="21">
        <v>1</v>
      </c>
      <c r="D36" s="21"/>
      <c r="E36" s="21"/>
      <c r="F36" s="21"/>
      <c r="G36" s="21"/>
      <c r="H36" s="21"/>
      <c r="I36" s="21"/>
      <c r="J36" s="21"/>
      <c r="K36" s="21"/>
      <c r="L36" s="21"/>
      <c r="M36" s="21"/>
      <c r="N36" s="21"/>
      <c r="O36" s="22"/>
      <c r="P36" s="22"/>
      <c r="Q36" s="22"/>
      <c r="R36" s="21"/>
      <c r="S36" s="21"/>
      <c r="T36" s="21"/>
      <c r="U36" s="9"/>
      <c r="V36" s="21"/>
      <c r="W36" s="21"/>
      <c r="X36" s="8"/>
    </row>
    <row r="37" spans="1:24" ht="18.25" customHeight="1" x14ac:dyDescent="0.2">
      <c r="A37" s="13" t="s">
        <v>35</v>
      </c>
      <c r="B37" s="21"/>
      <c r="C37" s="21"/>
      <c r="D37" s="21"/>
      <c r="E37" s="21"/>
      <c r="F37" s="21"/>
      <c r="G37" s="21"/>
      <c r="H37" s="21"/>
      <c r="I37" s="21"/>
      <c r="J37" s="21"/>
      <c r="K37" s="21"/>
      <c r="L37" s="21"/>
      <c r="M37" s="21"/>
      <c r="N37" s="21"/>
      <c r="O37" s="22"/>
      <c r="P37" s="22"/>
      <c r="Q37" s="22"/>
      <c r="R37" s="21"/>
      <c r="S37" s="21"/>
      <c r="T37" s="21"/>
      <c r="U37" s="9"/>
      <c r="V37" s="21"/>
      <c r="W37" s="21"/>
      <c r="X37" s="8"/>
    </row>
    <row r="38" spans="1:24" ht="18.25" customHeight="1" x14ac:dyDescent="0.2">
      <c r="A38" s="16" t="s">
        <v>36</v>
      </c>
      <c r="B38" s="21"/>
      <c r="C38" s="21"/>
      <c r="D38" s="21"/>
      <c r="E38" s="21"/>
      <c r="F38" s="21"/>
      <c r="G38" s="21"/>
      <c r="H38" s="21"/>
      <c r="I38" s="21"/>
      <c r="J38" s="21"/>
      <c r="K38" s="21"/>
      <c r="L38" s="21"/>
      <c r="M38" s="21"/>
      <c r="N38" s="21"/>
      <c r="O38" s="22"/>
      <c r="P38" s="22"/>
      <c r="Q38" s="22"/>
      <c r="R38" s="21"/>
      <c r="S38" s="21"/>
      <c r="T38" s="21"/>
      <c r="U38" s="9"/>
      <c r="V38" s="21"/>
      <c r="W38" s="21"/>
      <c r="X38" s="8"/>
    </row>
    <row r="39" spans="1:24" ht="18.25" customHeight="1" x14ac:dyDescent="0.2">
      <c r="A39" s="20" t="s">
        <v>37</v>
      </c>
      <c r="B39" s="21">
        <v>1</v>
      </c>
      <c r="C39" s="21">
        <v>0</v>
      </c>
      <c r="D39" s="21">
        <v>0</v>
      </c>
      <c r="E39" s="21"/>
      <c r="F39" s="21"/>
      <c r="G39" s="21"/>
      <c r="H39" s="21"/>
      <c r="I39" s="21">
        <v>1</v>
      </c>
      <c r="J39" s="21"/>
      <c r="K39" s="21"/>
      <c r="L39" s="21"/>
      <c r="M39" s="21"/>
      <c r="N39" s="21"/>
      <c r="O39" s="22"/>
      <c r="P39" s="22"/>
      <c r="Q39" s="22"/>
      <c r="R39" s="21">
        <v>1</v>
      </c>
      <c r="S39" s="21"/>
      <c r="T39" s="21"/>
      <c r="U39" s="9"/>
      <c r="V39" s="21">
        <v>1</v>
      </c>
      <c r="W39" s="21"/>
      <c r="X39" s="8"/>
    </row>
    <row r="40" spans="1:24" ht="18.25" customHeight="1" x14ac:dyDescent="0.2">
      <c r="A40" s="23" t="s">
        <v>38</v>
      </c>
      <c r="B40" s="21"/>
      <c r="C40" s="21"/>
      <c r="D40" s="21"/>
      <c r="E40" s="21"/>
      <c r="F40" s="21"/>
      <c r="G40" s="21"/>
      <c r="H40" s="21"/>
      <c r="I40" s="21"/>
      <c r="J40" s="21"/>
      <c r="K40" s="21"/>
      <c r="L40" s="21"/>
      <c r="M40" s="21"/>
      <c r="N40" s="21"/>
      <c r="O40" s="22"/>
      <c r="P40" s="22"/>
      <c r="Q40" s="22"/>
      <c r="R40" s="21"/>
      <c r="S40" s="21"/>
      <c r="T40" s="21"/>
      <c r="U40" s="9"/>
      <c r="V40" s="21"/>
      <c r="W40" s="21"/>
      <c r="X40" s="8"/>
    </row>
    <row r="41" spans="1:24" ht="19" customHeight="1" x14ac:dyDescent="0.2">
      <c r="A41" s="26" t="s">
        <v>38</v>
      </c>
      <c r="B41" s="21"/>
      <c r="C41" s="21"/>
      <c r="D41" s="21"/>
      <c r="E41" s="21"/>
      <c r="F41" s="21"/>
      <c r="G41" s="21"/>
      <c r="H41" s="21"/>
      <c r="I41" s="21"/>
      <c r="J41" s="21"/>
      <c r="K41" s="21"/>
      <c r="L41" s="21"/>
      <c r="M41" s="21"/>
      <c r="N41" s="21"/>
      <c r="O41" s="22"/>
      <c r="P41" s="22"/>
      <c r="Q41" s="22"/>
      <c r="R41" s="21">
        <v>1</v>
      </c>
      <c r="S41" s="21">
        <v>1</v>
      </c>
      <c r="T41" s="21"/>
      <c r="U41" s="9"/>
      <c r="V41" s="21"/>
      <c r="W41" s="21"/>
      <c r="X41" s="8"/>
    </row>
    <row r="42" spans="1:24" ht="18.25" customHeight="1" x14ac:dyDescent="0.2">
      <c r="A42" s="23" t="s">
        <v>40</v>
      </c>
      <c r="B42" s="21"/>
      <c r="C42" s="21"/>
      <c r="D42" s="21"/>
      <c r="E42" s="21"/>
      <c r="F42" s="21"/>
      <c r="G42" s="21"/>
      <c r="H42" s="21"/>
      <c r="I42" s="21"/>
      <c r="J42" s="21"/>
      <c r="K42" s="21"/>
      <c r="L42" s="21"/>
      <c r="M42" s="21"/>
      <c r="N42" s="21"/>
      <c r="O42" s="22"/>
      <c r="P42" s="22"/>
      <c r="Q42" s="22"/>
      <c r="R42" s="21">
        <v>1</v>
      </c>
      <c r="S42" s="21"/>
      <c r="T42" s="21"/>
      <c r="U42" s="9"/>
      <c r="V42" s="21"/>
      <c r="W42" s="21"/>
      <c r="X42" s="8"/>
    </row>
    <row r="43" spans="1:24" ht="18.25" customHeight="1" x14ac:dyDescent="0.2">
      <c r="A43" s="23" t="s">
        <v>41</v>
      </c>
      <c r="B43" s="21">
        <v>3</v>
      </c>
      <c r="C43" s="21">
        <v>0</v>
      </c>
      <c r="D43" s="21">
        <v>1</v>
      </c>
      <c r="E43" s="21"/>
      <c r="F43" s="21"/>
      <c r="G43" s="21"/>
      <c r="H43" s="21"/>
      <c r="I43" s="21"/>
      <c r="J43" s="21"/>
      <c r="K43" s="21"/>
      <c r="L43" s="21"/>
      <c r="M43" s="21"/>
      <c r="N43" s="21">
        <v>1</v>
      </c>
      <c r="O43" s="22"/>
      <c r="P43" s="22"/>
      <c r="Q43" s="22"/>
      <c r="R43" s="21">
        <v>1</v>
      </c>
      <c r="S43" s="21">
        <v>1</v>
      </c>
      <c r="T43" s="21"/>
      <c r="U43" s="30"/>
      <c r="V43" s="21">
        <v>3</v>
      </c>
      <c r="W43" s="21"/>
      <c r="X43" s="8"/>
    </row>
    <row r="44" spans="1:24" ht="18.25" customHeight="1" x14ac:dyDescent="0.2">
      <c r="A44" s="20" t="s">
        <v>42</v>
      </c>
      <c r="B44" s="21">
        <v>1</v>
      </c>
      <c r="C44" s="21">
        <v>0</v>
      </c>
      <c r="D44" s="21">
        <v>1</v>
      </c>
      <c r="E44" s="21"/>
      <c r="F44" s="21"/>
      <c r="G44" s="21"/>
      <c r="H44" s="21">
        <v>1</v>
      </c>
      <c r="I44" s="21"/>
      <c r="J44" s="21"/>
      <c r="K44" s="21"/>
      <c r="L44" s="21"/>
      <c r="M44" s="21"/>
      <c r="N44" s="21"/>
      <c r="O44" s="22"/>
      <c r="P44" s="22"/>
      <c r="Q44" s="22"/>
      <c r="R44" s="21"/>
      <c r="S44" s="21"/>
      <c r="T44" s="21"/>
      <c r="U44" s="9"/>
      <c r="V44" s="21"/>
      <c r="W44" s="21"/>
      <c r="X44" s="8"/>
    </row>
    <row r="45" spans="1:24" ht="18.25" customHeight="1" x14ac:dyDescent="0.2">
      <c r="A45" s="23" t="s">
        <v>43</v>
      </c>
      <c r="B45" s="21">
        <v>3</v>
      </c>
      <c r="C45" s="21">
        <v>1</v>
      </c>
      <c r="D45" s="21">
        <v>0</v>
      </c>
      <c r="E45" s="21"/>
      <c r="F45" s="21"/>
      <c r="G45" s="21"/>
      <c r="H45" s="21"/>
      <c r="I45" s="21"/>
      <c r="J45" s="21"/>
      <c r="K45" s="21">
        <v>1</v>
      </c>
      <c r="L45" s="21"/>
      <c r="M45" s="21"/>
      <c r="N45" s="21"/>
      <c r="O45" s="22"/>
      <c r="P45" s="22"/>
      <c r="Q45" s="22"/>
      <c r="R45" s="21"/>
      <c r="S45" s="21"/>
      <c r="T45" s="21"/>
      <c r="U45" s="9">
        <v>1</v>
      </c>
      <c r="V45" s="21">
        <v>1</v>
      </c>
      <c r="W45" s="21"/>
      <c r="X45" s="8"/>
    </row>
    <row r="46" spans="1:24" ht="18.25" customHeight="1" x14ac:dyDescent="0.2">
      <c r="A46" s="23" t="s">
        <v>44</v>
      </c>
      <c r="B46" s="21">
        <v>1</v>
      </c>
      <c r="C46" s="21">
        <v>1</v>
      </c>
      <c r="D46" s="21">
        <v>0</v>
      </c>
      <c r="E46" s="21"/>
      <c r="F46" s="21"/>
      <c r="G46" s="21"/>
      <c r="H46" s="21"/>
      <c r="I46" s="21"/>
      <c r="J46" s="21">
        <v>1</v>
      </c>
      <c r="K46" s="21"/>
      <c r="L46" s="21"/>
      <c r="M46" s="21"/>
      <c r="N46" s="21"/>
      <c r="O46" s="22"/>
      <c r="P46" s="22"/>
      <c r="Q46" s="22"/>
      <c r="R46" s="21"/>
      <c r="S46" s="21"/>
      <c r="T46" s="21">
        <v>1</v>
      </c>
      <c r="U46" s="9"/>
      <c r="V46" s="21">
        <v>4</v>
      </c>
      <c r="W46" s="21"/>
      <c r="X46" s="8"/>
    </row>
    <row r="47" spans="1:24" ht="18.25" customHeight="1" x14ac:dyDescent="0.2">
      <c r="A47" s="23" t="s">
        <v>67</v>
      </c>
      <c r="B47" s="21">
        <v>2</v>
      </c>
      <c r="C47" s="21">
        <v>1</v>
      </c>
      <c r="D47" s="21">
        <v>0</v>
      </c>
      <c r="E47" s="21"/>
      <c r="F47" s="21"/>
      <c r="G47" s="21"/>
      <c r="H47" s="21"/>
      <c r="I47" s="21"/>
      <c r="J47" s="21">
        <v>1</v>
      </c>
      <c r="K47" s="21"/>
      <c r="L47" s="21"/>
      <c r="M47" s="21"/>
      <c r="N47" s="21"/>
      <c r="O47" s="22"/>
      <c r="P47" s="22"/>
      <c r="Q47" s="22"/>
      <c r="R47" s="21"/>
      <c r="S47" s="21"/>
      <c r="T47" s="21">
        <v>1</v>
      </c>
      <c r="U47" s="9"/>
      <c r="V47" s="21">
        <v>2</v>
      </c>
      <c r="W47" s="30"/>
      <c r="X47" s="8"/>
    </row>
    <row r="48" spans="1:24" ht="18.25" customHeight="1" x14ac:dyDescent="0.2">
      <c r="A48" s="23" t="s">
        <v>45</v>
      </c>
      <c r="B48" s="21"/>
      <c r="C48" s="21"/>
      <c r="D48" s="21"/>
      <c r="E48" s="21"/>
      <c r="F48" s="21"/>
      <c r="G48" s="21"/>
      <c r="H48" s="21"/>
      <c r="I48" s="21"/>
      <c r="J48" s="21"/>
      <c r="K48" s="21"/>
      <c r="L48" s="21"/>
      <c r="M48" s="21"/>
      <c r="N48" s="21"/>
      <c r="O48" s="22"/>
      <c r="P48" s="22"/>
      <c r="Q48" s="22"/>
      <c r="R48" s="21">
        <v>1</v>
      </c>
      <c r="S48" s="21"/>
      <c r="T48" s="21"/>
      <c r="U48" s="9"/>
      <c r="V48" s="21"/>
      <c r="W48" s="30"/>
      <c r="X48" s="8"/>
    </row>
    <row r="49" spans="1:24" ht="18.25" customHeight="1" x14ac:dyDescent="0.2">
      <c r="A49" s="23" t="s">
        <v>46</v>
      </c>
      <c r="B49" s="21">
        <v>4</v>
      </c>
      <c r="C49" s="21">
        <v>1</v>
      </c>
      <c r="D49" s="21">
        <v>1</v>
      </c>
      <c r="E49" s="21">
        <v>1</v>
      </c>
      <c r="F49" s="21"/>
      <c r="G49" s="21"/>
      <c r="H49" s="21">
        <v>1</v>
      </c>
      <c r="I49" s="21">
        <v>2</v>
      </c>
      <c r="J49" s="21"/>
      <c r="K49" s="21"/>
      <c r="L49" s="21"/>
      <c r="M49" s="21"/>
      <c r="N49" s="21"/>
      <c r="O49" s="22"/>
      <c r="P49" s="22"/>
      <c r="Q49" s="22"/>
      <c r="R49" s="21"/>
      <c r="S49" s="21"/>
      <c r="T49" s="21">
        <v>1</v>
      </c>
      <c r="U49" s="9"/>
      <c r="V49" s="21">
        <v>2</v>
      </c>
      <c r="W49" s="30"/>
      <c r="X49" s="8"/>
    </row>
    <row r="50" spans="1:24" ht="18.25" customHeight="1" x14ac:dyDescent="0.2">
      <c r="A50" s="30"/>
      <c r="B50" s="21"/>
      <c r="C50" s="21"/>
      <c r="D50" s="21"/>
      <c r="E50" s="21"/>
      <c r="F50" s="21"/>
      <c r="G50" s="21"/>
      <c r="H50" s="21"/>
      <c r="I50" s="21"/>
      <c r="J50" s="21"/>
      <c r="K50" s="21"/>
      <c r="L50" s="21"/>
      <c r="M50" s="21"/>
      <c r="N50" s="21"/>
      <c r="O50" s="22"/>
      <c r="P50" s="22"/>
      <c r="Q50" s="22"/>
      <c r="R50" s="21"/>
      <c r="S50" s="21"/>
      <c r="T50" s="21"/>
      <c r="U50" s="9"/>
      <c r="V50" s="21"/>
      <c r="W50" s="30"/>
      <c r="X50" s="8"/>
    </row>
    <row r="51" spans="1:24" ht="18.25" customHeight="1" x14ac:dyDescent="0.2">
      <c r="A51" s="30"/>
      <c r="B51" s="21"/>
      <c r="C51" s="21"/>
      <c r="D51" s="21"/>
      <c r="E51" s="21"/>
      <c r="F51" s="21"/>
      <c r="G51" s="21"/>
      <c r="H51" s="21"/>
      <c r="I51" s="21"/>
      <c r="J51" s="21"/>
      <c r="K51" s="21"/>
      <c r="L51" s="21"/>
      <c r="M51" s="21"/>
      <c r="N51" s="21"/>
      <c r="O51" s="22"/>
      <c r="P51" s="22"/>
      <c r="Q51" s="22"/>
      <c r="R51" s="21"/>
      <c r="S51" s="21"/>
      <c r="T51" s="21"/>
      <c r="U51" s="9"/>
      <c r="V51" s="21"/>
      <c r="W51" s="30"/>
      <c r="X51" s="8"/>
    </row>
    <row r="52" spans="1:24" ht="18.25" customHeight="1" x14ac:dyDescent="0.2">
      <c r="A52" s="30"/>
      <c r="B52" s="21"/>
      <c r="C52" s="21"/>
      <c r="D52" s="21"/>
      <c r="E52" s="21"/>
      <c r="F52" s="21"/>
      <c r="G52" s="21"/>
      <c r="H52" s="21"/>
      <c r="I52" s="21"/>
      <c r="J52" s="21"/>
      <c r="K52" s="21"/>
      <c r="L52" s="21"/>
      <c r="M52" s="21"/>
      <c r="N52" s="21"/>
      <c r="O52" s="22"/>
      <c r="P52" s="22"/>
      <c r="Q52" s="22"/>
      <c r="R52" s="21"/>
      <c r="S52" s="21"/>
      <c r="T52" s="21"/>
      <c r="U52" s="9"/>
      <c r="V52" s="21"/>
      <c r="W52" s="30"/>
      <c r="X52" s="8"/>
    </row>
    <row r="53" spans="1:24" ht="18.25" customHeight="1" x14ac:dyDescent="0.2">
      <c r="A53" s="30"/>
      <c r="B53" s="21"/>
      <c r="C53" s="21"/>
      <c r="D53" s="21"/>
      <c r="E53" s="21"/>
      <c r="F53" s="21"/>
      <c r="G53" s="21"/>
      <c r="H53" s="21"/>
      <c r="I53" s="21"/>
      <c r="J53" s="21"/>
      <c r="K53" s="21"/>
      <c r="L53" s="21"/>
      <c r="M53" s="21"/>
      <c r="N53" s="21"/>
      <c r="O53" s="22"/>
      <c r="P53" s="22"/>
      <c r="Q53" s="22"/>
      <c r="R53" s="21"/>
      <c r="S53" s="21"/>
      <c r="T53" s="21"/>
      <c r="U53" s="9"/>
      <c r="V53" s="21"/>
      <c r="W53" s="30"/>
      <c r="X53" s="8"/>
    </row>
    <row r="54" spans="1:24" ht="19" customHeight="1" x14ac:dyDescent="0.2">
      <c r="A54" s="36"/>
      <c r="B54" s="24"/>
      <c r="C54" s="24"/>
      <c r="D54" s="24"/>
      <c r="E54" s="24"/>
      <c r="F54" s="24"/>
      <c r="G54" s="24"/>
      <c r="H54" s="24"/>
      <c r="I54" s="24"/>
      <c r="J54" s="24"/>
      <c r="K54" s="24"/>
      <c r="L54" s="24"/>
      <c r="M54" s="24"/>
      <c r="N54" s="24"/>
      <c r="O54" s="27"/>
      <c r="P54" s="27"/>
      <c r="Q54" s="27"/>
      <c r="R54" s="24"/>
      <c r="S54" s="24"/>
      <c r="T54" s="24"/>
      <c r="U54" s="49"/>
      <c r="V54" s="24"/>
      <c r="W54" s="36"/>
      <c r="X54" s="28"/>
    </row>
    <row r="55" spans="1:24" ht="17" customHeight="1" x14ac:dyDescent="0.2">
      <c r="A55" s="15" t="s">
        <v>51</v>
      </c>
      <c r="B55" s="17">
        <f t="shared" ref="B55:N55" si="1">SUM(B33:B54)</f>
        <v>15</v>
      </c>
      <c r="C55" s="17">
        <f t="shared" si="1"/>
        <v>5</v>
      </c>
      <c r="D55" s="17">
        <f t="shared" si="1"/>
        <v>3</v>
      </c>
      <c r="E55" s="17">
        <f t="shared" si="1"/>
        <v>1</v>
      </c>
      <c r="F55" s="17">
        <f t="shared" si="1"/>
        <v>0</v>
      </c>
      <c r="G55" s="17">
        <f t="shared" si="1"/>
        <v>0</v>
      </c>
      <c r="H55" s="17">
        <f t="shared" si="1"/>
        <v>2</v>
      </c>
      <c r="I55" s="17">
        <f t="shared" si="1"/>
        <v>3</v>
      </c>
      <c r="J55" s="17">
        <f t="shared" si="1"/>
        <v>2</v>
      </c>
      <c r="K55" s="17">
        <f t="shared" si="1"/>
        <v>1</v>
      </c>
      <c r="L55" s="17">
        <f t="shared" si="1"/>
        <v>0</v>
      </c>
      <c r="M55" s="17">
        <f t="shared" si="1"/>
        <v>0</v>
      </c>
      <c r="N55" s="17">
        <f t="shared" si="1"/>
        <v>1</v>
      </c>
      <c r="O55" s="18">
        <f>(D55+J55+K55+N55)/(B55+J55+K55+M55)</f>
        <v>0.3888888888888889</v>
      </c>
      <c r="P55" s="18">
        <f>($D55+$E55+($F55*2)+(G55*3))/$B55</f>
        <v>0.26666666666666666</v>
      </c>
      <c r="Q55" s="18">
        <f>D55/B55</f>
        <v>0.2</v>
      </c>
      <c r="R55" s="17">
        <f>SUM(R33:R54)</f>
        <v>6</v>
      </c>
      <c r="S55" s="17">
        <f>SUM(S33:S54)</f>
        <v>3</v>
      </c>
      <c r="T55" s="17">
        <f>SUM(T33:T54)</f>
        <v>3</v>
      </c>
      <c r="U55" s="57">
        <f>SUM(U33:U54)</f>
        <v>1</v>
      </c>
      <c r="V55" s="17">
        <f>SUM(V33:V54)</f>
        <v>13</v>
      </c>
      <c r="W55" s="18">
        <f>(U55+V55)/(T55+U55+V55)</f>
        <v>0.82352941176470584</v>
      </c>
      <c r="X55" s="18">
        <f>(D55-G55)/(B55-I55-G55+M55)</f>
        <v>0.25</v>
      </c>
    </row>
    <row r="56" spans="1:24" ht="18.25" customHeight="1" x14ac:dyDescent="0.2">
      <c r="A56" s="30"/>
      <c r="B56" s="30"/>
      <c r="C56" s="30"/>
      <c r="D56" s="30"/>
      <c r="E56" s="21"/>
      <c r="F56" s="30"/>
      <c r="G56" s="30"/>
      <c r="H56" s="30"/>
      <c r="I56" s="30"/>
      <c r="J56" s="30"/>
      <c r="K56" s="30"/>
      <c r="L56" s="30"/>
      <c r="M56" s="30"/>
      <c r="N56" s="30"/>
      <c r="O56" s="30"/>
      <c r="P56" s="30"/>
      <c r="Q56" s="30"/>
      <c r="R56" s="30"/>
      <c r="S56" s="30"/>
      <c r="T56" s="30"/>
      <c r="U56" s="9"/>
      <c r="V56" s="21"/>
      <c r="W56" s="8"/>
      <c r="X56" s="8"/>
    </row>
  </sheetData>
  <pageMargins left="0.75" right="0.75" top="1" bottom="1" header="0.5" footer="0.5"/>
  <pageSetup orientation="portrait"/>
  <headerFooter>
    <oddHeader>&amp;L&amp;"Geneva,Regular"&amp;10&amp;K000000MantiaWernick</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71"/>
  <sheetViews>
    <sheetView showGridLines="0" workbookViewId="0"/>
  </sheetViews>
  <sheetFormatPr baseColWidth="10" defaultColWidth="8.125" defaultRowHeight="13" customHeight="1" x14ac:dyDescent="0.2"/>
  <cols>
    <col min="1" max="1" width="12.25" style="5" customWidth="1"/>
    <col min="2" max="2" width="2.125" style="5" customWidth="1"/>
    <col min="3" max="4" width="2" style="5" customWidth="1"/>
    <col min="5" max="5" width="3.5" style="5" customWidth="1"/>
    <col min="6" max="6" width="4.125" style="5" customWidth="1"/>
    <col min="7" max="10" width="2" style="5" customWidth="1"/>
    <col min="11" max="11" width="2.75" style="5" customWidth="1"/>
    <col min="12" max="12" width="3" style="5" customWidth="1"/>
    <col min="13" max="13" width="2.375" style="5" customWidth="1"/>
    <col min="14" max="14" width="3.625" style="5" customWidth="1"/>
    <col min="15" max="15" width="4.625" style="5" customWidth="1"/>
    <col min="16" max="16" width="5.375" style="5" customWidth="1"/>
    <col min="17" max="17" width="3.625" style="5" customWidth="1"/>
    <col min="18" max="19" width="2" style="5" customWidth="1"/>
    <col min="20" max="20" width="1.5" style="5" customWidth="1"/>
    <col min="21" max="22" width="1.875" style="5" customWidth="1"/>
    <col min="23" max="23" width="4.125" style="5" customWidth="1"/>
    <col min="24" max="24" width="3.625" style="5" customWidth="1"/>
    <col min="25" max="256" width="8.125" customWidth="1"/>
  </cols>
  <sheetData>
    <row r="1" spans="1:24" ht="21" customHeight="1" x14ac:dyDescent="0.2">
      <c r="A1" s="6" t="s">
        <v>103</v>
      </c>
      <c r="B1" s="7"/>
      <c r="C1" s="7"/>
      <c r="D1" s="7"/>
      <c r="E1" s="7"/>
      <c r="F1" s="7"/>
      <c r="G1" s="7"/>
      <c r="H1" s="7"/>
      <c r="I1" s="7"/>
      <c r="J1" s="7"/>
      <c r="K1" s="7"/>
      <c r="L1" s="54"/>
      <c r="M1" s="54"/>
      <c r="N1" s="7"/>
      <c r="O1" s="7"/>
      <c r="P1" s="7"/>
      <c r="Q1" s="7"/>
      <c r="R1" s="7"/>
      <c r="S1" s="54"/>
      <c r="T1" s="73"/>
      <c r="U1" s="21"/>
      <c r="V1" s="21"/>
      <c r="W1" s="8"/>
      <c r="X1" s="8"/>
    </row>
    <row r="2" spans="1:24" ht="19" customHeight="1" x14ac:dyDescent="0.2">
      <c r="A2" s="8"/>
      <c r="B2" s="8"/>
      <c r="C2" s="8"/>
      <c r="D2" s="8"/>
      <c r="E2" s="44"/>
      <c r="F2" s="8"/>
      <c r="G2" s="8"/>
      <c r="H2" s="8"/>
      <c r="I2" s="8"/>
      <c r="J2" s="8"/>
      <c r="K2" s="8"/>
      <c r="L2" s="8"/>
      <c r="M2" s="8"/>
      <c r="N2" s="8"/>
      <c r="O2" s="8"/>
      <c r="P2" s="8"/>
      <c r="Q2" s="8"/>
      <c r="R2" s="8"/>
      <c r="S2" s="8"/>
      <c r="T2" s="8"/>
      <c r="U2" s="21"/>
      <c r="V2" s="21"/>
      <c r="W2" s="8"/>
      <c r="X2" s="8"/>
    </row>
    <row r="3" spans="1:24" ht="28.25" customHeight="1" x14ac:dyDescent="0.2">
      <c r="A3" s="10" t="s">
        <v>7</v>
      </c>
      <c r="B3" s="11" t="s">
        <v>8</v>
      </c>
      <c r="C3" s="11" t="s">
        <v>9</v>
      </c>
      <c r="D3" s="11" t="s">
        <v>10</v>
      </c>
      <c r="E3" s="11" t="s">
        <v>11</v>
      </c>
      <c r="F3" s="11" t="s">
        <v>12</v>
      </c>
      <c r="G3" s="11" t="s">
        <v>13</v>
      </c>
      <c r="H3" s="11" t="s">
        <v>14</v>
      </c>
      <c r="I3" s="11" t="s">
        <v>15</v>
      </c>
      <c r="J3" s="11" t="s">
        <v>16</v>
      </c>
      <c r="K3" s="11" t="s">
        <v>17</v>
      </c>
      <c r="L3" s="11" t="s">
        <v>18</v>
      </c>
      <c r="M3" s="11" t="s">
        <v>19</v>
      </c>
      <c r="N3" s="11" t="s">
        <v>20</v>
      </c>
      <c r="O3" s="11" t="s">
        <v>21</v>
      </c>
      <c r="P3" s="12" t="s">
        <v>22</v>
      </c>
      <c r="Q3" s="10" t="s">
        <v>23</v>
      </c>
      <c r="R3" s="13" t="s">
        <v>24</v>
      </c>
      <c r="S3" s="11" t="s">
        <v>25</v>
      </c>
      <c r="T3" s="13" t="s">
        <v>26</v>
      </c>
      <c r="U3" s="11" t="s">
        <v>27</v>
      </c>
      <c r="V3" s="11" t="s">
        <v>28</v>
      </c>
      <c r="W3" s="14" t="s">
        <v>29</v>
      </c>
      <c r="X3" s="13" t="s">
        <v>30</v>
      </c>
    </row>
    <row r="4" spans="1:24" ht="18.25" customHeight="1" x14ac:dyDescent="0.2">
      <c r="A4" s="15" t="s">
        <v>32</v>
      </c>
      <c r="B4" s="17"/>
      <c r="C4" s="17"/>
      <c r="D4" s="17"/>
      <c r="E4" s="17"/>
      <c r="F4" s="17"/>
      <c r="G4" s="17"/>
      <c r="H4" s="17"/>
      <c r="I4" s="17"/>
      <c r="J4" s="17"/>
      <c r="K4" s="17"/>
      <c r="L4" s="17"/>
      <c r="M4" s="17"/>
      <c r="N4" s="17"/>
      <c r="O4" s="18"/>
      <c r="P4" s="18"/>
      <c r="Q4" s="18"/>
      <c r="R4" s="17"/>
      <c r="S4" s="17"/>
      <c r="T4" s="32"/>
      <c r="U4" s="17"/>
      <c r="V4" s="16">
        <v>1</v>
      </c>
      <c r="W4" s="32"/>
      <c r="X4" s="19"/>
    </row>
    <row r="5" spans="1:24" ht="18.25" customHeight="1" x14ac:dyDescent="0.2">
      <c r="A5" s="23" t="s">
        <v>33</v>
      </c>
      <c r="B5" s="21"/>
      <c r="C5" s="21"/>
      <c r="D5" s="21"/>
      <c r="E5" s="21"/>
      <c r="F5" s="21"/>
      <c r="G5" s="21"/>
      <c r="H5" s="21"/>
      <c r="I5" s="21"/>
      <c r="J5" s="21"/>
      <c r="K5" s="21"/>
      <c r="L5" s="21"/>
      <c r="M5" s="21"/>
      <c r="N5" s="21"/>
      <c r="O5" s="22"/>
      <c r="P5" s="22"/>
      <c r="Q5" s="22"/>
      <c r="R5" s="21"/>
      <c r="S5" s="21"/>
      <c r="T5" s="30"/>
      <c r="U5" s="21">
        <v>1</v>
      </c>
      <c r="V5" s="21"/>
      <c r="W5" s="30"/>
      <c r="X5" s="8"/>
    </row>
    <row r="6" spans="1:24" ht="18.25" customHeight="1" x14ac:dyDescent="0.2">
      <c r="A6" s="23" t="s">
        <v>34</v>
      </c>
      <c r="B6" s="21"/>
      <c r="C6" s="21"/>
      <c r="D6" s="21"/>
      <c r="E6" s="21"/>
      <c r="F6" s="21"/>
      <c r="G6" s="21"/>
      <c r="H6" s="21"/>
      <c r="I6" s="21"/>
      <c r="J6" s="21"/>
      <c r="K6" s="21"/>
      <c r="L6" s="21"/>
      <c r="M6" s="21"/>
      <c r="N6" s="21"/>
      <c r="O6" s="22"/>
      <c r="P6" s="22"/>
      <c r="Q6" s="22"/>
      <c r="R6" s="21"/>
      <c r="S6" s="21"/>
      <c r="T6" s="30"/>
      <c r="U6" s="21"/>
      <c r="V6" s="21"/>
      <c r="W6" s="30"/>
      <c r="X6" s="8"/>
    </row>
    <row r="7" spans="1:24" ht="18.25" customHeight="1" x14ac:dyDescent="0.2">
      <c r="A7" s="13" t="s">
        <v>35</v>
      </c>
      <c r="B7" s="21">
        <v>3</v>
      </c>
      <c r="C7" s="21">
        <v>0</v>
      </c>
      <c r="D7" s="21">
        <v>0</v>
      </c>
      <c r="E7" s="21"/>
      <c r="F7" s="21"/>
      <c r="G7" s="21"/>
      <c r="H7" s="21"/>
      <c r="I7" s="21"/>
      <c r="J7" s="21"/>
      <c r="K7" s="21"/>
      <c r="L7" s="21"/>
      <c r="M7" s="21"/>
      <c r="N7" s="21"/>
      <c r="O7" s="22"/>
      <c r="P7" s="22"/>
      <c r="Q7" s="22"/>
      <c r="R7" s="21"/>
      <c r="S7" s="21"/>
      <c r="T7" s="30"/>
      <c r="U7" s="21">
        <v>3</v>
      </c>
      <c r="V7" s="21"/>
      <c r="W7" s="30"/>
      <c r="X7" s="8"/>
    </row>
    <row r="8" spans="1:24" ht="18.25" customHeight="1" x14ac:dyDescent="0.2">
      <c r="A8" s="16" t="s">
        <v>36</v>
      </c>
      <c r="B8" s="21"/>
      <c r="C8" s="21"/>
      <c r="D8" s="21"/>
      <c r="E8" s="21"/>
      <c r="F8" s="21"/>
      <c r="G8" s="21"/>
      <c r="H8" s="21"/>
      <c r="I8" s="21"/>
      <c r="J8" s="21"/>
      <c r="K8" s="21"/>
      <c r="L8" s="21"/>
      <c r="M8" s="21"/>
      <c r="N8" s="21"/>
      <c r="O8" s="22"/>
      <c r="P8" s="22"/>
      <c r="Q8" s="22"/>
      <c r="R8" s="21"/>
      <c r="S8" s="21"/>
      <c r="T8" s="30">
        <v>1</v>
      </c>
      <c r="U8" s="21">
        <v>3</v>
      </c>
      <c r="V8" s="21"/>
      <c r="W8" s="30"/>
      <c r="X8" s="8"/>
    </row>
    <row r="9" spans="1:24" ht="18.25" customHeight="1" x14ac:dyDescent="0.2">
      <c r="A9" s="20" t="s">
        <v>37</v>
      </c>
      <c r="B9" s="21">
        <v>1</v>
      </c>
      <c r="C9" s="21">
        <v>1</v>
      </c>
      <c r="D9" s="21">
        <v>0</v>
      </c>
      <c r="E9" s="21"/>
      <c r="F9" s="21"/>
      <c r="G9" s="21"/>
      <c r="H9" s="21">
        <v>1</v>
      </c>
      <c r="I9" s="21"/>
      <c r="J9" s="21"/>
      <c r="K9" s="21">
        <v>1</v>
      </c>
      <c r="L9" s="21"/>
      <c r="M9" s="21"/>
      <c r="N9" s="21"/>
      <c r="O9" s="22"/>
      <c r="P9" s="22"/>
      <c r="Q9" s="22"/>
      <c r="R9" s="21"/>
      <c r="S9" s="21"/>
      <c r="T9" s="30"/>
      <c r="U9" s="21">
        <v>1</v>
      </c>
      <c r="V9" s="21"/>
      <c r="W9" s="30"/>
      <c r="X9" s="8"/>
    </row>
    <row r="10" spans="1:24" ht="18.25" customHeight="1" x14ac:dyDescent="0.2">
      <c r="A10" s="23" t="s">
        <v>38</v>
      </c>
      <c r="B10" s="21">
        <v>3</v>
      </c>
      <c r="C10" s="21">
        <v>1</v>
      </c>
      <c r="D10" s="21">
        <v>1</v>
      </c>
      <c r="E10" s="21"/>
      <c r="F10" s="21"/>
      <c r="G10" s="21"/>
      <c r="H10" s="21"/>
      <c r="I10" s="21"/>
      <c r="J10" s="21"/>
      <c r="K10" s="21">
        <v>1</v>
      </c>
      <c r="L10" s="21"/>
      <c r="M10" s="21"/>
      <c r="N10" s="21">
        <v>1</v>
      </c>
      <c r="O10" s="22"/>
      <c r="P10" s="22"/>
      <c r="Q10" s="22"/>
      <c r="R10" s="21">
        <v>2</v>
      </c>
      <c r="S10" s="21">
        <v>1</v>
      </c>
      <c r="T10" s="30"/>
      <c r="U10" s="21"/>
      <c r="V10" s="21">
        <v>1</v>
      </c>
      <c r="W10" s="30"/>
      <c r="X10" s="8"/>
    </row>
    <row r="11" spans="1:24" ht="19" customHeight="1" x14ac:dyDescent="0.2">
      <c r="A11" s="26" t="s">
        <v>38</v>
      </c>
      <c r="B11" s="21">
        <v>4</v>
      </c>
      <c r="C11" s="21">
        <v>1</v>
      </c>
      <c r="D11" s="21">
        <v>1</v>
      </c>
      <c r="E11" s="21"/>
      <c r="F11" s="21"/>
      <c r="G11" s="21"/>
      <c r="H11" s="21"/>
      <c r="I11" s="21"/>
      <c r="J11" s="21"/>
      <c r="K11" s="21"/>
      <c r="L11" s="21"/>
      <c r="M11" s="21"/>
      <c r="N11" s="21"/>
      <c r="O11" s="22"/>
      <c r="P11" s="22"/>
      <c r="Q11" s="22"/>
      <c r="R11" s="21">
        <v>1</v>
      </c>
      <c r="S11" s="21"/>
      <c r="T11" s="30">
        <v>1</v>
      </c>
      <c r="U11" s="21">
        <v>3</v>
      </c>
      <c r="V11" s="21"/>
      <c r="W11" s="30"/>
      <c r="X11" s="8"/>
    </row>
    <row r="12" spans="1:24" ht="18.25" customHeight="1" x14ac:dyDescent="0.2">
      <c r="A12" s="23" t="s">
        <v>39</v>
      </c>
      <c r="B12" s="21">
        <v>2</v>
      </c>
      <c r="C12" s="21">
        <v>0</v>
      </c>
      <c r="D12" s="21">
        <v>1</v>
      </c>
      <c r="E12" s="21"/>
      <c r="F12" s="21"/>
      <c r="G12" s="21"/>
      <c r="H12" s="21">
        <v>1</v>
      </c>
      <c r="I12" s="21"/>
      <c r="J12" s="21"/>
      <c r="K12" s="21"/>
      <c r="L12" s="21"/>
      <c r="M12" s="21"/>
      <c r="N12" s="21"/>
      <c r="O12" s="22"/>
      <c r="P12" s="22"/>
      <c r="Q12" s="22"/>
      <c r="R12" s="21"/>
      <c r="S12" s="21"/>
      <c r="T12" s="30"/>
      <c r="U12" s="21"/>
      <c r="V12" s="21"/>
      <c r="W12" s="30"/>
      <c r="X12" s="8"/>
    </row>
    <row r="13" spans="1:24" ht="18.25" customHeight="1" x14ac:dyDescent="0.2">
      <c r="A13" s="23" t="s">
        <v>40</v>
      </c>
      <c r="B13" s="21">
        <v>2</v>
      </c>
      <c r="C13" s="21">
        <v>1</v>
      </c>
      <c r="D13" s="21">
        <v>0</v>
      </c>
      <c r="E13" s="21"/>
      <c r="F13" s="21"/>
      <c r="G13" s="21"/>
      <c r="H13" s="21"/>
      <c r="I13" s="21"/>
      <c r="J13" s="21"/>
      <c r="K13" s="21">
        <v>1</v>
      </c>
      <c r="L13" s="21"/>
      <c r="M13" s="21"/>
      <c r="N13" s="21"/>
      <c r="O13" s="22"/>
      <c r="P13" s="22"/>
      <c r="Q13" s="22"/>
      <c r="R13" s="21"/>
      <c r="S13" s="21"/>
      <c r="T13" s="30"/>
      <c r="U13" s="21">
        <v>1</v>
      </c>
      <c r="V13" s="21"/>
      <c r="W13" s="30"/>
      <c r="X13" s="8"/>
    </row>
    <row r="14" spans="1:24" ht="18.25" customHeight="1" x14ac:dyDescent="0.2">
      <c r="A14" s="23" t="s">
        <v>41</v>
      </c>
      <c r="B14" s="21"/>
      <c r="C14" s="21"/>
      <c r="D14" s="21"/>
      <c r="E14" s="21"/>
      <c r="F14" s="21"/>
      <c r="G14" s="21"/>
      <c r="H14" s="21"/>
      <c r="I14" s="21"/>
      <c r="J14" s="21"/>
      <c r="K14" s="21"/>
      <c r="L14" s="21"/>
      <c r="M14" s="21"/>
      <c r="N14" s="21"/>
      <c r="O14" s="22"/>
      <c r="P14" s="22"/>
      <c r="Q14" s="22"/>
      <c r="R14" s="21"/>
      <c r="S14" s="21"/>
      <c r="T14" s="30"/>
      <c r="U14" s="21">
        <v>2</v>
      </c>
      <c r="V14" s="21"/>
      <c r="W14" s="30"/>
      <c r="X14" s="8"/>
    </row>
    <row r="15" spans="1:24" ht="18.25" customHeight="1" x14ac:dyDescent="0.2">
      <c r="A15" s="20" t="s">
        <v>42</v>
      </c>
      <c r="B15" s="21">
        <v>2</v>
      </c>
      <c r="C15" s="21">
        <v>0</v>
      </c>
      <c r="D15" s="21">
        <v>0</v>
      </c>
      <c r="E15" s="21"/>
      <c r="F15" s="21"/>
      <c r="G15" s="21"/>
      <c r="H15" s="21"/>
      <c r="I15" s="21"/>
      <c r="J15" s="21"/>
      <c r="K15" s="21"/>
      <c r="L15" s="21"/>
      <c r="M15" s="21"/>
      <c r="N15" s="21"/>
      <c r="O15" s="22"/>
      <c r="P15" s="22"/>
      <c r="Q15" s="22"/>
      <c r="R15" s="21"/>
      <c r="S15" s="21"/>
      <c r="T15" s="30">
        <v>1</v>
      </c>
      <c r="U15" s="21">
        <v>1</v>
      </c>
      <c r="V15" s="21">
        <v>1</v>
      </c>
      <c r="W15" s="30"/>
      <c r="X15" s="8"/>
    </row>
    <row r="16" spans="1:24" ht="18.25" customHeight="1" x14ac:dyDescent="0.2">
      <c r="A16" s="23" t="s">
        <v>43</v>
      </c>
      <c r="B16" s="21"/>
      <c r="C16" s="21"/>
      <c r="D16" s="21"/>
      <c r="E16" s="21"/>
      <c r="F16" s="21"/>
      <c r="G16" s="21"/>
      <c r="H16" s="21"/>
      <c r="I16" s="21"/>
      <c r="J16" s="21"/>
      <c r="K16" s="21"/>
      <c r="L16" s="21"/>
      <c r="M16" s="21"/>
      <c r="N16" s="21"/>
      <c r="O16" s="22"/>
      <c r="P16" s="22"/>
      <c r="Q16" s="22"/>
      <c r="R16" s="21"/>
      <c r="S16" s="21"/>
      <c r="T16" s="30"/>
      <c r="U16" s="21">
        <v>1</v>
      </c>
      <c r="V16" s="21"/>
      <c r="W16" s="30"/>
      <c r="X16" s="8"/>
    </row>
    <row r="17" spans="1:24" ht="18.25" customHeight="1" x14ac:dyDescent="0.2">
      <c r="A17" s="23" t="s">
        <v>67</v>
      </c>
      <c r="B17" s="21">
        <v>3</v>
      </c>
      <c r="C17" s="21">
        <v>0</v>
      </c>
      <c r="D17" s="21">
        <v>0</v>
      </c>
      <c r="E17" s="21"/>
      <c r="F17" s="21"/>
      <c r="G17" s="21"/>
      <c r="H17" s="21"/>
      <c r="I17" s="21"/>
      <c r="J17" s="21">
        <v>1</v>
      </c>
      <c r="K17" s="21"/>
      <c r="L17" s="21"/>
      <c r="M17" s="21"/>
      <c r="N17" s="21"/>
      <c r="O17" s="22"/>
      <c r="P17" s="22"/>
      <c r="Q17" s="22"/>
      <c r="R17" s="21"/>
      <c r="S17" s="21"/>
      <c r="T17" s="30"/>
      <c r="U17" s="21"/>
      <c r="V17" s="21"/>
      <c r="W17" s="30"/>
      <c r="X17" s="8"/>
    </row>
    <row r="18" spans="1:24" ht="18.25" customHeight="1" x14ac:dyDescent="0.2">
      <c r="A18" s="23" t="s">
        <v>47</v>
      </c>
      <c r="B18" s="21"/>
      <c r="C18" s="21"/>
      <c r="D18" s="21"/>
      <c r="E18" s="21"/>
      <c r="F18" s="21"/>
      <c r="G18" s="21"/>
      <c r="H18" s="21"/>
      <c r="I18" s="21"/>
      <c r="J18" s="21"/>
      <c r="K18" s="21"/>
      <c r="L18" s="21"/>
      <c r="M18" s="21"/>
      <c r="N18" s="21"/>
      <c r="O18" s="22"/>
      <c r="P18" s="22"/>
      <c r="Q18" s="22"/>
      <c r="R18" s="21"/>
      <c r="S18" s="21"/>
      <c r="T18" s="30"/>
      <c r="U18" s="21"/>
      <c r="V18" s="21">
        <v>1</v>
      </c>
      <c r="W18" s="30"/>
      <c r="X18" s="8"/>
    </row>
    <row r="19" spans="1:24" ht="18.25" customHeight="1" x14ac:dyDescent="0.2">
      <c r="A19" s="23" t="s">
        <v>48</v>
      </c>
      <c r="B19" s="21">
        <v>3</v>
      </c>
      <c r="C19" s="21">
        <v>0</v>
      </c>
      <c r="D19" s="21">
        <v>0</v>
      </c>
      <c r="E19" s="21"/>
      <c r="F19" s="21"/>
      <c r="G19" s="21"/>
      <c r="H19" s="21"/>
      <c r="I19" s="21"/>
      <c r="J19" s="21"/>
      <c r="K19" s="21"/>
      <c r="L19" s="21"/>
      <c r="M19" s="21"/>
      <c r="N19" s="21"/>
      <c r="O19" s="22"/>
      <c r="P19" s="22"/>
      <c r="Q19" s="22"/>
      <c r="R19" s="21"/>
      <c r="S19" s="21"/>
      <c r="T19" s="30">
        <v>1</v>
      </c>
      <c r="U19" s="21"/>
      <c r="V19" s="21">
        <v>2</v>
      </c>
      <c r="W19" s="30"/>
      <c r="X19" s="8"/>
    </row>
    <row r="20" spans="1:24" ht="18.25" customHeight="1" x14ac:dyDescent="0.2">
      <c r="A20" s="20" t="s">
        <v>49</v>
      </c>
      <c r="B20" s="21">
        <v>2</v>
      </c>
      <c r="C20" s="21">
        <v>1</v>
      </c>
      <c r="D20" s="21">
        <v>1</v>
      </c>
      <c r="E20" s="21"/>
      <c r="F20" s="21"/>
      <c r="G20" s="21"/>
      <c r="H20" s="21"/>
      <c r="I20" s="21"/>
      <c r="J20" s="21">
        <v>1</v>
      </c>
      <c r="K20" s="21"/>
      <c r="L20" s="21"/>
      <c r="M20" s="21"/>
      <c r="N20" s="21"/>
      <c r="O20" s="22"/>
      <c r="P20" s="22"/>
      <c r="Q20" s="22"/>
      <c r="R20" s="21"/>
      <c r="S20" s="21"/>
      <c r="T20" s="30"/>
      <c r="U20" s="21">
        <v>4</v>
      </c>
      <c r="V20" s="21">
        <v>2</v>
      </c>
      <c r="W20" s="30"/>
      <c r="X20" s="8"/>
    </row>
    <row r="21" spans="1:24" ht="14" customHeight="1" x14ac:dyDescent="0.2">
      <c r="A21" s="23" t="s">
        <v>50</v>
      </c>
      <c r="B21" s="21">
        <v>3</v>
      </c>
      <c r="C21" s="21">
        <v>0</v>
      </c>
      <c r="D21" s="21">
        <v>0</v>
      </c>
      <c r="E21" s="21"/>
      <c r="F21" s="21"/>
      <c r="G21" s="21"/>
      <c r="H21" s="21"/>
      <c r="I21" s="21"/>
      <c r="J21" s="21"/>
      <c r="K21" s="21"/>
      <c r="L21" s="21"/>
      <c r="M21" s="21"/>
      <c r="N21" s="21">
        <v>1</v>
      </c>
      <c r="O21" s="22"/>
      <c r="P21" s="22"/>
      <c r="Q21" s="22"/>
      <c r="R21" s="21"/>
      <c r="S21" s="21"/>
      <c r="T21" s="30"/>
      <c r="U21" s="21">
        <v>1</v>
      </c>
      <c r="V21" s="21"/>
      <c r="W21" s="30"/>
      <c r="X21" s="8"/>
    </row>
    <row r="22" spans="1:24" ht="19" customHeight="1" x14ac:dyDescent="0.2">
      <c r="A22" s="13" t="s">
        <v>48</v>
      </c>
      <c r="B22" s="24">
        <v>3</v>
      </c>
      <c r="C22" s="24">
        <v>0</v>
      </c>
      <c r="D22" s="24">
        <v>0</v>
      </c>
      <c r="E22" s="24"/>
      <c r="F22" s="24"/>
      <c r="G22" s="24"/>
      <c r="H22" s="24"/>
      <c r="I22" s="24">
        <v>1</v>
      </c>
      <c r="J22" s="24"/>
      <c r="K22" s="24"/>
      <c r="L22" s="24"/>
      <c r="M22" s="24"/>
      <c r="N22" s="24"/>
      <c r="O22" s="27"/>
      <c r="P22" s="27"/>
      <c r="Q22" s="27"/>
      <c r="R22" s="24"/>
      <c r="S22" s="24"/>
      <c r="T22" s="36"/>
      <c r="U22" s="24">
        <v>2</v>
      </c>
      <c r="V22" s="24">
        <v>1</v>
      </c>
      <c r="W22" s="36"/>
      <c r="X22" s="28"/>
    </row>
    <row r="23" spans="1:24" ht="17" customHeight="1" x14ac:dyDescent="0.2">
      <c r="A23" s="15" t="s">
        <v>51</v>
      </c>
      <c r="B23" s="17">
        <f t="shared" ref="B23:N23" si="0">SUM(B4:B22)</f>
        <v>31</v>
      </c>
      <c r="C23" s="17">
        <f t="shared" si="0"/>
        <v>5</v>
      </c>
      <c r="D23" s="17">
        <f t="shared" si="0"/>
        <v>4</v>
      </c>
      <c r="E23" s="17">
        <f t="shared" si="0"/>
        <v>0</v>
      </c>
      <c r="F23" s="17">
        <f t="shared" si="0"/>
        <v>0</v>
      </c>
      <c r="G23" s="17">
        <f t="shared" si="0"/>
        <v>0</v>
      </c>
      <c r="H23" s="17">
        <f t="shared" si="0"/>
        <v>2</v>
      </c>
      <c r="I23" s="17">
        <f t="shared" si="0"/>
        <v>1</v>
      </c>
      <c r="J23" s="17">
        <f t="shared" si="0"/>
        <v>2</v>
      </c>
      <c r="K23" s="17">
        <f t="shared" si="0"/>
        <v>3</v>
      </c>
      <c r="L23" s="17">
        <f t="shared" si="0"/>
        <v>0</v>
      </c>
      <c r="M23" s="17">
        <f t="shared" si="0"/>
        <v>0</v>
      </c>
      <c r="N23" s="17">
        <f t="shared" si="0"/>
        <v>2</v>
      </c>
      <c r="O23" s="18">
        <f>(D23+J23+K23+N23)/(B23+J23+K23+M23)</f>
        <v>0.30555555555555558</v>
      </c>
      <c r="P23" s="18">
        <f>($D23+$E23+($F23*2)+(G23*3))/$B23</f>
        <v>0.12903225806451613</v>
      </c>
      <c r="Q23" s="18">
        <f>D23/B23</f>
        <v>0.12903225806451613</v>
      </c>
      <c r="R23" s="17">
        <f>SUM(R4:R22)</f>
        <v>3</v>
      </c>
      <c r="S23" s="17">
        <f>SUM(S4:S22)</f>
        <v>1</v>
      </c>
      <c r="T23" s="32">
        <f>SUM(T4:T22)</f>
        <v>4</v>
      </c>
      <c r="U23" s="17">
        <f>SUM(U4:U22)</f>
        <v>23</v>
      </c>
      <c r="V23" s="17">
        <f>SUM(V4:V22)</f>
        <v>9</v>
      </c>
      <c r="W23" s="18">
        <f>(U23+V23)/(T23+U23+V23)</f>
        <v>0.88888888888888884</v>
      </c>
      <c r="X23" s="18">
        <f>(D23-G23)/(B23-I23+M23)</f>
        <v>0.13333333333333333</v>
      </c>
    </row>
    <row r="24" spans="1:24" ht="18.25" customHeight="1" x14ac:dyDescent="0.2">
      <c r="A24" s="30"/>
      <c r="B24" s="30"/>
      <c r="C24" s="30"/>
      <c r="D24" s="30"/>
      <c r="E24" s="21"/>
      <c r="F24" s="30"/>
      <c r="G24" s="30"/>
      <c r="H24" s="30"/>
      <c r="I24" s="30"/>
      <c r="J24" s="30"/>
      <c r="K24" s="30"/>
      <c r="L24" s="21"/>
      <c r="M24" s="21"/>
      <c r="N24" s="30"/>
      <c r="O24" s="30"/>
      <c r="P24" s="30"/>
      <c r="Q24" s="30"/>
      <c r="R24" s="30"/>
      <c r="S24" s="21"/>
      <c r="T24" s="30"/>
      <c r="U24" s="21"/>
      <c r="V24" s="21"/>
      <c r="W24" s="8"/>
      <c r="X24" s="8"/>
    </row>
    <row r="25" spans="1:24" ht="18.25" customHeight="1" x14ac:dyDescent="0.2">
      <c r="A25" s="30"/>
      <c r="B25" s="30"/>
      <c r="C25" s="30"/>
      <c r="D25" s="30"/>
      <c r="E25" s="21"/>
      <c r="F25" s="30"/>
      <c r="G25" s="30"/>
      <c r="H25" s="30"/>
      <c r="I25" s="30"/>
      <c r="J25" s="30"/>
      <c r="K25" s="30"/>
      <c r="L25" s="21"/>
      <c r="M25" s="21"/>
      <c r="N25" s="30"/>
      <c r="O25" s="30"/>
      <c r="P25" s="30"/>
      <c r="Q25" s="30"/>
      <c r="R25" s="30"/>
      <c r="S25" s="21"/>
      <c r="T25" s="30"/>
      <c r="U25" s="21"/>
      <c r="V25" s="21"/>
      <c r="W25" s="8"/>
      <c r="X25" s="8"/>
    </row>
    <row r="26" spans="1:24" ht="18.25" customHeight="1" x14ac:dyDescent="0.2">
      <c r="A26" s="23" t="s">
        <v>52</v>
      </c>
      <c r="B26" s="21"/>
      <c r="C26" s="21"/>
      <c r="D26" s="21"/>
      <c r="E26" s="21"/>
      <c r="F26" s="21"/>
      <c r="G26" s="21"/>
      <c r="H26" s="21"/>
      <c r="I26" s="21"/>
      <c r="J26" s="21"/>
      <c r="K26" s="21"/>
      <c r="L26" s="21"/>
      <c r="M26" s="21"/>
      <c r="N26" s="30"/>
      <c r="O26" s="30"/>
      <c r="P26" s="30"/>
      <c r="Q26" s="30"/>
      <c r="R26" s="30"/>
      <c r="S26" s="21"/>
      <c r="T26" s="30"/>
      <c r="U26" s="21"/>
      <c r="V26" s="21"/>
      <c r="W26" s="8"/>
      <c r="X26" s="8"/>
    </row>
    <row r="27" spans="1:24" ht="18.25" customHeight="1" x14ac:dyDescent="0.2">
      <c r="A27" s="13" t="s">
        <v>7</v>
      </c>
      <c r="B27" s="13" t="s">
        <v>53</v>
      </c>
      <c r="C27" s="11" t="s">
        <v>54</v>
      </c>
      <c r="D27" s="11" t="s">
        <v>55</v>
      </c>
      <c r="E27" s="11" t="s">
        <v>56</v>
      </c>
      <c r="F27" s="11" t="s">
        <v>57</v>
      </c>
      <c r="G27" s="11" t="s">
        <v>9</v>
      </c>
      <c r="H27" s="11" t="s">
        <v>10</v>
      </c>
      <c r="I27" s="11" t="s">
        <v>15</v>
      </c>
      <c r="J27" s="11" t="s">
        <v>16</v>
      </c>
      <c r="K27" s="11" t="s">
        <v>17</v>
      </c>
      <c r="L27" s="11" t="s">
        <v>65</v>
      </c>
      <c r="M27" s="11" t="s">
        <v>58</v>
      </c>
      <c r="N27" s="11" t="s">
        <v>59</v>
      </c>
      <c r="O27" s="11" t="s">
        <v>60</v>
      </c>
      <c r="P27" s="11" t="s">
        <v>8</v>
      </c>
      <c r="Q27" s="11" t="s">
        <v>61</v>
      </c>
      <c r="R27" s="11" t="s">
        <v>62</v>
      </c>
      <c r="S27" s="21"/>
      <c r="T27" s="30"/>
      <c r="U27" s="21"/>
      <c r="V27" s="21"/>
      <c r="W27" s="8"/>
      <c r="X27" s="8"/>
    </row>
    <row r="28" spans="1:24" ht="18.25" customHeight="1" x14ac:dyDescent="0.2">
      <c r="A28" s="16" t="s">
        <v>32</v>
      </c>
      <c r="B28" s="16">
        <v>1</v>
      </c>
      <c r="C28" s="17"/>
      <c r="D28" s="17"/>
      <c r="E28" s="33"/>
      <c r="F28" s="16">
        <v>1</v>
      </c>
      <c r="G28" s="17"/>
      <c r="H28" s="17"/>
      <c r="I28" s="17"/>
      <c r="J28" s="17"/>
      <c r="K28" s="17"/>
      <c r="L28" s="17"/>
      <c r="M28" s="16">
        <v>0</v>
      </c>
      <c r="N28" s="34"/>
      <c r="O28" s="34"/>
      <c r="P28" s="16">
        <v>3</v>
      </c>
      <c r="Q28" s="17"/>
      <c r="R28" s="17"/>
      <c r="S28" s="21"/>
      <c r="T28" s="30"/>
      <c r="U28" s="21"/>
      <c r="V28" s="21"/>
      <c r="W28" s="8"/>
      <c r="X28" s="8"/>
    </row>
    <row r="29" spans="1:24" ht="18.25" customHeight="1" x14ac:dyDescent="0.2">
      <c r="A29" s="13" t="s">
        <v>33</v>
      </c>
      <c r="B29" s="21">
        <v>1</v>
      </c>
      <c r="C29" s="21"/>
      <c r="D29" s="21">
        <v>1</v>
      </c>
      <c r="E29" s="41"/>
      <c r="F29" s="21">
        <v>3.33</v>
      </c>
      <c r="G29" s="21">
        <v>4</v>
      </c>
      <c r="H29" s="21">
        <v>3</v>
      </c>
      <c r="I29" s="21">
        <v>3</v>
      </c>
      <c r="J29" s="21">
        <v>1</v>
      </c>
      <c r="K29" s="21">
        <v>1</v>
      </c>
      <c r="L29" s="42"/>
      <c r="M29" s="21">
        <v>0</v>
      </c>
      <c r="N29" s="42"/>
      <c r="O29" s="21"/>
      <c r="P29" s="21">
        <v>17</v>
      </c>
      <c r="Q29" s="21"/>
      <c r="R29" s="21"/>
      <c r="S29" s="21"/>
      <c r="T29" s="30"/>
      <c r="U29" s="8"/>
      <c r="V29" s="8"/>
      <c r="W29" s="8"/>
      <c r="X29" s="8"/>
    </row>
    <row r="30" spans="1:24" ht="18.25" customHeight="1" x14ac:dyDescent="0.2">
      <c r="A30" s="16" t="s">
        <v>36</v>
      </c>
      <c r="B30" s="21">
        <v>1</v>
      </c>
      <c r="C30" s="21"/>
      <c r="D30" s="21"/>
      <c r="E30" s="41"/>
      <c r="F30" s="21">
        <v>4</v>
      </c>
      <c r="G30" s="21">
        <v>2</v>
      </c>
      <c r="H30" s="21">
        <v>7</v>
      </c>
      <c r="I30" s="21">
        <v>1</v>
      </c>
      <c r="J30" s="21"/>
      <c r="K30" s="21"/>
      <c r="L30" s="21"/>
      <c r="M30" s="21">
        <v>1</v>
      </c>
      <c r="N30" s="21"/>
      <c r="O30" s="21"/>
      <c r="P30" s="21">
        <v>18</v>
      </c>
      <c r="Q30" s="21"/>
      <c r="R30" s="21"/>
      <c r="S30" s="21"/>
      <c r="T30" s="30"/>
      <c r="U30" s="8"/>
      <c r="V30" s="8"/>
      <c r="W30" s="8"/>
      <c r="X30" s="8"/>
    </row>
    <row r="31" spans="1:24" ht="18.25" customHeight="1" x14ac:dyDescent="0.2">
      <c r="A31" s="20" t="s">
        <v>38</v>
      </c>
      <c r="B31" s="21">
        <v>1</v>
      </c>
      <c r="C31" s="21"/>
      <c r="D31" s="21"/>
      <c r="E31" s="41"/>
      <c r="F31" s="21">
        <v>1</v>
      </c>
      <c r="G31" s="21"/>
      <c r="H31" s="21"/>
      <c r="I31" s="21"/>
      <c r="J31" s="21"/>
      <c r="K31" s="21"/>
      <c r="L31" s="21"/>
      <c r="M31" s="21"/>
      <c r="N31" s="21"/>
      <c r="O31" s="21"/>
      <c r="P31" s="21">
        <v>3</v>
      </c>
      <c r="Q31" s="21"/>
      <c r="R31" s="21"/>
      <c r="S31" s="21"/>
      <c r="T31" s="30"/>
      <c r="U31" s="8"/>
      <c r="V31" s="8"/>
      <c r="W31" s="8"/>
      <c r="X31" s="8"/>
    </row>
    <row r="32" spans="1:24" ht="18.25" customHeight="1" x14ac:dyDescent="0.2">
      <c r="A32" s="23" t="s">
        <v>41</v>
      </c>
      <c r="B32" s="21">
        <v>1</v>
      </c>
      <c r="C32" s="21"/>
      <c r="D32" s="21">
        <v>1</v>
      </c>
      <c r="E32" s="41"/>
      <c r="F32" s="42">
        <v>2.33</v>
      </c>
      <c r="G32" s="21">
        <v>7</v>
      </c>
      <c r="H32" s="21">
        <v>5</v>
      </c>
      <c r="I32" s="21">
        <v>1</v>
      </c>
      <c r="J32" s="21">
        <v>1</v>
      </c>
      <c r="K32" s="21"/>
      <c r="L32" s="21"/>
      <c r="M32" s="21">
        <v>2</v>
      </c>
      <c r="N32" s="21"/>
      <c r="O32" s="21"/>
      <c r="P32" s="21"/>
      <c r="Q32" s="21"/>
      <c r="R32" s="21"/>
      <c r="S32" s="21"/>
      <c r="T32" s="30"/>
      <c r="U32" s="8"/>
      <c r="V32" s="8"/>
      <c r="W32" s="8"/>
      <c r="X32" s="8"/>
    </row>
    <row r="33" spans="1:24" ht="18.25" customHeight="1" x14ac:dyDescent="0.2">
      <c r="A33" s="23" t="s">
        <v>43</v>
      </c>
      <c r="B33" s="21">
        <v>1</v>
      </c>
      <c r="C33" s="21"/>
      <c r="D33" s="21"/>
      <c r="E33" s="41"/>
      <c r="F33" s="21">
        <v>2</v>
      </c>
      <c r="G33" s="21"/>
      <c r="H33" s="21">
        <v>1</v>
      </c>
      <c r="I33" s="21">
        <v>1</v>
      </c>
      <c r="J33" s="21"/>
      <c r="K33" s="21"/>
      <c r="L33" s="21"/>
      <c r="M33" s="21"/>
      <c r="N33" s="21"/>
      <c r="O33" s="21"/>
      <c r="P33" s="21">
        <v>6</v>
      </c>
      <c r="Q33" s="21"/>
      <c r="R33" s="21"/>
      <c r="S33" s="21"/>
      <c r="T33" s="30"/>
      <c r="U33" s="8"/>
      <c r="V33" s="8"/>
      <c r="W33" s="8"/>
      <c r="X33" s="8"/>
    </row>
    <row r="34" spans="1:24" ht="18.25" customHeight="1" x14ac:dyDescent="0.2">
      <c r="A34" s="23" t="s">
        <v>45</v>
      </c>
      <c r="B34" s="21">
        <v>1</v>
      </c>
      <c r="C34" s="21"/>
      <c r="D34" s="21"/>
      <c r="E34" s="41"/>
      <c r="F34" s="21">
        <v>3</v>
      </c>
      <c r="G34" s="21">
        <v>2</v>
      </c>
      <c r="H34" s="21">
        <v>6</v>
      </c>
      <c r="I34" s="21">
        <v>2</v>
      </c>
      <c r="J34" s="21"/>
      <c r="K34" s="21"/>
      <c r="L34" s="21">
        <v>1</v>
      </c>
      <c r="M34" s="21">
        <v>2</v>
      </c>
      <c r="N34" s="21"/>
      <c r="O34" s="21"/>
      <c r="P34" s="21">
        <v>13</v>
      </c>
      <c r="Q34" s="21"/>
      <c r="R34" s="21"/>
      <c r="S34" s="21"/>
      <c r="T34" s="30"/>
      <c r="U34" s="8"/>
      <c r="V34" s="8"/>
      <c r="W34" s="8"/>
      <c r="X34" s="8"/>
    </row>
    <row r="35" spans="1:24" ht="18.25" customHeight="1" x14ac:dyDescent="0.2">
      <c r="A35" s="23" t="s">
        <v>47</v>
      </c>
      <c r="B35" s="21">
        <v>1</v>
      </c>
      <c r="C35" s="21"/>
      <c r="D35" s="21">
        <v>1</v>
      </c>
      <c r="E35" s="41"/>
      <c r="F35" s="42">
        <v>1.67</v>
      </c>
      <c r="G35" s="21">
        <v>1</v>
      </c>
      <c r="H35" s="21">
        <v>2</v>
      </c>
      <c r="I35" s="21">
        <v>1</v>
      </c>
      <c r="J35" s="21">
        <v>1</v>
      </c>
      <c r="K35" s="21"/>
      <c r="L35" s="21"/>
      <c r="M35" s="21">
        <v>1</v>
      </c>
      <c r="N35" s="21"/>
      <c r="O35" s="21"/>
      <c r="P35" s="21"/>
      <c r="Q35" s="21"/>
      <c r="R35" s="21"/>
      <c r="S35" s="21"/>
      <c r="T35" s="30"/>
      <c r="U35" s="8"/>
      <c r="V35" s="8"/>
      <c r="W35" s="8"/>
      <c r="X35" s="8"/>
    </row>
    <row r="36" spans="1:24" ht="18.25" customHeight="1" x14ac:dyDescent="0.2">
      <c r="A36" s="23" t="s">
        <v>48</v>
      </c>
      <c r="B36" s="21">
        <v>1</v>
      </c>
      <c r="C36" s="21"/>
      <c r="D36" s="21"/>
      <c r="E36" s="41"/>
      <c r="F36" s="21">
        <v>1.67</v>
      </c>
      <c r="G36" s="21">
        <v>0</v>
      </c>
      <c r="H36" s="21">
        <v>2</v>
      </c>
      <c r="I36" s="21">
        <v>1</v>
      </c>
      <c r="J36" s="21">
        <v>1</v>
      </c>
      <c r="K36" s="21"/>
      <c r="L36" s="21"/>
      <c r="M36" s="21">
        <v>0</v>
      </c>
      <c r="N36" s="21"/>
      <c r="O36" s="21"/>
      <c r="P36" s="21">
        <v>10</v>
      </c>
      <c r="Q36" s="21"/>
      <c r="R36" s="21"/>
      <c r="S36" s="21"/>
      <c r="T36" s="30"/>
      <c r="U36" s="8"/>
      <c r="V36" s="8"/>
      <c r="W36" s="8"/>
      <c r="X36" s="8"/>
    </row>
    <row r="37" spans="1:24" ht="18.25" customHeight="1" x14ac:dyDescent="0.2">
      <c r="A37" s="20" t="s">
        <v>49</v>
      </c>
      <c r="B37" s="21">
        <v>1</v>
      </c>
      <c r="C37" s="21"/>
      <c r="D37" s="21"/>
      <c r="E37" s="41"/>
      <c r="F37" s="21">
        <v>2.67</v>
      </c>
      <c r="G37" s="21">
        <v>7</v>
      </c>
      <c r="H37" s="21">
        <v>5</v>
      </c>
      <c r="I37" s="21">
        <v>2</v>
      </c>
      <c r="J37" s="21">
        <v>1</v>
      </c>
      <c r="K37" s="21">
        <v>2</v>
      </c>
      <c r="L37" s="42"/>
      <c r="M37" s="21">
        <v>5</v>
      </c>
      <c r="N37" s="21"/>
      <c r="O37" s="21"/>
      <c r="P37" s="21">
        <v>16</v>
      </c>
      <c r="Q37" s="21"/>
      <c r="R37" s="21"/>
      <c r="S37" s="21"/>
      <c r="T37" s="30"/>
      <c r="U37" s="8"/>
      <c r="V37" s="8"/>
      <c r="W37" s="8"/>
      <c r="X37" s="8"/>
    </row>
    <row r="38" spans="1:24" ht="18.25" customHeight="1" x14ac:dyDescent="0.2">
      <c r="A38" s="39"/>
      <c r="B38" s="21"/>
      <c r="C38" s="21"/>
      <c r="D38" s="21"/>
      <c r="E38" s="41"/>
      <c r="F38" s="21"/>
      <c r="G38" s="21"/>
      <c r="H38" s="21"/>
      <c r="I38" s="21"/>
      <c r="J38" s="21"/>
      <c r="K38" s="21"/>
      <c r="L38" s="42"/>
      <c r="M38" s="21"/>
      <c r="N38" s="21"/>
      <c r="O38" s="21"/>
      <c r="P38" s="21"/>
      <c r="Q38" s="21"/>
      <c r="R38" s="21"/>
      <c r="S38" s="21"/>
      <c r="T38" s="30"/>
      <c r="U38" s="8"/>
      <c r="V38" s="8"/>
      <c r="W38" s="8"/>
      <c r="X38" s="8"/>
    </row>
    <row r="39" spans="1:24" ht="18.25" customHeight="1" x14ac:dyDescent="0.2">
      <c r="A39" s="36"/>
      <c r="B39" s="24"/>
      <c r="C39" s="24"/>
      <c r="D39" s="24"/>
      <c r="E39" s="37"/>
      <c r="F39" s="24"/>
      <c r="G39" s="24"/>
      <c r="H39" s="24"/>
      <c r="I39" s="24"/>
      <c r="J39" s="24"/>
      <c r="K39" s="24"/>
      <c r="L39" s="38"/>
      <c r="M39" s="24"/>
      <c r="N39" s="24"/>
      <c r="O39" s="24"/>
      <c r="P39" s="24"/>
      <c r="Q39" s="24"/>
      <c r="R39" s="24"/>
      <c r="S39" s="21"/>
      <c r="T39" s="30"/>
      <c r="U39" s="8"/>
      <c r="V39" s="8"/>
      <c r="W39" s="8"/>
      <c r="X39" s="8"/>
    </row>
    <row r="40" spans="1:24" ht="19" customHeight="1" x14ac:dyDescent="0.2">
      <c r="A40" s="15" t="s">
        <v>51</v>
      </c>
      <c r="B40" s="17">
        <f t="shared" ref="B40:M40" si="1">SUM(B28:B39)</f>
        <v>10</v>
      </c>
      <c r="C40" s="17">
        <f t="shared" si="1"/>
        <v>0</v>
      </c>
      <c r="D40" s="17">
        <f t="shared" si="1"/>
        <v>3</v>
      </c>
      <c r="E40" s="17">
        <f t="shared" si="1"/>
        <v>0</v>
      </c>
      <c r="F40" s="34">
        <f t="shared" si="1"/>
        <v>22.67</v>
      </c>
      <c r="G40" s="17">
        <f t="shared" si="1"/>
        <v>23</v>
      </c>
      <c r="H40" s="17">
        <f t="shared" si="1"/>
        <v>31</v>
      </c>
      <c r="I40" s="17">
        <f t="shared" si="1"/>
        <v>12</v>
      </c>
      <c r="J40" s="17">
        <f t="shared" si="1"/>
        <v>5</v>
      </c>
      <c r="K40" s="17">
        <f t="shared" si="1"/>
        <v>3</v>
      </c>
      <c r="L40" s="17">
        <f t="shared" si="1"/>
        <v>1</v>
      </c>
      <c r="M40" s="17">
        <f t="shared" si="1"/>
        <v>11</v>
      </c>
      <c r="N40" s="34">
        <f>(M40*7)/F40</f>
        <v>3.396559329510366</v>
      </c>
      <c r="O40" s="34">
        <f>SUM(H40+J40+K40)/F40</f>
        <v>1.7203352448169384</v>
      </c>
      <c r="P40" s="55">
        <f>SUM(P28:P39)</f>
        <v>86</v>
      </c>
      <c r="Q40" s="55"/>
      <c r="R40" s="55"/>
      <c r="S40" s="8"/>
      <c r="T40" s="8"/>
      <c r="U40" s="8"/>
      <c r="V40" s="8"/>
      <c r="W40" s="8"/>
      <c r="X40" s="8"/>
    </row>
    <row r="41" spans="1:24" ht="18.25" customHeight="1" x14ac:dyDescent="0.2">
      <c r="A41" s="8"/>
      <c r="B41" s="8"/>
      <c r="C41" s="8"/>
      <c r="D41" s="8"/>
      <c r="E41" s="8"/>
      <c r="F41" s="8"/>
      <c r="G41" s="8"/>
      <c r="H41" s="8"/>
      <c r="I41" s="8"/>
      <c r="J41" s="8"/>
      <c r="K41" s="8"/>
      <c r="L41" s="8"/>
      <c r="M41" s="8"/>
      <c r="N41" s="8"/>
      <c r="O41" s="8"/>
      <c r="P41" s="8"/>
      <c r="Q41" s="8"/>
      <c r="R41" s="8"/>
      <c r="S41" s="8"/>
      <c r="T41" s="8"/>
      <c r="U41" s="8"/>
      <c r="V41" s="8"/>
      <c r="W41" s="8"/>
      <c r="X41" s="8"/>
    </row>
    <row r="42" spans="1:24" ht="18.25" customHeight="1" x14ac:dyDescent="0.2">
      <c r="A42" s="8"/>
      <c r="B42" s="8"/>
      <c r="C42" s="8"/>
      <c r="D42" s="8"/>
      <c r="E42" s="8"/>
      <c r="F42" s="8"/>
      <c r="G42" s="8"/>
      <c r="H42" s="8"/>
      <c r="I42" s="8"/>
      <c r="J42" s="8"/>
      <c r="K42" s="8"/>
      <c r="L42" s="8"/>
      <c r="M42" s="8"/>
      <c r="N42" s="8"/>
      <c r="O42" s="8"/>
      <c r="P42" s="8"/>
      <c r="Q42" s="8"/>
      <c r="R42" s="8"/>
      <c r="S42" s="8"/>
      <c r="T42" s="8"/>
      <c r="U42" s="8"/>
      <c r="V42" s="8"/>
      <c r="W42" s="8"/>
      <c r="X42" s="8"/>
    </row>
    <row r="43" spans="1:24" ht="18.25" customHeight="1" x14ac:dyDescent="0.2">
      <c r="A43" s="8"/>
      <c r="B43" s="8"/>
      <c r="C43" s="8"/>
      <c r="D43" s="8"/>
      <c r="E43" s="8"/>
      <c r="F43" s="8"/>
      <c r="G43" s="8"/>
      <c r="H43" s="8"/>
      <c r="I43" s="8"/>
      <c r="J43" s="8"/>
      <c r="K43" s="8"/>
      <c r="L43" s="8"/>
      <c r="M43" s="8"/>
      <c r="N43" s="8"/>
      <c r="O43" s="8"/>
      <c r="P43" s="8"/>
      <c r="Q43" s="8"/>
      <c r="R43" s="8"/>
      <c r="S43" s="8"/>
      <c r="T43" s="8"/>
      <c r="U43" s="8"/>
      <c r="V43" s="8"/>
      <c r="W43" s="8"/>
      <c r="X43" s="8"/>
    </row>
    <row r="44" spans="1:24" ht="21" customHeight="1" x14ac:dyDescent="0.2">
      <c r="A44" s="139" t="s">
        <v>104</v>
      </c>
      <c r="B44" s="140"/>
      <c r="C44" s="140"/>
      <c r="D44" s="140"/>
      <c r="E44" s="140"/>
      <c r="F44" s="140"/>
      <c r="G44" s="140"/>
      <c r="H44" s="140"/>
      <c r="I44" s="140"/>
      <c r="J44" s="140"/>
      <c r="K44" s="140"/>
      <c r="L44" s="140"/>
      <c r="M44" s="140"/>
      <c r="N44" s="140"/>
      <c r="O44" s="140"/>
      <c r="P44" s="140"/>
      <c r="Q44" s="140"/>
      <c r="R44" s="140"/>
      <c r="S44" s="8"/>
      <c r="T44" s="8"/>
      <c r="U44" s="8"/>
      <c r="V44" s="8"/>
      <c r="W44" s="8"/>
      <c r="X44" s="8"/>
    </row>
    <row r="45" spans="1:24" ht="21" customHeight="1" x14ac:dyDescent="0.2">
      <c r="A45" s="7"/>
      <c r="B45" s="7"/>
      <c r="C45" s="7"/>
      <c r="D45" s="7"/>
      <c r="E45" s="7"/>
      <c r="F45" s="7"/>
      <c r="G45" s="7"/>
      <c r="H45" s="7"/>
      <c r="I45" s="7"/>
      <c r="J45" s="7"/>
      <c r="K45" s="7"/>
      <c r="L45" s="54"/>
      <c r="M45" s="54"/>
      <c r="N45" s="7"/>
      <c r="O45" s="7"/>
      <c r="P45" s="7"/>
      <c r="Q45" s="7"/>
      <c r="R45" s="7"/>
      <c r="S45" s="8"/>
      <c r="T45" s="8"/>
      <c r="U45" s="8"/>
      <c r="V45" s="8"/>
      <c r="W45" s="8"/>
      <c r="X45" s="8"/>
    </row>
    <row r="46" spans="1:24" ht="28.25" customHeight="1" x14ac:dyDescent="0.2">
      <c r="A46" s="10" t="s">
        <v>7</v>
      </c>
      <c r="B46" s="11" t="s">
        <v>8</v>
      </c>
      <c r="C46" s="11" t="s">
        <v>9</v>
      </c>
      <c r="D46" s="11" t="s">
        <v>10</v>
      </c>
      <c r="E46" s="11" t="s">
        <v>11</v>
      </c>
      <c r="F46" s="11" t="s">
        <v>12</v>
      </c>
      <c r="G46" s="11" t="s">
        <v>13</v>
      </c>
      <c r="H46" s="11" t="s">
        <v>14</v>
      </c>
      <c r="I46" s="11" t="s">
        <v>15</v>
      </c>
      <c r="J46" s="11" t="s">
        <v>16</v>
      </c>
      <c r="K46" s="11" t="s">
        <v>17</v>
      </c>
      <c r="L46" s="11" t="s">
        <v>18</v>
      </c>
      <c r="M46" s="11" t="s">
        <v>19</v>
      </c>
      <c r="N46" s="11" t="s">
        <v>20</v>
      </c>
      <c r="O46" s="11" t="s">
        <v>21</v>
      </c>
      <c r="P46" s="12" t="s">
        <v>22</v>
      </c>
      <c r="Q46" s="11" t="s">
        <v>23</v>
      </c>
      <c r="R46" s="13" t="s">
        <v>24</v>
      </c>
      <c r="S46" s="11" t="s">
        <v>25</v>
      </c>
      <c r="T46" s="13" t="s">
        <v>26</v>
      </c>
      <c r="U46" s="11" t="s">
        <v>27</v>
      </c>
      <c r="V46" s="11" t="s">
        <v>28</v>
      </c>
      <c r="W46" s="14" t="s">
        <v>29</v>
      </c>
      <c r="X46" s="13" t="s">
        <v>30</v>
      </c>
    </row>
    <row r="47" spans="1:24" ht="21" customHeight="1" x14ac:dyDescent="0.2">
      <c r="A47" s="15" t="s">
        <v>32</v>
      </c>
      <c r="B47" s="57"/>
      <c r="C47" s="57"/>
      <c r="D47" s="57"/>
      <c r="E47" s="57"/>
      <c r="F47" s="74"/>
      <c r="G47" s="74"/>
      <c r="H47" s="74"/>
      <c r="I47" s="57"/>
      <c r="J47" s="57"/>
      <c r="K47" s="57"/>
      <c r="L47" s="75"/>
      <c r="M47" s="75"/>
      <c r="N47" s="74"/>
      <c r="O47" s="74"/>
      <c r="P47" s="74"/>
      <c r="Q47" s="74"/>
      <c r="R47" s="74"/>
      <c r="S47" s="19"/>
      <c r="T47" s="56">
        <v>1</v>
      </c>
      <c r="U47" s="19"/>
      <c r="V47" s="19"/>
      <c r="W47" s="19"/>
      <c r="X47" s="19"/>
    </row>
    <row r="48" spans="1:24" ht="21" customHeight="1" x14ac:dyDescent="0.2">
      <c r="A48" s="20" t="s">
        <v>38</v>
      </c>
      <c r="B48" s="9"/>
      <c r="C48" s="9"/>
      <c r="D48" s="9"/>
      <c r="E48" s="7"/>
      <c r="F48" s="7"/>
      <c r="G48" s="7"/>
      <c r="H48" s="7"/>
      <c r="I48" s="9"/>
      <c r="J48" s="9"/>
      <c r="K48" s="9"/>
      <c r="L48" s="54"/>
      <c r="M48" s="54"/>
      <c r="N48" s="7"/>
      <c r="O48" s="7"/>
      <c r="P48" s="7"/>
      <c r="Q48" s="7"/>
      <c r="R48" s="7"/>
      <c r="S48" s="8"/>
      <c r="T48" s="8"/>
      <c r="U48" s="8"/>
      <c r="V48" s="8"/>
      <c r="W48" s="8"/>
      <c r="X48" s="8"/>
    </row>
    <row r="49" spans="1:24" ht="13" customHeight="1" x14ac:dyDescent="0.2">
      <c r="A49" s="23" t="s">
        <v>46</v>
      </c>
      <c r="B49" s="9"/>
      <c r="C49" s="9"/>
      <c r="D49" s="9"/>
      <c r="E49" s="9"/>
      <c r="F49" s="7"/>
      <c r="G49" s="7"/>
      <c r="H49" s="7"/>
      <c r="I49" s="9"/>
      <c r="J49" s="9"/>
      <c r="K49" s="9"/>
      <c r="L49" s="54"/>
      <c r="M49" s="54"/>
      <c r="N49" s="7"/>
      <c r="O49" s="7"/>
      <c r="P49" s="7"/>
      <c r="Q49" s="7"/>
      <c r="R49" s="7"/>
      <c r="S49" s="8"/>
      <c r="T49" s="30"/>
      <c r="U49" s="21"/>
      <c r="V49" s="45">
        <v>1</v>
      </c>
      <c r="W49" s="8"/>
      <c r="X49" s="8"/>
    </row>
    <row r="50" spans="1:24" ht="18.25" customHeight="1" x14ac:dyDescent="0.2">
      <c r="A50" s="30"/>
      <c r="B50" s="9"/>
      <c r="C50" s="9"/>
      <c r="D50" s="9"/>
      <c r="E50" s="9"/>
      <c r="F50" s="9"/>
      <c r="G50" s="9"/>
      <c r="H50" s="9"/>
      <c r="I50" s="9"/>
      <c r="J50" s="9"/>
      <c r="K50" s="9"/>
      <c r="L50" s="21"/>
      <c r="M50" s="21"/>
      <c r="N50" s="9"/>
      <c r="O50" s="9"/>
      <c r="P50" s="9"/>
      <c r="Q50" s="9"/>
      <c r="R50" s="9"/>
      <c r="S50" s="21"/>
      <c r="T50" s="30"/>
      <c r="U50" s="21"/>
      <c r="V50" s="21"/>
      <c r="W50" s="30"/>
      <c r="X50" s="8"/>
    </row>
    <row r="51" spans="1:24" ht="18.25" customHeight="1" x14ac:dyDescent="0.2">
      <c r="A51" s="30"/>
      <c r="B51" s="9"/>
      <c r="C51" s="9"/>
      <c r="D51" s="9"/>
      <c r="E51" s="9"/>
      <c r="F51" s="9"/>
      <c r="G51" s="9"/>
      <c r="H51" s="9"/>
      <c r="I51" s="9"/>
      <c r="J51" s="9"/>
      <c r="K51" s="9"/>
      <c r="L51" s="21"/>
      <c r="M51" s="21"/>
      <c r="N51" s="9"/>
      <c r="O51" s="9"/>
      <c r="P51" s="9"/>
      <c r="Q51" s="9"/>
      <c r="R51" s="9"/>
      <c r="S51" s="21"/>
      <c r="T51" s="30"/>
      <c r="U51" s="21"/>
      <c r="V51" s="21"/>
      <c r="W51" s="30"/>
      <c r="X51" s="8"/>
    </row>
    <row r="52" spans="1:24" ht="18.25" customHeight="1" x14ac:dyDescent="0.2">
      <c r="A52" s="39"/>
      <c r="B52" s="9"/>
      <c r="C52" s="9"/>
      <c r="D52" s="9"/>
      <c r="E52" s="9"/>
      <c r="F52" s="9"/>
      <c r="G52" s="9"/>
      <c r="H52" s="9"/>
      <c r="I52" s="9"/>
      <c r="J52" s="9"/>
      <c r="K52" s="9"/>
      <c r="L52" s="21"/>
      <c r="M52" s="21"/>
      <c r="N52" s="9"/>
      <c r="O52" s="9"/>
      <c r="P52" s="9"/>
      <c r="Q52" s="9"/>
      <c r="R52" s="9"/>
      <c r="S52" s="21"/>
      <c r="T52" s="30"/>
      <c r="U52" s="21"/>
      <c r="V52" s="21"/>
      <c r="W52" s="30"/>
      <c r="X52" s="8"/>
    </row>
    <row r="53" spans="1:24" ht="18.25" customHeight="1" x14ac:dyDescent="0.2">
      <c r="A53" s="39"/>
      <c r="B53" s="9"/>
      <c r="C53" s="9"/>
      <c r="D53" s="9"/>
      <c r="E53" s="9"/>
      <c r="F53" s="9"/>
      <c r="G53" s="9"/>
      <c r="H53" s="9"/>
      <c r="I53" s="9"/>
      <c r="J53" s="9"/>
      <c r="K53" s="9"/>
      <c r="L53" s="21"/>
      <c r="M53" s="21"/>
      <c r="N53" s="9"/>
      <c r="O53" s="9"/>
      <c r="P53" s="9"/>
      <c r="Q53" s="9"/>
      <c r="R53" s="9"/>
      <c r="S53" s="21"/>
      <c r="T53" s="30"/>
      <c r="U53" s="21"/>
      <c r="V53" s="21"/>
      <c r="W53" s="30"/>
      <c r="X53" s="8"/>
    </row>
    <row r="54" spans="1:24" ht="19" customHeight="1" x14ac:dyDescent="0.2">
      <c r="A54" s="36"/>
      <c r="B54" s="49"/>
      <c r="C54" s="49"/>
      <c r="D54" s="49"/>
      <c r="E54" s="49"/>
      <c r="F54" s="49"/>
      <c r="G54" s="49"/>
      <c r="H54" s="49"/>
      <c r="I54" s="49"/>
      <c r="J54" s="49"/>
      <c r="K54" s="49"/>
      <c r="L54" s="24"/>
      <c r="M54" s="24"/>
      <c r="N54" s="49"/>
      <c r="O54" s="49"/>
      <c r="P54" s="49"/>
      <c r="Q54" s="49"/>
      <c r="R54" s="49"/>
      <c r="S54" s="24"/>
      <c r="T54" s="36"/>
      <c r="U54" s="24"/>
      <c r="V54" s="24"/>
      <c r="W54" s="36"/>
      <c r="X54" s="28"/>
    </row>
    <row r="55" spans="1:24" ht="17" customHeight="1" x14ac:dyDescent="0.2">
      <c r="A55" s="15" t="s">
        <v>51</v>
      </c>
      <c r="B55" s="17">
        <f t="shared" ref="B55:N55" si="2">SUM(B47:B54)</f>
        <v>0</v>
      </c>
      <c r="C55" s="17">
        <f t="shared" si="2"/>
        <v>0</v>
      </c>
      <c r="D55" s="17">
        <f t="shared" si="2"/>
        <v>0</v>
      </c>
      <c r="E55" s="17">
        <f t="shared" si="2"/>
        <v>0</v>
      </c>
      <c r="F55" s="17">
        <f t="shared" si="2"/>
        <v>0</v>
      </c>
      <c r="G55" s="17">
        <f t="shared" si="2"/>
        <v>0</v>
      </c>
      <c r="H55" s="17">
        <f t="shared" si="2"/>
        <v>0</v>
      </c>
      <c r="I55" s="17">
        <f t="shared" si="2"/>
        <v>0</v>
      </c>
      <c r="J55" s="17">
        <f t="shared" si="2"/>
        <v>0</v>
      </c>
      <c r="K55" s="17">
        <f t="shared" si="2"/>
        <v>0</v>
      </c>
      <c r="L55" s="17">
        <f t="shared" si="2"/>
        <v>0</v>
      </c>
      <c r="M55" s="17">
        <f t="shared" si="2"/>
        <v>0</v>
      </c>
      <c r="N55" s="17">
        <f t="shared" si="2"/>
        <v>0</v>
      </c>
      <c r="O55" s="18" t="e">
        <f>(D55+J55+K55+N55)/(B55+J55+K55+M55)</f>
        <v>#DIV/0!</v>
      </c>
      <c r="P55" s="18" t="e">
        <f>($D55+$E55+($F55*2)+(G55*3))/$B55</f>
        <v>#DIV/0!</v>
      </c>
      <c r="Q55" s="18" t="e">
        <f>D55/B55</f>
        <v>#DIV/0!</v>
      </c>
      <c r="R55" s="17">
        <f>SUM(R47:R54)</f>
        <v>0</v>
      </c>
      <c r="S55" s="17">
        <f>SUM(S47:S54)</f>
        <v>0</v>
      </c>
      <c r="T55" s="32">
        <f>SUM(T47:T54)</f>
        <v>1</v>
      </c>
      <c r="U55" s="17">
        <f>SUM(U47:U54)</f>
        <v>0</v>
      </c>
      <c r="V55" s="17">
        <f>SUM(V47:V54)</f>
        <v>1</v>
      </c>
      <c r="W55" s="18">
        <f>(U55+V55)/(T55+U55+V55)</f>
        <v>0.5</v>
      </c>
      <c r="X55" s="18" t="e">
        <f>(D55-G55)/(B55-I55-G55+M55)</f>
        <v>#DIV/0!</v>
      </c>
    </row>
    <row r="56" spans="1:24" ht="21" customHeight="1" x14ac:dyDescent="0.2">
      <c r="A56" s="7"/>
      <c r="B56" s="7"/>
      <c r="C56" s="7"/>
      <c r="D56" s="7"/>
      <c r="E56" s="7"/>
      <c r="F56" s="7"/>
      <c r="G56" s="7"/>
      <c r="H56" s="7"/>
      <c r="I56" s="7"/>
      <c r="J56" s="7"/>
      <c r="K56" s="7"/>
      <c r="L56" s="54"/>
      <c r="M56" s="54"/>
      <c r="N56" s="7"/>
      <c r="O56" s="7"/>
      <c r="P56" s="7"/>
      <c r="Q56" s="7"/>
      <c r="R56" s="7"/>
      <c r="S56" s="8"/>
      <c r="T56" s="8"/>
      <c r="U56" s="8"/>
      <c r="V56" s="8"/>
      <c r="W56" s="8"/>
      <c r="X56" s="8"/>
    </row>
    <row r="57" spans="1:24" ht="18.25" customHeight="1" x14ac:dyDescent="0.2">
      <c r="A57" s="23" t="s">
        <v>52</v>
      </c>
      <c r="B57" s="21"/>
      <c r="C57" s="21"/>
      <c r="D57" s="21"/>
      <c r="E57" s="21"/>
      <c r="F57" s="21"/>
      <c r="G57" s="21"/>
      <c r="H57" s="21"/>
      <c r="I57" s="21"/>
      <c r="J57" s="21"/>
      <c r="K57" s="21"/>
      <c r="L57" s="21"/>
      <c r="M57" s="21"/>
      <c r="N57" s="30"/>
      <c r="O57" s="30"/>
      <c r="P57" s="30"/>
      <c r="Q57" s="30"/>
      <c r="R57" s="30"/>
      <c r="S57" s="8"/>
      <c r="T57" s="8"/>
      <c r="U57" s="8"/>
      <c r="V57" s="8"/>
      <c r="W57" s="8"/>
      <c r="X57" s="8"/>
    </row>
    <row r="58" spans="1:24" ht="28.25" customHeight="1" x14ac:dyDescent="0.2">
      <c r="A58" s="13" t="s">
        <v>7</v>
      </c>
      <c r="B58" s="13" t="s">
        <v>53</v>
      </c>
      <c r="C58" s="11" t="s">
        <v>54</v>
      </c>
      <c r="D58" s="11" t="s">
        <v>55</v>
      </c>
      <c r="E58" s="11" t="s">
        <v>56</v>
      </c>
      <c r="F58" s="11" t="s">
        <v>57</v>
      </c>
      <c r="G58" s="11" t="s">
        <v>9</v>
      </c>
      <c r="H58" s="11" t="s">
        <v>10</v>
      </c>
      <c r="I58" s="11" t="s">
        <v>15</v>
      </c>
      <c r="J58" s="11" t="s">
        <v>16</v>
      </c>
      <c r="K58" s="11" t="s">
        <v>17</v>
      </c>
      <c r="L58" s="11" t="s">
        <v>65</v>
      </c>
      <c r="M58" s="10" t="s">
        <v>58</v>
      </c>
      <c r="N58" s="11" t="s">
        <v>59</v>
      </c>
      <c r="O58" s="11" t="s">
        <v>60</v>
      </c>
      <c r="P58" s="11" t="s">
        <v>8</v>
      </c>
      <c r="Q58" s="11" t="s">
        <v>61</v>
      </c>
      <c r="R58" s="11" t="s">
        <v>62</v>
      </c>
      <c r="S58" s="11" t="s">
        <v>25</v>
      </c>
      <c r="T58" s="13" t="s">
        <v>26</v>
      </c>
      <c r="U58" s="11" t="s">
        <v>27</v>
      </c>
      <c r="V58" s="11" t="s">
        <v>28</v>
      </c>
      <c r="W58" s="14" t="s">
        <v>29</v>
      </c>
      <c r="X58" s="8"/>
    </row>
    <row r="59" spans="1:24" ht="18.25" customHeight="1" x14ac:dyDescent="0.2">
      <c r="A59" s="15" t="s">
        <v>105</v>
      </c>
      <c r="B59" s="16">
        <v>1</v>
      </c>
      <c r="C59" s="17"/>
      <c r="D59" s="17"/>
      <c r="E59" s="33"/>
      <c r="F59" s="16">
        <v>1</v>
      </c>
      <c r="G59" s="17"/>
      <c r="H59" s="16">
        <v>0</v>
      </c>
      <c r="I59" s="17"/>
      <c r="J59" s="17"/>
      <c r="K59" s="17"/>
      <c r="L59" s="17"/>
      <c r="M59" s="17"/>
      <c r="N59" s="34"/>
      <c r="O59" s="34"/>
      <c r="P59" s="16">
        <v>3</v>
      </c>
      <c r="Q59" s="17"/>
      <c r="R59" s="17"/>
      <c r="S59" s="17"/>
      <c r="T59" s="32"/>
      <c r="U59" s="17"/>
      <c r="V59" s="17"/>
      <c r="W59" s="32"/>
      <c r="X59" s="8"/>
    </row>
    <row r="60" spans="1:24" ht="18.25" customHeight="1" x14ac:dyDescent="0.2">
      <c r="A60" s="23" t="s">
        <v>35</v>
      </c>
      <c r="B60" s="21">
        <v>1</v>
      </c>
      <c r="C60" s="21"/>
      <c r="D60" s="21"/>
      <c r="E60" s="41"/>
      <c r="F60" s="21">
        <v>2</v>
      </c>
      <c r="G60" s="21">
        <v>0</v>
      </c>
      <c r="H60" s="21">
        <v>1</v>
      </c>
      <c r="I60" s="21">
        <v>0</v>
      </c>
      <c r="J60" s="21">
        <v>1</v>
      </c>
      <c r="K60" s="21"/>
      <c r="L60" s="42"/>
      <c r="M60" s="21">
        <v>0</v>
      </c>
      <c r="N60" s="42"/>
      <c r="O60" s="21"/>
      <c r="P60" s="21">
        <v>7</v>
      </c>
      <c r="Q60" s="21"/>
      <c r="R60" s="21"/>
      <c r="S60" s="21"/>
      <c r="T60" s="30"/>
      <c r="U60" s="21"/>
      <c r="V60" s="21"/>
      <c r="W60" s="30"/>
      <c r="X60" s="8"/>
    </row>
    <row r="61" spans="1:24" ht="18.25" customHeight="1" x14ac:dyDescent="0.2">
      <c r="A61" s="20" t="s">
        <v>38</v>
      </c>
      <c r="B61" s="21">
        <v>1</v>
      </c>
      <c r="C61" s="21"/>
      <c r="D61" s="21"/>
      <c r="E61" s="41"/>
      <c r="F61" s="21">
        <v>0</v>
      </c>
      <c r="G61" s="21">
        <v>3</v>
      </c>
      <c r="H61" s="21">
        <v>2</v>
      </c>
      <c r="I61" s="21"/>
      <c r="J61" s="21">
        <v>1</v>
      </c>
      <c r="K61" s="21"/>
      <c r="L61" s="42"/>
      <c r="M61" s="21">
        <v>2</v>
      </c>
      <c r="N61" s="21"/>
      <c r="O61" s="21"/>
      <c r="P61" s="21">
        <v>3</v>
      </c>
      <c r="Q61" s="21"/>
      <c r="R61" s="21"/>
      <c r="S61" s="21"/>
      <c r="T61" s="30"/>
      <c r="U61" s="21"/>
      <c r="V61" s="21"/>
      <c r="W61" s="30"/>
      <c r="X61" s="8"/>
    </row>
    <row r="62" spans="1:24" ht="18.25" customHeight="1" x14ac:dyDescent="0.2">
      <c r="A62" s="23" t="s">
        <v>39</v>
      </c>
      <c r="B62" s="21">
        <v>1</v>
      </c>
      <c r="C62" s="21"/>
      <c r="D62" s="21"/>
      <c r="E62" s="41"/>
      <c r="F62" s="41">
        <v>0.67</v>
      </c>
      <c r="G62" s="21">
        <v>4</v>
      </c>
      <c r="H62" s="21">
        <v>2</v>
      </c>
      <c r="I62" s="21">
        <v>1</v>
      </c>
      <c r="J62" s="21">
        <v>2</v>
      </c>
      <c r="K62" s="21"/>
      <c r="L62" s="21"/>
      <c r="M62" s="21">
        <v>4</v>
      </c>
      <c r="N62" s="21"/>
      <c r="O62" s="21"/>
      <c r="P62" s="21">
        <v>7</v>
      </c>
      <c r="Q62" s="21"/>
      <c r="R62" s="21"/>
      <c r="S62" s="21"/>
      <c r="T62" s="30"/>
      <c r="U62" s="21"/>
      <c r="V62" s="21"/>
      <c r="W62" s="30"/>
      <c r="X62" s="8"/>
    </row>
    <row r="63" spans="1:24" ht="18.25" customHeight="1" x14ac:dyDescent="0.2">
      <c r="A63" s="23" t="s">
        <v>67</v>
      </c>
      <c r="B63" s="21">
        <v>1</v>
      </c>
      <c r="C63" s="21"/>
      <c r="D63" s="21">
        <v>1</v>
      </c>
      <c r="E63" s="41"/>
      <c r="F63" s="20">
        <v>1.33</v>
      </c>
      <c r="G63" s="21">
        <v>3</v>
      </c>
      <c r="H63" s="21">
        <v>4</v>
      </c>
      <c r="I63" s="21">
        <v>1</v>
      </c>
      <c r="J63" s="21"/>
      <c r="K63" s="21">
        <v>1</v>
      </c>
      <c r="L63" s="21"/>
      <c r="M63" s="21">
        <v>2</v>
      </c>
      <c r="N63" s="21"/>
      <c r="O63" s="21"/>
      <c r="P63" s="21">
        <v>11</v>
      </c>
      <c r="Q63" s="21"/>
      <c r="R63" s="21"/>
      <c r="S63" s="21"/>
      <c r="T63" s="30"/>
      <c r="U63" s="21"/>
      <c r="V63" s="21"/>
      <c r="W63" s="30"/>
      <c r="X63" s="8"/>
    </row>
    <row r="64" spans="1:24" ht="18.25" customHeight="1" x14ac:dyDescent="0.2">
      <c r="A64" s="23" t="s">
        <v>46</v>
      </c>
      <c r="B64" s="21">
        <v>1</v>
      </c>
      <c r="C64" s="21"/>
      <c r="D64" s="21"/>
      <c r="E64" s="41"/>
      <c r="F64" s="41">
        <v>1</v>
      </c>
      <c r="G64" s="21">
        <v>4</v>
      </c>
      <c r="H64" s="21">
        <v>4</v>
      </c>
      <c r="I64" s="21"/>
      <c r="J64" s="21">
        <v>0</v>
      </c>
      <c r="K64" s="21"/>
      <c r="L64" s="42"/>
      <c r="M64" s="21">
        <v>0</v>
      </c>
      <c r="N64" s="21"/>
      <c r="O64" s="21"/>
      <c r="P64" s="21">
        <v>9</v>
      </c>
      <c r="Q64" s="21"/>
      <c r="R64" s="21"/>
      <c r="S64" s="21"/>
      <c r="T64" s="30"/>
      <c r="U64" s="21"/>
      <c r="V64" s="21"/>
      <c r="W64" s="30"/>
      <c r="X64" s="8"/>
    </row>
    <row r="65" spans="1:24" ht="18.25" customHeight="1" x14ac:dyDescent="0.2">
      <c r="A65" s="23" t="s">
        <v>47</v>
      </c>
      <c r="B65" s="21">
        <v>1</v>
      </c>
      <c r="C65" s="21"/>
      <c r="D65" s="21"/>
      <c r="E65" s="41"/>
      <c r="F65" s="41">
        <v>1</v>
      </c>
      <c r="G65" s="21">
        <v>0</v>
      </c>
      <c r="H65" s="21">
        <v>1</v>
      </c>
      <c r="I65" s="21">
        <v>1</v>
      </c>
      <c r="J65" s="21">
        <v>1</v>
      </c>
      <c r="K65" s="21"/>
      <c r="L65" s="42"/>
      <c r="M65" s="21">
        <v>0</v>
      </c>
      <c r="N65" s="21"/>
      <c r="O65" s="21"/>
      <c r="P65" s="21"/>
      <c r="Q65" s="21"/>
      <c r="R65" s="21"/>
      <c r="S65" s="21"/>
      <c r="T65" s="30"/>
      <c r="U65" s="21"/>
      <c r="V65" s="21"/>
      <c r="W65" s="30"/>
      <c r="X65" s="8"/>
    </row>
    <row r="66" spans="1:24" ht="18.25" customHeight="1" x14ac:dyDescent="0.2">
      <c r="A66" s="13" t="s">
        <v>50</v>
      </c>
      <c r="B66" s="24">
        <v>1</v>
      </c>
      <c r="C66" s="24"/>
      <c r="D66" s="24"/>
      <c r="E66" s="37"/>
      <c r="F66" s="11">
        <v>0.33</v>
      </c>
      <c r="G66" s="24">
        <v>0</v>
      </c>
      <c r="H66" s="24">
        <v>0</v>
      </c>
      <c r="I66" s="24"/>
      <c r="J66" s="24"/>
      <c r="K66" s="24"/>
      <c r="L66" s="38"/>
      <c r="M66" s="24"/>
      <c r="N66" s="24"/>
      <c r="O66" s="24"/>
      <c r="P66" s="24"/>
      <c r="Q66" s="24"/>
      <c r="R66" s="24"/>
      <c r="S66" s="24"/>
      <c r="T66" s="36"/>
      <c r="U66" s="24"/>
      <c r="V66" s="24"/>
      <c r="W66" s="36"/>
      <c r="X66" s="8"/>
    </row>
    <row r="67" spans="1:24" ht="18.25" customHeight="1" x14ac:dyDescent="0.2">
      <c r="A67" s="15" t="s">
        <v>51</v>
      </c>
      <c r="B67" s="17">
        <f t="shared" ref="B67:M67" si="3">SUM(B59:B66)</f>
        <v>8</v>
      </c>
      <c r="C67" s="17">
        <f t="shared" si="3"/>
        <v>0</v>
      </c>
      <c r="D67" s="17">
        <f t="shared" si="3"/>
        <v>1</v>
      </c>
      <c r="E67" s="17">
        <f t="shared" si="3"/>
        <v>0</v>
      </c>
      <c r="F67" s="34">
        <f t="shared" si="3"/>
        <v>7.33</v>
      </c>
      <c r="G67" s="17">
        <f t="shared" si="3"/>
        <v>14</v>
      </c>
      <c r="H67" s="17">
        <f t="shared" si="3"/>
        <v>14</v>
      </c>
      <c r="I67" s="17">
        <f t="shared" si="3"/>
        <v>3</v>
      </c>
      <c r="J67" s="17">
        <f t="shared" si="3"/>
        <v>5</v>
      </c>
      <c r="K67" s="17">
        <f t="shared" si="3"/>
        <v>1</v>
      </c>
      <c r="L67" s="17">
        <f t="shared" si="3"/>
        <v>0</v>
      </c>
      <c r="M67" s="17">
        <f t="shared" si="3"/>
        <v>8</v>
      </c>
      <c r="N67" s="34">
        <f>(M67*7)/F67</f>
        <v>7.6398362892223739</v>
      </c>
      <c r="O67" s="34">
        <f>SUM(H67+J67+K67)/F67</f>
        <v>2.7285129604365621</v>
      </c>
      <c r="P67" s="17">
        <f t="shared" ref="P67:V67" si="4">SUM(P59:P66)</f>
        <v>40</v>
      </c>
      <c r="Q67" s="17">
        <f t="shared" si="4"/>
        <v>0</v>
      </c>
      <c r="R67" s="17">
        <f t="shared" si="4"/>
        <v>0</v>
      </c>
      <c r="S67" s="17">
        <f t="shared" si="4"/>
        <v>0</v>
      </c>
      <c r="T67" s="32">
        <f t="shared" si="4"/>
        <v>0</v>
      </c>
      <c r="U67" s="17">
        <f t="shared" si="4"/>
        <v>0</v>
      </c>
      <c r="V67" s="17">
        <f t="shared" si="4"/>
        <v>0</v>
      </c>
      <c r="W67" s="18" t="e">
        <f>(U67+V67)/(T67+U67+V67)</f>
        <v>#DIV/0!</v>
      </c>
      <c r="X67" s="8"/>
    </row>
    <row r="68" spans="1:24" ht="18.25" customHeight="1" x14ac:dyDescent="0.2">
      <c r="A68" s="8"/>
      <c r="B68" s="8"/>
      <c r="C68" s="8"/>
      <c r="D68" s="8"/>
      <c r="E68" s="8"/>
      <c r="F68" s="8"/>
      <c r="G68" s="8"/>
      <c r="H68" s="8"/>
      <c r="I68" s="8"/>
      <c r="J68" s="8"/>
      <c r="K68" s="8"/>
      <c r="L68" s="8"/>
      <c r="M68" s="8"/>
      <c r="N68" s="8"/>
      <c r="O68" s="8"/>
      <c r="P68" s="8"/>
      <c r="Q68" s="8"/>
      <c r="R68" s="8"/>
      <c r="S68" s="21"/>
      <c r="T68" s="30"/>
      <c r="U68" s="21"/>
      <c r="V68" s="21"/>
      <c r="W68" s="30"/>
      <c r="X68" s="8"/>
    </row>
    <row r="69" spans="1:24" ht="18.25" customHeight="1" x14ac:dyDescent="0.2">
      <c r="A69" s="8"/>
      <c r="B69" s="8"/>
      <c r="C69" s="8"/>
      <c r="D69" s="8"/>
      <c r="E69" s="8"/>
      <c r="F69" s="8"/>
      <c r="G69" s="8"/>
      <c r="H69" s="8"/>
      <c r="I69" s="8"/>
      <c r="J69" s="8"/>
      <c r="K69" s="8"/>
      <c r="L69" s="8"/>
      <c r="M69" s="8"/>
      <c r="N69" s="8"/>
      <c r="O69" s="8"/>
      <c r="P69" s="8"/>
      <c r="Q69" s="8"/>
      <c r="R69" s="8"/>
      <c r="S69" s="21"/>
      <c r="T69" s="30"/>
      <c r="U69" s="21"/>
      <c r="V69" s="21"/>
      <c r="W69" s="30"/>
      <c r="X69" s="8"/>
    </row>
    <row r="70" spans="1:24" ht="18.25" customHeight="1" x14ac:dyDescent="0.2">
      <c r="A70" s="8"/>
      <c r="B70" s="8"/>
      <c r="C70" s="8"/>
      <c r="D70" s="8"/>
      <c r="E70" s="8"/>
      <c r="F70" s="8"/>
      <c r="G70" s="8"/>
      <c r="H70" s="8"/>
      <c r="I70" s="8"/>
      <c r="J70" s="8"/>
      <c r="K70" s="8"/>
      <c r="L70" s="8"/>
      <c r="M70" s="8"/>
      <c r="N70" s="8"/>
      <c r="O70" s="8"/>
      <c r="P70" s="8"/>
      <c r="Q70" s="8"/>
      <c r="R70" s="8"/>
      <c r="S70" s="21"/>
      <c r="T70" s="30"/>
      <c r="U70" s="21"/>
      <c r="V70" s="21"/>
      <c r="W70" s="30"/>
      <c r="X70" s="8"/>
    </row>
    <row r="71" spans="1:24" ht="18.25" customHeight="1" x14ac:dyDescent="0.2">
      <c r="A71" s="8"/>
      <c r="B71" s="8"/>
      <c r="C71" s="8"/>
      <c r="D71" s="8"/>
      <c r="E71" s="8"/>
      <c r="F71" s="8"/>
      <c r="G71" s="8"/>
      <c r="H71" s="8"/>
      <c r="I71" s="8"/>
      <c r="J71" s="8"/>
      <c r="K71" s="8"/>
      <c r="L71" s="8"/>
      <c r="M71" s="8"/>
      <c r="N71" s="8"/>
      <c r="O71" s="8"/>
      <c r="P71" s="8"/>
      <c r="Q71" s="8"/>
      <c r="R71" s="8"/>
      <c r="S71" s="21"/>
      <c r="T71" s="30"/>
      <c r="U71" s="21"/>
      <c r="V71" s="21"/>
      <c r="W71" s="30"/>
      <c r="X71" s="8"/>
    </row>
  </sheetData>
  <mergeCells count="1">
    <mergeCell ref="A44:R44"/>
  </mergeCells>
  <pageMargins left="0.75" right="0.75" top="1" bottom="1" header="0.5" footer="0.5"/>
  <pageSetup orientation="portrait"/>
  <headerFooter>
    <oddHeader>&amp;L&amp;"Geneva,Regular"&amp;10&amp;K000000AlemanLyons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84"/>
  <sheetViews>
    <sheetView tabSelected="1" defaultGridColor="0" colorId="12" workbookViewId="0">
      <selection activeCell="Z11" sqref="Z11"/>
    </sheetView>
  </sheetViews>
  <sheetFormatPr baseColWidth="10" defaultColWidth="8.125" defaultRowHeight="17.25" customHeight="1" x14ac:dyDescent="0.2"/>
  <cols>
    <col min="1" max="1" width="14.25" style="5" customWidth="1"/>
    <col min="2" max="2" width="3.5" style="5" customWidth="1"/>
    <col min="3" max="3" width="3" style="5" customWidth="1"/>
    <col min="4" max="4" width="3.125" style="5" customWidth="1"/>
    <col min="5" max="5" width="2.375" style="5" customWidth="1"/>
    <col min="6" max="6" width="5.5" style="5" customWidth="1"/>
    <col min="7" max="7" width="3.125" style="5" bestFit="1" customWidth="1"/>
    <col min="8" max="10" width="3" style="5" customWidth="1"/>
    <col min="11" max="11" width="2.375" style="5" customWidth="1"/>
    <col min="12" max="12" width="3.125" style="5" bestFit="1" customWidth="1"/>
    <col min="13" max="13" width="3.25" style="5" bestFit="1" customWidth="1"/>
    <col min="14" max="14" width="5" style="5" bestFit="1" customWidth="1"/>
    <col min="15" max="15" width="4.625" style="5" customWidth="1"/>
    <col min="16" max="16" width="4.875" style="5" customWidth="1"/>
    <col min="17" max="17" width="5.5" style="5" customWidth="1"/>
    <col min="18" max="18" width="2.25" style="5" customWidth="1"/>
    <col min="19" max="19" width="1.875" style="5" customWidth="1"/>
    <col min="20" max="20" width="2.25" style="5" customWidth="1"/>
    <col min="21" max="22" width="3" style="5" customWidth="1"/>
    <col min="23" max="23" width="4.125" style="5" customWidth="1"/>
    <col min="24" max="256" width="8.125" customWidth="1"/>
  </cols>
  <sheetData>
    <row r="1" spans="1:23" s="45" customFormat="1" ht="25.5" customHeight="1" x14ac:dyDescent="0.25">
      <c r="A1" s="144" t="s">
        <v>107</v>
      </c>
      <c r="B1" s="145"/>
      <c r="C1" s="145"/>
      <c r="D1" s="145"/>
      <c r="E1" s="145"/>
      <c r="F1" s="145"/>
      <c r="G1" s="145"/>
      <c r="H1" s="145"/>
      <c r="I1" s="145"/>
      <c r="J1" s="145"/>
      <c r="K1" s="145"/>
      <c r="L1" s="145"/>
      <c r="M1" s="145"/>
      <c r="N1" s="145"/>
      <c r="O1" s="145"/>
      <c r="P1" s="145"/>
      <c r="Q1" s="145"/>
      <c r="R1" s="145"/>
      <c r="S1" s="145"/>
      <c r="T1" s="145"/>
      <c r="U1" s="145"/>
      <c r="V1" s="145"/>
      <c r="W1" s="146"/>
    </row>
    <row r="2" spans="1:23" s="45" customFormat="1" ht="21" customHeight="1" x14ac:dyDescent="0.2">
      <c r="A2" s="76" t="s">
        <v>108</v>
      </c>
      <c r="B2" s="77"/>
      <c r="C2" s="77"/>
      <c r="D2" s="77"/>
      <c r="E2" s="77"/>
      <c r="F2" s="77"/>
      <c r="G2" s="77"/>
      <c r="H2" s="77"/>
      <c r="I2" s="77"/>
      <c r="J2" s="77"/>
      <c r="K2" s="77"/>
      <c r="L2" s="77"/>
      <c r="M2" s="77"/>
      <c r="N2" s="77"/>
      <c r="O2" s="77"/>
      <c r="P2" s="77"/>
      <c r="Q2" s="77"/>
    </row>
    <row r="3" spans="1:23" s="45" customFormat="1" ht="17" customHeight="1" x14ac:dyDescent="0.2">
      <c r="A3" s="78"/>
      <c r="B3" s="79"/>
      <c r="C3" s="79"/>
      <c r="D3" s="79"/>
      <c r="E3" s="79"/>
      <c r="F3" s="79"/>
      <c r="G3" s="79"/>
      <c r="H3" s="79"/>
      <c r="I3" s="79"/>
      <c r="J3" s="79"/>
      <c r="K3" s="79"/>
      <c r="L3" s="79"/>
      <c r="M3" s="79"/>
      <c r="N3" s="79"/>
      <c r="O3" s="79"/>
      <c r="P3" s="80"/>
      <c r="Q3" s="79"/>
      <c r="R3" s="81"/>
      <c r="S3" s="81"/>
      <c r="T3" s="81"/>
      <c r="U3" s="79"/>
      <c r="V3" s="81"/>
      <c r="W3" s="82"/>
    </row>
    <row r="4" spans="1:23" s="45" customFormat="1" ht="28.25" customHeight="1" x14ac:dyDescent="0.2">
      <c r="A4" s="83" t="s">
        <v>109</v>
      </c>
      <c r="B4" s="25" t="s">
        <v>8</v>
      </c>
      <c r="C4" s="25" t="s">
        <v>9</v>
      </c>
      <c r="D4" s="25" t="s">
        <v>10</v>
      </c>
      <c r="E4" s="25" t="s">
        <v>11</v>
      </c>
      <c r="F4" s="25" t="s">
        <v>12</v>
      </c>
      <c r="G4" s="25" t="s">
        <v>13</v>
      </c>
      <c r="H4" s="25" t="s">
        <v>14</v>
      </c>
      <c r="I4" s="25" t="s">
        <v>15</v>
      </c>
      <c r="J4" s="25" t="s">
        <v>16</v>
      </c>
      <c r="K4" s="25" t="s">
        <v>17</v>
      </c>
      <c r="L4" s="25" t="s">
        <v>18</v>
      </c>
      <c r="M4" s="25" t="s">
        <v>19</v>
      </c>
      <c r="N4" s="25" t="s">
        <v>110</v>
      </c>
      <c r="O4" s="25" t="s">
        <v>21</v>
      </c>
      <c r="P4" s="84" t="s">
        <v>22</v>
      </c>
      <c r="Q4" s="25" t="s">
        <v>111</v>
      </c>
      <c r="R4" s="63" t="s">
        <v>24</v>
      </c>
      <c r="S4" s="63" t="s">
        <v>25</v>
      </c>
      <c r="T4" s="63" t="s">
        <v>26</v>
      </c>
      <c r="U4" s="25" t="s">
        <v>27</v>
      </c>
      <c r="V4" s="63" t="s">
        <v>28</v>
      </c>
      <c r="W4" s="85" t="s">
        <v>29</v>
      </c>
    </row>
    <row r="5" spans="1:23" s="45" customFormat="1" ht="17" customHeight="1" x14ac:dyDescent="0.2">
      <c r="A5" s="86" t="str">
        <f>Hahneman!A1</f>
        <v>#2 Chase Hahneman</v>
      </c>
      <c r="B5" s="16">
        <f>Hahneman!B29</f>
        <v>71</v>
      </c>
      <c r="C5" s="16">
        <f>Hahneman!C29</f>
        <v>20</v>
      </c>
      <c r="D5" s="16">
        <f>Hahneman!D29</f>
        <v>30</v>
      </c>
      <c r="E5" s="16">
        <f>Hahneman!E29</f>
        <v>3</v>
      </c>
      <c r="F5" s="16">
        <f>Hahneman!F29</f>
        <v>0</v>
      </c>
      <c r="G5" s="16">
        <f>Hahneman!G29</f>
        <v>0</v>
      </c>
      <c r="H5" s="16">
        <f>Hahneman!H29</f>
        <v>13</v>
      </c>
      <c r="I5" s="16">
        <f>Hahneman!I29</f>
        <v>11</v>
      </c>
      <c r="J5" s="16">
        <f>Hahneman!J29</f>
        <v>8</v>
      </c>
      <c r="K5" s="16">
        <f>Hahneman!K29</f>
        <v>7</v>
      </c>
      <c r="L5" s="16">
        <f>Hahneman!L29</f>
        <v>0</v>
      </c>
      <c r="M5" s="16">
        <f>Hahneman!M29</f>
        <v>4</v>
      </c>
      <c r="N5" s="16">
        <f>Hahneman!N29</f>
        <v>1</v>
      </c>
      <c r="O5" s="59">
        <f t="shared" ref="O5:O22" si="0">(D5+J5+K5+N5)/(B5+J5+K5+M5)</f>
        <v>0.51111111111111107</v>
      </c>
      <c r="P5" s="18">
        <f>Hahneman!P29</f>
        <v>0.46478873239436619</v>
      </c>
      <c r="Q5" s="59">
        <f t="shared" ref="Q5:Q22" si="1">D5/B5</f>
        <v>0.42253521126760563</v>
      </c>
      <c r="R5" s="16">
        <f>Hahneman!R29</f>
        <v>15</v>
      </c>
      <c r="S5" s="16">
        <f>Hahneman!S29</f>
        <v>1</v>
      </c>
      <c r="T5" s="16">
        <f>Hahneman!T29</f>
        <v>0</v>
      </c>
      <c r="U5" s="16">
        <f>Hahneman!U29</f>
        <v>1</v>
      </c>
      <c r="V5" s="16">
        <f>Hahneman!V29</f>
        <v>51</v>
      </c>
      <c r="W5" s="128">
        <f>Hahneman!W29</f>
        <v>1</v>
      </c>
    </row>
    <row r="6" spans="1:23" s="45" customFormat="1" ht="17" customHeight="1" x14ac:dyDescent="0.2">
      <c r="A6" s="88" t="str">
        <f>Sizemore!A1</f>
        <v># 5 Austin Sizemore</v>
      </c>
      <c r="B6" s="20">
        <f>Sizemore!B29</f>
        <v>67</v>
      </c>
      <c r="C6" s="20">
        <f>Sizemore!C29</f>
        <v>14</v>
      </c>
      <c r="D6" s="20">
        <f>Sizemore!D29</f>
        <v>24</v>
      </c>
      <c r="E6" s="20">
        <f>Sizemore!E29</f>
        <v>3</v>
      </c>
      <c r="F6" s="20">
        <f>Sizemore!F29</f>
        <v>3</v>
      </c>
      <c r="G6" s="20">
        <f>Sizemore!G29</f>
        <v>0</v>
      </c>
      <c r="H6" s="20">
        <f>Sizemore!H29</f>
        <v>11</v>
      </c>
      <c r="I6" s="20">
        <f>Sizemore!I29</f>
        <v>17</v>
      </c>
      <c r="J6" s="20">
        <f>Sizemore!J29</f>
        <v>3</v>
      </c>
      <c r="K6" s="20">
        <f>Sizemore!K29</f>
        <v>2</v>
      </c>
      <c r="L6" s="20">
        <f>Sizemore!L29</f>
        <v>1</v>
      </c>
      <c r="M6" s="20">
        <f>Sizemore!M29</f>
        <v>1</v>
      </c>
      <c r="N6" s="20">
        <f>Sizemore!N29</f>
        <v>4</v>
      </c>
      <c r="O6" s="59">
        <f t="shared" si="0"/>
        <v>0.45205479452054792</v>
      </c>
      <c r="P6" s="22">
        <f>Sizemore!P29</f>
        <v>0.4925373134328358</v>
      </c>
      <c r="Q6" s="59">
        <f t="shared" si="1"/>
        <v>0.35820895522388058</v>
      </c>
      <c r="R6" s="20">
        <f>Sizemore!R29</f>
        <v>9</v>
      </c>
      <c r="S6" s="20">
        <f>Sizemore!S29</f>
        <v>3</v>
      </c>
      <c r="T6" s="20">
        <f>Sizemore!T29</f>
        <v>9</v>
      </c>
      <c r="U6" s="20">
        <f>Sizemore!U29</f>
        <v>47</v>
      </c>
      <c r="V6" s="20">
        <f>Sizemore!V29</f>
        <v>33</v>
      </c>
      <c r="W6" s="89">
        <f t="shared" ref="W6:W30" si="2">(U6+V6)/(T6+U6+V6)</f>
        <v>0.898876404494382</v>
      </c>
    </row>
    <row r="7" spans="1:23" s="45" customFormat="1" ht="17" customHeight="1" x14ac:dyDescent="0.2">
      <c r="A7" s="88" t="str">
        <f>Rolfson!A1</f>
        <v># 13 Andrew Rolfson</v>
      </c>
      <c r="B7" s="20">
        <f>Rolfson!B29</f>
        <v>61</v>
      </c>
      <c r="C7" s="20">
        <f>Rolfson!C29</f>
        <v>17</v>
      </c>
      <c r="D7" s="20">
        <f>Rolfson!D29</f>
        <v>21</v>
      </c>
      <c r="E7" s="20">
        <f>Rolfson!E29</f>
        <v>3</v>
      </c>
      <c r="F7" s="20">
        <f>Rolfson!F29</f>
        <v>4</v>
      </c>
      <c r="G7" s="20">
        <f>Rolfson!G29</f>
        <v>1</v>
      </c>
      <c r="H7" s="20">
        <f>Rolfson!M29</f>
        <v>16</v>
      </c>
      <c r="I7" s="20">
        <f>Rolfson!J29</f>
        <v>11</v>
      </c>
      <c r="J7" s="20">
        <f>Rolfson!H29</f>
        <v>8</v>
      </c>
      <c r="K7" s="20">
        <f>Rolfson!I29</f>
        <v>3</v>
      </c>
      <c r="L7" s="20">
        <f>Rolfson!L29</f>
        <v>0</v>
      </c>
      <c r="M7" s="20">
        <f>Rolfson!L29</f>
        <v>0</v>
      </c>
      <c r="N7" s="20">
        <f>Rolfson!N29</f>
        <v>2</v>
      </c>
      <c r="O7" s="59">
        <f t="shared" si="0"/>
        <v>0.47222222222222221</v>
      </c>
      <c r="P7" s="22">
        <f>Rolfson!P29+Rolfson!P17</f>
        <v>0.57377049180327866</v>
      </c>
      <c r="Q7" s="59">
        <f t="shared" si="1"/>
        <v>0.34426229508196721</v>
      </c>
      <c r="R7" s="20">
        <f>Rolfson!R29</f>
        <v>8</v>
      </c>
      <c r="S7" s="20">
        <f>Rolfson!S29</f>
        <v>0</v>
      </c>
      <c r="T7" s="20">
        <f>Rolfson!S29</f>
        <v>0</v>
      </c>
      <c r="U7" s="20">
        <f>Rolfson!U29</f>
        <v>1</v>
      </c>
      <c r="V7" s="20">
        <f>Rolfson!T29</f>
        <v>21</v>
      </c>
      <c r="W7" s="89">
        <f t="shared" si="2"/>
        <v>1</v>
      </c>
    </row>
    <row r="8" spans="1:23" s="45" customFormat="1" ht="17" customHeight="1" x14ac:dyDescent="0.2">
      <c r="A8" s="88" t="str">
        <f>MantiaWernick!A1</f>
        <v># 4 Aaron Mantia</v>
      </c>
      <c r="B8" s="20">
        <f>MantiaWernick!B25</f>
        <v>43</v>
      </c>
      <c r="C8" s="20">
        <f>MantiaWernick!C25</f>
        <v>8</v>
      </c>
      <c r="D8" s="20">
        <f>MantiaWernick!D25</f>
        <v>14</v>
      </c>
      <c r="E8" s="20">
        <f>MantiaWernick!E25</f>
        <v>3</v>
      </c>
      <c r="F8" s="20">
        <f>MantiaWernick!F25</f>
        <v>0</v>
      </c>
      <c r="G8" s="20">
        <f>MantiaWernick!G25</f>
        <v>0</v>
      </c>
      <c r="H8" s="20">
        <f>MantiaWernick!H25</f>
        <v>5</v>
      </c>
      <c r="I8" s="20">
        <f>MantiaWernick!I25</f>
        <v>9</v>
      </c>
      <c r="J8" s="20">
        <f>MantiaWernick!J25</f>
        <v>11</v>
      </c>
      <c r="K8" s="20">
        <f>MantiaWernick!K25</f>
        <v>0</v>
      </c>
      <c r="L8" s="20">
        <f>MantiaWernick!L25</f>
        <v>3</v>
      </c>
      <c r="M8" s="20">
        <f>MantiaWernick!M25</f>
        <v>1</v>
      </c>
      <c r="N8" s="20">
        <f>MantiaWernick!N25</f>
        <v>2</v>
      </c>
      <c r="O8" s="59">
        <f t="shared" si="0"/>
        <v>0.49090909090909091</v>
      </c>
      <c r="P8" s="22">
        <f>MantiaWernick!P25</f>
        <v>0.39534883720930231</v>
      </c>
      <c r="Q8" s="59">
        <f t="shared" si="1"/>
        <v>0.32558139534883723</v>
      </c>
      <c r="R8" s="20">
        <f>MantiaWernick!R25</f>
        <v>6</v>
      </c>
      <c r="S8" s="20">
        <f>MantiaWernick!S25</f>
        <v>2</v>
      </c>
      <c r="T8" s="20">
        <f>MantiaWernick!T25</f>
        <v>0</v>
      </c>
      <c r="U8" s="20">
        <f>MantiaWernick!U25</f>
        <v>1</v>
      </c>
      <c r="V8" s="20">
        <f>MantiaWernick!V25</f>
        <v>20</v>
      </c>
      <c r="W8" s="89">
        <f t="shared" si="2"/>
        <v>1</v>
      </c>
    </row>
    <row r="9" spans="1:23" s="45" customFormat="1" ht="17" customHeight="1" x14ac:dyDescent="0.2">
      <c r="A9" s="88" t="str">
        <f>VegaWiliams!A56</f>
        <v># 7 Mikey Williams</v>
      </c>
      <c r="B9" s="20">
        <f>VegaWiliams!B84</f>
        <v>62</v>
      </c>
      <c r="C9" s="20">
        <f>VegaWiliams!C84</f>
        <v>15</v>
      </c>
      <c r="D9" s="20">
        <f>VegaWiliams!D84</f>
        <v>18</v>
      </c>
      <c r="E9" s="20">
        <f>VegaWiliams!E84</f>
        <v>1</v>
      </c>
      <c r="F9" s="20">
        <f>VegaWiliams!F84</f>
        <v>0</v>
      </c>
      <c r="G9" s="20">
        <f>VegaWiliams!G84</f>
        <v>0</v>
      </c>
      <c r="H9" s="20">
        <f>VegaWiliams!H84</f>
        <v>5</v>
      </c>
      <c r="I9" s="20">
        <f>VegaWiliams!I84</f>
        <v>13</v>
      </c>
      <c r="J9" s="20">
        <f>VegaWiliams!J84</f>
        <v>4</v>
      </c>
      <c r="K9" s="20">
        <f>VegaWiliams!K84</f>
        <v>2</v>
      </c>
      <c r="L9" s="20">
        <f>VegaWiliams!L84</f>
        <v>2</v>
      </c>
      <c r="M9" s="20">
        <f>VegaWiliams!M84</f>
        <v>0</v>
      </c>
      <c r="N9" s="20">
        <f>VegaWiliams!N84</f>
        <v>5</v>
      </c>
      <c r="O9" s="59">
        <f t="shared" si="0"/>
        <v>0.4264705882352941</v>
      </c>
      <c r="P9" s="22">
        <f>VegaWiliams!P84</f>
        <v>0.30645161290322581</v>
      </c>
      <c r="Q9" s="59">
        <f t="shared" si="1"/>
        <v>0.29032258064516131</v>
      </c>
      <c r="R9" s="20">
        <f>VegaWiliams!R84</f>
        <v>11</v>
      </c>
      <c r="S9" s="20">
        <f>VegaWiliams!S84</f>
        <v>1</v>
      </c>
      <c r="T9" s="20">
        <f>VegaWiliams!T84</f>
        <v>6</v>
      </c>
      <c r="U9" s="20">
        <f>VegaWiliams!U84</f>
        <v>17</v>
      </c>
      <c r="V9" s="20">
        <f>VegaWiliams!V84</f>
        <v>22</v>
      </c>
      <c r="W9" s="89">
        <f t="shared" si="2"/>
        <v>0.8666666666666667</v>
      </c>
    </row>
    <row r="10" spans="1:23" s="45" customFormat="1" ht="17" customHeight="1" x14ac:dyDescent="0.2">
      <c r="A10" s="88" t="str">
        <f>HollstronRosenblum!A1</f>
        <v># 8 Hunter Hollstrom</v>
      </c>
      <c r="B10" s="20">
        <f>HollstronRosenblum!B29</f>
        <v>50</v>
      </c>
      <c r="C10" s="20">
        <f>HollstronRosenblum!C29</f>
        <v>6</v>
      </c>
      <c r="D10" s="20">
        <f>HollstronRosenblum!D29</f>
        <v>13</v>
      </c>
      <c r="E10" s="20">
        <f>HollstronRosenblum!E29</f>
        <v>3</v>
      </c>
      <c r="F10" s="20">
        <f>HollstronRosenblum!F29</f>
        <v>0</v>
      </c>
      <c r="G10" s="20">
        <f>HollstronRosenblum!G29</f>
        <v>0</v>
      </c>
      <c r="H10" s="20">
        <f>HollstronRosenblum!H29</f>
        <v>14</v>
      </c>
      <c r="I10" s="20">
        <f>HollstronRosenblum!I29</f>
        <v>9</v>
      </c>
      <c r="J10" s="20">
        <f>HollstronRosenblum!J29</f>
        <v>0</v>
      </c>
      <c r="K10" s="20">
        <f>HollstronRosenblum!K29</f>
        <v>2</v>
      </c>
      <c r="L10" s="20">
        <f>HollstronRosenblum!L29</f>
        <v>1</v>
      </c>
      <c r="M10" s="20">
        <f>HollstronRosenblum!M29</f>
        <v>3</v>
      </c>
      <c r="N10" s="20">
        <f>HollstronRosenblum!N29</f>
        <v>3</v>
      </c>
      <c r="O10" s="59">
        <f t="shared" si="0"/>
        <v>0.32727272727272727</v>
      </c>
      <c r="P10" s="22">
        <f>HollstronRosenblum!P29</f>
        <v>0.32</v>
      </c>
      <c r="Q10" s="59">
        <f t="shared" si="1"/>
        <v>0.26</v>
      </c>
      <c r="R10" s="20">
        <f>HollstronRosenblum!R29</f>
        <v>3</v>
      </c>
      <c r="S10" s="20">
        <f>HollstronRosenblum!S29</f>
        <v>0</v>
      </c>
      <c r="T10" s="20">
        <f>HollstronRosenblum!T29</f>
        <v>7</v>
      </c>
      <c r="U10" s="20">
        <f>HollstronRosenblum!U29</f>
        <v>17</v>
      </c>
      <c r="V10" s="20">
        <f>HollstronRosenblum!V29</f>
        <v>31</v>
      </c>
      <c r="W10" s="89">
        <f t="shared" si="2"/>
        <v>0.87272727272727268</v>
      </c>
    </row>
    <row r="11" spans="1:23" s="45" customFormat="1" ht="17" customHeight="1" x14ac:dyDescent="0.2">
      <c r="A11" s="88" t="str">
        <f>Larryson!A1</f>
        <v># 20 Jack Larryson</v>
      </c>
      <c r="B11" s="20">
        <f>Larryson!B33</f>
        <v>35</v>
      </c>
      <c r="C11" s="20">
        <f>Larryson!C33</f>
        <v>6</v>
      </c>
      <c r="D11" s="20">
        <f>Larryson!D33</f>
        <v>8</v>
      </c>
      <c r="E11" s="20">
        <f>Larryson!E33</f>
        <v>2</v>
      </c>
      <c r="F11" s="20">
        <f>Larryson!F33</f>
        <v>0</v>
      </c>
      <c r="G11" s="20">
        <f>Larryson!G33</f>
        <v>0</v>
      </c>
      <c r="H11" s="20">
        <f>Larryson!H33</f>
        <v>0</v>
      </c>
      <c r="I11" s="20">
        <f>Larryson!I33</f>
        <v>15</v>
      </c>
      <c r="J11" s="20">
        <f>Larryson!J33</f>
        <v>5</v>
      </c>
      <c r="K11" s="20">
        <f>Larryson!K33</f>
        <v>0</v>
      </c>
      <c r="L11" s="20">
        <f>Larryson!L33</f>
        <v>0</v>
      </c>
      <c r="M11" s="20">
        <f>Larryson!M33</f>
        <v>0</v>
      </c>
      <c r="N11" s="20">
        <f>Larryson!N33</f>
        <v>3</v>
      </c>
      <c r="O11" s="59">
        <f t="shared" si="0"/>
        <v>0.4</v>
      </c>
      <c r="P11" s="22">
        <f>Larryson!P33</f>
        <v>0.2857142857142857</v>
      </c>
      <c r="Q11" s="59">
        <f t="shared" si="1"/>
        <v>0.22857142857142856</v>
      </c>
      <c r="R11" s="20">
        <f>Larryson!R33</f>
        <v>2</v>
      </c>
      <c r="S11" s="20">
        <f>Larryson!S33</f>
        <v>0</v>
      </c>
      <c r="T11" s="20">
        <f>Larryson!T33</f>
        <v>3</v>
      </c>
      <c r="U11" s="20">
        <f>Larryson!U33</f>
        <v>14</v>
      </c>
      <c r="V11" s="20">
        <f>Larryson!V33</f>
        <v>6</v>
      </c>
      <c r="W11" s="89">
        <f t="shared" si="2"/>
        <v>0.86956521739130432</v>
      </c>
    </row>
    <row r="12" spans="1:23" s="45" customFormat="1" ht="17" customHeight="1" x14ac:dyDescent="0.2">
      <c r="A12" s="88" t="str">
        <f>ZehilNorrisLineau!A19</f>
        <v>#20 JD Norris</v>
      </c>
      <c r="B12" s="20">
        <f>ZehilNorrisLineau!B36</f>
        <v>15</v>
      </c>
      <c r="C12" s="20">
        <f>ZehilNorrisLineau!C36</f>
        <v>5</v>
      </c>
      <c r="D12" s="20">
        <f>ZehilNorrisLineau!D36</f>
        <v>3</v>
      </c>
      <c r="E12" s="20">
        <f>ZehilNorrisLineau!E36</f>
        <v>1</v>
      </c>
      <c r="F12" s="20">
        <f>ZehilNorrisLineau!F36</f>
        <v>0</v>
      </c>
      <c r="G12" s="20">
        <f>ZehilNorrisLineau!G36</f>
        <v>0</v>
      </c>
      <c r="H12" s="20">
        <f>ZehilNorrisLineau!H36</f>
        <v>2</v>
      </c>
      <c r="I12" s="20">
        <f>ZehilNorrisLineau!I36</f>
        <v>2</v>
      </c>
      <c r="J12" s="20">
        <f>ZehilNorrisLineau!J36</f>
        <v>4</v>
      </c>
      <c r="K12" s="20">
        <f>ZehilNorrisLineau!K36</f>
        <v>0</v>
      </c>
      <c r="L12" s="20">
        <f>ZehilNorrisLineau!L36</f>
        <v>1</v>
      </c>
      <c r="M12" s="20">
        <f>ZehilNorrisLineau!M36</f>
        <v>0</v>
      </c>
      <c r="N12" s="20">
        <f>ZehilNorrisLineau!N36</f>
        <v>0</v>
      </c>
      <c r="O12" s="59">
        <f t="shared" si="0"/>
        <v>0.36842105263157893</v>
      </c>
      <c r="P12" s="22">
        <f>ZehilNorrisLineau!P36</f>
        <v>0.26666666666666666</v>
      </c>
      <c r="Q12" s="59">
        <f t="shared" si="1"/>
        <v>0.2</v>
      </c>
      <c r="R12" s="20">
        <f>ZehilNorrisLineau!R36</f>
        <v>1</v>
      </c>
      <c r="S12" s="20">
        <f>ZehilNorrisLineau!S36</f>
        <v>0</v>
      </c>
      <c r="T12" s="20">
        <f>ZehilNorrisLineau!T36</f>
        <v>5</v>
      </c>
      <c r="U12" s="20">
        <f>ZehilNorrisLineau!U36</f>
        <v>21</v>
      </c>
      <c r="V12" s="20">
        <f>ZehilNorrisLineau!V36</f>
        <v>8</v>
      </c>
      <c r="W12" s="89">
        <f t="shared" si="2"/>
        <v>0.8529411764705882</v>
      </c>
    </row>
    <row r="13" spans="1:23" s="45" customFormat="1" ht="17" customHeight="1" x14ac:dyDescent="0.2">
      <c r="A13" s="88" t="str">
        <f>MantiaWernick!A30</f>
        <v># 9 Zach Wernick</v>
      </c>
      <c r="B13" s="20">
        <f>MantiaWernick!B55</f>
        <v>15</v>
      </c>
      <c r="C13" s="20">
        <f>MantiaWernick!C55</f>
        <v>5</v>
      </c>
      <c r="D13" s="20">
        <f>MantiaWernick!D55</f>
        <v>3</v>
      </c>
      <c r="E13" s="20">
        <f>MantiaWernick!E55</f>
        <v>1</v>
      </c>
      <c r="F13" s="20">
        <f>MantiaWernick!F55</f>
        <v>0</v>
      </c>
      <c r="G13" s="20">
        <f>MantiaWernick!G55</f>
        <v>0</v>
      </c>
      <c r="H13" s="20">
        <f>MantiaWernick!H55</f>
        <v>2</v>
      </c>
      <c r="I13" s="20">
        <f>MantiaWernick!I55</f>
        <v>3</v>
      </c>
      <c r="J13" s="20">
        <f>MantiaWernick!J55</f>
        <v>2</v>
      </c>
      <c r="K13" s="20">
        <f>MantiaWernick!K55</f>
        <v>1</v>
      </c>
      <c r="L13" s="20">
        <f>MantiaWernick!L55</f>
        <v>0</v>
      </c>
      <c r="M13" s="20">
        <f>MantiaWernick!M55</f>
        <v>0</v>
      </c>
      <c r="N13" s="20">
        <f>MantiaWernick!N55</f>
        <v>1</v>
      </c>
      <c r="O13" s="59">
        <f t="shared" si="0"/>
        <v>0.3888888888888889</v>
      </c>
      <c r="P13" s="22">
        <f>MantiaWernick!P55</f>
        <v>0.26666666666666666</v>
      </c>
      <c r="Q13" s="59">
        <f t="shared" si="1"/>
        <v>0.2</v>
      </c>
      <c r="R13" s="20">
        <f>MantiaWernick!R55</f>
        <v>6</v>
      </c>
      <c r="S13" s="20">
        <f>MantiaWernick!S55</f>
        <v>3</v>
      </c>
      <c r="T13" s="20">
        <f>MantiaWernick!T55</f>
        <v>3</v>
      </c>
      <c r="U13" s="20">
        <f>MantiaWernick!U55</f>
        <v>1</v>
      </c>
      <c r="V13" s="20">
        <f>MantiaWernick!V55</f>
        <v>13</v>
      </c>
      <c r="W13" s="89">
        <f t="shared" si="2"/>
        <v>0.82352941176470584</v>
      </c>
    </row>
    <row r="14" spans="1:23" s="45" customFormat="1" ht="17" customHeight="1" x14ac:dyDescent="0.2">
      <c r="A14" s="88" t="str">
        <f>Catchers!A1</f>
        <v># 3 Trevor Hancock</v>
      </c>
      <c r="B14" s="20">
        <f>Catchers!B30</f>
        <v>76</v>
      </c>
      <c r="C14" s="20">
        <f>Catchers!C30</f>
        <v>11</v>
      </c>
      <c r="D14" s="20">
        <f>Catchers!D30</f>
        <v>15</v>
      </c>
      <c r="E14" s="20">
        <f>Catchers!E30</f>
        <v>0</v>
      </c>
      <c r="F14" s="20">
        <f>Catchers!F30</f>
        <v>0</v>
      </c>
      <c r="G14" s="20">
        <f>Catchers!G30</f>
        <v>0</v>
      </c>
      <c r="H14" s="20">
        <f>Catchers!H30</f>
        <v>7</v>
      </c>
      <c r="I14" s="20">
        <f>Catchers!I30</f>
        <v>10</v>
      </c>
      <c r="J14" s="20">
        <f>Catchers!J30</f>
        <v>8</v>
      </c>
      <c r="K14" s="20">
        <f>Catchers!K30</f>
        <v>2</v>
      </c>
      <c r="L14" s="20">
        <f>Catchers!L30</f>
        <v>1</v>
      </c>
      <c r="M14" s="20">
        <f>Catchers!M30</f>
        <v>0</v>
      </c>
      <c r="N14" s="20">
        <f>Catchers!N30</f>
        <v>4</v>
      </c>
      <c r="O14" s="59">
        <f t="shared" si="0"/>
        <v>0.33720930232558138</v>
      </c>
      <c r="P14" s="22">
        <f>Catchers!P30</f>
        <v>0.19736842105263158</v>
      </c>
      <c r="Q14" s="59">
        <f t="shared" si="1"/>
        <v>0.19736842105263158</v>
      </c>
      <c r="R14" s="20">
        <f>Catchers!R30</f>
        <v>1</v>
      </c>
      <c r="S14" s="20">
        <f>Catchers!S30</f>
        <v>0</v>
      </c>
      <c r="T14" s="20">
        <f>Catchers!T30</f>
        <v>1</v>
      </c>
      <c r="U14" s="20">
        <f>Catchers!U30</f>
        <v>12</v>
      </c>
      <c r="V14" s="20">
        <f>Catchers!V30</f>
        <v>103</v>
      </c>
      <c r="W14" s="89">
        <f t="shared" si="2"/>
        <v>0.99137931034482762</v>
      </c>
    </row>
    <row r="15" spans="1:23" s="45" customFormat="1" ht="17" customHeight="1" x14ac:dyDescent="0.2">
      <c r="A15" s="88" t="str">
        <f>GarrardRollings!A1</f>
        <v># 25 Donovan Garrard</v>
      </c>
      <c r="B15" s="20">
        <f>GarrardRollings!B25</f>
        <v>57</v>
      </c>
      <c r="C15" s="20">
        <f>GarrardRollings!C25</f>
        <v>7</v>
      </c>
      <c r="D15" s="20">
        <f>GarrardRollings!D25</f>
        <v>11</v>
      </c>
      <c r="E15" s="20">
        <f>GarrardRollings!E25</f>
        <v>0</v>
      </c>
      <c r="F15" s="20">
        <f>GarrardRollings!F25</f>
        <v>1</v>
      </c>
      <c r="G15" s="20">
        <f>GarrardRollings!G25</f>
        <v>1</v>
      </c>
      <c r="H15" s="20">
        <f>GarrardRollings!H25</f>
        <v>7</v>
      </c>
      <c r="I15" s="20">
        <f>GarrardRollings!I25</f>
        <v>17</v>
      </c>
      <c r="J15" s="20">
        <f>GarrardRollings!J25</f>
        <v>2</v>
      </c>
      <c r="K15" s="20">
        <f>GarrardRollings!K25</f>
        <v>1</v>
      </c>
      <c r="L15" s="20">
        <f>GarrardRollings!L25</f>
        <v>1</v>
      </c>
      <c r="M15" s="20">
        <f>GarrardRollings!M25</f>
        <v>1</v>
      </c>
      <c r="N15" s="20">
        <f>GarrardRollings!N25</f>
        <v>2</v>
      </c>
      <c r="O15" s="59">
        <f t="shared" si="0"/>
        <v>0.26229508196721313</v>
      </c>
      <c r="P15" s="22">
        <f>GarrardRollings!P25</f>
        <v>0.2807017543859649</v>
      </c>
      <c r="Q15" s="59">
        <f t="shared" si="1"/>
        <v>0.19298245614035087</v>
      </c>
      <c r="R15" s="20">
        <f>GarrardRollings!R25</f>
        <v>0</v>
      </c>
      <c r="S15" s="20">
        <f>GarrardRollings!S25</f>
        <v>1</v>
      </c>
      <c r="T15" s="20">
        <f>GarrardRollings!T25</f>
        <v>5</v>
      </c>
      <c r="U15" s="20">
        <f>GarrardRollings!U25</f>
        <v>10</v>
      </c>
      <c r="V15" s="20">
        <f>GarrardRollings!V25</f>
        <v>75</v>
      </c>
      <c r="W15" s="89">
        <f t="shared" si="2"/>
        <v>0.94444444444444442</v>
      </c>
    </row>
    <row r="16" spans="1:23" s="45" customFormat="1" ht="17" customHeight="1" x14ac:dyDescent="0.2">
      <c r="A16" s="88" t="str">
        <f>'HayWitt - Table 1'!A1</f>
        <v># 5 Tanner Hay</v>
      </c>
      <c r="B16" s="20">
        <f>'HayWitt - Table 1'!B23</f>
        <v>26</v>
      </c>
      <c r="C16" s="20">
        <f>'HayWitt - Table 1'!C23</f>
        <v>5</v>
      </c>
      <c r="D16" s="20">
        <f>'HayWitt - Table 1'!D23</f>
        <v>5</v>
      </c>
      <c r="E16" s="20">
        <f>'HayWitt - Table 1'!E23</f>
        <v>1</v>
      </c>
      <c r="F16" s="20">
        <f>'HayWitt - Table 1'!F23</f>
        <v>0</v>
      </c>
      <c r="G16" s="20">
        <f>'HayWitt - Table 1'!G23</f>
        <v>0</v>
      </c>
      <c r="H16" s="20">
        <f>'HayWitt - Table 1'!H23</f>
        <v>3</v>
      </c>
      <c r="I16" s="20">
        <f>'HayWitt - Table 1'!I23</f>
        <v>5</v>
      </c>
      <c r="J16" s="20">
        <f>'HayWitt - Table 1'!J23</f>
        <v>5</v>
      </c>
      <c r="K16" s="20">
        <f>'HayWitt - Table 1'!K23</f>
        <v>0</v>
      </c>
      <c r="L16" s="20">
        <f>'HayWitt - Table 1'!L23</f>
        <v>0</v>
      </c>
      <c r="M16" s="20">
        <f>'HayWitt - Table 1'!M23</f>
        <v>0</v>
      </c>
      <c r="N16" s="20">
        <f>'HayWitt - Table 1'!N23</f>
        <v>1</v>
      </c>
      <c r="O16" s="59">
        <f t="shared" si="0"/>
        <v>0.35483870967741937</v>
      </c>
      <c r="P16" s="22">
        <f>'HayWitt - Table 1'!P23</f>
        <v>0.23076923076923078</v>
      </c>
      <c r="Q16" s="59">
        <f t="shared" si="1"/>
        <v>0.19230769230769232</v>
      </c>
      <c r="R16" s="20">
        <f>'HayWitt - Table 1'!R23</f>
        <v>3</v>
      </c>
      <c r="S16" s="20">
        <f>'HayWitt - Table 1'!S23</f>
        <v>0</v>
      </c>
      <c r="T16" s="20">
        <f>'HayWitt - Table 1'!T23</f>
        <v>0</v>
      </c>
      <c r="U16" s="20">
        <f>'HayWitt - Table 1'!U23</f>
        <v>5</v>
      </c>
      <c r="V16" s="20">
        <f>'HayWitt - Table 1'!V23</f>
        <v>4</v>
      </c>
      <c r="W16" s="89">
        <f t="shared" si="2"/>
        <v>1</v>
      </c>
    </row>
    <row r="17" spans="1:23" s="45" customFormat="1" ht="17" customHeight="1" x14ac:dyDescent="0.2">
      <c r="A17" s="88" t="str">
        <f>Oczypok!A1</f>
        <v># 24 Alex Oczypok</v>
      </c>
      <c r="B17" s="20">
        <f>Oczypok!B25</f>
        <v>39</v>
      </c>
      <c r="C17" s="20">
        <f>Oczypok!C25</f>
        <v>3</v>
      </c>
      <c r="D17" s="20">
        <f>Oczypok!D25</f>
        <v>7</v>
      </c>
      <c r="E17" s="20">
        <f>Oczypok!E25</f>
        <v>0</v>
      </c>
      <c r="F17" s="20">
        <f>Oczypok!F25</f>
        <v>0</v>
      </c>
      <c r="G17" s="20">
        <f>Oczypok!G25</f>
        <v>0</v>
      </c>
      <c r="H17" s="20">
        <f>Oczypok!H25</f>
        <v>3</v>
      </c>
      <c r="I17" s="20">
        <f>Oczypok!I25</f>
        <v>11</v>
      </c>
      <c r="J17" s="20">
        <f>Oczypok!J25</f>
        <v>4</v>
      </c>
      <c r="K17" s="20">
        <f>Oczypok!K25</f>
        <v>3</v>
      </c>
      <c r="L17" s="20">
        <f>Oczypok!L25</f>
        <v>0</v>
      </c>
      <c r="M17" s="20">
        <f>Oczypok!M25</f>
        <v>0</v>
      </c>
      <c r="N17" s="20">
        <f>Oczypok!N25</f>
        <v>2</v>
      </c>
      <c r="O17" s="59">
        <f t="shared" si="0"/>
        <v>0.34782608695652173</v>
      </c>
      <c r="P17" s="22">
        <f>Oczypok!P25</f>
        <v>0.17948717948717949</v>
      </c>
      <c r="Q17" s="59">
        <f t="shared" si="1"/>
        <v>0.17948717948717949</v>
      </c>
      <c r="R17" s="20">
        <f>Oczypok!R25</f>
        <v>1</v>
      </c>
      <c r="S17" s="20">
        <f>Oczypok!S25</f>
        <v>0</v>
      </c>
      <c r="T17" s="20">
        <f>Oczypok!T25</f>
        <v>5</v>
      </c>
      <c r="U17" s="20">
        <f>Oczypok!U25</f>
        <v>9</v>
      </c>
      <c r="V17" s="20">
        <f>Oczypok!V25</f>
        <v>49</v>
      </c>
      <c r="W17" s="89">
        <f t="shared" si="2"/>
        <v>0.92063492063492058</v>
      </c>
    </row>
    <row r="18" spans="1:23" s="45" customFormat="1" ht="17" customHeight="1" x14ac:dyDescent="0.2">
      <c r="A18" s="88" t="str">
        <f>VegaWiliams!A35</f>
        <v>#17 Alex Buckheit</v>
      </c>
      <c r="B18" s="20">
        <f>VegaWiliams!B52</f>
        <v>6</v>
      </c>
      <c r="C18" s="20">
        <f>VegaWiliams!C52</f>
        <v>0</v>
      </c>
      <c r="D18" s="20">
        <f>VegaWiliams!D52</f>
        <v>1</v>
      </c>
      <c r="E18" s="20">
        <f>VegaWiliams!E52</f>
        <v>0</v>
      </c>
      <c r="F18" s="20">
        <f>VegaWiliams!F52</f>
        <v>0</v>
      </c>
      <c r="G18" s="20">
        <f>VegaWiliams!G52</f>
        <v>0</v>
      </c>
      <c r="H18" s="20">
        <f>VegaWiliams!H52</f>
        <v>0</v>
      </c>
      <c r="I18" s="20">
        <f>VegaWiliams!I52</f>
        <v>2</v>
      </c>
      <c r="J18" s="20">
        <f>VegaWiliams!J52</f>
        <v>0</v>
      </c>
      <c r="K18" s="20">
        <f>VegaWiliams!K52</f>
        <v>0</v>
      </c>
      <c r="L18" s="20">
        <f>VegaWiliams!L52</f>
        <v>0</v>
      </c>
      <c r="M18" s="20">
        <f>VegaWiliams!M52</f>
        <v>0</v>
      </c>
      <c r="N18" s="20">
        <f>VegaWiliams!N52</f>
        <v>0</v>
      </c>
      <c r="O18" s="59">
        <f t="shared" si="0"/>
        <v>0.16666666666666666</v>
      </c>
      <c r="P18" s="22">
        <f>VegaWiliams!P52</f>
        <v>0.16666666666666666</v>
      </c>
      <c r="Q18" s="59">
        <f t="shared" si="1"/>
        <v>0.16666666666666666</v>
      </c>
      <c r="R18" s="20">
        <f>VegaWiliams!R52</f>
        <v>0</v>
      </c>
      <c r="S18" s="20">
        <f>VegaWiliams!S52</f>
        <v>0</v>
      </c>
      <c r="T18" s="20">
        <f>VegaWiliams!T52</f>
        <v>0</v>
      </c>
      <c r="U18" s="20">
        <f>VegaWiliams!U52</f>
        <v>0</v>
      </c>
      <c r="V18" s="20">
        <f>VegaWiliams!V52</f>
        <v>1</v>
      </c>
      <c r="W18" s="89">
        <f t="shared" si="2"/>
        <v>1</v>
      </c>
    </row>
    <row r="19" spans="1:23" s="45" customFormat="1" ht="17" customHeight="1" x14ac:dyDescent="0.2">
      <c r="A19" s="88" t="s">
        <v>115</v>
      </c>
      <c r="B19" s="21">
        <v>6</v>
      </c>
      <c r="C19" s="21">
        <v>1</v>
      </c>
      <c r="D19" s="21">
        <v>1</v>
      </c>
      <c r="E19" s="21">
        <v>0</v>
      </c>
      <c r="F19" s="21">
        <v>0</v>
      </c>
      <c r="G19" s="21">
        <v>0</v>
      </c>
      <c r="H19" s="21">
        <v>1</v>
      </c>
      <c r="I19" s="21">
        <v>3</v>
      </c>
      <c r="J19" s="21">
        <v>2</v>
      </c>
      <c r="K19" s="21">
        <v>0</v>
      </c>
      <c r="L19" s="21">
        <v>0</v>
      </c>
      <c r="M19" s="21">
        <v>0</v>
      </c>
      <c r="N19" s="21">
        <v>0</v>
      </c>
      <c r="O19" s="59">
        <f t="shared" si="0"/>
        <v>0.375</v>
      </c>
      <c r="P19" s="22">
        <v>0</v>
      </c>
      <c r="Q19" s="59">
        <f t="shared" si="1"/>
        <v>0.16666666666666666</v>
      </c>
      <c r="R19" s="21">
        <v>0</v>
      </c>
      <c r="S19" s="21">
        <v>0</v>
      </c>
      <c r="T19" s="20">
        <v>1</v>
      </c>
      <c r="U19" s="21">
        <f>DonaldsonBerger!V16</f>
        <v>5</v>
      </c>
      <c r="V19" s="20">
        <v>2</v>
      </c>
      <c r="W19" s="89">
        <f t="shared" si="2"/>
        <v>0.875</v>
      </c>
    </row>
    <row r="20" spans="1:23" s="45" customFormat="1" ht="17" customHeight="1" x14ac:dyDescent="0.2">
      <c r="A20" s="88" t="str">
        <f>Catchers!A33</f>
        <v>#16 Kevin Mauro</v>
      </c>
      <c r="B20" s="20">
        <f>Catchers!B47</f>
        <v>7</v>
      </c>
      <c r="C20" s="20">
        <f>Catchers!C47</f>
        <v>0</v>
      </c>
      <c r="D20" s="20">
        <f>Catchers!D47</f>
        <v>1</v>
      </c>
      <c r="E20" s="20">
        <f>Catchers!E47</f>
        <v>0</v>
      </c>
      <c r="F20" s="20">
        <f>Catchers!F47</f>
        <v>0</v>
      </c>
      <c r="G20" s="20">
        <f>Catchers!G47</f>
        <v>0</v>
      </c>
      <c r="H20" s="20">
        <f>Catchers!H47</f>
        <v>0</v>
      </c>
      <c r="I20" s="20">
        <f>Catchers!I47</f>
        <v>4</v>
      </c>
      <c r="J20" s="20">
        <f>Catchers!J47</f>
        <v>0</v>
      </c>
      <c r="K20" s="20">
        <f>Catchers!K47</f>
        <v>0</v>
      </c>
      <c r="L20" s="20">
        <f>Catchers!L47</f>
        <v>0</v>
      </c>
      <c r="M20" s="20">
        <f>Catchers!M47</f>
        <v>0</v>
      </c>
      <c r="N20" s="20">
        <f>Catchers!N47</f>
        <v>0</v>
      </c>
      <c r="O20" s="18">
        <f t="shared" si="0"/>
        <v>0.14285714285714285</v>
      </c>
      <c r="P20" s="22">
        <f>Catchers!P47</f>
        <v>0.14285714285714285</v>
      </c>
      <c r="Q20" s="59">
        <f t="shared" si="1"/>
        <v>0.14285714285714285</v>
      </c>
      <c r="R20" s="20">
        <f>Catchers!R47</f>
        <v>0</v>
      </c>
      <c r="S20" s="20">
        <v>0</v>
      </c>
      <c r="T20" s="20">
        <f>Catchers!T47</f>
        <v>0</v>
      </c>
      <c r="U20" s="20">
        <f>Catchers!U47</f>
        <v>1</v>
      </c>
      <c r="V20" s="20">
        <f>Catchers!V47</f>
        <v>8</v>
      </c>
      <c r="W20" s="89">
        <f t="shared" si="2"/>
        <v>1</v>
      </c>
    </row>
    <row r="21" spans="1:23" s="45" customFormat="1" ht="17" customHeight="1" x14ac:dyDescent="0.2">
      <c r="A21" s="88" t="str">
        <f>AlemanLyons!A1</f>
        <v># 14 Eric Aleman</v>
      </c>
      <c r="B21" s="20">
        <f>AlemanLyons!B23</f>
        <v>31</v>
      </c>
      <c r="C21" s="20">
        <f>AlemanLyons!C23</f>
        <v>5</v>
      </c>
      <c r="D21" s="20">
        <f>AlemanLyons!D23</f>
        <v>4</v>
      </c>
      <c r="E21" s="20">
        <f>AlemanLyons!E23</f>
        <v>0</v>
      </c>
      <c r="F21" s="20">
        <f>AlemanLyons!F23</f>
        <v>0</v>
      </c>
      <c r="G21" s="20">
        <f>AlemanLyons!G23</f>
        <v>0</v>
      </c>
      <c r="H21" s="20">
        <f>AlemanLyons!H23</f>
        <v>2</v>
      </c>
      <c r="I21" s="20">
        <f>AlemanLyons!I23</f>
        <v>1</v>
      </c>
      <c r="J21" s="20">
        <f>AlemanLyons!J23</f>
        <v>2</v>
      </c>
      <c r="K21" s="20">
        <f>AlemanLyons!K23</f>
        <v>3</v>
      </c>
      <c r="L21" s="20">
        <f>AlemanLyons!L23</f>
        <v>0</v>
      </c>
      <c r="M21" s="20">
        <f>AlemanLyons!M23</f>
        <v>0</v>
      </c>
      <c r="N21" s="20">
        <f>AlemanLyons!N23</f>
        <v>2</v>
      </c>
      <c r="O21" s="27">
        <f t="shared" si="0"/>
        <v>0.30555555555555558</v>
      </c>
      <c r="P21" s="22">
        <f>AlemanLyons!P23</f>
        <v>0.12903225806451613</v>
      </c>
      <c r="Q21" s="59">
        <f t="shared" si="1"/>
        <v>0.12903225806451613</v>
      </c>
      <c r="R21" s="20">
        <f>AlemanLyons!R23</f>
        <v>3</v>
      </c>
      <c r="S21" s="20">
        <f>AlemanLyons!S23</f>
        <v>1</v>
      </c>
      <c r="T21" s="20">
        <f>AlemanLyons!T23</f>
        <v>4</v>
      </c>
      <c r="U21" s="20">
        <f>AlemanLyons!U23</f>
        <v>23</v>
      </c>
      <c r="V21" s="20">
        <f>AlemanLyons!V23</f>
        <v>9</v>
      </c>
      <c r="W21" s="89">
        <f t="shared" si="2"/>
        <v>0.88888888888888884</v>
      </c>
    </row>
    <row r="22" spans="1:23" s="45" customFormat="1" ht="17" customHeight="1" x14ac:dyDescent="0.2">
      <c r="A22" s="88" t="s">
        <v>112</v>
      </c>
      <c r="B22" s="20">
        <f>'HayWitt - Table 1'!B35</f>
        <v>5</v>
      </c>
      <c r="C22" s="20">
        <f>'HayWitt - Table 1'!C35</f>
        <v>0</v>
      </c>
      <c r="D22" s="20">
        <f>'HayWitt - Table 1'!D35</f>
        <v>0</v>
      </c>
      <c r="E22" s="20">
        <f>'HayWitt - Table 1'!E35</f>
        <v>0</v>
      </c>
      <c r="F22" s="20">
        <f>'HayWitt - Table 1'!F35</f>
        <v>0</v>
      </c>
      <c r="G22" s="20">
        <f>'HayWitt - Table 1'!G35</f>
        <v>0</v>
      </c>
      <c r="H22" s="20">
        <f>'HayWitt - Table 1'!H35</f>
        <v>0</v>
      </c>
      <c r="I22" s="20">
        <f>'HayWitt - Table 1'!I35</f>
        <v>2</v>
      </c>
      <c r="J22" s="20">
        <f>'HayWitt - Table 1'!J35</f>
        <v>0</v>
      </c>
      <c r="K22" s="20">
        <f>'HayWitt - Table 1'!K35</f>
        <v>0</v>
      </c>
      <c r="L22" s="20">
        <f>'HayWitt - Table 1'!L35</f>
        <v>0</v>
      </c>
      <c r="M22" s="20">
        <f>'HayWitt - Table 1'!M35</f>
        <v>0</v>
      </c>
      <c r="N22" s="20">
        <f>'HayWitt - Table 1'!N35</f>
        <v>0</v>
      </c>
      <c r="O22" s="59">
        <f t="shared" si="0"/>
        <v>0</v>
      </c>
      <c r="P22" s="22">
        <f>'HayWitt - Table 1'!P24</f>
        <v>0</v>
      </c>
      <c r="Q22" s="59">
        <f t="shared" si="1"/>
        <v>0</v>
      </c>
      <c r="R22" s="20">
        <f>'HayWitt - Table 1'!R35</f>
        <v>1</v>
      </c>
      <c r="S22" s="20">
        <f>'HayWitt - Table 1'!S35</f>
        <v>1</v>
      </c>
      <c r="T22" s="20">
        <f>'HayWitt - Table 1'!T35</f>
        <v>0</v>
      </c>
      <c r="U22" s="20">
        <f>'HayWitt - Table 1'!U35</f>
        <v>0</v>
      </c>
      <c r="V22" s="20">
        <f>'HayWitt - Table 1'!V35</f>
        <v>4</v>
      </c>
      <c r="W22" s="89">
        <f t="shared" si="2"/>
        <v>1</v>
      </c>
    </row>
    <row r="23" spans="1:23" s="45" customFormat="1" ht="17" customHeight="1" x14ac:dyDescent="0.2">
      <c r="A23" s="88" t="str">
        <f>AlemanLyons!A44</f>
        <v>#21 Roy Lyons</v>
      </c>
      <c r="B23" s="20">
        <f>AlemanLyons!B55</f>
        <v>0</v>
      </c>
      <c r="C23" s="20">
        <f>AlemanLyons!C55</f>
        <v>0</v>
      </c>
      <c r="D23" s="20">
        <f>AlemanLyons!D55</f>
        <v>0</v>
      </c>
      <c r="E23" s="20">
        <f>AlemanLyons!E55</f>
        <v>0</v>
      </c>
      <c r="F23" s="20">
        <f>AlemanLyons!F55</f>
        <v>0</v>
      </c>
      <c r="G23" s="20">
        <f>AlemanLyons!G55</f>
        <v>0</v>
      </c>
      <c r="H23" s="20">
        <f>AlemanLyons!H55</f>
        <v>0</v>
      </c>
      <c r="I23" s="20">
        <f>AlemanLyons!I55</f>
        <v>0</v>
      </c>
      <c r="J23" s="20">
        <f>AlemanLyons!J55</f>
        <v>0</v>
      </c>
      <c r="K23" s="20">
        <f>AlemanLyons!K55</f>
        <v>0</v>
      </c>
      <c r="L23" s="20">
        <f>AlemanLyons!L55</f>
        <v>0</v>
      </c>
      <c r="M23" s="20">
        <f>AlemanLyons!M55</f>
        <v>0</v>
      </c>
      <c r="N23" s="20">
        <f>AlemanLyons!N55</f>
        <v>0</v>
      </c>
      <c r="O23" s="18">
        <v>0</v>
      </c>
      <c r="P23" s="22">
        <v>0</v>
      </c>
      <c r="Q23" s="59">
        <v>0</v>
      </c>
      <c r="R23" s="20">
        <f>AlemanLyons!R55</f>
        <v>0</v>
      </c>
      <c r="S23" s="20">
        <f>AlemanLyons!S55</f>
        <v>0</v>
      </c>
      <c r="T23" s="20">
        <f>AlemanLyons!T55</f>
        <v>1</v>
      </c>
      <c r="U23" s="20">
        <f>AlemanLyons!U55</f>
        <v>0</v>
      </c>
      <c r="V23" s="20">
        <f>AlemanLyons!V55</f>
        <v>1</v>
      </c>
      <c r="W23" s="89">
        <f t="shared" si="2"/>
        <v>0.5</v>
      </c>
    </row>
    <row r="24" spans="1:23" s="45" customFormat="1" ht="17" customHeight="1" x14ac:dyDescent="0.2">
      <c r="A24" s="88" t="str">
        <f>GarrardRollings!A30</f>
        <v># 22 Nathan Rollings</v>
      </c>
      <c r="B24" s="20">
        <f>GarrardRollings!B48</f>
        <v>8</v>
      </c>
      <c r="C24" s="20">
        <f>GarrardRollings!C48</f>
        <v>1</v>
      </c>
      <c r="D24" s="20">
        <f>GarrardRollings!D48</f>
        <v>0</v>
      </c>
      <c r="E24" s="20">
        <f>GarrardRollings!E48</f>
        <v>0</v>
      </c>
      <c r="F24" s="20">
        <f>GarrardRollings!F48</f>
        <v>0</v>
      </c>
      <c r="G24" s="20">
        <f>GarrardRollings!G48</f>
        <v>0</v>
      </c>
      <c r="H24" s="20">
        <f>GarrardRollings!H48</f>
        <v>1</v>
      </c>
      <c r="I24" s="20">
        <f>GarrardRollings!I48</f>
        <v>6</v>
      </c>
      <c r="J24" s="20">
        <f>GarrardRollings!J48</f>
        <v>1</v>
      </c>
      <c r="K24" s="20">
        <f>GarrardRollings!K48</f>
        <v>0</v>
      </c>
      <c r="L24" s="20">
        <f>GarrardRollings!L48</f>
        <v>0</v>
      </c>
      <c r="M24" s="20">
        <f>GarrardRollings!M48</f>
        <v>1</v>
      </c>
      <c r="N24" s="20">
        <f>GarrardRollings!N48</f>
        <v>0</v>
      </c>
      <c r="O24" s="27">
        <f>(D24+J24+K24+N24)/(B24+J24+K24+M24)</f>
        <v>0.1</v>
      </c>
      <c r="P24" s="22">
        <f>GarrardRollings!P48</f>
        <v>0</v>
      </c>
      <c r="Q24" s="59">
        <f>D24/B24</f>
        <v>0</v>
      </c>
      <c r="R24" s="20">
        <f>GarrardRollings!R48</f>
        <v>0</v>
      </c>
      <c r="S24" s="20">
        <f>GarrardRollings!S48</f>
        <v>0</v>
      </c>
      <c r="T24" s="20">
        <f>GarrardRollings!T48</f>
        <v>1</v>
      </c>
      <c r="U24" s="20">
        <f>GarrardRollings!U48</f>
        <v>1</v>
      </c>
      <c r="V24" s="20">
        <f>GarrardRollings!V48</f>
        <v>10</v>
      </c>
      <c r="W24" s="89">
        <f t="shared" si="2"/>
        <v>0.91666666666666663</v>
      </c>
    </row>
    <row r="25" spans="1:23" s="45" customFormat="1" ht="17" customHeight="1" x14ac:dyDescent="0.2">
      <c r="A25" s="88" t="str">
        <f>VegaWiliams!A1</f>
        <v># 23 Justin Vega</v>
      </c>
      <c r="B25" s="20">
        <f>VegaWiliams!B11</f>
        <v>0</v>
      </c>
      <c r="C25" s="20">
        <f>VegaWiliams!C11</f>
        <v>0</v>
      </c>
      <c r="D25" s="20">
        <f>VegaWiliams!D11</f>
        <v>0</v>
      </c>
      <c r="E25" s="20">
        <f>VegaWiliams!E11</f>
        <v>0</v>
      </c>
      <c r="F25" s="20">
        <f>VegaWiliams!F11</f>
        <v>0</v>
      </c>
      <c r="G25" s="20">
        <f>VegaWiliams!G11</f>
        <v>0</v>
      </c>
      <c r="H25" s="20">
        <f>VegaWiliams!H11</f>
        <v>0</v>
      </c>
      <c r="I25" s="20">
        <f>VegaWiliams!I11</f>
        <v>0</v>
      </c>
      <c r="J25" s="20">
        <f>VegaWiliams!J11</f>
        <v>0</v>
      </c>
      <c r="K25" s="20">
        <f>VegaWiliams!K11</f>
        <v>0</v>
      </c>
      <c r="L25" s="20">
        <f>VegaWiliams!L11</f>
        <v>0</v>
      </c>
      <c r="M25" s="20">
        <f>VegaWiliams!M11</f>
        <v>0</v>
      </c>
      <c r="N25" s="20">
        <f>VegaWiliams!N11</f>
        <v>0</v>
      </c>
      <c r="O25" s="59">
        <v>0</v>
      </c>
      <c r="P25" s="22">
        <v>0</v>
      </c>
      <c r="Q25" s="59">
        <v>0</v>
      </c>
      <c r="R25" s="20">
        <v>0</v>
      </c>
      <c r="S25" s="20">
        <v>0</v>
      </c>
      <c r="T25" s="20">
        <f>VegaWiliams!T11</f>
        <v>2</v>
      </c>
      <c r="U25" s="20">
        <f>VegaWiliams!U11</f>
        <v>3</v>
      </c>
      <c r="V25" s="20">
        <f>VegaWiliams!V11</f>
        <v>0</v>
      </c>
      <c r="W25" s="89">
        <f t="shared" si="2"/>
        <v>0.6</v>
      </c>
    </row>
    <row r="26" spans="1:23" s="45" customFormat="1" ht="17" customHeight="1" x14ac:dyDescent="0.2">
      <c r="A26" s="88" t="s">
        <v>66</v>
      </c>
      <c r="B26" s="20">
        <f>HollstronRosenblum!B55</f>
        <v>3</v>
      </c>
      <c r="C26" s="20">
        <f>HollstronRosenblum!C55</f>
        <v>1</v>
      </c>
      <c r="D26" s="20">
        <f>HollstronRosenblum!D55</f>
        <v>0</v>
      </c>
      <c r="E26" s="20">
        <f>HollstronRosenblum!E55</f>
        <v>0</v>
      </c>
      <c r="F26" s="20">
        <f>HollstronRosenblum!F55</f>
        <v>0</v>
      </c>
      <c r="G26" s="20">
        <f>HollstronRosenblum!G55</f>
        <v>0</v>
      </c>
      <c r="H26" s="20">
        <f>HollstronRosenblum!H55</f>
        <v>0</v>
      </c>
      <c r="I26" s="20">
        <f>HollstronRosenblum!I55</f>
        <v>1</v>
      </c>
      <c r="J26" s="20">
        <f>HollstronRosenblum!J55</f>
        <v>3</v>
      </c>
      <c r="K26" s="20">
        <f>HollstronRosenblum!K55</f>
        <v>0</v>
      </c>
      <c r="L26" s="20">
        <f>HollstronRosenblum!L55</f>
        <v>0</v>
      </c>
      <c r="M26" s="20">
        <f>HollstronRosenblum!M55</f>
        <v>0</v>
      </c>
      <c r="N26" s="20">
        <f>HollstronRosenblum!N55</f>
        <v>0</v>
      </c>
      <c r="O26" s="18">
        <f>(D26+J26+K26+N26)/(B26+J26+K26+M26)</f>
        <v>0.5</v>
      </c>
      <c r="P26" s="22">
        <f>HollstronRosenblum!P55</f>
        <v>0</v>
      </c>
      <c r="Q26" s="59">
        <f>D26/B26</f>
        <v>0</v>
      </c>
      <c r="R26" s="20">
        <f>HollstronRosenblum!Q55</f>
        <v>0</v>
      </c>
      <c r="S26" s="20">
        <f>HollstronRosenblum!R55+R26</f>
        <v>0</v>
      </c>
      <c r="T26" s="20">
        <f>HollstronRosenblum!T55</f>
        <v>0</v>
      </c>
      <c r="U26" s="20">
        <f>HollstronRosenblum!U55</f>
        <v>0</v>
      </c>
      <c r="V26" s="20">
        <f>HollstronRosenblum!V55</f>
        <v>0</v>
      </c>
      <c r="W26" s="89" t="e">
        <f t="shared" si="2"/>
        <v>#DIV/0!</v>
      </c>
    </row>
    <row r="27" spans="1:23" s="45" customFormat="1" ht="17" customHeight="1" x14ac:dyDescent="0.2">
      <c r="A27" s="88" t="str">
        <f>ZehilNorrisLineau!A3</f>
        <v>#11 Louis Zehil</v>
      </c>
      <c r="B27" s="20">
        <v>0</v>
      </c>
      <c r="C27" s="20">
        <v>1</v>
      </c>
      <c r="D27" s="20">
        <v>0</v>
      </c>
      <c r="E27" s="20">
        <v>0</v>
      </c>
      <c r="F27" s="20">
        <v>0</v>
      </c>
      <c r="G27" s="20">
        <v>0</v>
      </c>
      <c r="H27" s="20">
        <v>0</v>
      </c>
      <c r="I27" s="20">
        <v>0</v>
      </c>
      <c r="J27" s="20">
        <v>1</v>
      </c>
      <c r="K27" s="20">
        <v>0</v>
      </c>
      <c r="L27" s="20">
        <v>0</v>
      </c>
      <c r="M27" s="20">
        <v>0</v>
      </c>
      <c r="N27" s="20">
        <v>0</v>
      </c>
      <c r="O27" s="22">
        <f>(D27+J27+K27+N27)/(B27+J27+K27+M27)</f>
        <v>1</v>
      </c>
      <c r="P27" s="22">
        <v>0</v>
      </c>
      <c r="Q27" s="59">
        <v>0</v>
      </c>
      <c r="R27" s="20">
        <v>0</v>
      </c>
      <c r="S27" s="20">
        <v>0</v>
      </c>
      <c r="T27" s="20">
        <f>ZehilNorrisLineau!U16</f>
        <v>0</v>
      </c>
      <c r="U27" s="20">
        <f>ZehilNorrisLineau!V16</f>
        <v>0</v>
      </c>
      <c r="V27" s="20">
        <f>ZehilNorrisLineau!W16</f>
        <v>0</v>
      </c>
      <c r="W27" s="89" t="e">
        <f t="shared" si="2"/>
        <v>#DIV/0!</v>
      </c>
    </row>
    <row r="28" spans="1:23" s="45" customFormat="1" ht="17" customHeight="1" x14ac:dyDescent="0.2">
      <c r="A28" s="88" t="str">
        <f>ZehilNorrisLineau!A40</f>
        <v>#30 Justin Lineau</v>
      </c>
      <c r="B28" s="20">
        <v>1</v>
      </c>
      <c r="C28" s="20">
        <v>0</v>
      </c>
      <c r="D28" s="20">
        <v>0</v>
      </c>
      <c r="E28" s="20">
        <v>0</v>
      </c>
      <c r="F28" s="20">
        <v>0</v>
      </c>
      <c r="G28" s="20">
        <v>0</v>
      </c>
      <c r="H28" s="20">
        <v>0</v>
      </c>
      <c r="I28" s="20">
        <v>1</v>
      </c>
      <c r="J28" s="20">
        <v>0</v>
      </c>
      <c r="K28" s="20">
        <v>0</v>
      </c>
      <c r="L28" s="20">
        <v>0</v>
      </c>
      <c r="M28" s="20">
        <v>0</v>
      </c>
      <c r="N28" s="20">
        <v>0</v>
      </c>
      <c r="O28" s="22">
        <v>0</v>
      </c>
      <c r="P28" s="22">
        <v>0</v>
      </c>
      <c r="Q28" s="59">
        <f>D28/B28</f>
        <v>0</v>
      </c>
      <c r="R28" s="20">
        <v>0</v>
      </c>
      <c r="S28" s="20">
        <v>0</v>
      </c>
      <c r="T28" s="20">
        <v>0</v>
      </c>
      <c r="U28" s="20" t="s">
        <v>113</v>
      </c>
      <c r="V28" s="20" t="s">
        <v>113</v>
      </c>
      <c r="W28" s="89">
        <f t="shared" si="2"/>
        <v>1</v>
      </c>
    </row>
    <row r="29" spans="1:23" s="45" customFormat="1" ht="17" customHeight="1" x14ac:dyDescent="0.2">
      <c r="A29" s="88" t="str">
        <f>DonaldsonBerger!A1</f>
        <v>#6 Kenny Donaldson</v>
      </c>
      <c r="B29" s="20">
        <v>1</v>
      </c>
      <c r="C29" s="20">
        <v>0</v>
      </c>
      <c r="D29" s="20">
        <v>0</v>
      </c>
      <c r="E29" s="20">
        <v>0</v>
      </c>
      <c r="F29" s="20">
        <v>0</v>
      </c>
      <c r="G29" s="20">
        <v>0</v>
      </c>
      <c r="H29" s="20">
        <v>0</v>
      </c>
      <c r="I29" s="20">
        <v>0</v>
      </c>
      <c r="J29" s="20">
        <v>0</v>
      </c>
      <c r="K29" s="20">
        <v>0</v>
      </c>
      <c r="L29" s="20">
        <v>0</v>
      </c>
      <c r="M29" s="20">
        <v>0</v>
      </c>
      <c r="N29" s="20">
        <v>0</v>
      </c>
      <c r="O29" s="27">
        <v>0</v>
      </c>
      <c r="P29" s="22">
        <v>0</v>
      </c>
      <c r="Q29" s="59">
        <f>D29/B29</f>
        <v>0</v>
      </c>
      <c r="R29" s="20">
        <v>0</v>
      </c>
      <c r="S29" s="20">
        <v>0</v>
      </c>
      <c r="T29" s="20">
        <f>DonaldsonBerger!U16</f>
        <v>1</v>
      </c>
      <c r="U29" s="20" t="s">
        <v>113</v>
      </c>
      <c r="V29" s="20" t="s">
        <v>114</v>
      </c>
      <c r="W29" s="89">
        <f t="shared" si="2"/>
        <v>0.66666666666666663</v>
      </c>
    </row>
    <row r="30" spans="1:23" s="45" customFormat="1" ht="17" customHeight="1" x14ac:dyDescent="0.2">
      <c r="A30" s="90" t="str">
        <f>DonaldsonBerger!A19</f>
        <v>#27 Griffin Berger</v>
      </c>
      <c r="B30" s="11">
        <v>0</v>
      </c>
      <c r="C30" s="11">
        <v>0</v>
      </c>
      <c r="D30" s="11">
        <v>0</v>
      </c>
      <c r="E30" s="11">
        <v>0</v>
      </c>
      <c r="F30" s="11">
        <v>0</v>
      </c>
      <c r="G30" s="11">
        <v>0</v>
      </c>
      <c r="H30" s="11">
        <v>0</v>
      </c>
      <c r="I30" s="11">
        <v>0</v>
      </c>
      <c r="J30" s="11">
        <v>0</v>
      </c>
      <c r="K30" s="11">
        <v>0</v>
      </c>
      <c r="L30" s="11">
        <v>0</v>
      </c>
      <c r="M30" s="11">
        <v>0</v>
      </c>
      <c r="N30" s="11">
        <v>0</v>
      </c>
      <c r="O30" s="59"/>
      <c r="P30" s="27"/>
      <c r="Q30" s="59">
        <v>0</v>
      </c>
      <c r="R30" s="11"/>
      <c r="S30" s="11"/>
      <c r="T30" s="11">
        <f>DonaldsonBerger!U33</f>
        <v>0</v>
      </c>
      <c r="U30" s="11">
        <f>DonaldsonBerger!V33</f>
        <v>0</v>
      </c>
      <c r="V30" s="11">
        <f>DonaldsonBerger!W33</f>
        <v>0</v>
      </c>
      <c r="W30" s="91" t="e">
        <f t="shared" si="2"/>
        <v>#DIV/0!</v>
      </c>
    </row>
    <row r="31" spans="1:23" s="45" customFormat="1" ht="19" customHeight="1" x14ac:dyDescent="0.2">
      <c r="A31" s="92" t="s">
        <v>51</v>
      </c>
      <c r="B31" s="16">
        <f t="shared" ref="B31:N31" si="3">SUM(B5:B30)</f>
        <v>685</v>
      </c>
      <c r="C31" s="16">
        <f t="shared" si="3"/>
        <v>131</v>
      </c>
      <c r="D31" s="16">
        <f t="shared" si="3"/>
        <v>179</v>
      </c>
      <c r="E31" s="16">
        <f t="shared" si="3"/>
        <v>21</v>
      </c>
      <c r="F31" s="16">
        <f t="shared" si="3"/>
        <v>8</v>
      </c>
      <c r="G31" s="16">
        <f t="shared" si="3"/>
        <v>2</v>
      </c>
      <c r="H31" s="16">
        <f t="shared" si="3"/>
        <v>92</v>
      </c>
      <c r="I31" s="16">
        <f t="shared" si="3"/>
        <v>153</v>
      </c>
      <c r="J31" s="16">
        <f t="shared" si="3"/>
        <v>73</v>
      </c>
      <c r="K31" s="16">
        <f t="shared" si="3"/>
        <v>26</v>
      </c>
      <c r="L31" s="16">
        <f t="shared" si="3"/>
        <v>10</v>
      </c>
      <c r="M31" s="16">
        <f t="shared" si="3"/>
        <v>11</v>
      </c>
      <c r="N31" s="16">
        <f t="shared" si="3"/>
        <v>32</v>
      </c>
      <c r="O31" s="18">
        <f>(D31+J31+K31)/(B31+J31+K31+M31)</f>
        <v>0.34968553459119495</v>
      </c>
      <c r="P31" s="18">
        <f>($D31+$E31+($F31*2)+($G31*3))/$B31</f>
        <v>0.32408759124087594</v>
      </c>
      <c r="Q31" s="18">
        <f>D31/B31</f>
        <v>0.26131386861313871</v>
      </c>
      <c r="R31" s="16">
        <f>SUM(R5:R30)</f>
        <v>70</v>
      </c>
      <c r="S31" s="16">
        <f>SUM(S5:S30)</f>
        <v>13</v>
      </c>
      <c r="T31" s="16">
        <f>SUM(T5:T30)</f>
        <v>54</v>
      </c>
      <c r="U31" s="16">
        <f>SUM(U5:U30)</f>
        <v>189</v>
      </c>
      <c r="V31" s="16">
        <f>SUM(V5:V30)</f>
        <v>471</v>
      </c>
      <c r="W31" s="87">
        <f t="shared" ref="W31" si="4">(U31+V31)/(T31+U31+V31)</f>
        <v>0.92436974789915971</v>
      </c>
    </row>
    <row r="32" spans="1:23" s="45" customFormat="1" ht="18.25" customHeight="1" x14ac:dyDescent="0.2">
      <c r="B32" s="20"/>
      <c r="C32" s="20"/>
      <c r="D32" s="20"/>
      <c r="E32" s="20"/>
      <c r="F32" s="20"/>
      <c r="G32" s="20"/>
      <c r="H32" s="20"/>
      <c r="I32" s="20"/>
      <c r="J32" s="20"/>
      <c r="K32" s="20"/>
      <c r="L32" s="20"/>
      <c r="M32" s="20"/>
      <c r="N32" s="20"/>
      <c r="O32" s="22"/>
      <c r="P32" s="22"/>
      <c r="Q32" s="22"/>
      <c r="R32" s="20"/>
      <c r="S32" s="20"/>
      <c r="T32" s="20"/>
      <c r="U32" s="20"/>
      <c r="V32" s="20"/>
      <c r="W32" s="89"/>
    </row>
    <row r="33" spans="1:23" s="45" customFormat="1" ht="19" customHeight="1" x14ac:dyDescent="0.2">
      <c r="A33" s="93" t="s">
        <v>116</v>
      </c>
      <c r="B33" s="94">
        <v>761</v>
      </c>
      <c r="C33" s="20">
        <v>185</v>
      </c>
      <c r="D33" s="20">
        <v>234</v>
      </c>
      <c r="E33" s="20">
        <v>40</v>
      </c>
      <c r="F33" s="20">
        <v>7</v>
      </c>
      <c r="G33" s="20">
        <v>5</v>
      </c>
      <c r="H33" s="20">
        <v>138</v>
      </c>
      <c r="I33" s="20">
        <v>159</v>
      </c>
      <c r="J33" s="20">
        <v>95</v>
      </c>
      <c r="K33" s="20">
        <v>37</v>
      </c>
      <c r="L33" s="20">
        <v>3</v>
      </c>
      <c r="M33" s="20">
        <v>11</v>
      </c>
      <c r="N33" s="20">
        <v>26</v>
      </c>
      <c r="O33" s="22">
        <f>(D33+J33+K33)/(B33+J33+K33+M33)</f>
        <v>0.40486725663716816</v>
      </c>
      <c r="P33" s="22">
        <v>0.39800000000000002</v>
      </c>
      <c r="Q33" s="22">
        <f>D33/B33</f>
        <v>0.30749014454664914</v>
      </c>
      <c r="R33" s="20">
        <v>72</v>
      </c>
      <c r="S33" s="20">
        <v>10</v>
      </c>
      <c r="T33" s="20">
        <v>37</v>
      </c>
      <c r="U33" s="20">
        <v>214</v>
      </c>
      <c r="V33" s="20">
        <v>513</v>
      </c>
      <c r="W33" s="89">
        <f>(U33+V33)/(T33+U33+V33)</f>
        <v>0.95157068062827221</v>
      </c>
    </row>
    <row r="34" spans="1:23" s="45" customFormat="1" ht="19" customHeight="1" x14ac:dyDescent="0.2">
      <c r="A34" s="95" t="s">
        <v>117</v>
      </c>
      <c r="B34" s="20">
        <v>821</v>
      </c>
      <c r="C34" s="20">
        <v>155</v>
      </c>
      <c r="D34" s="20">
        <v>199</v>
      </c>
      <c r="E34" s="20">
        <v>33</v>
      </c>
      <c r="F34" s="20">
        <v>3</v>
      </c>
      <c r="G34" s="20">
        <v>1</v>
      </c>
      <c r="H34" s="20">
        <v>113</v>
      </c>
      <c r="I34" s="20">
        <v>164</v>
      </c>
      <c r="J34" s="20">
        <v>98</v>
      </c>
      <c r="K34" s="20">
        <v>42</v>
      </c>
      <c r="L34" s="20">
        <v>15</v>
      </c>
      <c r="M34" s="20">
        <v>6</v>
      </c>
      <c r="N34" s="20">
        <v>39</v>
      </c>
      <c r="O34" s="22">
        <f>(D34+J34+K34)/(B34+J34+K34+M34)</f>
        <v>0.35056876938986559</v>
      </c>
      <c r="P34" s="22">
        <v>0.29399999999999998</v>
      </c>
      <c r="Q34" s="22">
        <f>D34/B34</f>
        <v>0.24238733252131547</v>
      </c>
      <c r="R34" s="20">
        <v>60</v>
      </c>
      <c r="S34" s="20">
        <v>25</v>
      </c>
      <c r="T34" s="20">
        <v>51</v>
      </c>
      <c r="U34" s="20">
        <v>251</v>
      </c>
      <c r="V34" s="20">
        <v>651</v>
      </c>
      <c r="W34" s="96" t="s">
        <v>118</v>
      </c>
    </row>
    <row r="35" spans="1:23" s="45" customFormat="1" ht="19" customHeight="1" x14ac:dyDescent="0.2">
      <c r="A35" s="95" t="s">
        <v>119</v>
      </c>
      <c r="B35" s="20">
        <v>772</v>
      </c>
      <c r="C35" s="20">
        <v>118</v>
      </c>
      <c r="D35" s="20">
        <v>196</v>
      </c>
      <c r="E35" s="20">
        <v>30</v>
      </c>
      <c r="F35" s="20">
        <v>1</v>
      </c>
      <c r="G35" s="20">
        <v>1</v>
      </c>
      <c r="H35" s="20">
        <v>101</v>
      </c>
      <c r="I35" s="20">
        <v>188</v>
      </c>
      <c r="J35" s="20">
        <v>104</v>
      </c>
      <c r="K35" s="20">
        <v>34</v>
      </c>
      <c r="L35" s="20">
        <v>12</v>
      </c>
      <c r="M35" s="20">
        <v>9</v>
      </c>
      <c r="N35" s="20">
        <v>25</v>
      </c>
      <c r="O35" s="22">
        <f>(D35+J35+K35)/(B35+J35+K35+M35)</f>
        <v>0.3634385201305767</v>
      </c>
      <c r="P35" s="22">
        <f>D35/B35</f>
        <v>0.25388601036269431</v>
      </c>
      <c r="Q35" s="22">
        <f>D35/B35</f>
        <v>0.25388601036269431</v>
      </c>
      <c r="R35" s="20">
        <v>67</v>
      </c>
      <c r="S35" s="20">
        <v>19</v>
      </c>
      <c r="T35" s="20">
        <v>46</v>
      </c>
      <c r="U35" s="20">
        <v>241</v>
      </c>
      <c r="V35" s="20">
        <v>609</v>
      </c>
      <c r="W35" s="96" t="s">
        <v>120</v>
      </c>
    </row>
    <row r="36" spans="1:23" s="45" customFormat="1" ht="19" customHeight="1" x14ac:dyDescent="0.2">
      <c r="A36" s="95" t="s">
        <v>121</v>
      </c>
      <c r="B36" s="20">
        <v>701</v>
      </c>
      <c r="C36" s="20">
        <v>182</v>
      </c>
      <c r="D36" s="20">
        <v>201</v>
      </c>
      <c r="E36" s="20">
        <v>30</v>
      </c>
      <c r="F36" s="20">
        <v>8</v>
      </c>
      <c r="G36" s="20">
        <v>3</v>
      </c>
      <c r="H36" s="20">
        <v>137</v>
      </c>
      <c r="I36" s="20">
        <v>155</v>
      </c>
      <c r="J36" s="20">
        <v>141</v>
      </c>
      <c r="K36" s="20">
        <v>39</v>
      </c>
      <c r="L36" s="20">
        <v>9</v>
      </c>
      <c r="M36" s="20">
        <v>6</v>
      </c>
      <c r="N36" s="20">
        <v>22</v>
      </c>
      <c r="O36" s="22">
        <f>(D36+J36+K36)/(B36+J36+K36+M36)</f>
        <v>0.4295377677564825</v>
      </c>
      <c r="P36" s="22">
        <v>0.29899999999999999</v>
      </c>
      <c r="Q36" s="22">
        <f>D36/B36</f>
        <v>0.28673323823109842</v>
      </c>
      <c r="R36" s="20">
        <v>84</v>
      </c>
      <c r="S36" s="20">
        <v>19</v>
      </c>
      <c r="T36" s="20">
        <v>45</v>
      </c>
      <c r="U36" s="20">
        <v>223</v>
      </c>
      <c r="V36" s="20">
        <v>541</v>
      </c>
      <c r="W36" s="96" t="s">
        <v>122</v>
      </c>
    </row>
    <row r="37" spans="1:23" s="45" customFormat="1" ht="19" customHeight="1" x14ac:dyDescent="0.2">
      <c r="A37" s="95" t="s">
        <v>123</v>
      </c>
      <c r="B37" s="20">
        <v>849</v>
      </c>
      <c r="C37" s="20">
        <v>223</v>
      </c>
      <c r="D37" s="20">
        <v>264</v>
      </c>
      <c r="E37" s="20">
        <v>57</v>
      </c>
      <c r="F37" s="20">
        <v>9</v>
      </c>
      <c r="G37" s="20">
        <v>12</v>
      </c>
      <c r="H37" s="20">
        <v>168</v>
      </c>
      <c r="I37" s="20">
        <v>209</v>
      </c>
      <c r="J37" s="20">
        <v>170</v>
      </c>
      <c r="K37" s="20">
        <v>40</v>
      </c>
      <c r="L37" s="20">
        <v>14</v>
      </c>
      <c r="M37" s="20">
        <v>5</v>
      </c>
      <c r="N37" s="20">
        <v>34</v>
      </c>
      <c r="O37" s="22">
        <f>(D37+J37+K37)/(B37+J37+K37+M37)</f>
        <v>0.44548872180451127</v>
      </c>
      <c r="P37" s="22">
        <f>($D37+$E37+($F37*2)+(G37*3))/$B37</f>
        <v>0.44169611307420492</v>
      </c>
      <c r="Q37" s="22">
        <f>D37/B37</f>
        <v>0.31095406360424027</v>
      </c>
      <c r="R37" s="20">
        <v>67</v>
      </c>
      <c r="W37" s="97"/>
    </row>
    <row r="38" spans="1:23" s="45" customFormat="1" ht="26" customHeight="1" x14ac:dyDescent="0.25">
      <c r="C38" s="141" t="s">
        <v>124</v>
      </c>
      <c r="D38" s="142"/>
      <c r="E38" s="142"/>
      <c r="F38" s="142"/>
      <c r="G38" s="142"/>
      <c r="H38" s="142"/>
      <c r="I38" s="142"/>
      <c r="J38" s="142"/>
      <c r="K38" s="142"/>
      <c r="L38" s="142"/>
      <c r="M38" s="142"/>
      <c r="N38" s="142"/>
      <c r="O38" s="142"/>
      <c r="P38" s="142"/>
      <c r="Q38" s="142"/>
      <c r="R38" s="142"/>
      <c r="S38" s="142"/>
      <c r="T38" s="142"/>
      <c r="U38" s="142"/>
      <c r="V38" s="142"/>
      <c r="W38" s="143"/>
    </row>
    <row r="39" spans="1:23" s="45" customFormat="1" ht="19" customHeight="1" x14ac:dyDescent="0.2">
      <c r="A39" s="98" t="s">
        <v>125</v>
      </c>
      <c r="B39" s="44"/>
      <c r="C39" s="44"/>
      <c r="D39" s="26" t="s">
        <v>126</v>
      </c>
      <c r="E39" s="44"/>
      <c r="F39" s="44"/>
      <c r="G39" s="44"/>
      <c r="H39" s="44"/>
      <c r="I39" s="44"/>
      <c r="J39" s="44"/>
      <c r="K39" s="44"/>
      <c r="L39" s="44"/>
      <c r="M39" s="44"/>
      <c r="N39" s="44"/>
      <c r="O39" s="31"/>
      <c r="W39" s="97"/>
    </row>
    <row r="40" spans="1:23" s="45" customFormat="1" ht="19.5" customHeight="1" x14ac:dyDescent="0.2">
      <c r="A40" s="99" t="s">
        <v>127</v>
      </c>
      <c r="B40" s="100" t="s">
        <v>53</v>
      </c>
      <c r="C40" s="101" t="s">
        <v>54</v>
      </c>
      <c r="D40" s="101" t="s">
        <v>55</v>
      </c>
      <c r="E40" s="101" t="s">
        <v>56</v>
      </c>
      <c r="F40" s="101" t="s">
        <v>57</v>
      </c>
      <c r="G40" s="101" t="s">
        <v>9</v>
      </c>
      <c r="H40" s="101" t="s">
        <v>10</v>
      </c>
      <c r="I40" s="101" t="s">
        <v>15</v>
      </c>
      <c r="J40" s="101" t="s">
        <v>16</v>
      </c>
      <c r="K40" s="101" t="s">
        <v>17</v>
      </c>
      <c r="L40" s="101" t="s">
        <v>65</v>
      </c>
      <c r="M40" s="100" t="s">
        <v>58</v>
      </c>
      <c r="N40" s="101" t="s">
        <v>59</v>
      </c>
      <c r="O40" s="101" t="s">
        <v>60</v>
      </c>
      <c r="P40" s="102"/>
      <c r="Q40" s="20"/>
      <c r="R40" s="20"/>
      <c r="W40" s="103"/>
    </row>
    <row r="41" spans="1:23" s="45" customFormat="1" ht="19.5" customHeight="1" x14ac:dyDescent="0.2">
      <c r="A41" s="104" t="str">
        <f>AlemanLyons!A1</f>
        <v># 14 Eric Aleman</v>
      </c>
      <c r="B41" s="105">
        <f>AlemanLyons!B40</f>
        <v>10</v>
      </c>
      <c r="C41" s="105">
        <f>AlemanLyons!C40</f>
        <v>0</v>
      </c>
      <c r="D41" s="105">
        <f>AlemanLyons!D40</f>
        <v>3</v>
      </c>
      <c r="E41" s="105">
        <f>AlemanLyons!E40</f>
        <v>0</v>
      </c>
      <c r="F41" s="106">
        <f>AlemanLyons!F40</f>
        <v>22.67</v>
      </c>
      <c r="G41" s="105">
        <f>AlemanLyons!G40</f>
        <v>23</v>
      </c>
      <c r="H41" s="105">
        <f>AlemanLyons!H40</f>
        <v>31</v>
      </c>
      <c r="I41" s="105">
        <f>AlemanLyons!I40</f>
        <v>12</v>
      </c>
      <c r="J41" s="105">
        <f>AlemanLyons!J40</f>
        <v>5</v>
      </c>
      <c r="K41" s="105">
        <f>AlemanLyons!K40</f>
        <v>3</v>
      </c>
      <c r="L41" s="105">
        <f>AlemanLyons!L40</f>
        <v>1</v>
      </c>
      <c r="M41" s="105">
        <f>AlemanLyons!M40</f>
        <v>11</v>
      </c>
      <c r="N41" s="107">
        <f>AlemanLyons!N40</f>
        <v>3.396559329510366</v>
      </c>
      <c r="O41" s="107">
        <f>AlemanLyons!O40</f>
        <v>1.7203352448169384</v>
      </c>
      <c r="P41" s="108"/>
    </row>
    <row r="42" spans="1:23" s="45" customFormat="1" ht="19" customHeight="1" x14ac:dyDescent="0.2">
      <c r="A42" s="88" t="str">
        <f>Rolfson!A1</f>
        <v># 13 Andrew Rolfson</v>
      </c>
      <c r="B42" s="20">
        <f>Rolfson!B47</f>
        <v>6</v>
      </c>
      <c r="C42" s="20">
        <f>Rolfson!C47</f>
        <v>2</v>
      </c>
      <c r="D42" s="20">
        <f>Rolfson!D47</f>
        <v>2</v>
      </c>
      <c r="E42" s="20">
        <f>Rolfson!E47</f>
        <v>1</v>
      </c>
      <c r="F42" s="41">
        <f>Rolfson!F47</f>
        <v>10.67</v>
      </c>
      <c r="G42" s="20">
        <f>Rolfson!G47</f>
        <v>12</v>
      </c>
      <c r="H42" s="20">
        <f>Rolfson!H47</f>
        <v>10</v>
      </c>
      <c r="I42" s="20">
        <f>Rolfson!I47</f>
        <v>8</v>
      </c>
      <c r="J42" s="20">
        <f>Rolfson!J47</f>
        <v>14</v>
      </c>
      <c r="K42" s="20">
        <f>Rolfson!K47</f>
        <v>1</v>
      </c>
      <c r="L42" s="20">
        <f>Rolfson!L47</f>
        <v>1</v>
      </c>
      <c r="M42" s="20">
        <f>Rolfson!M47</f>
        <v>8</v>
      </c>
      <c r="N42" s="42">
        <f>Rolfson!N47</f>
        <v>5.2483598875351456</v>
      </c>
      <c r="O42" s="42">
        <f>Rolfson!O47</f>
        <v>2.3430178069353329</v>
      </c>
      <c r="P42" s="44"/>
    </row>
    <row r="43" spans="1:23" s="45" customFormat="1" ht="19" customHeight="1" x14ac:dyDescent="0.2">
      <c r="A43" s="88" t="str">
        <f>DonaldsonBerger!A1</f>
        <v>#6 Kenny Donaldson</v>
      </c>
      <c r="B43" s="20">
        <f>DonaldsonBerger!B16</f>
        <v>9</v>
      </c>
      <c r="C43" s="20">
        <f>DonaldsonBerger!C16</f>
        <v>2</v>
      </c>
      <c r="D43" s="20">
        <f>DonaldsonBerger!D16</f>
        <v>2</v>
      </c>
      <c r="E43" s="20">
        <f>DonaldsonBerger!E16</f>
        <v>0</v>
      </c>
      <c r="F43" s="41">
        <f>DonaldsonBerger!F16</f>
        <v>33</v>
      </c>
      <c r="G43" s="20">
        <f>DonaldsonBerger!G16</f>
        <v>15</v>
      </c>
      <c r="H43" s="20">
        <f>DonaldsonBerger!H16</f>
        <v>30</v>
      </c>
      <c r="I43" s="20">
        <f>DonaldsonBerger!I16</f>
        <v>30</v>
      </c>
      <c r="J43" s="20">
        <f>DonaldsonBerger!J16</f>
        <v>14</v>
      </c>
      <c r="K43" s="20">
        <f>DonaldsonBerger!K16</f>
        <v>2</v>
      </c>
      <c r="L43" s="20">
        <f>DonaldsonBerger!L16</f>
        <v>2</v>
      </c>
      <c r="M43" s="20">
        <f>DonaldsonBerger!M16</f>
        <v>13</v>
      </c>
      <c r="N43" s="42">
        <f>DonaldsonBerger!N16</f>
        <v>2.7575757575757578</v>
      </c>
      <c r="O43" s="42">
        <f>DonaldsonBerger!O16</f>
        <v>1.393939393939394</v>
      </c>
      <c r="P43" s="44"/>
    </row>
    <row r="44" spans="1:23" s="45" customFormat="1" ht="19" customHeight="1" x14ac:dyDescent="0.2">
      <c r="A44" s="88" t="str">
        <f>VegaWiliams!A1</f>
        <v># 23 Justin Vega</v>
      </c>
      <c r="B44" s="20">
        <f>VegaWiliams!B28</f>
        <v>10</v>
      </c>
      <c r="C44" s="20">
        <f>VegaWiliams!C28</f>
        <v>3</v>
      </c>
      <c r="D44" s="20">
        <f>VegaWiliams!D28</f>
        <v>3</v>
      </c>
      <c r="E44" s="20">
        <f>VegaWiliams!E28</f>
        <v>0</v>
      </c>
      <c r="F44" s="41">
        <f>VegaWiliams!F28</f>
        <v>36.33</v>
      </c>
      <c r="G44" s="20">
        <f>VegaWiliams!G28</f>
        <v>18</v>
      </c>
      <c r="H44" s="20">
        <f>VegaWiliams!H28</f>
        <v>33</v>
      </c>
      <c r="I44" s="20">
        <f>VegaWiliams!I28</f>
        <v>27</v>
      </c>
      <c r="J44" s="20">
        <f>VegaWiliams!J28</f>
        <v>9</v>
      </c>
      <c r="K44" s="20">
        <f>VegaWiliams!K28</f>
        <v>0</v>
      </c>
      <c r="L44" s="20">
        <f>VegaWiliams!L28</f>
        <v>1</v>
      </c>
      <c r="M44" s="20">
        <f>VegaWiliams!M28</f>
        <v>15</v>
      </c>
      <c r="N44" s="42">
        <f>VegaWiliams!N28</f>
        <v>2.8901734104046244</v>
      </c>
      <c r="O44" s="42">
        <f>VegaWiliams!O28</f>
        <v>1.1560693641618498</v>
      </c>
      <c r="P44" s="44"/>
    </row>
    <row r="45" spans="1:23" s="45" customFormat="1" ht="19" customHeight="1" x14ac:dyDescent="0.2">
      <c r="A45" s="88" t="str">
        <f>ZehilNorrisLineau!A40</f>
        <v>#30 Justin Lineau</v>
      </c>
      <c r="B45" s="20">
        <f>ZehilNorrisLineau!B59</f>
        <v>6</v>
      </c>
      <c r="C45" s="20">
        <f>ZehilNorrisLineau!C59</f>
        <v>0</v>
      </c>
      <c r="D45" s="20">
        <f>ZehilNorrisLineau!D59</f>
        <v>2</v>
      </c>
      <c r="E45" s="20">
        <f>ZehilNorrisLineau!E59</f>
        <v>0</v>
      </c>
      <c r="F45" s="42">
        <f>ZehilNorrisLineau!F59</f>
        <v>7.33</v>
      </c>
      <c r="G45" s="20">
        <f>ZehilNorrisLineau!G59</f>
        <v>13</v>
      </c>
      <c r="H45" s="20">
        <f>ZehilNorrisLineau!H59</f>
        <v>9</v>
      </c>
      <c r="I45" s="20">
        <f>ZehilNorrisLineau!I59</f>
        <v>3</v>
      </c>
      <c r="J45" s="20">
        <f>ZehilNorrisLineau!J59</f>
        <v>7</v>
      </c>
      <c r="K45" s="20">
        <f>ZehilNorrisLineau!K59</f>
        <v>8</v>
      </c>
      <c r="L45" s="20">
        <f>ZehilNorrisLineau!L59</f>
        <v>1</v>
      </c>
      <c r="M45" s="20">
        <f>ZehilNorrisLineau!M59</f>
        <v>12</v>
      </c>
      <c r="N45" s="42">
        <f>ZehilNorrisLineau!N59</f>
        <v>11.459754433833561</v>
      </c>
      <c r="O45" s="42">
        <f>ZehilNorrisLineau!O59</f>
        <v>3.2742155525238745</v>
      </c>
      <c r="P45" s="44"/>
    </row>
    <row r="46" spans="1:23" s="45" customFormat="1" ht="18.25" customHeight="1" x14ac:dyDescent="0.2">
      <c r="A46" s="88" t="str">
        <f>Oczypok!A1</f>
        <v># 24 Alex Oczypok</v>
      </c>
      <c r="B46" s="20">
        <f>Oczypok!B41</f>
        <v>8</v>
      </c>
      <c r="C46" s="20">
        <f>Oczypok!C41</f>
        <v>1</v>
      </c>
      <c r="D46" s="20">
        <f>Oczypok!D41</f>
        <v>3</v>
      </c>
      <c r="E46" s="41">
        <f>Oczypok!E41</f>
        <v>0</v>
      </c>
      <c r="F46" s="41">
        <f>Oczypok!F41</f>
        <v>27.33</v>
      </c>
      <c r="G46" s="20">
        <f>Oczypok!G41</f>
        <v>16</v>
      </c>
      <c r="H46" s="20">
        <f>Oczypok!H41</f>
        <v>23</v>
      </c>
      <c r="I46" s="20">
        <f>Oczypok!I41</f>
        <v>15</v>
      </c>
      <c r="J46" s="20">
        <f>Oczypok!J41</f>
        <v>10</v>
      </c>
      <c r="K46" s="20">
        <f>Oczypok!K41</f>
        <v>3</v>
      </c>
      <c r="L46" s="20">
        <f>Oczypok!L41</f>
        <v>2</v>
      </c>
      <c r="M46" s="20">
        <f>Oczypok!M41</f>
        <v>10</v>
      </c>
      <c r="N46" s="42">
        <f>Oczypok!N41</f>
        <v>2.5612879619465789</v>
      </c>
      <c r="O46" s="42">
        <f>Oczypok!O41</f>
        <v>1.3172338090010978</v>
      </c>
      <c r="P46" s="20"/>
    </row>
    <row r="47" spans="1:23" s="45" customFormat="1" ht="19" customHeight="1" x14ac:dyDescent="0.2">
      <c r="A47" s="88" t="str">
        <f>AlemanLyons!A44</f>
        <v>#21 Roy Lyons</v>
      </c>
      <c r="B47" s="20">
        <f>AlemanLyons!B67</f>
        <v>8</v>
      </c>
      <c r="C47" s="20">
        <f>AlemanLyons!C67</f>
        <v>0</v>
      </c>
      <c r="D47" s="20">
        <f>AlemanLyons!D67</f>
        <v>1</v>
      </c>
      <c r="E47" s="20">
        <f>AlemanLyons!E67</f>
        <v>0</v>
      </c>
      <c r="F47" s="41">
        <f>AlemanLyons!F67</f>
        <v>7.33</v>
      </c>
      <c r="G47" s="20">
        <f>AlemanLyons!G67</f>
        <v>14</v>
      </c>
      <c r="H47" s="20">
        <f>AlemanLyons!H67</f>
        <v>14</v>
      </c>
      <c r="I47" s="20">
        <f>AlemanLyons!I67</f>
        <v>3</v>
      </c>
      <c r="J47" s="20">
        <f>AlemanLyons!J67</f>
        <v>5</v>
      </c>
      <c r="K47" s="20">
        <f>AlemanLyons!K67</f>
        <v>1</v>
      </c>
      <c r="L47" s="20">
        <f>AlemanLyons!L67</f>
        <v>0</v>
      </c>
      <c r="M47" s="20">
        <f>AlemanLyons!M67</f>
        <v>8</v>
      </c>
      <c r="N47" s="42">
        <f>AlemanLyons!N67</f>
        <v>7.6398362892223739</v>
      </c>
      <c r="O47" s="42">
        <f>AlemanLyons!O67</f>
        <v>2.7285129604365621</v>
      </c>
      <c r="P47" s="44"/>
    </row>
    <row r="48" spans="1:23" s="45" customFormat="1" ht="18.25" customHeight="1" x14ac:dyDescent="0.2">
      <c r="A48" s="88" t="s">
        <v>128</v>
      </c>
      <c r="B48" s="20">
        <f>HollstronRosenblum!B44</f>
        <v>4</v>
      </c>
      <c r="C48" s="20">
        <f>HollstronRosenblum!C44</f>
        <v>0</v>
      </c>
      <c r="D48" s="20">
        <f>HollstronRosenblum!D44</f>
        <v>0</v>
      </c>
      <c r="E48" s="20">
        <f>HollstronRosenblum!E44</f>
        <v>0</v>
      </c>
      <c r="F48" s="41">
        <f>HollstronRosenblum!F44</f>
        <v>4</v>
      </c>
      <c r="G48" s="20">
        <f>HollstronRosenblum!G44</f>
        <v>4</v>
      </c>
      <c r="H48" s="20">
        <f>HollstronRosenblum!H44</f>
        <v>8</v>
      </c>
      <c r="I48" s="20">
        <f>HollstronRosenblum!I44</f>
        <v>1</v>
      </c>
      <c r="J48" s="20">
        <f>HollstronRosenblum!J44</f>
        <v>2</v>
      </c>
      <c r="K48" s="20">
        <f>HollstronRosenblum!K44</f>
        <v>3</v>
      </c>
      <c r="L48" s="20">
        <f>HollstronRosenblum!L44</f>
        <v>0</v>
      </c>
      <c r="M48" s="20">
        <f>HollstronRosenblum!M44</f>
        <v>4</v>
      </c>
      <c r="N48" s="42">
        <f>HollstronRosenblum!N44</f>
        <v>7</v>
      </c>
      <c r="O48" s="42">
        <f>HollstronRosenblum!O44</f>
        <v>3.25</v>
      </c>
      <c r="P48" s="51"/>
    </row>
    <row r="49" spans="1:16" s="45" customFormat="1" ht="19" customHeight="1" x14ac:dyDescent="0.2">
      <c r="A49" s="88" t="str">
        <f>DonaldsonBerger!A19</f>
        <v>#27 Griffin Berger</v>
      </c>
      <c r="B49" s="20">
        <f>DonaldsonBerger!B33</f>
        <v>5</v>
      </c>
      <c r="C49" s="20">
        <f>DonaldsonBerger!C33</f>
        <v>0</v>
      </c>
      <c r="D49" s="20">
        <f>DonaldsonBerger!D33</f>
        <v>0</v>
      </c>
      <c r="E49" s="20">
        <f>DonaldsonBerger!E33</f>
        <v>0</v>
      </c>
      <c r="F49" s="41">
        <f>DonaldsonBerger!F33</f>
        <v>4.33</v>
      </c>
      <c r="G49" s="20">
        <f>DonaldsonBerger!G33</f>
        <v>3</v>
      </c>
      <c r="H49" s="20">
        <f>DonaldsonBerger!H33</f>
        <v>4</v>
      </c>
      <c r="I49" s="20">
        <f>DonaldsonBerger!I33</f>
        <v>1</v>
      </c>
      <c r="J49" s="20">
        <f>DonaldsonBerger!J33</f>
        <v>1</v>
      </c>
      <c r="K49" s="20">
        <f>DonaldsonBerger!K33</f>
        <v>0</v>
      </c>
      <c r="L49" s="20">
        <f>DonaldsonBerger!L33</f>
        <v>0</v>
      </c>
      <c r="M49" s="20">
        <f>DonaldsonBerger!M33</f>
        <v>3</v>
      </c>
      <c r="N49" s="42">
        <f>DonaldsonBerger!N33</f>
        <v>4.849884526558891</v>
      </c>
      <c r="O49" s="42">
        <f>DonaldsonBerger!O33</f>
        <v>1.1547344110854503</v>
      </c>
      <c r="P49" s="44"/>
    </row>
    <row r="50" spans="1:16" s="45" customFormat="1" ht="19" customHeight="1" x14ac:dyDescent="0.2">
      <c r="A50" s="109" t="s">
        <v>86</v>
      </c>
      <c r="B50" s="20">
        <v>1</v>
      </c>
      <c r="C50" s="20">
        <v>0</v>
      </c>
      <c r="D50" s="20">
        <v>0</v>
      </c>
      <c r="E50" s="20">
        <v>0</v>
      </c>
      <c r="F50" s="41">
        <v>0.33333333333333331</v>
      </c>
      <c r="G50" s="20">
        <v>0</v>
      </c>
      <c r="H50" s="20">
        <v>0</v>
      </c>
      <c r="I50" s="20">
        <v>0</v>
      </c>
      <c r="J50" s="20">
        <v>0</v>
      </c>
      <c r="K50" s="20">
        <v>0</v>
      </c>
      <c r="L50" s="20">
        <v>0</v>
      </c>
      <c r="M50" s="20">
        <v>0</v>
      </c>
      <c r="N50" s="42">
        <v>0</v>
      </c>
      <c r="O50" s="42">
        <v>0</v>
      </c>
      <c r="P50" s="44"/>
    </row>
    <row r="51" spans="1:16" s="45" customFormat="1" ht="19" customHeight="1" x14ac:dyDescent="0.2">
      <c r="A51" s="88" t="s">
        <v>99</v>
      </c>
      <c r="B51" s="20">
        <v>1</v>
      </c>
      <c r="C51" s="20">
        <v>0</v>
      </c>
      <c r="D51" s="20">
        <v>0</v>
      </c>
      <c r="E51" s="20">
        <v>0</v>
      </c>
      <c r="F51" s="41">
        <v>0.33333333333333331</v>
      </c>
      <c r="G51" s="20">
        <v>0</v>
      </c>
      <c r="H51" s="20">
        <v>0</v>
      </c>
      <c r="I51" s="20">
        <v>0</v>
      </c>
      <c r="J51" s="20">
        <v>0</v>
      </c>
      <c r="K51" s="20">
        <v>0</v>
      </c>
      <c r="L51" s="20">
        <v>0</v>
      </c>
      <c r="M51" s="20">
        <v>0</v>
      </c>
      <c r="N51" s="42">
        <v>0</v>
      </c>
      <c r="O51" s="42">
        <v>0</v>
      </c>
      <c r="P51" s="44"/>
    </row>
    <row r="52" spans="1:16" s="45" customFormat="1" ht="19" customHeight="1" x14ac:dyDescent="0.2">
      <c r="A52" s="88" t="s">
        <v>83</v>
      </c>
      <c r="B52" s="20">
        <v>1</v>
      </c>
      <c r="C52" s="20">
        <v>0</v>
      </c>
      <c r="D52" s="20">
        <v>0</v>
      </c>
      <c r="E52" s="20">
        <v>0</v>
      </c>
      <c r="F52" s="41">
        <v>0.33333333333333331</v>
      </c>
      <c r="G52" s="20">
        <v>0</v>
      </c>
      <c r="H52" s="20">
        <v>0</v>
      </c>
      <c r="I52" s="20">
        <v>0</v>
      </c>
      <c r="J52" s="20">
        <v>0</v>
      </c>
      <c r="K52" s="20">
        <v>0</v>
      </c>
      <c r="L52" s="20">
        <v>0</v>
      </c>
      <c r="M52" s="20">
        <v>0</v>
      </c>
      <c r="N52" s="42">
        <v>0</v>
      </c>
      <c r="O52" s="42">
        <v>0</v>
      </c>
      <c r="P52" s="44"/>
    </row>
    <row r="53" spans="1:16" s="45" customFormat="1" ht="19" customHeight="1" x14ac:dyDescent="0.2">
      <c r="A53" s="88" t="str">
        <f>ZehilNorrisLineau!A3</f>
        <v>#11 Louis Zehil</v>
      </c>
      <c r="B53" s="20">
        <f>ZehilNorrisLineau!B16</f>
        <v>7</v>
      </c>
      <c r="C53" s="20">
        <f>ZehilNorrisLineau!C16</f>
        <v>0</v>
      </c>
      <c r="D53" s="20">
        <f>ZehilNorrisLineau!D16</f>
        <v>1</v>
      </c>
      <c r="E53" s="20">
        <f>ZehilNorrisLineau!E16</f>
        <v>0</v>
      </c>
      <c r="F53" s="42">
        <f>ZehilNorrisLineau!F16</f>
        <v>5.67</v>
      </c>
      <c r="G53" s="20">
        <f>ZehilNorrisLineau!G16</f>
        <v>14</v>
      </c>
      <c r="H53" s="20">
        <f>ZehilNorrisLineau!H16</f>
        <v>10</v>
      </c>
      <c r="I53" s="20">
        <f>ZehilNorrisLineau!I16</f>
        <v>1</v>
      </c>
      <c r="J53" s="20">
        <f>ZehilNorrisLineau!J16</f>
        <v>5</v>
      </c>
      <c r="K53" s="20">
        <f>ZehilNorrisLineau!K16</f>
        <v>4</v>
      </c>
      <c r="L53" s="20">
        <f>ZehilNorrisLineau!L16</f>
        <v>2</v>
      </c>
      <c r="M53" s="20">
        <f>ZehilNorrisLineau!M16</f>
        <v>13</v>
      </c>
      <c r="N53" s="42">
        <f>ZehilNorrisLineau!N16</f>
        <v>16.049382716049383</v>
      </c>
      <c r="O53" s="42">
        <f>ZehilNorrisLineau!O16</f>
        <v>3.3509700176366843</v>
      </c>
      <c r="P53" s="44"/>
    </row>
    <row r="54" spans="1:16" s="45" customFormat="1" ht="19" customHeight="1" x14ac:dyDescent="0.2">
      <c r="A54" s="90" t="str">
        <f>Sizemore!A1</f>
        <v># 5 Austin Sizemore</v>
      </c>
      <c r="B54" s="24">
        <f>Sizemore!B44</f>
        <v>6</v>
      </c>
      <c r="C54" s="24">
        <f>Sizemore!C44</f>
        <v>0</v>
      </c>
      <c r="D54" s="24">
        <f>Sizemore!D44</f>
        <v>1</v>
      </c>
      <c r="E54" s="24">
        <f>Sizemore!E44</f>
        <v>1</v>
      </c>
      <c r="F54" s="37">
        <f>Sizemore!F44</f>
        <v>8.99</v>
      </c>
      <c r="G54" s="24">
        <f>Sizemore!G44</f>
        <v>5</v>
      </c>
      <c r="H54" s="24">
        <f>Sizemore!H44</f>
        <v>7</v>
      </c>
      <c r="I54" s="24">
        <f>Sizemore!I44</f>
        <v>17</v>
      </c>
      <c r="J54" s="24">
        <f>Sizemore!J44</f>
        <v>4</v>
      </c>
      <c r="K54" s="24">
        <f>Sizemore!K44</f>
        <v>5</v>
      </c>
      <c r="L54" s="24">
        <f>Sizemore!L44</f>
        <v>0</v>
      </c>
      <c r="M54" s="24">
        <f>Sizemore!M44</f>
        <v>5</v>
      </c>
      <c r="N54" s="38">
        <f>Sizemore!N44</f>
        <v>3.8932146829810899</v>
      </c>
      <c r="O54" s="38">
        <f>Sizemore!O44</f>
        <v>1.7797552836484982</v>
      </c>
      <c r="P54" s="44"/>
    </row>
    <row r="55" spans="1:16" s="45" customFormat="1" ht="18.25" customHeight="1" x14ac:dyDescent="0.2">
      <c r="A55" s="86" t="s">
        <v>51</v>
      </c>
      <c r="B55" s="16"/>
      <c r="C55" s="16">
        <f t="shared" ref="C55:M55" si="5">SUM(C41:C54)</f>
        <v>8</v>
      </c>
      <c r="D55" s="16">
        <f t="shared" si="5"/>
        <v>18</v>
      </c>
      <c r="E55" s="16">
        <f t="shared" si="5"/>
        <v>2</v>
      </c>
      <c r="F55" s="33">
        <f t="shared" si="5"/>
        <v>168.65000000000003</v>
      </c>
      <c r="G55" s="16">
        <f t="shared" si="5"/>
        <v>137</v>
      </c>
      <c r="H55" s="16">
        <f t="shared" si="5"/>
        <v>179</v>
      </c>
      <c r="I55" s="16">
        <f t="shared" si="5"/>
        <v>118</v>
      </c>
      <c r="J55" s="16">
        <f t="shared" si="5"/>
        <v>76</v>
      </c>
      <c r="K55" s="16">
        <f t="shared" si="5"/>
        <v>30</v>
      </c>
      <c r="L55" s="16">
        <f t="shared" si="5"/>
        <v>10</v>
      </c>
      <c r="M55" s="16">
        <f t="shared" si="5"/>
        <v>102</v>
      </c>
      <c r="N55" s="34">
        <f>(M55*7)/F55</f>
        <v>4.2336199229172831</v>
      </c>
      <c r="O55" s="34">
        <f>(H55+J55+K55)/F55</f>
        <v>1.6898903053661425</v>
      </c>
    </row>
    <row r="56" spans="1:16" s="45" customFormat="1" ht="18.25" customHeight="1" x14ac:dyDescent="0.2">
      <c r="A56" s="110"/>
      <c r="B56" s="20"/>
      <c r="C56" s="20"/>
      <c r="D56" s="20"/>
      <c r="E56" s="20"/>
      <c r="F56" s="41"/>
      <c r="G56" s="20"/>
      <c r="H56" s="20"/>
      <c r="I56" s="20"/>
      <c r="J56" s="20"/>
      <c r="K56" s="20"/>
      <c r="L56" s="20"/>
      <c r="M56" s="20"/>
      <c r="N56" s="42"/>
      <c r="O56" s="42"/>
    </row>
    <row r="57" spans="1:16" s="45" customFormat="1" ht="18.25" customHeight="1" x14ac:dyDescent="0.2">
      <c r="A57" s="88" t="s">
        <v>116</v>
      </c>
      <c r="B57" s="20"/>
      <c r="C57" s="20">
        <v>20</v>
      </c>
      <c r="D57" s="20">
        <v>9</v>
      </c>
      <c r="E57" s="20">
        <v>6</v>
      </c>
      <c r="F57" s="41">
        <v>186</v>
      </c>
      <c r="G57" s="20">
        <v>103</v>
      </c>
      <c r="H57" s="20">
        <v>153</v>
      </c>
      <c r="I57" s="20">
        <v>174</v>
      </c>
      <c r="J57" s="20">
        <v>101</v>
      </c>
      <c r="K57" s="20">
        <v>30</v>
      </c>
      <c r="L57" s="20">
        <v>9</v>
      </c>
      <c r="M57" s="20">
        <v>79</v>
      </c>
      <c r="N57" s="42">
        <v>2.97</v>
      </c>
      <c r="O57" s="42">
        <v>1.53</v>
      </c>
    </row>
    <row r="58" spans="1:16" s="45" customFormat="1" ht="18.25" customHeight="1" x14ac:dyDescent="0.2">
      <c r="A58" s="88" t="s">
        <v>129</v>
      </c>
      <c r="B58" s="20"/>
      <c r="C58" s="20">
        <v>5</v>
      </c>
      <c r="D58" s="20">
        <v>14</v>
      </c>
      <c r="E58" s="20"/>
      <c r="F58" s="41"/>
      <c r="G58" s="20"/>
      <c r="H58" s="20"/>
      <c r="I58" s="20"/>
      <c r="J58" s="20"/>
      <c r="K58" s="20"/>
      <c r="L58" s="20"/>
      <c r="M58" s="20"/>
      <c r="N58" s="42"/>
      <c r="O58" s="42"/>
    </row>
    <row r="59" spans="1:16" s="45" customFormat="1" ht="18.25" customHeight="1" x14ac:dyDescent="0.2">
      <c r="A59" s="88" t="s">
        <v>130</v>
      </c>
      <c r="B59" s="20"/>
      <c r="C59" s="20">
        <v>21</v>
      </c>
      <c r="D59" s="20">
        <v>11</v>
      </c>
      <c r="E59" s="20">
        <v>7</v>
      </c>
      <c r="F59" s="41">
        <v>222.1</v>
      </c>
      <c r="G59" s="20">
        <v>109</v>
      </c>
      <c r="H59" s="20">
        <v>200</v>
      </c>
      <c r="I59" s="20">
        <v>231</v>
      </c>
      <c r="J59" s="20">
        <v>69</v>
      </c>
      <c r="K59" s="20">
        <v>22</v>
      </c>
      <c r="L59" s="20">
        <v>15</v>
      </c>
      <c r="M59" s="20">
        <v>75</v>
      </c>
      <c r="N59" s="20" t="s">
        <v>131</v>
      </c>
      <c r="O59" s="20" t="s">
        <v>132</v>
      </c>
      <c r="P59" s="20"/>
    </row>
    <row r="60" spans="1:16" s="45" customFormat="1" ht="18.25" customHeight="1" x14ac:dyDescent="0.2">
      <c r="A60" s="88" t="s">
        <v>133</v>
      </c>
      <c r="B60" s="20"/>
      <c r="C60" s="20">
        <v>21</v>
      </c>
      <c r="D60" s="20">
        <v>9</v>
      </c>
      <c r="E60" s="20">
        <v>6</v>
      </c>
      <c r="F60" s="20" t="s">
        <v>134</v>
      </c>
      <c r="G60" s="20">
        <v>67</v>
      </c>
      <c r="H60" s="20">
        <v>162</v>
      </c>
      <c r="I60" s="20">
        <v>171</v>
      </c>
      <c r="J60" s="20">
        <v>62</v>
      </c>
      <c r="K60" s="20">
        <v>12</v>
      </c>
      <c r="L60" s="20">
        <v>10</v>
      </c>
      <c r="M60" s="20">
        <v>51</v>
      </c>
      <c r="N60" s="42">
        <v>1.69</v>
      </c>
      <c r="O60" s="42">
        <v>1.1200000000000001</v>
      </c>
      <c r="P60" s="20"/>
    </row>
    <row r="61" spans="1:16" s="45" customFormat="1" ht="18.25" customHeight="1" x14ac:dyDescent="0.2">
      <c r="A61" s="88" t="s">
        <v>135</v>
      </c>
      <c r="B61" s="20"/>
      <c r="C61" s="20">
        <v>17</v>
      </c>
      <c r="D61" s="20">
        <v>10</v>
      </c>
      <c r="E61" s="20">
        <v>4</v>
      </c>
      <c r="F61" s="20" t="s">
        <v>136</v>
      </c>
      <c r="G61" s="20">
        <v>133</v>
      </c>
      <c r="H61" s="20">
        <v>192</v>
      </c>
      <c r="I61" s="20">
        <v>159</v>
      </c>
      <c r="J61" s="20">
        <v>93</v>
      </c>
      <c r="K61" s="20">
        <v>26</v>
      </c>
      <c r="L61" s="20">
        <v>22</v>
      </c>
      <c r="M61" s="20">
        <v>95</v>
      </c>
      <c r="N61" s="20" t="s">
        <v>137</v>
      </c>
      <c r="O61" s="20" t="s">
        <v>138</v>
      </c>
      <c r="P61" s="20"/>
    </row>
    <row r="62" spans="1:16" s="45" customFormat="1" ht="18.25" customHeight="1" x14ac:dyDescent="0.2">
      <c r="A62" s="90" t="s">
        <v>139</v>
      </c>
      <c r="B62" s="24"/>
      <c r="C62" s="11">
        <v>18</v>
      </c>
      <c r="D62" s="11">
        <v>13</v>
      </c>
      <c r="E62" s="11">
        <v>3</v>
      </c>
      <c r="F62" s="37">
        <v>204.33</v>
      </c>
      <c r="G62" s="11">
        <v>194</v>
      </c>
      <c r="H62" s="11">
        <v>221</v>
      </c>
      <c r="I62" s="11">
        <v>182</v>
      </c>
      <c r="J62" s="11">
        <v>129</v>
      </c>
      <c r="K62" s="11">
        <v>24</v>
      </c>
      <c r="L62" s="11">
        <v>7</v>
      </c>
      <c r="M62" s="11">
        <v>111</v>
      </c>
      <c r="N62" s="38">
        <v>3.26</v>
      </c>
      <c r="O62" s="38">
        <v>1.83</v>
      </c>
      <c r="P62" s="20"/>
    </row>
    <row r="63" spans="1:16" s="45" customFormat="1" ht="18.25" customHeight="1" x14ac:dyDescent="0.2">
      <c r="A63" s="111"/>
      <c r="B63" s="16"/>
      <c r="C63" s="16"/>
      <c r="D63" s="16"/>
      <c r="E63" s="16"/>
      <c r="F63" s="33"/>
      <c r="G63" s="16"/>
      <c r="H63" s="16"/>
      <c r="I63" s="16"/>
      <c r="J63" s="16"/>
      <c r="K63" s="16"/>
      <c r="L63" s="16"/>
      <c r="M63" s="16"/>
      <c r="N63" s="34"/>
      <c r="O63" s="34"/>
      <c r="P63" s="20"/>
    </row>
    <row r="64" spans="1:16" s="45" customFormat="1" ht="19.5" customHeight="1" x14ac:dyDescent="0.2">
      <c r="A64" s="112" t="s">
        <v>140</v>
      </c>
      <c r="B64" s="101" t="s">
        <v>141</v>
      </c>
      <c r="C64" s="101" t="s">
        <v>142</v>
      </c>
      <c r="D64" s="113"/>
      <c r="E64" s="101" t="s">
        <v>143</v>
      </c>
      <c r="F64" s="113"/>
      <c r="G64" s="31"/>
      <c r="H64" s="100" t="s">
        <v>140</v>
      </c>
      <c r="I64" s="114"/>
      <c r="J64" s="114"/>
      <c r="K64" s="114"/>
      <c r="L64" s="101" t="s">
        <v>141</v>
      </c>
      <c r="M64" s="101" t="s">
        <v>142</v>
      </c>
      <c r="N64" s="101" t="s">
        <v>143</v>
      </c>
      <c r="O64" s="113"/>
    </row>
    <row r="65" spans="1:16" s="45" customFormat="1" ht="19.5" customHeight="1" x14ac:dyDescent="0.2">
      <c r="A65" s="129" t="s">
        <v>31</v>
      </c>
      <c r="B65" s="115">
        <v>7</v>
      </c>
      <c r="C65" s="115">
        <v>5</v>
      </c>
      <c r="D65" s="108"/>
      <c r="E65" s="116"/>
      <c r="F65" s="108"/>
      <c r="G65" s="31"/>
      <c r="H65" s="133" t="s">
        <v>45</v>
      </c>
      <c r="I65" s="117"/>
      <c r="J65" s="117"/>
      <c r="K65" s="117"/>
      <c r="L65" s="105">
        <v>14</v>
      </c>
      <c r="M65" s="105">
        <v>4</v>
      </c>
      <c r="N65" s="105"/>
      <c r="O65" s="117"/>
    </row>
    <row r="66" spans="1:16" s="45" customFormat="1" ht="19" customHeight="1" x14ac:dyDescent="0.2">
      <c r="A66" s="130" t="s">
        <v>32</v>
      </c>
      <c r="B66" s="20">
        <v>7</v>
      </c>
      <c r="C66" s="20">
        <v>1</v>
      </c>
      <c r="D66" s="44"/>
      <c r="E66" s="118"/>
      <c r="F66" s="44"/>
      <c r="G66" s="31"/>
      <c r="H66" s="23" t="s">
        <v>46</v>
      </c>
      <c r="I66" s="44"/>
      <c r="J66" s="44"/>
      <c r="K66" s="31"/>
      <c r="L66" s="20">
        <v>9</v>
      </c>
      <c r="M66" s="20">
        <v>12</v>
      </c>
      <c r="N66" s="30"/>
      <c r="O66" s="31"/>
    </row>
    <row r="67" spans="1:16" s="45" customFormat="1" ht="19" customHeight="1" x14ac:dyDescent="0.2">
      <c r="A67" s="109" t="s">
        <v>33</v>
      </c>
      <c r="B67" s="20">
        <v>1</v>
      </c>
      <c r="C67" s="20">
        <v>4</v>
      </c>
      <c r="D67" s="44"/>
      <c r="E67" s="118"/>
      <c r="F67" s="44"/>
      <c r="G67" s="31"/>
      <c r="H67" s="23" t="s">
        <v>47</v>
      </c>
      <c r="I67" s="44"/>
      <c r="J67" s="44"/>
      <c r="K67" s="31"/>
      <c r="L67" s="20">
        <v>3</v>
      </c>
      <c r="M67" s="20">
        <v>4</v>
      </c>
      <c r="N67" s="30"/>
      <c r="O67" s="31"/>
    </row>
    <row r="68" spans="1:16" s="45" customFormat="1" ht="19" customHeight="1" x14ac:dyDescent="0.2">
      <c r="A68" s="109" t="s">
        <v>34</v>
      </c>
      <c r="B68" s="20">
        <v>3</v>
      </c>
      <c r="C68" s="20">
        <v>4</v>
      </c>
      <c r="D68" s="44"/>
      <c r="E68" s="119"/>
      <c r="F68" s="44"/>
      <c r="G68" s="31"/>
      <c r="H68" s="23" t="s">
        <v>47</v>
      </c>
      <c r="I68" s="44"/>
      <c r="J68" s="44"/>
      <c r="K68" s="31"/>
      <c r="L68" s="20">
        <v>10</v>
      </c>
      <c r="M68" s="20">
        <v>12</v>
      </c>
      <c r="N68" s="30"/>
      <c r="O68" s="31"/>
    </row>
    <row r="69" spans="1:16" s="45" customFormat="1" ht="19" customHeight="1" x14ac:dyDescent="0.2">
      <c r="A69" s="93" t="s">
        <v>35</v>
      </c>
      <c r="B69" s="20">
        <v>0</v>
      </c>
      <c r="C69" s="20">
        <v>1</v>
      </c>
      <c r="D69" s="44"/>
      <c r="E69" s="20"/>
      <c r="F69" s="44"/>
      <c r="G69" s="31"/>
      <c r="H69" s="23" t="s">
        <v>48</v>
      </c>
      <c r="K69" s="31"/>
      <c r="L69" s="20">
        <v>4</v>
      </c>
      <c r="M69" s="20">
        <v>8</v>
      </c>
      <c r="N69" s="30"/>
      <c r="O69" s="31"/>
    </row>
    <row r="70" spans="1:16" s="45" customFormat="1" ht="19" customHeight="1" x14ac:dyDescent="0.2">
      <c r="A70" s="109" t="s">
        <v>36</v>
      </c>
      <c r="B70" s="20">
        <v>5</v>
      </c>
      <c r="C70" s="20">
        <v>6</v>
      </c>
      <c r="D70" s="44"/>
      <c r="E70" s="20"/>
      <c r="F70" s="44"/>
      <c r="G70" s="31"/>
      <c r="H70" s="20" t="s">
        <v>48</v>
      </c>
      <c r="I70" s="44"/>
      <c r="J70" s="44"/>
      <c r="K70" s="31"/>
      <c r="L70" s="20">
        <v>3</v>
      </c>
      <c r="M70" s="20">
        <v>4</v>
      </c>
      <c r="N70" s="30"/>
      <c r="O70" s="31"/>
      <c r="P70" s="45" t="s">
        <v>144</v>
      </c>
    </row>
    <row r="71" spans="1:16" s="45" customFormat="1" ht="19" customHeight="1" x14ac:dyDescent="0.2">
      <c r="A71" s="131" t="s">
        <v>37</v>
      </c>
      <c r="B71" s="20">
        <v>11</v>
      </c>
      <c r="C71" s="20">
        <v>0</v>
      </c>
      <c r="D71" s="44"/>
      <c r="E71" s="20"/>
      <c r="F71" s="44"/>
      <c r="G71" s="31"/>
      <c r="H71" s="45" t="s">
        <v>49</v>
      </c>
      <c r="L71" s="20">
        <v>3</v>
      </c>
      <c r="M71" s="20">
        <v>8</v>
      </c>
      <c r="O71" s="31"/>
    </row>
    <row r="72" spans="1:16" s="45" customFormat="1" ht="19" customHeight="1" x14ac:dyDescent="0.2">
      <c r="A72" s="131" t="s">
        <v>38</v>
      </c>
      <c r="B72" s="20">
        <v>9</v>
      </c>
      <c r="C72" s="20">
        <v>7</v>
      </c>
      <c r="D72" s="44"/>
      <c r="E72" s="20"/>
      <c r="F72" s="44"/>
      <c r="G72" s="31"/>
      <c r="H72" s="45" t="s">
        <v>50</v>
      </c>
      <c r="L72" s="20">
        <v>2</v>
      </c>
      <c r="M72" s="20">
        <v>3</v>
      </c>
      <c r="O72" s="31"/>
    </row>
    <row r="73" spans="1:16" s="45" customFormat="1" ht="19" customHeight="1" x14ac:dyDescent="0.2">
      <c r="A73" s="131" t="s">
        <v>38</v>
      </c>
      <c r="B73" s="20">
        <v>10</v>
      </c>
      <c r="C73" s="20">
        <v>4</v>
      </c>
      <c r="D73" s="44"/>
      <c r="E73" s="20"/>
      <c r="F73" s="44"/>
      <c r="G73" s="31"/>
      <c r="H73" s="45" t="s">
        <v>48</v>
      </c>
      <c r="L73" s="20">
        <v>0</v>
      </c>
      <c r="M73" s="20">
        <v>2</v>
      </c>
      <c r="N73" s="120">
        <v>41503</v>
      </c>
      <c r="O73" s="31"/>
    </row>
    <row r="74" spans="1:16" s="45" customFormat="1" ht="19" customHeight="1" x14ac:dyDescent="0.2">
      <c r="A74" s="88" t="s">
        <v>39</v>
      </c>
      <c r="B74" s="20">
        <v>1</v>
      </c>
      <c r="C74" s="20">
        <v>11</v>
      </c>
      <c r="D74" s="44"/>
      <c r="E74" s="20"/>
      <c r="F74" s="44"/>
      <c r="G74" s="31"/>
      <c r="L74" s="20"/>
      <c r="M74" s="20"/>
      <c r="O74" s="31"/>
    </row>
    <row r="75" spans="1:16" s="45" customFormat="1" ht="19" customHeight="1" x14ac:dyDescent="0.2">
      <c r="A75" s="132" t="s">
        <v>40</v>
      </c>
      <c r="B75" s="20">
        <v>7</v>
      </c>
      <c r="C75" s="20">
        <v>4</v>
      </c>
      <c r="D75" s="44"/>
      <c r="E75" s="20"/>
      <c r="F75" s="44"/>
      <c r="G75" s="31"/>
      <c r="L75" s="20"/>
      <c r="M75" s="20"/>
      <c r="O75" s="31"/>
    </row>
    <row r="76" spans="1:16" s="45" customFormat="1" ht="19" customHeight="1" x14ac:dyDescent="0.2">
      <c r="A76" s="88" t="s">
        <v>41</v>
      </c>
      <c r="B76" s="20">
        <v>1</v>
      </c>
      <c r="C76" s="20">
        <v>9</v>
      </c>
      <c r="D76" s="31"/>
      <c r="E76" s="30"/>
      <c r="F76" s="44"/>
      <c r="G76" s="31"/>
      <c r="L76" s="20"/>
      <c r="M76" s="20"/>
      <c r="O76" s="31"/>
    </row>
    <row r="77" spans="1:16" s="45" customFormat="1" ht="19" customHeight="1" x14ac:dyDescent="0.2">
      <c r="A77" s="88" t="s">
        <v>42</v>
      </c>
      <c r="B77" s="20">
        <v>2</v>
      </c>
      <c r="C77" s="20">
        <v>6</v>
      </c>
      <c r="D77" s="44"/>
      <c r="E77" s="119"/>
      <c r="F77" s="44"/>
      <c r="G77" s="31"/>
      <c r="L77" s="20"/>
      <c r="M77" s="20"/>
      <c r="O77" s="31"/>
    </row>
    <row r="78" spans="1:16" s="45" customFormat="1" ht="19" customHeight="1" x14ac:dyDescent="0.2">
      <c r="A78" s="132" t="s">
        <v>43</v>
      </c>
      <c r="B78" s="20">
        <v>13</v>
      </c>
      <c r="C78" s="20">
        <v>5</v>
      </c>
      <c r="D78" s="44"/>
      <c r="E78" s="20"/>
      <c r="F78" s="44"/>
      <c r="G78" s="31"/>
      <c r="L78" s="20"/>
      <c r="M78" s="20"/>
      <c r="O78" s="31"/>
    </row>
    <row r="79" spans="1:16" s="45" customFormat="1" ht="19" customHeight="1" x14ac:dyDescent="0.2">
      <c r="A79" s="88" t="s">
        <v>44</v>
      </c>
      <c r="B79" s="20">
        <v>2</v>
      </c>
      <c r="C79" s="20">
        <v>3</v>
      </c>
      <c r="D79" s="44"/>
      <c r="E79" s="20"/>
      <c r="F79" s="44"/>
      <c r="G79" s="31"/>
      <c r="L79" s="20"/>
      <c r="M79" s="20"/>
      <c r="O79" s="31"/>
    </row>
    <row r="80" spans="1:16" s="45" customFormat="1" ht="19" customHeight="1" x14ac:dyDescent="0.2">
      <c r="A80" s="88" t="s">
        <v>67</v>
      </c>
      <c r="B80" s="20">
        <v>3</v>
      </c>
      <c r="C80" s="20">
        <v>6</v>
      </c>
      <c r="D80" s="20"/>
      <c r="E80" s="20"/>
      <c r="F80" s="44"/>
      <c r="G80" s="31"/>
      <c r="L80" s="20"/>
      <c r="M80" s="20"/>
      <c r="O80" s="31"/>
    </row>
    <row r="81" spans="1:15" s="45" customFormat="1" ht="19.5" customHeight="1" x14ac:dyDescent="0.2">
      <c r="A81" s="121" t="s">
        <v>45</v>
      </c>
      <c r="B81" s="122">
        <v>1</v>
      </c>
      <c r="C81" s="122">
        <v>4</v>
      </c>
      <c r="D81" s="113"/>
      <c r="E81" s="123"/>
      <c r="F81" s="113"/>
      <c r="G81" s="114"/>
      <c r="O81" s="31"/>
    </row>
    <row r="82" spans="1:15" s="45" customFormat="1" ht="19.5" customHeight="1" x14ac:dyDescent="0.2">
      <c r="A82" s="124" t="s">
        <v>51</v>
      </c>
      <c r="B82" s="105">
        <f>SUM(B65:B81)</f>
        <v>83</v>
      </c>
      <c r="C82" s="105">
        <f>SUM(C65:C81)</f>
        <v>80</v>
      </c>
      <c r="D82" s="108"/>
      <c r="E82" s="108"/>
      <c r="F82" s="108"/>
      <c r="G82" s="108"/>
      <c r="H82" s="108"/>
      <c r="I82" s="108"/>
      <c r="J82" s="108"/>
      <c r="K82" s="117"/>
      <c r="L82" s="105">
        <f>SUM(L65:L81)</f>
        <v>48</v>
      </c>
      <c r="M82" s="105">
        <f>SUM(M65:M81)</f>
        <v>57</v>
      </c>
      <c r="N82" s="108"/>
      <c r="O82" s="44"/>
    </row>
    <row r="84" spans="1:15" s="45" customFormat="1" ht="18.25" customHeight="1" x14ac:dyDescent="0.2">
      <c r="L84" s="20">
        <f>B82+L82</f>
        <v>131</v>
      </c>
      <c r="M84" s="20">
        <f>C82+M82</f>
        <v>137</v>
      </c>
    </row>
  </sheetData>
  <sortState xmlns:xlrd2="http://schemas.microsoft.com/office/spreadsheetml/2017/richdata2" ref="A5:W30">
    <sortCondition descending="1" ref="Q5:Q30"/>
  </sortState>
  <mergeCells count="2">
    <mergeCell ref="C38:W38"/>
    <mergeCell ref="A1:W1"/>
  </mergeCells>
  <pageMargins left="0.75" right="0.75" top="1" bottom="1" header="0.5" footer="0.5"/>
  <pageSetup scale="86" orientation="landscape"/>
  <headerFooter>
    <oddFooter>&amp;C&amp;"Geneva,Regular"&amp;10&amp;K000000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33"/>
  <sheetViews>
    <sheetView showGridLines="0" workbookViewId="0"/>
  </sheetViews>
  <sheetFormatPr baseColWidth="10" defaultColWidth="8.125" defaultRowHeight="13" customHeight="1" x14ac:dyDescent="0.2"/>
  <cols>
    <col min="1" max="1" width="11.625" style="5" customWidth="1"/>
    <col min="2" max="2" width="2.125" style="5" customWidth="1"/>
    <col min="3" max="3" width="1.75" style="5" customWidth="1"/>
    <col min="4" max="4" width="1.375" style="5" customWidth="1"/>
    <col min="5" max="5" width="3.625" style="5" customWidth="1"/>
    <col min="6" max="6" width="4" style="5" customWidth="1"/>
    <col min="7" max="8" width="2" style="5" customWidth="1"/>
    <col min="9" max="9" width="1.875" style="5" customWidth="1"/>
    <col min="10" max="10" width="2" style="5" customWidth="1"/>
    <col min="11" max="11" width="2.75" style="5" customWidth="1"/>
    <col min="12" max="12" width="3" style="5" customWidth="1"/>
    <col min="13" max="13" width="2.375" style="5" customWidth="1"/>
    <col min="14" max="14" width="3.625" style="5" customWidth="1"/>
    <col min="15" max="15" width="4.25" style="5" customWidth="1"/>
    <col min="16" max="17" width="3" style="5" customWidth="1"/>
    <col min="18" max="18" width="2.625" style="5" customWidth="1"/>
    <col min="19" max="19" width="1.375" style="5" customWidth="1"/>
    <col min="20" max="20" width="2.125" style="5" customWidth="1"/>
    <col min="21" max="22" width="1.5" style="5" customWidth="1"/>
    <col min="23" max="23" width="2.125" style="5" customWidth="1"/>
    <col min="24" max="256" width="8.125" customWidth="1"/>
  </cols>
  <sheetData>
    <row r="1" spans="1:23" ht="21" customHeight="1" x14ac:dyDescent="0.2">
      <c r="A1" s="137" t="s">
        <v>146</v>
      </c>
      <c r="B1" s="136"/>
      <c r="C1" s="136"/>
      <c r="D1" s="136"/>
      <c r="E1" s="136"/>
      <c r="F1" s="136"/>
      <c r="G1" s="136"/>
      <c r="H1" s="136"/>
      <c r="I1" s="136"/>
      <c r="J1" s="136"/>
      <c r="K1" s="136"/>
      <c r="L1" s="136"/>
      <c r="M1" s="136"/>
      <c r="N1" s="136"/>
      <c r="O1" s="136"/>
      <c r="P1" s="136"/>
      <c r="Q1" s="136"/>
      <c r="R1" s="136"/>
      <c r="S1" s="136"/>
      <c r="T1" s="136"/>
      <c r="U1" s="136"/>
      <c r="V1" s="136"/>
      <c r="W1" s="8"/>
    </row>
    <row r="2" spans="1:23" ht="18.25" customHeight="1" x14ac:dyDescent="0.2">
      <c r="A2" s="23" t="s">
        <v>52</v>
      </c>
      <c r="B2" s="21"/>
      <c r="C2" s="21"/>
      <c r="D2" s="21"/>
      <c r="E2" s="21"/>
      <c r="F2" s="21"/>
      <c r="G2" s="21"/>
      <c r="H2" s="21"/>
      <c r="I2" s="21"/>
      <c r="J2" s="21"/>
      <c r="K2" s="21"/>
      <c r="L2" s="21"/>
      <c r="M2" s="30"/>
      <c r="N2" s="9"/>
      <c r="O2" s="30"/>
      <c r="P2" s="30"/>
      <c r="Q2" s="30"/>
      <c r="R2" s="30"/>
      <c r="S2" s="30"/>
      <c r="T2" s="9"/>
      <c r="U2" s="30"/>
      <c r="V2" s="8"/>
      <c r="W2" s="8"/>
    </row>
    <row r="3" spans="1:23" ht="19" customHeight="1" x14ac:dyDescent="0.2">
      <c r="A3" s="13" t="s">
        <v>7</v>
      </c>
      <c r="B3" s="13" t="s">
        <v>53</v>
      </c>
      <c r="C3" s="11" t="s">
        <v>54</v>
      </c>
      <c r="D3" s="11" t="s">
        <v>55</v>
      </c>
      <c r="E3" s="11" t="s">
        <v>56</v>
      </c>
      <c r="F3" s="11" t="s">
        <v>57</v>
      </c>
      <c r="G3" s="11" t="s">
        <v>9</v>
      </c>
      <c r="H3" s="11" t="s">
        <v>10</v>
      </c>
      <c r="I3" s="11" t="s">
        <v>15</v>
      </c>
      <c r="J3" s="11" t="s">
        <v>16</v>
      </c>
      <c r="K3" s="11" t="s">
        <v>17</v>
      </c>
      <c r="L3" s="11" t="s">
        <v>65</v>
      </c>
      <c r="M3" s="13" t="s">
        <v>58</v>
      </c>
      <c r="N3" s="10" t="s">
        <v>59</v>
      </c>
      <c r="O3" s="13" t="s">
        <v>60</v>
      </c>
      <c r="P3" s="11" t="s">
        <v>8</v>
      </c>
      <c r="Q3" s="11" t="s">
        <v>61</v>
      </c>
      <c r="R3" s="11" t="s">
        <v>62</v>
      </c>
      <c r="S3" s="13" t="s">
        <v>147</v>
      </c>
      <c r="T3" s="49"/>
      <c r="U3" s="11" t="s">
        <v>26</v>
      </c>
      <c r="V3" s="47" t="s">
        <v>27</v>
      </c>
      <c r="W3" s="47" t="s">
        <v>28</v>
      </c>
    </row>
    <row r="4" spans="1:23" ht="19" customHeight="1" x14ac:dyDescent="0.2">
      <c r="A4" s="16" t="s">
        <v>31</v>
      </c>
      <c r="B4" s="16">
        <v>1</v>
      </c>
      <c r="C4" s="16">
        <v>1</v>
      </c>
      <c r="D4" s="17"/>
      <c r="E4" s="33"/>
      <c r="F4" s="34">
        <v>4</v>
      </c>
      <c r="G4" s="16">
        <v>1</v>
      </c>
      <c r="H4" s="16">
        <v>4</v>
      </c>
      <c r="I4" s="16">
        <v>2</v>
      </c>
      <c r="J4" s="16">
        <v>2</v>
      </c>
      <c r="K4" s="17"/>
      <c r="L4" s="17"/>
      <c r="M4" s="16">
        <v>1</v>
      </c>
      <c r="N4" s="125"/>
      <c r="O4" s="17"/>
      <c r="P4" s="17">
        <v>8</v>
      </c>
      <c r="Q4" s="17"/>
      <c r="R4" s="17"/>
      <c r="S4" s="32"/>
      <c r="T4" s="57"/>
      <c r="U4" s="17"/>
      <c r="V4" s="17"/>
      <c r="W4" s="50"/>
    </row>
    <row r="5" spans="1:23" ht="19" customHeight="1" x14ac:dyDescent="0.2">
      <c r="A5" s="20" t="s">
        <v>33</v>
      </c>
      <c r="B5" s="21">
        <v>1</v>
      </c>
      <c r="C5" s="21"/>
      <c r="D5" s="21"/>
      <c r="E5" s="41"/>
      <c r="F5" s="42">
        <v>1.67</v>
      </c>
      <c r="G5" s="21">
        <v>0</v>
      </c>
      <c r="H5" s="21">
        <v>1</v>
      </c>
      <c r="I5" s="21">
        <v>3</v>
      </c>
      <c r="J5" s="21">
        <v>1</v>
      </c>
      <c r="K5" s="21"/>
      <c r="L5" s="21">
        <v>1</v>
      </c>
      <c r="M5" s="21">
        <v>0</v>
      </c>
      <c r="N5" s="126"/>
      <c r="O5" s="30"/>
      <c r="P5" s="21"/>
      <c r="Q5" s="21"/>
      <c r="R5" s="44"/>
      <c r="S5" s="8"/>
      <c r="T5" s="9"/>
      <c r="U5" s="21"/>
      <c r="V5" s="21"/>
      <c r="W5" s="8"/>
    </row>
    <row r="6" spans="1:23" ht="18.25" customHeight="1" x14ac:dyDescent="0.2">
      <c r="A6" s="23" t="s">
        <v>34</v>
      </c>
      <c r="B6" s="21">
        <v>1</v>
      </c>
      <c r="C6" s="21">
        <v>0</v>
      </c>
      <c r="D6" s="21"/>
      <c r="E6" s="41"/>
      <c r="F6" s="42">
        <v>4.67</v>
      </c>
      <c r="G6" s="21">
        <v>0</v>
      </c>
      <c r="H6" s="21">
        <v>0</v>
      </c>
      <c r="I6" s="21">
        <v>7</v>
      </c>
      <c r="J6" s="21">
        <v>3</v>
      </c>
      <c r="K6" s="21">
        <v>2</v>
      </c>
      <c r="L6" s="21">
        <v>0</v>
      </c>
      <c r="M6" s="21">
        <v>0</v>
      </c>
      <c r="N6" s="9"/>
      <c r="O6" s="30"/>
      <c r="P6" s="21">
        <v>20</v>
      </c>
      <c r="Q6" s="21"/>
      <c r="R6" s="21"/>
      <c r="S6" s="8"/>
      <c r="T6" s="9"/>
      <c r="U6" s="21"/>
      <c r="V6" s="21"/>
      <c r="W6" s="8"/>
    </row>
    <row r="7" spans="1:23" ht="18.25" customHeight="1" x14ac:dyDescent="0.2">
      <c r="A7" s="20" t="s">
        <v>37</v>
      </c>
      <c r="B7" s="21">
        <v>1</v>
      </c>
      <c r="C7" s="21"/>
      <c r="D7" s="21"/>
      <c r="E7" s="41"/>
      <c r="F7" s="21">
        <v>1</v>
      </c>
      <c r="G7" s="21">
        <v>0</v>
      </c>
      <c r="H7" s="21">
        <v>0</v>
      </c>
      <c r="I7" s="21">
        <v>1</v>
      </c>
      <c r="J7" s="21">
        <v>1</v>
      </c>
      <c r="K7" s="21"/>
      <c r="L7" s="21"/>
      <c r="M7" s="21"/>
      <c r="N7" s="9"/>
      <c r="O7" s="30"/>
      <c r="P7" s="21"/>
      <c r="Q7" s="21"/>
      <c r="R7" s="21"/>
      <c r="S7" s="8"/>
      <c r="T7" s="9"/>
      <c r="U7" s="21"/>
      <c r="V7" s="21"/>
      <c r="W7" s="8"/>
    </row>
    <row r="8" spans="1:23" ht="18.25" customHeight="1" x14ac:dyDescent="0.2">
      <c r="A8" s="23" t="s">
        <v>39</v>
      </c>
      <c r="B8" s="21">
        <v>1</v>
      </c>
      <c r="C8" s="21"/>
      <c r="D8" s="21">
        <v>1</v>
      </c>
      <c r="E8" s="41"/>
      <c r="F8" s="42">
        <v>4.33</v>
      </c>
      <c r="G8" s="21">
        <v>2</v>
      </c>
      <c r="H8" s="21">
        <v>5</v>
      </c>
      <c r="I8" s="21">
        <v>3</v>
      </c>
      <c r="J8" s="21">
        <v>2</v>
      </c>
      <c r="K8" s="21"/>
      <c r="L8" s="21"/>
      <c r="M8" s="21">
        <v>1</v>
      </c>
      <c r="N8" s="9"/>
      <c r="O8" s="30"/>
      <c r="P8" s="21">
        <v>18</v>
      </c>
      <c r="Q8" s="21"/>
      <c r="R8" s="21"/>
      <c r="S8" s="8"/>
      <c r="T8" s="9"/>
      <c r="U8" s="21">
        <v>1</v>
      </c>
      <c r="V8" s="21">
        <v>2</v>
      </c>
      <c r="W8" s="8"/>
    </row>
    <row r="9" spans="1:23" ht="18.25" customHeight="1" x14ac:dyDescent="0.2">
      <c r="A9" s="23" t="s">
        <v>67</v>
      </c>
      <c r="B9" s="21">
        <v>1</v>
      </c>
      <c r="C9" s="21"/>
      <c r="D9" s="21"/>
      <c r="E9" s="41"/>
      <c r="F9" s="21">
        <v>3</v>
      </c>
      <c r="G9" s="21">
        <v>0</v>
      </c>
      <c r="H9" s="21">
        <v>2</v>
      </c>
      <c r="I9" s="21">
        <v>5</v>
      </c>
      <c r="J9" s="21">
        <v>2</v>
      </c>
      <c r="K9" s="21"/>
      <c r="L9" s="21"/>
      <c r="M9" s="21">
        <v>0</v>
      </c>
      <c r="N9" s="9"/>
      <c r="O9" s="30"/>
      <c r="P9" s="21">
        <v>13</v>
      </c>
      <c r="Q9" s="21"/>
      <c r="R9" s="21"/>
      <c r="S9" s="8"/>
      <c r="T9" s="9"/>
      <c r="U9" s="21"/>
      <c r="V9" s="21"/>
      <c r="W9" s="8"/>
    </row>
    <row r="10" spans="1:23" ht="18.25" customHeight="1" x14ac:dyDescent="0.2">
      <c r="A10" s="23" t="s">
        <v>45</v>
      </c>
      <c r="B10" s="21">
        <v>1</v>
      </c>
      <c r="C10" s="21">
        <v>1</v>
      </c>
      <c r="D10" s="21"/>
      <c r="E10" s="41"/>
      <c r="F10" s="21">
        <v>4</v>
      </c>
      <c r="G10" s="21">
        <v>1</v>
      </c>
      <c r="H10" s="21">
        <v>5</v>
      </c>
      <c r="I10" s="21">
        <v>6</v>
      </c>
      <c r="J10" s="21">
        <v>1</v>
      </c>
      <c r="K10" s="21"/>
      <c r="L10" s="21"/>
      <c r="M10" s="21">
        <v>1</v>
      </c>
      <c r="N10" s="9"/>
      <c r="O10" s="30"/>
      <c r="P10" s="21"/>
      <c r="Q10" s="21"/>
      <c r="R10" s="21"/>
      <c r="S10" s="8"/>
      <c r="T10" s="9"/>
      <c r="U10" s="21"/>
      <c r="V10" s="21"/>
      <c r="W10" s="8"/>
    </row>
    <row r="11" spans="1:23" ht="18.25" customHeight="1" x14ac:dyDescent="0.2">
      <c r="A11" s="23" t="s">
        <v>47</v>
      </c>
      <c r="B11" s="21">
        <v>1</v>
      </c>
      <c r="C11" s="21"/>
      <c r="D11" s="21"/>
      <c r="E11" s="41"/>
      <c r="F11" s="21">
        <v>5</v>
      </c>
      <c r="G11" s="21">
        <v>5</v>
      </c>
      <c r="H11" s="21">
        <v>4</v>
      </c>
      <c r="I11" s="21">
        <v>1</v>
      </c>
      <c r="J11" s="21">
        <v>2</v>
      </c>
      <c r="K11" s="21"/>
      <c r="L11" s="21"/>
      <c r="M11" s="21">
        <v>5</v>
      </c>
      <c r="N11" s="9"/>
      <c r="O11" s="30"/>
      <c r="P11" s="21"/>
      <c r="Q11" s="21"/>
      <c r="R11" s="21"/>
      <c r="S11" s="8"/>
      <c r="T11" s="9"/>
      <c r="U11" s="21"/>
      <c r="V11" s="21">
        <v>1</v>
      </c>
      <c r="W11" s="8"/>
    </row>
    <row r="12" spans="1:23" ht="18.25" customHeight="1" x14ac:dyDescent="0.2">
      <c r="A12" s="23" t="s">
        <v>48</v>
      </c>
      <c r="B12" s="21">
        <v>1</v>
      </c>
      <c r="C12" s="21"/>
      <c r="D12" s="21">
        <v>1</v>
      </c>
      <c r="E12" s="41"/>
      <c r="F12" s="21">
        <v>5.33</v>
      </c>
      <c r="G12" s="21">
        <v>6</v>
      </c>
      <c r="H12" s="21">
        <v>9</v>
      </c>
      <c r="I12" s="21">
        <v>2</v>
      </c>
      <c r="J12" s="21">
        <v>0</v>
      </c>
      <c r="K12" s="21"/>
      <c r="L12" s="21">
        <v>1</v>
      </c>
      <c r="M12" s="21">
        <v>5</v>
      </c>
      <c r="N12" s="9"/>
      <c r="O12" s="30"/>
      <c r="P12" s="21">
        <v>18</v>
      </c>
      <c r="Q12" s="21"/>
      <c r="R12" s="21"/>
      <c r="S12" s="8"/>
      <c r="T12" s="9"/>
      <c r="U12" s="21"/>
      <c r="V12" s="21">
        <v>2</v>
      </c>
      <c r="W12" s="8"/>
    </row>
    <row r="13" spans="1:23" ht="18.25" customHeight="1" x14ac:dyDescent="0.2">
      <c r="A13" s="30"/>
      <c r="B13" s="21"/>
      <c r="C13" s="21"/>
      <c r="D13" s="21"/>
      <c r="E13" s="41"/>
      <c r="F13" s="21"/>
      <c r="G13" s="21"/>
      <c r="H13" s="21"/>
      <c r="I13" s="21"/>
      <c r="J13" s="21"/>
      <c r="K13" s="21"/>
      <c r="L13" s="21"/>
      <c r="M13" s="21"/>
      <c r="N13" s="9"/>
      <c r="O13" s="30"/>
      <c r="P13" s="21"/>
      <c r="Q13" s="21"/>
      <c r="R13" s="21"/>
      <c r="S13" s="8"/>
      <c r="T13" s="9"/>
      <c r="U13" s="21"/>
      <c r="V13" s="21"/>
      <c r="W13" s="8"/>
    </row>
    <row r="14" spans="1:23" ht="18.25" customHeight="1" x14ac:dyDescent="0.2">
      <c r="A14" s="30"/>
      <c r="B14" s="21"/>
      <c r="C14" s="21"/>
      <c r="D14" s="21"/>
      <c r="E14" s="41"/>
      <c r="F14" s="21"/>
      <c r="G14" s="21"/>
      <c r="H14" s="21"/>
      <c r="I14" s="21"/>
      <c r="J14" s="21"/>
      <c r="K14" s="21"/>
      <c r="L14" s="21"/>
      <c r="M14" s="21"/>
      <c r="N14" s="9"/>
      <c r="O14" s="30"/>
      <c r="P14" s="21"/>
      <c r="Q14" s="21"/>
      <c r="R14" s="21"/>
      <c r="S14" s="8"/>
      <c r="T14" s="9"/>
      <c r="U14" s="21"/>
      <c r="V14" s="21"/>
      <c r="W14" s="8"/>
    </row>
    <row r="15" spans="1:23" ht="19" customHeight="1" x14ac:dyDescent="0.2">
      <c r="A15" s="36"/>
      <c r="B15" s="24"/>
      <c r="C15" s="24"/>
      <c r="D15" s="24"/>
      <c r="E15" s="37"/>
      <c r="F15" s="24"/>
      <c r="G15" s="24"/>
      <c r="H15" s="24"/>
      <c r="I15" s="24"/>
      <c r="J15" s="24"/>
      <c r="K15" s="24"/>
      <c r="L15" s="38"/>
      <c r="M15" s="24"/>
      <c r="N15" s="49"/>
      <c r="O15" s="36"/>
      <c r="P15" s="24"/>
      <c r="Q15" s="24"/>
      <c r="R15" s="24"/>
      <c r="S15" s="28"/>
      <c r="T15" s="49"/>
      <c r="U15" s="24"/>
      <c r="V15" s="24"/>
      <c r="W15" s="28"/>
    </row>
    <row r="16" spans="1:23" ht="18.25" customHeight="1" x14ac:dyDescent="0.2">
      <c r="A16" s="15" t="s">
        <v>51</v>
      </c>
      <c r="B16" s="17">
        <f t="shared" ref="B16:M16" si="0">SUM(B4:B15)</f>
        <v>9</v>
      </c>
      <c r="C16" s="17">
        <f t="shared" si="0"/>
        <v>2</v>
      </c>
      <c r="D16" s="17">
        <f t="shared" si="0"/>
        <v>2</v>
      </c>
      <c r="E16" s="17">
        <f t="shared" si="0"/>
        <v>0</v>
      </c>
      <c r="F16" s="34">
        <f t="shared" si="0"/>
        <v>33</v>
      </c>
      <c r="G16" s="17">
        <f t="shared" si="0"/>
        <v>15</v>
      </c>
      <c r="H16" s="17">
        <f t="shared" si="0"/>
        <v>30</v>
      </c>
      <c r="I16" s="17">
        <f t="shared" si="0"/>
        <v>30</v>
      </c>
      <c r="J16" s="17">
        <f t="shared" si="0"/>
        <v>14</v>
      </c>
      <c r="K16" s="17">
        <f t="shared" si="0"/>
        <v>2</v>
      </c>
      <c r="L16" s="17">
        <f t="shared" si="0"/>
        <v>2</v>
      </c>
      <c r="M16" s="17">
        <f t="shared" si="0"/>
        <v>13</v>
      </c>
      <c r="N16" s="34">
        <f>(M16*7)/F16</f>
        <v>2.7575757575757578</v>
      </c>
      <c r="O16" s="34">
        <f>SUM(H16+J16+K16)/F16</f>
        <v>1.393939393939394</v>
      </c>
      <c r="P16" s="17">
        <f>SUM(P4:P15)</f>
        <v>77</v>
      </c>
      <c r="Q16" s="17">
        <f>SUM(Q4:Q15)</f>
        <v>0</v>
      </c>
      <c r="R16" s="17">
        <f>SUM(R4:R15)</f>
        <v>0</v>
      </c>
      <c r="S16" s="19"/>
      <c r="T16" s="57"/>
      <c r="U16" s="17">
        <f>SUM(U4:U15)</f>
        <v>1</v>
      </c>
      <c r="V16" s="17">
        <f>SUM(V4:V15)</f>
        <v>5</v>
      </c>
      <c r="W16" s="16">
        <f>SUM(W4:W15)</f>
        <v>0</v>
      </c>
    </row>
    <row r="17" spans="1:23" ht="18.25" customHeight="1" x14ac:dyDescent="0.2">
      <c r="A17" s="30"/>
      <c r="B17" s="30"/>
      <c r="C17" s="30"/>
      <c r="D17" s="30"/>
      <c r="E17" s="21"/>
      <c r="F17" s="30"/>
      <c r="G17" s="30"/>
      <c r="H17" s="30"/>
      <c r="I17" s="30"/>
      <c r="J17" s="30"/>
      <c r="K17" s="30"/>
      <c r="L17" s="30"/>
      <c r="M17" s="30"/>
      <c r="N17" s="30"/>
      <c r="O17" s="30"/>
      <c r="P17" s="30"/>
      <c r="Q17" s="30"/>
      <c r="R17" s="30"/>
      <c r="S17" s="30"/>
      <c r="T17" s="9"/>
      <c r="U17" s="30"/>
      <c r="V17" s="8"/>
      <c r="W17" s="8"/>
    </row>
    <row r="18" spans="1:23" ht="18.25" customHeight="1" x14ac:dyDescent="0.2">
      <c r="A18" s="8"/>
      <c r="B18" s="8"/>
      <c r="C18" s="8"/>
      <c r="D18" s="8"/>
      <c r="E18" s="8"/>
      <c r="F18" s="8"/>
      <c r="G18" s="8"/>
      <c r="H18" s="8"/>
      <c r="I18" s="8"/>
      <c r="J18" s="8"/>
      <c r="K18" s="8"/>
      <c r="L18" s="8"/>
      <c r="M18" s="8"/>
      <c r="N18" s="8"/>
      <c r="O18" s="8"/>
      <c r="P18" s="8"/>
      <c r="Q18" s="8"/>
      <c r="R18" s="8"/>
      <c r="S18" s="8"/>
      <c r="T18" s="8"/>
      <c r="U18" s="8"/>
      <c r="V18" s="8"/>
      <c r="W18" s="8"/>
    </row>
    <row r="19" spans="1:23" ht="21" customHeight="1" x14ac:dyDescent="0.2">
      <c r="A19" s="137" t="s">
        <v>148</v>
      </c>
      <c r="B19" s="147"/>
      <c r="C19" s="147"/>
      <c r="D19" s="147"/>
      <c r="E19" s="147"/>
      <c r="F19" s="147"/>
      <c r="G19" s="147"/>
      <c r="H19" s="147"/>
      <c r="I19" s="147"/>
      <c r="J19" s="147"/>
      <c r="K19" s="147"/>
      <c r="L19" s="147"/>
      <c r="M19" s="147"/>
      <c r="N19" s="147"/>
      <c r="O19" s="147"/>
      <c r="P19" s="147"/>
      <c r="Q19" s="147"/>
      <c r="R19" s="147"/>
      <c r="S19" s="147"/>
      <c r="T19" s="147"/>
      <c r="U19" s="8"/>
      <c r="V19" s="8"/>
      <c r="W19" s="8"/>
    </row>
    <row r="20" spans="1:23" ht="18.25" customHeight="1" x14ac:dyDescent="0.2">
      <c r="A20" s="23" t="s">
        <v>52</v>
      </c>
      <c r="B20" s="21"/>
      <c r="C20" s="21"/>
      <c r="D20" s="21"/>
      <c r="E20" s="21"/>
      <c r="F20" s="21"/>
      <c r="G20" s="21"/>
      <c r="H20" s="21"/>
      <c r="I20" s="21"/>
      <c r="J20" s="21"/>
      <c r="K20" s="21"/>
      <c r="L20" s="21"/>
      <c r="M20" s="30"/>
      <c r="N20" s="9"/>
      <c r="O20" s="30"/>
      <c r="P20" s="30"/>
      <c r="Q20" s="30"/>
      <c r="R20" s="30"/>
      <c r="S20" s="30"/>
      <c r="T20" s="9"/>
      <c r="U20" s="8"/>
      <c r="V20" s="8"/>
      <c r="W20" s="8"/>
    </row>
    <row r="21" spans="1:23" ht="19" customHeight="1" x14ac:dyDescent="0.2">
      <c r="A21" s="13" t="s">
        <v>7</v>
      </c>
      <c r="B21" s="13" t="s">
        <v>53</v>
      </c>
      <c r="C21" s="11" t="s">
        <v>54</v>
      </c>
      <c r="D21" s="11" t="s">
        <v>55</v>
      </c>
      <c r="E21" s="11" t="s">
        <v>56</v>
      </c>
      <c r="F21" s="11" t="s">
        <v>57</v>
      </c>
      <c r="G21" s="11" t="s">
        <v>9</v>
      </c>
      <c r="H21" s="11" t="s">
        <v>10</v>
      </c>
      <c r="I21" s="11" t="s">
        <v>15</v>
      </c>
      <c r="J21" s="11" t="s">
        <v>16</v>
      </c>
      <c r="K21" s="11" t="s">
        <v>17</v>
      </c>
      <c r="L21" s="11" t="s">
        <v>65</v>
      </c>
      <c r="M21" s="13" t="s">
        <v>58</v>
      </c>
      <c r="N21" s="10" t="s">
        <v>59</v>
      </c>
      <c r="O21" s="13" t="s">
        <v>60</v>
      </c>
      <c r="P21" s="11" t="s">
        <v>8</v>
      </c>
      <c r="Q21" s="11" t="s">
        <v>61</v>
      </c>
      <c r="R21" s="11" t="s">
        <v>62</v>
      </c>
      <c r="S21" s="13" t="s">
        <v>147</v>
      </c>
      <c r="T21" s="49"/>
      <c r="U21" s="11" t="s">
        <v>26</v>
      </c>
      <c r="V21" s="47" t="s">
        <v>27</v>
      </c>
      <c r="W21" s="47" t="s">
        <v>28</v>
      </c>
    </row>
    <row r="22" spans="1:23" ht="18.25" customHeight="1" x14ac:dyDescent="0.2">
      <c r="A22" s="16" t="s">
        <v>31</v>
      </c>
      <c r="B22" s="16">
        <v>1</v>
      </c>
      <c r="C22" s="17"/>
      <c r="D22" s="17"/>
      <c r="E22" s="33"/>
      <c r="F22" s="16">
        <v>0.33</v>
      </c>
      <c r="G22" s="16">
        <v>0</v>
      </c>
      <c r="H22" s="16">
        <v>1</v>
      </c>
      <c r="I22" s="17"/>
      <c r="J22" s="17"/>
      <c r="K22" s="17"/>
      <c r="L22" s="17"/>
      <c r="M22" s="16">
        <v>0</v>
      </c>
      <c r="N22" s="57"/>
      <c r="O22" s="35"/>
      <c r="P22" s="17"/>
      <c r="Q22" s="17"/>
      <c r="R22" s="17"/>
      <c r="S22" s="32"/>
      <c r="T22" s="57"/>
      <c r="U22" s="19"/>
      <c r="V22" s="19"/>
      <c r="W22" s="19"/>
    </row>
    <row r="23" spans="1:23" ht="19" customHeight="1" x14ac:dyDescent="0.2">
      <c r="A23" s="20" t="s">
        <v>36</v>
      </c>
      <c r="B23" s="21">
        <v>1</v>
      </c>
      <c r="C23" s="21"/>
      <c r="D23" s="21"/>
      <c r="E23" s="41"/>
      <c r="F23" s="21">
        <v>2</v>
      </c>
      <c r="G23" s="21">
        <v>0</v>
      </c>
      <c r="H23" s="21">
        <v>1</v>
      </c>
      <c r="I23" s="21">
        <v>1</v>
      </c>
      <c r="J23" s="21"/>
      <c r="K23" s="21"/>
      <c r="L23" s="21"/>
      <c r="M23" s="21">
        <v>0</v>
      </c>
      <c r="N23" s="126"/>
      <c r="O23" s="30"/>
      <c r="P23" s="44"/>
      <c r="Q23" s="21"/>
      <c r="R23" s="21"/>
      <c r="S23" s="30"/>
      <c r="T23" s="9"/>
      <c r="U23" s="30"/>
      <c r="V23" s="30"/>
      <c r="W23" s="8"/>
    </row>
    <row r="24" spans="1:23" ht="18.25" customHeight="1" x14ac:dyDescent="0.2">
      <c r="A24" s="20" t="s">
        <v>38</v>
      </c>
      <c r="B24" s="21">
        <v>1</v>
      </c>
      <c r="C24" s="21"/>
      <c r="D24" s="21"/>
      <c r="E24" s="41"/>
      <c r="F24" s="21">
        <v>1</v>
      </c>
      <c r="G24" s="21">
        <v>0</v>
      </c>
      <c r="H24" s="21">
        <v>0</v>
      </c>
      <c r="I24" s="21"/>
      <c r="J24" s="21"/>
      <c r="K24" s="21"/>
      <c r="L24" s="21"/>
      <c r="M24" s="21">
        <v>0</v>
      </c>
      <c r="N24" s="9"/>
      <c r="O24" s="30"/>
      <c r="P24" s="21"/>
      <c r="Q24" s="21"/>
      <c r="R24" s="21"/>
      <c r="S24" s="30"/>
      <c r="T24" s="9"/>
      <c r="U24" s="30"/>
      <c r="V24" s="30"/>
      <c r="W24" s="8"/>
    </row>
    <row r="25" spans="1:23" ht="18.25" customHeight="1" x14ac:dyDescent="0.2">
      <c r="A25" s="23" t="s">
        <v>39</v>
      </c>
      <c r="B25" s="21">
        <v>1</v>
      </c>
      <c r="C25" s="21"/>
      <c r="D25" s="21"/>
      <c r="E25" s="41"/>
      <c r="F25" s="21">
        <v>0</v>
      </c>
      <c r="G25" s="21">
        <v>3</v>
      </c>
      <c r="H25" s="21">
        <v>2</v>
      </c>
      <c r="I25" s="21"/>
      <c r="J25" s="21">
        <v>1</v>
      </c>
      <c r="K25" s="21"/>
      <c r="L25" s="21"/>
      <c r="M25" s="21">
        <v>3</v>
      </c>
      <c r="N25" s="9"/>
      <c r="O25" s="30"/>
      <c r="P25" s="21"/>
      <c r="Q25" s="21"/>
      <c r="R25" s="21"/>
      <c r="S25" s="30"/>
      <c r="T25" s="9"/>
      <c r="U25" s="30"/>
      <c r="V25" s="30"/>
      <c r="W25" s="8"/>
    </row>
    <row r="26" spans="1:23" ht="18.25" customHeight="1" x14ac:dyDescent="0.2">
      <c r="A26" s="20" t="s">
        <v>42</v>
      </c>
      <c r="B26" s="21">
        <v>1</v>
      </c>
      <c r="C26" s="21"/>
      <c r="D26" s="21"/>
      <c r="E26" s="41"/>
      <c r="F26" s="21">
        <v>1</v>
      </c>
      <c r="G26" s="21">
        <v>0</v>
      </c>
      <c r="H26" s="21">
        <v>0</v>
      </c>
      <c r="I26" s="21"/>
      <c r="J26" s="21"/>
      <c r="K26" s="21"/>
      <c r="L26" s="21"/>
      <c r="M26" s="21">
        <v>0</v>
      </c>
      <c r="N26" s="9"/>
      <c r="O26" s="30"/>
      <c r="P26" s="21"/>
      <c r="Q26" s="21"/>
      <c r="R26" s="21"/>
      <c r="S26" s="30"/>
      <c r="T26" s="9"/>
      <c r="U26" s="30"/>
      <c r="V26" s="30"/>
      <c r="W26" s="8"/>
    </row>
    <row r="27" spans="1:23" ht="18.25" customHeight="1" x14ac:dyDescent="0.2">
      <c r="A27" s="30"/>
      <c r="B27" s="21"/>
      <c r="C27" s="21"/>
      <c r="D27" s="21"/>
      <c r="E27" s="41"/>
      <c r="F27" s="21"/>
      <c r="G27" s="21"/>
      <c r="H27" s="21"/>
      <c r="I27" s="21"/>
      <c r="J27" s="21"/>
      <c r="K27" s="21"/>
      <c r="L27" s="21"/>
      <c r="M27" s="21"/>
      <c r="N27" s="9"/>
      <c r="O27" s="30"/>
      <c r="P27" s="21"/>
      <c r="Q27" s="21"/>
      <c r="R27" s="21"/>
      <c r="S27" s="30"/>
      <c r="T27" s="9"/>
      <c r="U27" s="30"/>
      <c r="V27" s="30"/>
      <c r="W27" s="8"/>
    </row>
    <row r="28" spans="1:23" ht="18.25" customHeight="1" x14ac:dyDescent="0.2">
      <c r="A28" s="30"/>
      <c r="B28" s="21"/>
      <c r="C28" s="21"/>
      <c r="D28" s="21"/>
      <c r="E28" s="41"/>
      <c r="F28" s="21"/>
      <c r="G28" s="21"/>
      <c r="H28" s="21"/>
      <c r="I28" s="21"/>
      <c r="J28" s="21"/>
      <c r="K28" s="21"/>
      <c r="L28" s="21"/>
      <c r="M28" s="21"/>
      <c r="N28" s="9"/>
      <c r="O28" s="30"/>
      <c r="P28" s="21"/>
      <c r="Q28" s="21"/>
      <c r="R28" s="21"/>
      <c r="S28" s="30"/>
      <c r="T28" s="9"/>
      <c r="U28" s="30"/>
      <c r="V28" s="30"/>
      <c r="W28" s="8"/>
    </row>
    <row r="29" spans="1:23" ht="18.25" customHeight="1" x14ac:dyDescent="0.2">
      <c r="A29" s="30"/>
      <c r="B29" s="21"/>
      <c r="C29" s="21"/>
      <c r="D29" s="21"/>
      <c r="E29" s="41"/>
      <c r="F29" s="21"/>
      <c r="G29" s="21"/>
      <c r="H29" s="21"/>
      <c r="I29" s="21"/>
      <c r="J29" s="21"/>
      <c r="K29" s="21"/>
      <c r="L29" s="21"/>
      <c r="M29" s="21"/>
      <c r="N29" s="9"/>
      <c r="O29" s="30"/>
      <c r="P29" s="21"/>
      <c r="Q29" s="21"/>
      <c r="R29" s="21"/>
      <c r="S29" s="30"/>
      <c r="T29" s="9"/>
      <c r="U29" s="30"/>
      <c r="V29" s="30"/>
      <c r="W29" s="8"/>
    </row>
    <row r="30" spans="1:23" ht="18.25" customHeight="1" x14ac:dyDescent="0.2">
      <c r="A30" s="30"/>
      <c r="B30" s="21"/>
      <c r="C30" s="21"/>
      <c r="D30" s="21"/>
      <c r="E30" s="41"/>
      <c r="F30" s="21"/>
      <c r="G30" s="21"/>
      <c r="H30" s="21"/>
      <c r="I30" s="21"/>
      <c r="J30" s="21"/>
      <c r="K30" s="21"/>
      <c r="L30" s="21"/>
      <c r="M30" s="21"/>
      <c r="N30" s="9"/>
      <c r="O30" s="30"/>
      <c r="P30" s="21"/>
      <c r="Q30" s="21"/>
      <c r="R30" s="21"/>
      <c r="S30" s="30"/>
      <c r="T30" s="9"/>
      <c r="U30" s="30"/>
      <c r="V30" s="30"/>
      <c r="W30" s="8"/>
    </row>
    <row r="31" spans="1:23" ht="18.25" customHeight="1" x14ac:dyDescent="0.2">
      <c r="A31" s="30"/>
      <c r="B31" s="21"/>
      <c r="C31" s="21"/>
      <c r="D31" s="21"/>
      <c r="E31" s="41"/>
      <c r="F31" s="21"/>
      <c r="G31" s="21"/>
      <c r="H31" s="21"/>
      <c r="I31" s="21"/>
      <c r="J31" s="21"/>
      <c r="K31" s="21"/>
      <c r="L31" s="21"/>
      <c r="M31" s="21"/>
      <c r="N31" s="9"/>
      <c r="O31" s="30"/>
      <c r="P31" s="21"/>
      <c r="Q31" s="21"/>
      <c r="R31" s="21"/>
      <c r="S31" s="30"/>
      <c r="T31" s="9"/>
      <c r="U31" s="30"/>
      <c r="V31" s="30"/>
      <c r="W31" s="8"/>
    </row>
    <row r="32" spans="1:23" ht="19" customHeight="1" x14ac:dyDescent="0.2">
      <c r="A32" s="36"/>
      <c r="B32" s="24"/>
      <c r="C32" s="24"/>
      <c r="D32" s="24"/>
      <c r="E32" s="37"/>
      <c r="F32" s="24"/>
      <c r="G32" s="24"/>
      <c r="H32" s="24"/>
      <c r="I32" s="24"/>
      <c r="J32" s="24"/>
      <c r="K32" s="24"/>
      <c r="L32" s="24"/>
      <c r="M32" s="24"/>
      <c r="N32" s="49"/>
      <c r="O32" s="36"/>
      <c r="P32" s="24"/>
      <c r="Q32" s="24"/>
      <c r="R32" s="24"/>
      <c r="S32" s="36"/>
      <c r="T32" s="49"/>
      <c r="U32" s="36"/>
      <c r="V32" s="36"/>
      <c r="W32" s="28"/>
    </row>
    <row r="33" spans="1:23" ht="18.25" customHeight="1" x14ac:dyDescent="0.2">
      <c r="A33" s="15" t="s">
        <v>51</v>
      </c>
      <c r="B33" s="16">
        <f t="shared" ref="B33:M33" si="1">SUM(B22:B32)</f>
        <v>5</v>
      </c>
      <c r="C33" s="16">
        <f t="shared" si="1"/>
        <v>0</v>
      </c>
      <c r="D33" s="16">
        <f t="shared" si="1"/>
        <v>0</v>
      </c>
      <c r="E33" s="34">
        <f t="shared" si="1"/>
        <v>0</v>
      </c>
      <c r="F33" s="34">
        <f t="shared" si="1"/>
        <v>4.33</v>
      </c>
      <c r="G33" s="16">
        <f t="shared" si="1"/>
        <v>3</v>
      </c>
      <c r="H33" s="16">
        <f t="shared" si="1"/>
        <v>4</v>
      </c>
      <c r="I33" s="16">
        <f t="shared" si="1"/>
        <v>1</v>
      </c>
      <c r="J33" s="16">
        <f t="shared" si="1"/>
        <v>1</v>
      </c>
      <c r="K33" s="16">
        <f t="shared" si="1"/>
        <v>0</v>
      </c>
      <c r="L33" s="16">
        <f t="shared" si="1"/>
        <v>0</v>
      </c>
      <c r="M33" s="16">
        <f t="shared" si="1"/>
        <v>3</v>
      </c>
      <c r="N33" s="34">
        <f>(M33*7)/F33</f>
        <v>4.849884526558891</v>
      </c>
      <c r="O33" s="34">
        <f>SUM(H33+J33+K33)/F33</f>
        <v>1.1547344110854503</v>
      </c>
      <c r="P33" s="16">
        <f>SUM(P22:P32)</f>
        <v>0</v>
      </c>
      <c r="Q33" s="16">
        <f>SUM(Q22:Q32)</f>
        <v>0</v>
      </c>
      <c r="R33" s="16">
        <f>SUM(R22:R32)</f>
        <v>0</v>
      </c>
      <c r="S33" s="19"/>
      <c r="T33" s="57"/>
      <c r="U33" s="16">
        <f>SUM(U22:U32)</f>
        <v>0</v>
      </c>
      <c r="V33" s="16">
        <f>SUM(V22:V32)</f>
        <v>0</v>
      </c>
      <c r="W33" s="16">
        <f>SUM(W22:W32)</f>
        <v>0</v>
      </c>
    </row>
  </sheetData>
  <mergeCells count="2">
    <mergeCell ref="A1:V1"/>
    <mergeCell ref="A19:T19"/>
  </mergeCells>
  <pageMargins left="0.75" right="0.75" top="1" bottom="1" header="0.5" footer="0.5"/>
  <pageSetup orientation="portrait"/>
  <headerFooter>
    <oddHeader>&amp;L&amp;"Geneva,Regular"&amp;10&amp;K000000DonaldsonBerger</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59"/>
  <sheetViews>
    <sheetView showGridLines="0" workbookViewId="0"/>
  </sheetViews>
  <sheetFormatPr baseColWidth="10" defaultColWidth="8.125" defaultRowHeight="13" customHeight="1" x14ac:dyDescent="0.2"/>
  <cols>
    <col min="1" max="1" width="11.25" style="5" customWidth="1"/>
    <col min="2" max="2" width="2.125" style="5" customWidth="1"/>
    <col min="3" max="3" width="1.75" style="5" customWidth="1"/>
    <col min="4" max="4" width="1.375" style="5" customWidth="1"/>
    <col min="5" max="5" width="3.5" style="5" customWidth="1"/>
    <col min="6" max="6" width="3.625" style="5" customWidth="1"/>
    <col min="7" max="8" width="2" style="5" customWidth="1"/>
    <col min="9" max="9" width="1.875" style="5" customWidth="1"/>
    <col min="10" max="10" width="2" style="5" customWidth="1"/>
    <col min="11" max="11" width="2.75" style="5" customWidth="1"/>
    <col min="12" max="12" width="3" style="5" customWidth="1"/>
    <col min="13" max="13" width="2.375" style="5" customWidth="1"/>
    <col min="14" max="14" width="3.625" style="5" customWidth="1"/>
    <col min="15" max="15" width="3.25" style="5" customWidth="1"/>
    <col min="16" max="16" width="5.375" style="5" customWidth="1"/>
    <col min="17" max="17" width="3.625" style="5" customWidth="1"/>
    <col min="18" max="19" width="2" style="5" customWidth="1"/>
    <col min="20" max="20" width="1.375" style="5" customWidth="1"/>
    <col min="21" max="21" width="1.875" style="5" customWidth="1"/>
    <col min="22" max="22" width="2.125" style="5" customWidth="1"/>
    <col min="23" max="23" width="4.125" style="5" customWidth="1"/>
    <col min="24" max="24" width="8.125" style="5" customWidth="1"/>
    <col min="25" max="256" width="8.125" customWidth="1"/>
  </cols>
  <sheetData>
    <row r="1" spans="1:24" ht="21" customHeight="1" x14ac:dyDescent="0.2">
      <c r="A1" s="7"/>
      <c r="B1" s="7"/>
      <c r="C1" s="7"/>
      <c r="D1" s="7"/>
      <c r="E1" s="7"/>
      <c r="F1" s="7"/>
      <c r="G1" s="7"/>
      <c r="H1" s="7"/>
      <c r="I1" s="7"/>
      <c r="J1" s="7"/>
      <c r="K1" s="7"/>
      <c r="L1" s="7"/>
      <c r="M1" s="7"/>
      <c r="N1" s="7"/>
      <c r="O1" s="7"/>
      <c r="P1" s="7"/>
      <c r="Q1" s="7"/>
      <c r="R1" s="7"/>
      <c r="S1" s="7"/>
      <c r="T1" s="7"/>
      <c r="U1" s="9"/>
      <c r="V1" s="9"/>
      <c r="W1" s="8"/>
      <c r="X1" s="8"/>
    </row>
    <row r="2" spans="1:24" ht="19" customHeight="1" x14ac:dyDescent="0.2">
      <c r="A2" s="8"/>
      <c r="B2" s="8"/>
      <c r="C2" s="8"/>
      <c r="D2" s="8"/>
      <c r="E2" s="44"/>
      <c r="F2" s="8"/>
      <c r="G2" s="8"/>
      <c r="H2" s="8"/>
      <c r="I2" s="8"/>
      <c r="J2" s="8"/>
      <c r="K2" s="8"/>
      <c r="L2" s="8"/>
      <c r="M2" s="8"/>
      <c r="N2" s="8"/>
      <c r="O2" s="8"/>
      <c r="P2" s="8"/>
      <c r="Q2" s="8"/>
      <c r="R2" s="8"/>
      <c r="S2" s="8"/>
      <c r="T2" s="8"/>
      <c r="U2" s="9"/>
      <c r="V2" s="30"/>
      <c r="W2" s="8"/>
      <c r="X2" s="8"/>
    </row>
    <row r="3" spans="1:24" ht="21" customHeight="1" x14ac:dyDescent="0.2">
      <c r="A3" s="137" t="s">
        <v>150</v>
      </c>
      <c r="B3" s="136"/>
      <c r="C3" s="136"/>
      <c r="D3" s="136"/>
      <c r="E3" s="136"/>
      <c r="F3" s="136"/>
      <c r="G3" s="136"/>
      <c r="H3" s="136"/>
      <c r="I3" s="136"/>
      <c r="J3" s="136"/>
      <c r="K3" s="136"/>
      <c r="L3" s="136"/>
      <c r="M3" s="136"/>
      <c r="N3" s="136"/>
      <c r="O3" s="136"/>
      <c r="P3" s="136"/>
      <c r="Q3" s="136"/>
      <c r="R3" s="136"/>
      <c r="S3" s="136"/>
      <c r="T3" s="136"/>
      <c r="U3" s="136"/>
      <c r="V3" s="136"/>
      <c r="W3" s="8"/>
      <c r="X3" s="8"/>
    </row>
    <row r="4" spans="1:24" ht="18.25" customHeight="1" x14ac:dyDescent="0.2">
      <c r="A4" s="23" t="s">
        <v>52</v>
      </c>
      <c r="B4" s="21"/>
      <c r="C4" s="21"/>
      <c r="D4" s="21"/>
      <c r="E4" s="21"/>
      <c r="F4" s="21"/>
      <c r="G4" s="21"/>
      <c r="H4" s="21"/>
      <c r="I4" s="21"/>
      <c r="J4" s="21"/>
      <c r="K4" s="21"/>
      <c r="L4" s="21"/>
      <c r="M4" s="30"/>
      <c r="N4" s="9"/>
      <c r="O4" s="30"/>
      <c r="P4" s="30"/>
      <c r="Q4" s="30"/>
      <c r="R4" s="30"/>
      <c r="S4" s="30"/>
      <c r="T4" s="9"/>
      <c r="U4" s="30"/>
      <c r="V4" s="8"/>
      <c r="W4" s="8"/>
      <c r="X4" s="8"/>
    </row>
    <row r="5" spans="1:24" ht="19" customHeight="1" x14ac:dyDescent="0.2">
      <c r="A5" s="13" t="s">
        <v>7</v>
      </c>
      <c r="B5" s="13" t="s">
        <v>53</v>
      </c>
      <c r="C5" s="11" t="s">
        <v>54</v>
      </c>
      <c r="D5" s="11" t="s">
        <v>55</v>
      </c>
      <c r="E5" s="11" t="s">
        <v>56</v>
      </c>
      <c r="F5" s="11" t="s">
        <v>57</v>
      </c>
      <c r="G5" s="11" t="s">
        <v>9</v>
      </c>
      <c r="H5" s="11" t="s">
        <v>10</v>
      </c>
      <c r="I5" s="11" t="s">
        <v>15</v>
      </c>
      <c r="J5" s="11" t="s">
        <v>16</v>
      </c>
      <c r="K5" s="11" t="s">
        <v>17</v>
      </c>
      <c r="L5" s="11" t="s">
        <v>65</v>
      </c>
      <c r="M5" s="13" t="s">
        <v>58</v>
      </c>
      <c r="N5" s="10" t="s">
        <v>59</v>
      </c>
      <c r="O5" s="13" t="s">
        <v>60</v>
      </c>
      <c r="P5" s="11" t="s">
        <v>8</v>
      </c>
      <c r="Q5" s="11" t="s">
        <v>61</v>
      </c>
      <c r="R5" s="11" t="s">
        <v>62</v>
      </c>
      <c r="S5" s="13" t="s">
        <v>147</v>
      </c>
      <c r="T5" s="49"/>
      <c r="U5" s="11" t="s">
        <v>26</v>
      </c>
      <c r="V5" s="47" t="s">
        <v>27</v>
      </c>
      <c r="W5" s="47" t="s">
        <v>28</v>
      </c>
      <c r="X5" s="8"/>
    </row>
    <row r="6" spans="1:24" ht="19" customHeight="1" x14ac:dyDescent="0.2">
      <c r="A6" s="16" t="s">
        <v>151</v>
      </c>
      <c r="B6" s="16">
        <v>1</v>
      </c>
      <c r="C6" s="17"/>
      <c r="D6" s="17"/>
      <c r="E6" s="33"/>
      <c r="F6" s="16">
        <v>0.67</v>
      </c>
      <c r="G6" s="16">
        <v>4</v>
      </c>
      <c r="H6" s="16">
        <v>2</v>
      </c>
      <c r="I6" s="16">
        <v>0</v>
      </c>
      <c r="J6" s="16">
        <v>1</v>
      </c>
      <c r="K6" s="16">
        <v>1</v>
      </c>
      <c r="L6" s="17">
        <v>1</v>
      </c>
      <c r="M6" s="16">
        <v>4</v>
      </c>
      <c r="N6" s="125"/>
      <c r="O6" s="35"/>
      <c r="P6" s="17"/>
      <c r="Q6" s="17"/>
      <c r="R6" s="17"/>
      <c r="S6" s="32"/>
      <c r="T6" s="57"/>
      <c r="U6" s="17"/>
      <c r="V6" s="17"/>
      <c r="W6" s="50"/>
      <c r="X6" s="8"/>
    </row>
    <row r="7" spans="1:24" ht="19" customHeight="1" x14ac:dyDescent="0.2">
      <c r="A7" s="23" t="s">
        <v>35</v>
      </c>
      <c r="B7" s="21">
        <v>1</v>
      </c>
      <c r="C7" s="21"/>
      <c r="D7" s="21">
        <v>1</v>
      </c>
      <c r="E7" s="41"/>
      <c r="F7" s="21">
        <v>1</v>
      </c>
      <c r="G7" s="21">
        <v>1</v>
      </c>
      <c r="H7" s="21">
        <v>0</v>
      </c>
      <c r="I7" s="21">
        <v>0</v>
      </c>
      <c r="J7" s="21">
        <v>2</v>
      </c>
      <c r="K7" s="21"/>
      <c r="L7" s="21"/>
      <c r="M7" s="21">
        <v>0</v>
      </c>
      <c r="N7" s="126"/>
      <c r="O7" s="30"/>
      <c r="P7" s="21"/>
      <c r="Q7" s="21"/>
      <c r="R7" s="44"/>
      <c r="S7" s="8"/>
      <c r="T7" s="9"/>
      <c r="U7" s="21"/>
      <c r="V7" s="21"/>
      <c r="W7" s="8"/>
      <c r="X7" s="8"/>
    </row>
    <row r="8" spans="1:24" ht="18.25" customHeight="1" x14ac:dyDescent="0.2">
      <c r="A8" s="23" t="s">
        <v>38</v>
      </c>
      <c r="B8" s="21">
        <v>1</v>
      </c>
      <c r="C8" s="21"/>
      <c r="D8" s="21"/>
      <c r="E8" s="41"/>
      <c r="F8" s="21">
        <v>0</v>
      </c>
      <c r="G8" s="21">
        <v>3</v>
      </c>
      <c r="H8" s="21">
        <v>2</v>
      </c>
      <c r="I8" s="21"/>
      <c r="J8" s="21">
        <v>1</v>
      </c>
      <c r="K8" s="21"/>
      <c r="L8" s="42"/>
      <c r="M8" s="21">
        <v>3</v>
      </c>
      <c r="N8" s="9"/>
      <c r="O8" s="30"/>
      <c r="P8" s="21"/>
      <c r="Q8" s="21"/>
      <c r="R8" s="21"/>
      <c r="S8" s="8"/>
      <c r="T8" s="9"/>
      <c r="U8" s="21"/>
      <c r="V8" s="21"/>
      <c r="W8" s="8"/>
      <c r="X8" s="8"/>
    </row>
    <row r="9" spans="1:24" ht="18.25" customHeight="1" x14ac:dyDescent="0.2">
      <c r="A9" s="23" t="s">
        <v>39</v>
      </c>
      <c r="B9" s="21">
        <v>1</v>
      </c>
      <c r="C9" s="21"/>
      <c r="D9" s="21"/>
      <c r="E9" s="41"/>
      <c r="F9" s="21">
        <v>0.67</v>
      </c>
      <c r="G9" s="21">
        <v>2</v>
      </c>
      <c r="H9" s="21">
        <v>2</v>
      </c>
      <c r="I9" s="21"/>
      <c r="J9" s="21">
        <v>1</v>
      </c>
      <c r="K9" s="21"/>
      <c r="L9" s="21"/>
      <c r="M9" s="21">
        <v>2</v>
      </c>
      <c r="N9" s="9"/>
      <c r="O9" s="30"/>
      <c r="P9" s="21"/>
      <c r="Q9" s="21"/>
      <c r="R9" s="21"/>
      <c r="S9" s="8"/>
      <c r="T9" s="9"/>
      <c r="U9" s="21"/>
      <c r="V9" s="21"/>
      <c r="W9" s="8"/>
      <c r="X9" s="8"/>
    </row>
    <row r="10" spans="1:24" ht="18.25" customHeight="1" x14ac:dyDescent="0.2">
      <c r="A10" s="23" t="s">
        <v>41</v>
      </c>
      <c r="B10" s="21">
        <v>1</v>
      </c>
      <c r="C10" s="21"/>
      <c r="D10" s="21"/>
      <c r="E10" s="41"/>
      <c r="F10" s="21">
        <v>1</v>
      </c>
      <c r="G10" s="21">
        <v>0</v>
      </c>
      <c r="H10" s="21">
        <v>0</v>
      </c>
      <c r="I10" s="21"/>
      <c r="J10" s="21"/>
      <c r="K10" s="21">
        <v>1</v>
      </c>
      <c r="L10" s="42"/>
      <c r="M10" s="21"/>
      <c r="N10" s="9"/>
      <c r="O10" s="30"/>
      <c r="P10" s="21"/>
      <c r="Q10" s="21"/>
      <c r="R10" s="21"/>
      <c r="S10" s="8"/>
      <c r="T10" s="9"/>
      <c r="U10" s="21"/>
      <c r="V10" s="21"/>
      <c r="W10" s="8"/>
      <c r="X10" s="8"/>
    </row>
    <row r="11" spans="1:24" ht="18.25" customHeight="1" x14ac:dyDescent="0.2">
      <c r="A11" s="23" t="s">
        <v>43</v>
      </c>
      <c r="B11" s="21">
        <v>1</v>
      </c>
      <c r="C11" s="21"/>
      <c r="D11" s="21"/>
      <c r="E11" s="41"/>
      <c r="F11" s="42">
        <v>1.33</v>
      </c>
      <c r="G11" s="21">
        <v>0</v>
      </c>
      <c r="H11" s="21">
        <v>1</v>
      </c>
      <c r="I11" s="21">
        <v>1</v>
      </c>
      <c r="J11" s="21"/>
      <c r="K11" s="21"/>
      <c r="L11" s="42"/>
      <c r="M11" s="21"/>
      <c r="N11" s="9"/>
      <c r="O11" s="30"/>
      <c r="P11" s="21">
        <v>7</v>
      </c>
      <c r="Q11" s="21"/>
      <c r="R11" s="21"/>
      <c r="S11" s="8"/>
      <c r="T11" s="9"/>
      <c r="U11" s="21"/>
      <c r="V11" s="21"/>
      <c r="W11" s="8"/>
      <c r="X11" s="8"/>
    </row>
    <row r="12" spans="1:24" ht="18.25" customHeight="1" x14ac:dyDescent="0.2">
      <c r="A12" s="23" t="s">
        <v>46</v>
      </c>
      <c r="B12" s="21">
        <v>1</v>
      </c>
      <c r="C12" s="21"/>
      <c r="D12" s="21"/>
      <c r="E12" s="41"/>
      <c r="F12" s="42">
        <v>1</v>
      </c>
      <c r="G12" s="21">
        <v>4</v>
      </c>
      <c r="H12" s="21">
        <v>3</v>
      </c>
      <c r="I12" s="21">
        <v>0</v>
      </c>
      <c r="J12" s="21"/>
      <c r="K12" s="21">
        <v>2</v>
      </c>
      <c r="L12" s="21">
        <v>1</v>
      </c>
      <c r="M12" s="21">
        <v>4</v>
      </c>
      <c r="N12" s="9"/>
      <c r="O12" s="30"/>
      <c r="P12" s="21"/>
      <c r="Q12" s="21"/>
      <c r="R12" s="21"/>
      <c r="S12" s="8"/>
      <c r="T12" s="9"/>
      <c r="U12" s="21"/>
      <c r="V12" s="21"/>
      <c r="W12" s="8"/>
      <c r="X12" s="8"/>
    </row>
    <row r="13" spans="1:24" ht="18.25" customHeight="1" x14ac:dyDescent="0.2">
      <c r="A13" s="30"/>
      <c r="B13" s="21"/>
      <c r="C13" s="21"/>
      <c r="D13" s="21"/>
      <c r="E13" s="41"/>
      <c r="F13" s="42"/>
      <c r="G13" s="21"/>
      <c r="H13" s="21"/>
      <c r="I13" s="21"/>
      <c r="J13" s="21"/>
      <c r="K13" s="21"/>
      <c r="L13" s="42"/>
      <c r="M13" s="21"/>
      <c r="N13" s="9"/>
      <c r="O13" s="30"/>
      <c r="P13" s="21"/>
      <c r="Q13" s="21"/>
      <c r="R13" s="21"/>
      <c r="S13" s="8"/>
      <c r="T13" s="9"/>
      <c r="U13" s="21"/>
      <c r="V13" s="21"/>
      <c r="W13" s="8"/>
      <c r="X13" s="8"/>
    </row>
    <row r="14" spans="1:24" ht="18.25" customHeight="1" x14ac:dyDescent="0.2">
      <c r="A14" s="30"/>
      <c r="B14" s="21"/>
      <c r="C14" s="21"/>
      <c r="D14" s="21"/>
      <c r="E14" s="41"/>
      <c r="F14" s="42"/>
      <c r="G14" s="21"/>
      <c r="H14" s="21"/>
      <c r="I14" s="21"/>
      <c r="J14" s="21"/>
      <c r="K14" s="21"/>
      <c r="L14" s="42"/>
      <c r="M14" s="21"/>
      <c r="N14" s="9"/>
      <c r="O14" s="30"/>
      <c r="P14" s="21"/>
      <c r="Q14" s="21"/>
      <c r="R14" s="21"/>
      <c r="S14" s="8"/>
      <c r="T14" s="9"/>
      <c r="U14" s="21"/>
      <c r="V14" s="21"/>
      <c r="W14" s="8"/>
      <c r="X14" s="8"/>
    </row>
    <row r="15" spans="1:24" ht="19" customHeight="1" x14ac:dyDescent="0.2">
      <c r="A15" s="36"/>
      <c r="B15" s="24"/>
      <c r="C15" s="24"/>
      <c r="D15" s="24"/>
      <c r="E15" s="37"/>
      <c r="F15" s="38"/>
      <c r="G15" s="24"/>
      <c r="H15" s="24"/>
      <c r="I15" s="24"/>
      <c r="J15" s="24"/>
      <c r="K15" s="24"/>
      <c r="L15" s="38"/>
      <c r="M15" s="24"/>
      <c r="N15" s="49"/>
      <c r="O15" s="36"/>
      <c r="P15" s="24"/>
      <c r="Q15" s="24"/>
      <c r="R15" s="24"/>
      <c r="S15" s="28"/>
      <c r="T15" s="49"/>
      <c r="U15" s="24"/>
      <c r="V15" s="24"/>
      <c r="W15" s="28"/>
      <c r="X15" s="8"/>
    </row>
    <row r="16" spans="1:24" ht="18.25" customHeight="1" x14ac:dyDescent="0.2">
      <c r="A16" s="15" t="s">
        <v>51</v>
      </c>
      <c r="B16" s="17">
        <f t="shared" ref="B16:M16" si="0">SUM(B6:B15)</f>
        <v>7</v>
      </c>
      <c r="C16" s="17">
        <f t="shared" si="0"/>
        <v>0</v>
      </c>
      <c r="D16" s="17">
        <f t="shared" si="0"/>
        <v>1</v>
      </c>
      <c r="E16" s="17">
        <f t="shared" si="0"/>
        <v>0</v>
      </c>
      <c r="F16" s="34">
        <f t="shared" si="0"/>
        <v>5.67</v>
      </c>
      <c r="G16" s="17">
        <f t="shared" si="0"/>
        <v>14</v>
      </c>
      <c r="H16" s="17">
        <f t="shared" si="0"/>
        <v>10</v>
      </c>
      <c r="I16" s="17">
        <f t="shared" si="0"/>
        <v>1</v>
      </c>
      <c r="J16" s="17">
        <f t="shared" si="0"/>
        <v>5</v>
      </c>
      <c r="K16" s="17">
        <f t="shared" si="0"/>
        <v>4</v>
      </c>
      <c r="L16" s="17">
        <f t="shared" si="0"/>
        <v>2</v>
      </c>
      <c r="M16" s="17">
        <f t="shared" si="0"/>
        <v>13</v>
      </c>
      <c r="N16" s="34">
        <f>(M16*7)/F16</f>
        <v>16.049382716049383</v>
      </c>
      <c r="O16" s="34">
        <f>SUM(H16+J16+K16)/F16</f>
        <v>3.3509700176366843</v>
      </c>
      <c r="P16" s="17">
        <f>SUM(P6:P15)</f>
        <v>7</v>
      </c>
      <c r="Q16" s="17">
        <f>SUM(Q6:Q15)</f>
        <v>0</v>
      </c>
      <c r="R16" s="17">
        <f>SUM(R6:R15)</f>
        <v>0</v>
      </c>
      <c r="S16" s="19"/>
      <c r="T16" s="57"/>
      <c r="U16" s="17">
        <f>SUM(U6:U15)</f>
        <v>0</v>
      </c>
      <c r="V16" s="17">
        <f>SUM(V6:V15)</f>
        <v>0</v>
      </c>
      <c r="W16" s="17">
        <f>SUM(W6:W15)</f>
        <v>0</v>
      </c>
      <c r="X16" s="8"/>
    </row>
    <row r="17" spans="1:24" ht="18.25" customHeight="1" x14ac:dyDescent="0.2">
      <c r="A17" s="30"/>
      <c r="B17" s="30"/>
      <c r="C17" s="30"/>
      <c r="D17" s="30"/>
      <c r="E17" s="21"/>
      <c r="F17" s="30"/>
      <c r="G17" s="30"/>
      <c r="H17" s="30"/>
      <c r="I17" s="30"/>
      <c r="J17" s="30"/>
      <c r="K17" s="30"/>
      <c r="L17" s="30"/>
      <c r="M17" s="30"/>
      <c r="N17" s="30"/>
      <c r="O17" s="30"/>
      <c r="P17" s="30"/>
      <c r="Q17" s="30"/>
      <c r="R17" s="30"/>
      <c r="S17" s="30"/>
      <c r="T17" s="9"/>
      <c r="U17" s="30"/>
      <c r="V17" s="8"/>
      <c r="W17" s="8"/>
      <c r="X17" s="8"/>
    </row>
    <row r="18" spans="1:24" ht="18.25" customHeight="1" x14ac:dyDescent="0.2">
      <c r="A18" s="8"/>
      <c r="B18" s="8"/>
      <c r="C18" s="8"/>
      <c r="D18" s="8"/>
      <c r="E18" s="8"/>
      <c r="F18" s="8"/>
      <c r="G18" s="8"/>
      <c r="H18" s="8"/>
      <c r="I18" s="8"/>
      <c r="J18" s="8"/>
      <c r="K18" s="8"/>
      <c r="L18" s="8"/>
      <c r="M18" s="8"/>
      <c r="N18" s="8"/>
      <c r="O18" s="8"/>
      <c r="P18" s="8"/>
      <c r="Q18" s="8"/>
      <c r="R18" s="8"/>
      <c r="S18" s="8"/>
      <c r="T18" s="8"/>
      <c r="U18" s="8"/>
      <c r="V18" s="8"/>
      <c r="W18" s="8"/>
      <c r="X18" s="8"/>
    </row>
    <row r="19" spans="1:24" ht="21" customHeight="1" x14ac:dyDescent="0.2">
      <c r="A19" s="137" t="s">
        <v>152</v>
      </c>
      <c r="B19" s="147"/>
      <c r="C19" s="147"/>
      <c r="D19" s="147"/>
      <c r="E19" s="147"/>
      <c r="F19" s="147"/>
      <c r="G19" s="147"/>
      <c r="H19" s="147"/>
      <c r="I19" s="147"/>
      <c r="J19" s="147"/>
      <c r="K19" s="147"/>
      <c r="L19" s="147"/>
      <c r="M19" s="147"/>
      <c r="N19" s="147"/>
      <c r="O19" s="147"/>
      <c r="P19" s="147"/>
      <c r="Q19" s="147"/>
      <c r="R19" s="147"/>
      <c r="S19" s="147"/>
      <c r="T19" s="147"/>
      <c r="U19" s="8"/>
      <c r="V19" s="8"/>
      <c r="W19" s="8"/>
      <c r="X19" s="8"/>
    </row>
    <row r="20" spans="1:24" ht="18.25" customHeight="1" x14ac:dyDescent="0.2">
      <c r="A20" s="30"/>
      <c r="B20" s="21"/>
      <c r="C20" s="21"/>
      <c r="D20" s="21"/>
      <c r="E20" s="21"/>
      <c r="F20" s="21"/>
      <c r="G20" s="21"/>
      <c r="H20" s="21"/>
      <c r="I20" s="21"/>
      <c r="J20" s="21"/>
      <c r="K20" s="21"/>
      <c r="L20" s="21"/>
      <c r="M20" s="30"/>
      <c r="N20" s="9"/>
      <c r="O20" s="30"/>
      <c r="P20" s="30"/>
      <c r="Q20" s="30"/>
      <c r="R20" s="30"/>
      <c r="S20" s="30"/>
      <c r="T20" s="9"/>
      <c r="U20" s="8"/>
      <c r="V20" s="8"/>
      <c r="W20" s="8"/>
      <c r="X20" s="8"/>
    </row>
    <row r="21" spans="1:24" ht="28.25" customHeight="1" x14ac:dyDescent="0.2">
      <c r="A21" s="13" t="s">
        <v>7</v>
      </c>
      <c r="B21" s="11" t="s">
        <v>8</v>
      </c>
      <c r="C21" s="11" t="s">
        <v>9</v>
      </c>
      <c r="D21" s="11" t="s">
        <v>10</v>
      </c>
      <c r="E21" s="11" t="s">
        <v>11</v>
      </c>
      <c r="F21" s="11" t="s">
        <v>12</v>
      </c>
      <c r="G21" s="11" t="s">
        <v>13</v>
      </c>
      <c r="H21" s="11" t="s">
        <v>14</v>
      </c>
      <c r="I21" s="11" t="s">
        <v>15</v>
      </c>
      <c r="J21" s="11" t="s">
        <v>16</v>
      </c>
      <c r="K21" s="11" t="s">
        <v>17</v>
      </c>
      <c r="L21" s="11" t="s">
        <v>18</v>
      </c>
      <c r="M21" s="11" t="s">
        <v>19</v>
      </c>
      <c r="N21" s="11" t="s">
        <v>20</v>
      </c>
      <c r="O21" s="11" t="s">
        <v>21</v>
      </c>
      <c r="P21" s="12" t="s">
        <v>22</v>
      </c>
      <c r="Q21" s="11" t="s">
        <v>23</v>
      </c>
      <c r="R21" s="13" t="s">
        <v>24</v>
      </c>
      <c r="S21" s="13" t="s">
        <v>25</v>
      </c>
      <c r="T21" s="13" t="s">
        <v>26</v>
      </c>
      <c r="U21" s="10" t="s">
        <v>27</v>
      </c>
      <c r="V21" s="11" t="s">
        <v>28</v>
      </c>
      <c r="W21" s="14" t="s">
        <v>29</v>
      </c>
      <c r="X21" s="28"/>
    </row>
    <row r="22" spans="1:24" ht="18.25" customHeight="1" x14ac:dyDescent="0.2">
      <c r="A22" s="16" t="s">
        <v>105</v>
      </c>
      <c r="B22" s="17"/>
      <c r="C22" s="17"/>
      <c r="D22" s="17"/>
      <c r="E22" s="33"/>
      <c r="F22" s="17"/>
      <c r="G22" s="17"/>
      <c r="H22" s="17"/>
      <c r="I22" s="17"/>
      <c r="J22" s="17"/>
      <c r="K22" s="17"/>
      <c r="L22" s="17"/>
      <c r="M22" s="17"/>
      <c r="N22" s="57"/>
      <c r="O22" s="35"/>
      <c r="P22" s="17"/>
      <c r="Q22" s="17"/>
      <c r="R22" s="17"/>
      <c r="S22" s="32"/>
      <c r="T22" s="57"/>
      <c r="U22" s="19"/>
      <c r="V22" s="19"/>
      <c r="W22" s="19"/>
      <c r="X22" s="19"/>
    </row>
    <row r="23" spans="1:24" ht="19" customHeight="1" x14ac:dyDescent="0.2">
      <c r="A23" s="13" t="s">
        <v>34</v>
      </c>
      <c r="B23" s="21"/>
      <c r="C23" s="21"/>
      <c r="D23" s="21"/>
      <c r="E23" s="41"/>
      <c r="F23" s="21"/>
      <c r="G23" s="21"/>
      <c r="H23" s="21"/>
      <c r="I23" s="21"/>
      <c r="J23" s="21"/>
      <c r="K23" s="21"/>
      <c r="L23" s="21"/>
      <c r="M23" s="21"/>
      <c r="N23" s="126"/>
      <c r="O23" s="30"/>
      <c r="P23" s="44"/>
      <c r="Q23" s="21"/>
      <c r="R23" s="21"/>
      <c r="S23" s="30"/>
      <c r="T23" s="9"/>
      <c r="U23" s="30"/>
      <c r="V23" s="30"/>
      <c r="W23" s="8"/>
      <c r="X23" s="8"/>
    </row>
    <row r="24" spans="1:24" ht="18.25" customHeight="1" x14ac:dyDescent="0.2">
      <c r="A24" s="16" t="s">
        <v>36</v>
      </c>
      <c r="B24" s="21">
        <v>2</v>
      </c>
      <c r="C24" s="21">
        <v>1</v>
      </c>
      <c r="D24" s="21">
        <v>0</v>
      </c>
      <c r="E24" s="41"/>
      <c r="F24" s="21"/>
      <c r="G24" s="21"/>
      <c r="H24" s="21">
        <v>1</v>
      </c>
      <c r="I24" s="21">
        <v>1</v>
      </c>
      <c r="J24" s="21">
        <v>1</v>
      </c>
      <c r="K24" s="21"/>
      <c r="L24" s="21"/>
      <c r="M24" s="21"/>
      <c r="N24" s="9"/>
      <c r="O24" s="30"/>
      <c r="P24" s="21"/>
      <c r="Q24" s="21"/>
      <c r="R24" s="21"/>
      <c r="S24" s="30"/>
      <c r="T24" s="9"/>
      <c r="U24" s="30">
        <v>2</v>
      </c>
      <c r="V24" s="30"/>
      <c r="W24" s="8"/>
      <c r="X24" s="8"/>
    </row>
    <row r="25" spans="1:24" ht="18.25" customHeight="1" x14ac:dyDescent="0.2">
      <c r="A25" s="20" t="s">
        <v>37</v>
      </c>
      <c r="B25" s="21">
        <v>1</v>
      </c>
      <c r="C25" s="21">
        <v>0</v>
      </c>
      <c r="D25" s="21">
        <v>0</v>
      </c>
      <c r="E25" s="41"/>
      <c r="F25" s="21"/>
      <c r="G25" s="21"/>
      <c r="H25" s="21"/>
      <c r="I25" s="21"/>
      <c r="J25" s="21"/>
      <c r="K25" s="21"/>
      <c r="L25" s="21"/>
      <c r="M25" s="21"/>
      <c r="N25" s="9"/>
      <c r="O25" s="30"/>
      <c r="P25" s="21"/>
      <c r="Q25" s="21"/>
      <c r="R25" s="21"/>
      <c r="S25" s="30"/>
      <c r="T25" s="9"/>
      <c r="U25" s="30">
        <v>2</v>
      </c>
      <c r="V25" s="30"/>
      <c r="W25" s="8"/>
      <c r="X25" s="8"/>
    </row>
    <row r="26" spans="1:24" ht="18.25" customHeight="1" x14ac:dyDescent="0.2">
      <c r="A26" s="23" t="s">
        <v>38</v>
      </c>
      <c r="B26" s="21">
        <v>2</v>
      </c>
      <c r="C26" s="21">
        <v>1</v>
      </c>
      <c r="D26" s="21">
        <v>0</v>
      </c>
      <c r="E26" s="41"/>
      <c r="F26" s="21"/>
      <c r="G26" s="21"/>
      <c r="H26" s="21"/>
      <c r="I26" s="21"/>
      <c r="J26" s="21"/>
      <c r="K26" s="21"/>
      <c r="L26" s="21">
        <v>1</v>
      </c>
      <c r="M26" s="21"/>
      <c r="N26" s="9"/>
      <c r="O26" s="30"/>
      <c r="P26" s="21"/>
      <c r="Q26" s="21"/>
      <c r="R26" s="21"/>
      <c r="S26" s="30"/>
      <c r="T26" s="9">
        <v>1</v>
      </c>
      <c r="U26" s="30">
        <v>2</v>
      </c>
      <c r="V26" s="30">
        <v>2</v>
      </c>
      <c r="W26" s="8"/>
      <c r="X26" s="8"/>
    </row>
    <row r="27" spans="1:24" ht="18.25" customHeight="1" x14ac:dyDescent="0.2">
      <c r="A27" s="20" t="s">
        <v>38</v>
      </c>
      <c r="B27" s="21">
        <v>0</v>
      </c>
      <c r="C27" s="21">
        <v>0</v>
      </c>
      <c r="D27" s="21">
        <v>0</v>
      </c>
      <c r="E27" s="41"/>
      <c r="F27" s="21"/>
      <c r="G27" s="21"/>
      <c r="H27" s="21"/>
      <c r="I27" s="21"/>
      <c r="J27" s="21"/>
      <c r="K27" s="21"/>
      <c r="L27" s="21"/>
      <c r="M27" s="21"/>
      <c r="N27" s="9"/>
      <c r="O27" s="30"/>
      <c r="P27" s="21"/>
      <c r="Q27" s="21"/>
      <c r="R27" s="21"/>
      <c r="S27" s="30"/>
      <c r="T27" s="9">
        <v>1</v>
      </c>
      <c r="U27" s="30">
        <v>3</v>
      </c>
      <c r="V27" s="30">
        <v>2</v>
      </c>
      <c r="W27" s="8"/>
      <c r="X27" s="8"/>
    </row>
    <row r="28" spans="1:24" ht="18.25" customHeight="1" x14ac:dyDescent="0.2">
      <c r="A28" s="23" t="s">
        <v>41</v>
      </c>
      <c r="B28" s="21">
        <v>1</v>
      </c>
      <c r="C28" s="21">
        <v>0</v>
      </c>
      <c r="D28" s="21">
        <v>1</v>
      </c>
      <c r="E28" s="41">
        <v>1</v>
      </c>
      <c r="F28" s="21"/>
      <c r="G28" s="21"/>
      <c r="H28" s="21"/>
      <c r="I28" s="21"/>
      <c r="J28" s="21"/>
      <c r="K28" s="21"/>
      <c r="L28" s="21"/>
      <c r="M28" s="21"/>
      <c r="N28" s="9"/>
      <c r="O28" s="30"/>
      <c r="P28" s="21"/>
      <c r="Q28" s="21"/>
      <c r="R28" s="21"/>
      <c r="S28" s="30"/>
      <c r="T28" s="9"/>
      <c r="U28" s="30"/>
      <c r="V28" s="30">
        <v>1</v>
      </c>
      <c r="W28" s="8"/>
      <c r="X28" s="8"/>
    </row>
    <row r="29" spans="1:24" ht="18.25" customHeight="1" x14ac:dyDescent="0.2">
      <c r="A29" s="23" t="s">
        <v>43</v>
      </c>
      <c r="B29" s="21">
        <v>1</v>
      </c>
      <c r="C29" s="21">
        <v>0</v>
      </c>
      <c r="D29" s="21">
        <v>0</v>
      </c>
      <c r="E29" s="41"/>
      <c r="F29" s="21"/>
      <c r="G29" s="21"/>
      <c r="H29" s="21"/>
      <c r="I29" s="21">
        <v>1</v>
      </c>
      <c r="J29" s="21"/>
      <c r="K29" s="21"/>
      <c r="L29" s="21"/>
      <c r="M29" s="21"/>
      <c r="N29" s="9"/>
      <c r="O29" s="30"/>
      <c r="P29" s="21"/>
      <c r="Q29" s="21"/>
      <c r="R29" s="21"/>
      <c r="S29" s="30"/>
      <c r="T29" s="9"/>
      <c r="U29" s="30"/>
      <c r="V29" s="30"/>
      <c r="W29" s="8"/>
      <c r="X29" s="8"/>
    </row>
    <row r="30" spans="1:24" ht="18.25" customHeight="1" x14ac:dyDescent="0.2">
      <c r="A30" s="23" t="s">
        <v>67</v>
      </c>
      <c r="B30" s="21">
        <v>2</v>
      </c>
      <c r="C30" s="21">
        <v>0</v>
      </c>
      <c r="D30" s="21">
        <v>1</v>
      </c>
      <c r="E30" s="41"/>
      <c r="F30" s="21"/>
      <c r="G30" s="21"/>
      <c r="H30" s="21"/>
      <c r="I30" s="21"/>
      <c r="J30" s="21">
        <v>2</v>
      </c>
      <c r="K30" s="21"/>
      <c r="L30" s="21"/>
      <c r="M30" s="21"/>
      <c r="N30" s="9"/>
      <c r="O30" s="30"/>
      <c r="P30" s="21"/>
      <c r="Q30" s="21"/>
      <c r="R30" s="21">
        <v>1</v>
      </c>
      <c r="S30" s="30"/>
      <c r="T30" s="9"/>
      <c r="U30" s="30">
        <v>5</v>
      </c>
      <c r="V30" s="30">
        <v>1</v>
      </c>
      <c r="W30" s="8"/>
      <c r="X30" s="8"/>
    </row>
    <row r="31" spans="1:24" ht="18.25" customHeight="1" x14ac:dyDescent="0.2">
      <c r="A31" s="23" t="s">
        <v>45</v>
      </c>
      <c r="B31" s="21">
        <v>2</v>
      </c>
      <c r="C31" s="21">
        <v>1</v>
      </c>
      <c r="D31" s="21">
        <v>0</v>
      </c>
      <c r="E31" s="41"/>
      <c r="F31" s="21"/>
      <c r="G31" s="21"/>
      <c r="H31" s="21">
        <v>1</v>
      </c>
      <c r="I31" s="21"/>
      <c r="J31" s="21"/>
      <c r="K31" s="21"/>
      <c r="L31" s="21"/>
      <c r="M31" s="21"/>
      <c r="N31" s="9"/>
      <c r="O31" s="30"/>
      <c r="P31" s="21"/>
      <c r="Q31" s="21"/>
      <c r="R31" s="21"/>
      <c r="S31" s="30"/>
      <c r="T31" s="9"/>
      <c r="U31" s="30"/>
      <c r="V31" s="30"/>
      <c r="W31" s="8"/>
      <c r="X31" s="8"/>
    </row>
    <row r="32" spans="1:24" ht="18.25" customHeight="1" x14ac:dyDescent="0.2">
      <c r="A32" s="23" t="s">
        <v>48</v>
      </c>
      <c r="B32" s="21">
        <v>2</v>
      </c>
      <c r="C32" s="21">
        <v>2</v>
      </c>
      <c r="D32" s="21">
        <v>1</v>
      </c>
      <c r="E32" s="41"/>
      <c r="F32" s="21"/>
      <c r="G32" s="21"/>
      <c r="H32" s="21"/>
      <c r="I32" s="21"/>
      <c r="J32" s="21">
        <v>1</v>
      </c>
      <c r="K32" s="21"/>
      <c r="L32" s="21"/>
      <c r="M32" s="21"/>
      <c r="N32" s="9"/>
      <c r="O32" s="30"/>
      <c r="P32" s="21"/>
      <c r="Q32" s="21"/>
      <c r="R32" s="21"/>
      <c r="S32" s="30"/>
      <c r="T32" s="9">
        <v>1</v>
      </c>
      <c r="U32" s="30">
        <v>2</v>
      </c>
      <c r="V32" s="30">
        <v>2</v>
      </c>
      <c r="W32" s="8"/>
      <c r="X32" s="8"/>
    </row>
    <row r="33" spans="1:24" ht="18.25" customHeight="1" x14ac:dyDescent="0.2">
      <c r="A33" s="20" t="s">
        <v>49</v>
      </c>
      <c r="B33" s="21">
        <v>2</v>
      </c>
      <c r="C33" s="21">
        <v>0</v>
      </c>
      <c r="D33" s="21">
        <v>0</v>
      </c>
      <c r="E33" s="41"/>
      <c r="F33" s="21"/>
      <c r="G33" s="21"/>
      <c r="H33" s="21"/>
      <c r="I33" s="21"/>
      <c r="J33" s="21"/>
      <c r="K33" s="21"/>
      <c r="L33" s="21"/>
      <c r="M33" s="21"/>
      <c r="N33" s="9"/>
      <c r="O33" s="30"/>
      <c r="P33" s="21"/>
      <c r="Q33" s="21"/>
      <c r="R33" s="21"/>
      <c r="S33" s="30"/>
      <c r="T33" s="9">
        <v>2</v>
      </c>
      <c r="U33" s="30">
        <v>5</v>
      </c>
      <c r="V33" s="30"/>
      <c r="W33" s="8"/>
      <c r="X33" s="8"/>
    </row>
    <row r="34" spans="1:24" ht="18.25" customHeight="1" x14ac:dyDescent="0.2">
      <c r="A34" s="127"/>
      <c r="B34" s="21"/>
      <c r="C34" s="21"/>
      <c r="D34" s="21"/>
      <c r="E34" s="41"/>
      <c r="F34" s="21"/>
      <c r="G34" s="21"/>
      <c r="H34" s="21"/>
      <c r="I34" s="21"/>
      <c r="J34" s="21"/>
      <c r="K34" s="21"/>
      <c r="L34" s="21"/>
      <c r="M34" s="21"/>
      <c r="N34" s="9"/>
      <c r="O34" s="30"/>
      <c r="P34" s="21"/>
      <c r="Q34" s="21"/>
      <c r="R34" s="21"/>
      <c r="S34" s="30"/>
      <c r="T34" s="9"/>
      <c r="U34" s="30"/>
      <c r="V34" s="30"/>
      <c r="W34" s="8"/>
      <c r="X34" s="8"/>
    </row>
    <row r="35" spans="1:24" ht="19" customHeight="1" x14ac:dyDescent="0.2">
      <c r="A35" s="36"/>
      <c r="B35" s="24"/>
      <c r="C35" s="24"/>
      <c r="D35" s="24"/>
      <c r="E35" s="37"/>
      <c r="F35" s="24"/>
      <c r="G35" s="24"/>
      <c r="H35" s="24"/>
      <c r="I35" s="24"/>
      <c r="J35" s="24"/>
      <c r="K35" s="24"/>
      <c r="L35" s="24"/>
      <c r="M35" s="24"/>
      <c r="N35" s="49"/>
      <c r="O35" s="36"/>
      <c r="P35" s="24"/>
      <c r="Q35" s="24"/>
      <c r="R35" s="24"/>
      <c r="S35" s="36"/>
      <c r="T35" s="49"/>
      <c r="U35" s="36"/>
      <c r="V35" s="36"/>
      <c r="W35" s="28"/>
      <c r="X35" s="8"/>
    </row>
    <row r="36" spans="1:24" ht="18.25" customHeight="1" x14ac:dyDescent="0.2">
      <c r="A36" s="15" t="s">
        <v>51</v>
      </c>
      <c r="B36" s="17">
        <f t="shared" ref="B36:N36" si="1">SUM(B22:B35)</f>
        <v>15</v>
      </c>
      <c r="C36" s="17">
        <f t="shared" si="1"/>
        <v>5</v>
      </c>
      <c r="D36" s="17">
        <f t="shared" si="1"/>
        <v>3</v>
      </c>
      <c r="E36" s="17">
        <f t="shared" si="1"/>
        <v>1</v>
      </c>
      <c r="F36" s="17">
        <f t="shared" si="1"/>
        <v>0</v>
      </c>
      <c r="G36" s="17">
        <f t="shared" si="1"/>
        <v>0</v>
      </c>
      <c r="H36" s="17">
        <f t="shared" si="1"/>
        <v>2</v>
      </c>
      <c r="I36" s="17">
        <f t="shared" si="1"/>
        <v>2</v>
      </c>
      <c r="J36" s="17">
        <f t="shared" si="1"/>
        <v>4</v>
      </c>
      <c r="K36" s="17">
        <f t="shared" si="1"/>
        <v>0</v>
      </c>
      <c r="L36" s="17">
        <f t="shared" si="1"/>
        <v>1</v>
      </c>
      <c r="M36" s="17">
        <f t="shared" si="1"/>
        <v>0</v>
      </c>
      <c r="N36" s="17">
        <f t="shared" si="1"/>
        <v>0</v>
      </c>
      <c r="O36" s="18">
        <f>(D36+J36+K36+N36)/(B36+J36+K36+M36)</f>
        <v>0.36842105263157893</v>
      </c>
      <c r="P36" s="18">
        <f>($D36+$E36+($F36*2)+(G36*3))/$B36</f>
        <v>0.26666666666666666</v>
      </c>
      <c r="Q36" s="18">
        <f>D36/B36</f>
        <v>0.2</v>
      </c>
      <c r="R36" s="17">
        <f t="shared" ref="R36:W36" si="2">SUM(R22:R35)</f>
        <v>1</v>
      </c>
      <c r="S36" s="17">
        <f t="shared" si="2"/>
        <v>0</v>
      </c>
      <c r="T36" s="17">
        <f t="shared" si="2"/>
        <v>5</v>
      </c>
      <c r="U36" s="17">
        <f t="shared" si="2"/>
        <v>21</v>
      </c>
      <c r="V36" s="17">
        <f t="shared" si="2"/>
        <v>8</v>
      </c>
      <c r="W36" s="16">
        <f t="shared" si="2"/>
        <v>0</v>
      </c>
      <c r="X36" s="8"/>
    </row>
    <row r="37" spans="1:24" ht="18.25" customHeight="1" x14ac:dyDescent="0.2">
      <c r="A37" s="30"/>
      <c r="B37" s="21"/>
      <c r="C37" s="21"/>
      <c r="D37" s="21"/>
      <c r="E37" s="21"/>
      <c r="F37" s="21"/>
      <c r="G37" s="21"/>
      <c r="H37" s="21"/>
      <c r="I37" s="21"/>
      <c r="J37" s="21"/>
      <c r="K37" s="21"/>
      <c r="L37" s="21"/>
      <c r="M37" s="21"/>
      <c r="N37" s="21"/>
      <c r="O37" s="22"/>
      <c r="P37" s="22"/>
      <c r="Q37" s="22"/>
      <c r="R37" s="21"/>
      <c r="S37" s="21"/>
      <c r="T37" s="21"/>
      <c r="U37" s="9"/>
      <c r="V37" s="21"/>
      <c r="W37" s="30"/>
      <c r="X37" s="8"/>
    </row>
    <row r="38" spans="1:24" ht="18.25" customHeight="1" x14ac:dyDescent="0.2">
      <c r="A38" s="30"/>
      <c r="B38" s="21"/>
      <c r="C38" s="21"/>
      <c r="D38" s="21"/>
      <c r="E38" s="21"/>
      <c r="F38" s="21"/>
      <c r="G38" s="21"/>
      <c r="H38" s="21"/>
      <c r="I38" s="21"/>
      <c r="J38" s="21"/>
      <c r="K38" s="21"/>
      <c r="L38" s="21"/>
      <c r="M38" s="21"/>
      <c r="N38" s="21"/>
      <c r="O38" s="22"/>
      <c r="P38" s="22"/>
      <c r="Q38" s="22"/>
      <c r="R38" s="21"/>
      <c r="S38" s="21"/>
      <c r="T38" s="21"/>
      <c r="U38" s="9"/>
      <c r="V38" s="21"/>
      <c r="W38" s="30"/>
      <c r="X38" s="8"/>
    </row>
    <row r="39" spans="1:24" ht="18.25" customHeight="1" x14ac:dyDescent="0.2">
      <c r="A39" s="30"/>
      <c r="B39" s="21"/>
      <c r="C39" s="21"/>
      <c r="D39" s="21"/>
      <c r="E39" s="21"/>
      <c r="F39" s="21"/>
      <c r="G39" s="21"/>
      <c r="H39" s="21"/>
      <c r="I39" s="21"/>
      <c r="J39" s="21"/>
      <c r="K39" s="21"/>
      <c r="L39" s="21"/>
      <c r="M39" s="21"/>
      <c r="N39" s="21"/>
      <c r="O39" s="22"/>
      <c r="P39" s="22"/>
      <c r="Q39" s="22"/>
      <c r="R39" s="21"/>
      <c r="S39" s="21"/>
      <c r="T39" s="21"/>
      <c r="U39" s="9"/>
      <c r="V39" s="21"/>
      <c r="W39" s="30"/>
      <c r="X39" s="8"/>
    </row>
    <row r="40" spans="1:24" ht="21" customHeight="1" x14ac:dyDescent="0.2">
      <c r="A40" s="137" t="s">
        <v>153</v>
      </c>
      <c r="B40" s="147"/>
      <c r="C40" s="147"/>
      <c r="D40" s="147"/>
      <c r="E40" s="147"/>
      <c r="F40" s="147"/>
      <c r="G40" s="147"/>
      <c r="H40" s="147"/>
      <c r="I40" s="147"/>
      <c r="J40" s="147"/>
      <c r="K40" s="147"/>
      <c r="L40" s="147"/>
      <c r="M40" s="147"/>
      <c r="N40" s="147"/>
      <c r="O40" s="147"/>
      <c r="P40" s="147"/>
      <c r="Q40" s="147"/>
      <c r="R40" s="147"/>
      <c r="S40" s="147"/>
      <c r="T40" s="147"/>
      <c r="U40" s="8"/>
      <c r="V40" s="8"/>
      <c r="W40" s="8"/>
      <c r="X40" s="8"/>
    </row>
    <row r="41" spans="1:24" ht="18.25" customHeight="1" x14ac:dyDescent="0.2">
      <c r="A41" s="23" t="s">
        <v>52</v>
      </c>
      <c r="B41" s="21"/>
      <c r="C41" s="21"/>
      <c r="D41" s="21"/>
      <c r="E41" s="21"/>
      <c r="F41" s="21"/>
      <c r="G41" s="21"/>
      <c r="H41" s="21"/>
      <c r="I41" s="21"/>
      <c r="J41" s="21"/>
      <c r="K41" s="21"/>
      <c r="L41" s="21"/>
      <c r="M41" s="30"/>
      <c r="N41" s="9"/>
      <c r="O41" s="30"/>
      <c r="P41" s="30"/>
      <c r="Q41" s="30"/>
      <c r="R41" s="30"/>
      <c r="S41" s="30"/>
      <c r="T41" s="9"/>
      <c r="U41" s="8"/>
      <c r="V41" s="8"/>
      <c r="W41" s="8"/>
      <c r="X41" s="8"/>
    </row>
    <row r="42" spans="1:24" ht="19" customHeight="1" x14ac:dyDescent="0.2">
      <c r="A42" s="13" t="s">
        <v>7</v>
      </c>
      <c r="B42" s="13" t="s">
        <v>53</v>
      </c>
      <c r="C42" s="11" t="s">
        <v>54</v>
      </c>
      <c r="D42" s="11" t="s">
        <v>55</v>
      </c>
      <c r="E42" s="11" t="s">
        <v>56</v>
      </c>
      <c r="F42" s="11" t="s">
        <v>57</v>
      </c>
      <c r="G42" s="11" t="s">
        <v>9</v>
      </c>
      <c r="H42" s="11" t="s">
        <v>10</v>
      </c>
      <c r="I42" s="11" t="s">
        <v>15</v>
      </c>
      <c r="J42" s="11" t="s">
        <v>16</v>
      </c>
      <c r="K42" s="11" t="s">
        <v>17</v>
      </c>
      <c r="L42" s="11" t="s">
        <v>65</v>
      </c>
      <c r="M42" s="13" t="s">
        <v>58</v>
      </c>
      <c r="N42" s="10" t="s">
        <v>59</v>
      </c>
      <c r="O42" s="13" t="s">
        <v>60</v>
      </c>
      <c r="P42" s="11" t="s">
        <v>8</v>
      </c>
      <c r="Q42" s="11" t="s">
        <v>61</v>
      </c>
      <c r="R42" s="11" t="s">
        <v>62</v>
      </c>
      <c r="S42" s="13" t="s">
        <v>147</v>
      </c>
      <c r="T42" s="49"/>
      <c r="U42" s="11" t="s">
        <v>26</v>
      </c>
      <c r="V42" s="47" t="s">
        <v>27</v>
      </c>
      <c r="W42" s="47" t="s">
        <v>28</v>
      </c>
      <c r="X42" s="8"/>
    </row>
    <row r="43" spans="1:24" ht="19" customHeight="1" x14ac:dyDescent="0.2">
      <c r="A43" s="25" t="s">
        <v>31</v>
      </c>
      <c r="B43" s="16">
        <v>1</v>
      </c>
      <c r="C43" s="17"/>
      <c r="D43" s="17"/>
      <c r="E43" s="33"/>
      <c r="F43" s="16">
        <v>1.33</v>
      </c>
      <c r="G43" s="16">
        <v>1</v>
      </c>
      <c r="H43" s="16">
        <v>1</v>
      </c>
      <c r="I43" s="17"/>
      <c r="J43" s="16">
        <v>2</v>
      </c>
      <c r="K43" s="16">
        <v>1</v>
      </c>
      <c r="L43" s="17">
        <v>1</v>
      </c>
      <c r="M43" s="16">
        <v>1</v>
      </c>
      <c r="N43" s="57"/>
      <c r="O43" s="35"/>
      <c r="P43" s="17"/>
      <c r="Q43" s="17"/>
      <c r="R43" s="17"/>
      <c r="S43" s="32"/>
      <c r="T43" s="57"/>
      <c r="U43" s="19"/>
      <c r="V43" s="56">
        <v>1</v>
      </c>
      <c r="W43" s="55">
        <v>1</v>
      </c>
      <c r="X43" s="8"/>
    </row>
    <row r="44" spans="1:24" ht="19" customHeight="1" x14ac:dyDescent="0.2">
      <c r="A44" s="16" t="s">
        <v>36</v>
      </c>
      <c r="B44" s="21">
        <v>1</v>
      </c>
      <c r="C44" s="21"/>
      <c r="D44" s="21">
        <v>1</v>
      </c>
      <c r="E44" s="41"/>
      <c r="F44" s="21">
        <v>0</v>
      </c>
      <c r="G44" s="21">
        <v>4</v>
      </c>
      <c r="H44" s="21">
        <v>0</v>
      </c>
      <c r="I44" s="21"/>
      <c r="J44" s="21">
        <v>1</v>
      </c>
      <c r="K44" s="21">
        <v>3</v>
      </c>
      <c r="L44" s="21"/>
      <c r="M44" s="21">
        <v>4</v>
      </c>
      <c r="N44" s="126"/>
      <c r="O44" s="30"/>
      <c r="P44" s="44"/>
      <c r="Q44" s="21"/>
      <c r="R44" s="21"/>
      <c r="S44" s="30"/>
      <c r="T44" s="9"/>
      <c r="U44" s="30"/>
      <c r="V44" s="30"/>
      <c r="W44" s="8"/>
      <c r="X44" s="8"/>
    </row>
    <row r="45" spans="1:24" ht="19" customHeight="1" x14ac:dyDescent="0.2">
      <c r="A45" s="20" t="s">
        <v>37</v>
      </c>
      <c r="B45" s="21">
        <v>1</v>
      </c>
      <c r="C45" s="21"/>
      <c r="D45" s="21"/>
      <c r="E45" s="41"/>
      <c r="F45" s="21">
        <v>1</v>
      </c>
      <c r="G45" s="21">
        <v>0</v>
      </c>
      <c r="H45" s="21">
        <v>2</v>
      </c>
      <c r="I45" s="21">
        <v>1</v>
      </c>
      <c r="J45" s="21"/>
      <c r="K45" s="21"/>
      <c r="L45" s="21"/>
      <c r="M45" s="21">
        <v>0</v>
      </c>
      <c r="N45" s="9"/>
      <c r="O45" s="30"/>
      <c r="P45" s="21"/>
      <c r="Q45" s="21"/>
      <c r="R45" s="21"/>
      <c r="S45" s="30"/>
      <c r="T45" s="9"/>
      <c r="U45" s="30"/>
      <c r="V45" s="30">
        <v>1</v>
      </c>
      <c r="W45" s="45">
        <v>1</v>
      </c>
      <c r="X45" s="8"/>
    </row>
    <row r="46" spans="1:24" ht="18.25" customHeight="1" x14ac:dyDescent="0.2">
      <c r="A46" s="23" t="s">
        <v>41</v>
      </c>
      <c r="B46" s="21">
        <v>1</v>
      </c>
      <c r="C46" s="21"/>
      <c r="D46" s="21"/>
      <c r="E46" s="41"/>
      <c r="F46" s="21">
        <v>2</v>
      </c>
      <c r="G46" s="21">
        <v>0</v>
      </c>
      <c r="H46" s="21">
        <v>2</v>
      </c>
      <c r="I46" s="21"/>
      <c r="J46" s="21">
        <v>2</v>
      </c>
      <c r="K46" s="21">
        <v>1</v>
      </c>
      <c r="L46" s="21"/>
      <c r="M46" s="21">
        <v>0</v>
      </c>
      <c r="N46" s="9"/>
      <c r="O46" s="30"/>
      <c r="P46" s="21"/>
      <c r="Q46" s="21"/>
      <c r="R46" s="21"/>
      <c r="S46" s="30"/>
      <c r="T46" s="9"/>
      <c r="U46" s="30"/>
      <c r="V46" s="30">
        <v>1</v>
      </c>
      <c r="W46" s="8"/>
      <c r="X46" s="8"/>
    </row>
    <row r="47" spans="1:24" ht="18.25" customHeight="1" x14ac:dyDescent="0.2">
      <c r="A47" s="23" t="s">
        <v>67</v>
      </c>
      <c r="B47" s="21">
        <v>1</v>
      </c>
      <c r="C47" s="21"/>
      <c r="D47" s="21"/>
      <c r="E47" s="41"/>
      <c r="F47" s="21">
        <v>1</v>
      </c>
      <c r="G47" s="21">
        <v>3</v>
      </c>
      <c r="H47" s="21">
        <v>1</v>
      </c>
      <c r="I47" s="21"/>
      <c r="J47" s="21">
        <v>1</v>
      </c>
      <c r="K47" s="21">
        <v>1</v>
      </c>
      <c r="L47" s="21"/>
      <c r="M47" s="21">
        <v>2</v>
      </c>
      <c r="N47" s="9"/>
      <c r="O47" s="30"/>
      <c r="P47" s="21"/>
      <c r="Q47" s="21"/>
      <c r="R47" s="21"/>
      <c r="S47" s="30"/>
      <c r="T47" s="9"/>
      <c r="U47" s="30">
        <v>1</v>
      </c>
      <c r="V47" s="30">
        <v>1</v>
      </c>
      <c r="W47" s="8"/>
      <c r="X47" s="8"/>
    </row>
    <row r="48" spans="1:24" ht="18.25" customHeight="1" x14ac:dyDescent="0.2">
      <c r="A48" s="23" t="s">
        <v>46</v>
      </c>
      <c r="B48" s="21">
        <v>1</v>
      </c>
      <c r="C48" s="21"/>
      <c r="D48" s="21">
        <v>1</v>
      </c>
      <c r="E48" s="41"/>
      <c r="F48" s="21">
        <v>2</v>
      </c>
      <c r="G48" s="21">
        <v>5</v>
      </c>
      <c r="H48" s="21">
        <v>3</v>
      </c>
      <c r="I48" s="21">
        <v>2</v>
      </c>
      <c r="J48" s="21">
        <v>1</v>
      </c>
      <c r="K48" s="21">
        <v>2</v>
      </c>
      <c r="L48" s="21"/>
      <c r="M48" s="21">
        <v>5</v>
      </c>
      <c r="N48" s="9"/>
      <c r="O48" s="30"/>
      <c r="P48" s="21"/>
      <c r="Q48" s="21"/>
      <c r="R48" s="21"/>
      <c r="S48" s="30"/>
      <c r="T48" s="9"/>
      <c r="U48" s="30"/>
      <c r="V48" s="30">
        <v>1</v>
      </c>
      <c r="W48" s="8"/>
      <c r="X48" s="8"/>
    </row>
    <row r="49" spans="1:24" ht="18.25" customHeight="1" x14ac:dyDescent="0.2">
      <c r="A49" s="30"/>
      <c r="B49" s="21"/>
      <c r="C49" s="21"/>
      <c r="D49" s="21"/>
      <c r="E49" s="41"/>
      <c r="F49" s="21"/>
      <c r="G49" s="21"/>
      <c r="H49" s="21"/>
      <c r="I49" s="21"/>
      <c r="J49" s="21"/>
      <c r="K49" s="21"/>
      <c r="L49" s="21"/>
      <c r="M49" s="21"/>
      <c r="N49" s="9"/>
      <c r="O49" s="30"/>
      <c r="P49" s="21"/>
      <c r="Q49" s="21"/>
      <c r="R49" s="21"/>
      <c r="S49" s="30"/>
      <c r="T49" s="9"/>
      <c r="U49" s="30"/>
      <c r="V49" s="30"/>
      <c r="W49" s="8"/>
      <c r="X49" s="8"/>
    </row>
    <row r="50" spans="1:24" ht="18.25" customHeight="1" x14ac:dyDescent="0.2">
      <c r="A50" s="30"/>
      <c r="B50" s="21"/>
      <c r="C50" s="21"/>
      <c r="D50" s="21"/>
      <c r="E50" s="41"/>
      <c r="F50" s="21"/>
      <c r="G50" s="21"/>
      <c r="H50" s="21"/>
      <c r="I50" s="21"/>
      <c r="J50" s="21"/>
      <c r="K50" s="21"/>
      <c r="L50" s="21"/>
      <c r="M50" s="21"/>
      <c r="N50" s="9"/>
      <c r="O50" s="30"/>
      <c r="P50" s="21"/>
      <c r="Q50" s="21"/>
      <c r="R50" s="21"/>
      <c r="S50" s="30"/>
      <c r="T50" s="9"/>
      <c r="U50" s="30"/>
      <c r="V50" s="30"/>
      <c r="W50" s="8"/>
      <c r="X50" s="8"/>
    </row>
    <row r="51" spans="1:24" ht="18.25" customHeight="1" x14ac:dyDescent="0.2">
      <c r="A51" s="21"/>
      <c r="B51" s="21"/>
      <c r="C51" s="21"/>
      <c r="D51" s="21"/>
      <c r="E51" s="41"/>
      <c r="F51" s="21"/>
      <c r="G51" s="21"/>
      <c r="H51" s="21"/>
      <c r="I51" s="21"/>
      <c r="J51" s="21"/>
      <c r="K51" s="21"/>
      <c r="L51" s="21"/>
      <c r="M51" s="21"/>
      <c r="N51" s="9"/>
      <c r="O51" s="30"/>
      <c r="P51" s="21"/>
      <c r="Q51" s="21"/>
      <c r="R51" s="21"/>
      <c r="S51" s="30"/>
      <c r="T51" s="9"/>
      <c r="U51" s="30"/>
      <c r="V51" s="30"/>
      <c r="W51" s="8"/>
      <c r="X51" s="8"/>
    </row>
    <row r="52" spans="1:24" ht="18.25" customHeight="1" x14ac:dyDescent="0.2">
      <c r="A52" s="30"/>
      <c r="B52" s="21"/>
      <c r="C52" s="21"/>
      <c r="D52" s="21"/>
      <c r="E52" s="41"/>
      <c r="F52" s="21"/>
      <c r="G52" s="21"/>
      <c r="H52" s="21"/>
      <c r="I52" s="21"/>
      <c r="J52" s="21"/>
      <c r="K52" s="21"/>
      <c r="L52" s="21"/>
      <c r="M52" s="21"/>
      <c r="N52" s="9"/>
      <c r="O52" s="30"/>
      <c r="P52" s="21"/>
      <c r="Q52" s="21"/>
      <c r="R52" s="21"/>
      <c r="S52" s="30"/>
      <c r="T52" s="9"/>
      <c r="U52" s="30"/>
      <c r="V52" s="30"/>
      <c r="W52" s="8"/>
      <c r="X52" s="8"/>
    </row>
    <row r="53" spans="1:24" ht="18.25" customHeight="1" x14ac:dyDescent="0.2">
      <c r="A53" s="22"/>
      <c r="B53" s="21"/>
      <c r="C53" s="21"/>
      <c r="D53" s="21"/>
      <c r="E53" s="41"/>
      <c r="F53" s="21"/>
      <c r="G53" s="21"/>
      <c r="H53" s="21"/>
      <c r="I53" s="21"/>
      <c r="J53" s="21"/>
      <c r="K53" s="21"/>
      <c r="L53" s="21"/>
      <c r="M53" s="21"/>
      <c r="N53" s="9"/>
      <c r="O53" s="30"/>
      <c r="P53" s="21"/>
      <c r="Q53" s="21"/>
      <c r="R53" s="21"/>
      <c r="S53" s="30"/>
      <c r="T53" s="9"/>
      <c r="U53" s="30"/>
      <c r="V53" s="30"/>
      <c r="W53" s="8"/>
      <c r="X53" s="8"/>
    </row>
    <row r="54" spans="1:24" ht="18.25" customHeight="1" x14ac:dyDescent="0.2">
      <c r="A54" s="30"/>
      <c r="B54" s="21"/>
      <c r="C54" s="21"/>
      <c r="D54" s="21"/>
      <c r="E54" s="41"/>
      <c r="F54" s="21"/>
      <c r="G54" s="21"/>
      <c r="H54" s="21"/>
      <c r="I54" s="21"/>
      <c r="J54" s="21"/>
      <c r="K54" s="21"/>
      <c r="L54" s="21"/>
      <c r="M54" s="21"/>
      <c r="N54" s="9"/>
      <c r="O54" s="30"/>
      <c r="P54" s="21"/>
      <c r="Q54" s="21"/>
      <c r="R54" s="21"/>
      <c r="S54" s="30"/>
      <c r="T54" s="9"/>
      <c r="U54" s="30"/>
      <c r="V54" s="30"/>
      <c r="W54" s="8"/>
      <c r="X54" s="8"/>
    </row>
    <row r="55" spans="1:24" ht="18.25" customHeight="1" x14ac:dyDescent="0.2">
      <c r="A55" s="30"/>
      <c r="B55" s="21"/>
      <c r="C55" s="21"/>
      <c r="D55" s="21"/>
      <c r="E55" s="41"/>
      <c r="F55" s="21"/>
      <c r="G55" s="21"/>
      <c r="H55" s="21"/>
      <c r="I55" s="21"/>
      <c r="J55" s="21"/>
      <c r="K55" s="21"/>
      <c r="L55" s="21"/>
      <c r="M55" s="21"/>
      <c r="N55" s="9"/>
      <c r="O55" s="30"/>
      <c r="P55" s="21"/>
      <c r="Q55" s="21"/>
      <c r="R55" s="21"/>
      <c r="S55" s="30"/>
      <c r="T55" s="9"/>
      <c r="U55" s="30"/>
      <c r="V55" s="30"/>
      <c r="W55" s="8"/>
      <c r="X55" s="8"/>
    </row>
    <row r="56" spans="1:24" ht="18.25" customHeight="1" x14ac:dyDescent="0.2">
      <c r="A56" s="30"/>
      <c r="B56" s="21"/>
      <c r="C56" s="21"/>
      <c r="D56" s="21"/>
      <c r="E56" s="41"/>
      <c r="F56" s="21"/>
      <c r="G56" s="21"/>
      <c r="H56" s="21"/>
      <c r="I56" s="21"/>
      <c r="J56" s="21"/>
      <c r="K56" s="21"/>
      <c r="L56" s="21"/>
      <c r="M56" s="21"/>
      <c r="N56" s="9"/>
      <c r="O56" s="30"/>
      <c r="P56" s="21"/>
      <c r="Q56" s="21"/>
      <c r="R56" s="21"/>
      <c r="S56" s="30"/>
      <c r="T56" s="9"/>
      <c r="U56" s="30"/>
      <c r="V56" s="30"/>
      <c r="W56" s="8"/>
      <c r="X56" s="8"/>
    </row>
    <row r="57" spans="1:24" ht="18.25" customHeight="1" x14ac:dyDescent="0.2">
      <c r="A57" s="30"/>
      <c r="B57" s="21"/>
      <c r="C57" s="21"/>
      <c r="D57" s="21"/>
      <c r="E57" s="41"/>
      <c r="F57" s="21"/>
      <c r="G57" s="21"/>
      <c r="H57" s="21"/>
      <c r="I57" s="21"/>
      <c r="J57" s="21"/>
      <c r="K57" s="21"/>
      <c r="L57" s="21"/>
      <c r="M57" s="21"/>
      <c r="N57" s="9"/>
      <c r="O57" s="30"/>
      <c r="P57" s="21"/>
      <c r="Q57" s="21"/>
      <c r="R57" s="21"/>
      <c r="S57" s="30"/>
      <c r="T57" s="9"/>
      <c r="U57" s="30"/>
      <c r="V57" s="30"/>
      <c r="W57" s="8"/>
      <c r="X57" s="8"/>
    </row>
    <row r="58" spans="1:24" ht="19" customHeight="1" x14ac:dyDescent="0.2">
      <c r="A58" s="36"/>
      <c r="B58" s="24"/>
      <c r="C58" s="24"/>
      <c r="D58" s="24"/>
      <c r="E58" s="37"/>
      <c r="F58" s="24"/>
      <c r="G58" s="24"/>
      <c r="H58" s="24"/>
      <c r="I58" s="24"/>
      <c r="J58" s="24"/>
      <c r="K58" s="24"/>
      <c r="L58" s="24"/>
      <c r="M58" s="24"/>
      <c r="N58" s="49"/>
      <c r="O58" s="36"/>
      <c r="P58" s="24"/>
      <c r="Q58" s="24"/>
      <c r="R58" s="24"/>
      <c r="S58" s="36"/>
      <c r="T58" s="49"/>
      <c r="U58" s="36"/>
      <c r="V58" s="36"/>
      <c r="W58" s="28"/>
      <c r="X58" s="8"/>
    </row>
    <row r="59" spans="1:24" ht="18.25" customHeight="1" x14ac:dyDescent="0.2">
      <c r="A59" s="15" t="s">
        <v>51</v>
      </c>
      <c r="B59" s="16">
        <f t="shared" ref="B59:M59" si="3">SUM(B43:B58)</f>
        <v>6</v>
      </c>
      <c r="C59" s="16">
        <f t="shared" si="3"/>
        <v>0</v>
      </c>
      <c r="D59" s="16">
        <f t="shared" si="3"/>
        <v>2</v>
      </c>
      <c r="E59" s="16">
        <f t="shared" si="3"/>
        <v>0</v>
      </c>
      <c r="F59" s="34">
        <f t="shared" si="3"/>
        <v>7.33</v>
      </c>
      <c r="G59" s="16">
        <f t="shared" si="3"/>
        <v>13</v>
      </c>
      <c r="H59" s="16">
        <f t="shared" si="3"/>
        <v>9</v>
      </c>
      <c r="I59" s="16">
        <f t="shared" si="3"/>
        <v>3</v>
      </c>
      <c r="J59" s="16">
        <f t="shared" si="3"/>
        <v>7</v>
      </c>
      <c r="K59" s="16">
        <f t="shared" si="3"/>
        <v>8</v>
      </c>
      <c r="L59" s="16">
        <f t="shared" si="3"/>
        <v>1</v>
      </c>
      <c r="M59" s="16">
        <f t="shared" si="3"/>
        <v>12</v>
      </c>
      <c r="N59" s="34">
        <f>(M59*7)/F59</f>
        <v>11.459754433833561</v>
      </c>
      <c r="O59" s="34">
        <f>SUM(H59+J59+K59)/F59</f>
        <v>3.2742155525238745</v>
      </c>
      <c r="P59" s="16">
        <f>SUM(P43:P58)</f>
        <v>0</v>
      </c>
      <c r="Q59" s="16">
        <f>SUM(Q43:Q58)</f>
        <v>0</v>
      </c>
      <c r="R59" s="16">
        <f>SUM(R43:R58)</f>
        <v>0</v>
      </c>
      <c r="S59" s="19"/>
      <c r="T59" s="57"/>
      <c r="U59" s="16">
        <f>SUM(U43:U58)</f>
        <v>1</v>
      </c>
      <c r="V59" s="16">
        <f>SUM(V43:V58)</f>
        <v>5</v>
      </c>
      <c r="W59" s="16">
        <f>SUM(W43:W58)</f>
        <v>2</v>
      </c>
      <c r="X59" s="8"/>
    </row>
  </sheetData>
  <mergeCells count="3">
    <mergeCell ref="A40:T40"/>
    <mergeCell ref="A3:V3"/>
    <mergeCell ref="A19:T19"/>
  </mergeCells>
  <pageMargins left="0.75" right="0.75" top="1" bottom="1" header="0.5" footer="0.5"/>
  <pageSetup orientation="portrait"/>
  <headerFooter>
    <oddHeader>&amp;L&amp;"Geneva,Regular"&amp;10&amp;K000000ZehilNorrisLineau</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47"/>
  <sheetViews>
    <sheetView showGridLines="0" workbookViewId="0"/>
  </sheetViews>
  <sheetFormatPr baseColWidth="10" defaultColWidth="8.125" defaultRowHeight="13" customHeight="1" x14ac:dyDescent="0.2"/>
  <cols>
    <col min="1" max="1" width="13.625" style="5" customWidth="1"/>
    <col min="2" max="2" width="2.125" style="5" customWidth="1"/>
    <col min="3" max="4" width="2" style="5" customWidth="1"/>
    <col min="5" max="5" width="3.5" style="5" customWidth="1"/>
    <col min="6" max="6" width="4" style="5" customWidth="1"/>
    <col min="7" max="10" width="2" style="5" customWidth="1"/>
    <col min="11" max="11" width="2.75" style="5" customWidth="1"/>
    <col min="12" max="12" width="3" style="5" customWidth="1"/>
    <col min="13" max="13" width="2.375" style="5" customWidth="1"/>
    <col min="14" max="14" width="3" style="5" customWidth="1"/>
    <col min="15" max="15" width="3.625" style="5" customWidth="1"/>
    <col min="16" max="16" width="5.5" style="5" customWidth="1"/>
    <col min="17" max="17" width="3.125" style="5" customWidth="1"/>
    <col min="18" max="18" width="2.375" style="5" customWidth="1"/>
    <col min="19" max="19" width="2" style="5" customWidth="1"/>
    <col min="20" max="20" width="1.875" style="5" customWidth="1"/>
    <col min="21" max="21" width="2" style="5" customWidth="1"/>
    <col min="22" max="22" width="8.125" style="5" customWidth="1"/>
    <col min="23" max="256" width="8.125" customWidth="1"/>
  </cols>
  <sheetData>
    <row r="1" spans="1:22" ht="21" customHeight="1" x14ac:dyDescent="0.2">
      <c r="A1" s="137" t="s">
        <v>155</v>
      </c>
      <c r="B1" s="136"/>
      <c r="C1" s="136"/>
      <c r="D1" s="136"/>
      <c r="E1" s="136"/>
      <c r="F1" s="136"/>
      <c r="G1" s="136"/>
      <c r="H1" s="136"/>
      <c r="I1" s="136"/>
      <c r="J1" s="136"/>
      <c r="K1" s="136"/>
      <c r="L1" s="136"/>
      <c r="M1" s="136"/>
      <c r="N1" s="136"/>
      <c r="O1" s="136"/>
      <c r="P1" s="136"/>
      <c r="Q1" s="136"/>
      <c r="R1" s="136"/>
      <c r="S1" s="136"/>
      <c r="T1" s="136"/>
      <c r="U1" s="136"/>
      <c r="V1" s="136"/>
    </row>
    <row r="2" spans="1:22" ht="19" customHeight="1" x14ac:dyDescent="0.2">
      <c r="A2" s="8"/>
      <c r="B2" s="8"/>
      <c r="C2" s="8"/>
      <c r="D2" s="8"/>
      <c r="E2" s="44"/>
      <c r="F2" s="8"/>
      <c r="G2" s="8"/>
      <c r="H2" s="8"/>
      <c r="I2" s="8"/>
      <c r="J2" s="8"/>
      <c r="K2" s="8"/>
      <c r="L2" s="8"/>
      <c r="M2" s="8"/>
      <c r="N2" s="8"/>
      <c r="O2" s="8"/>
      <c r="P2" s="8"/>
      <c r="Q2" s="8"/>
      <c r="R2" s="8"/>
      <c r="S2" s="8"/>
      <c r="T2" s="9"/>
      <c r="U2" s="30"/>
      <c r="V2" s="8"/>
    </row>
    <row r="3" spans="1:22" ht="28.25" customHeight="1" x14ac:dyDescent="0.2">
      <c r="A3" s="10" t="s">
        <v>7</v>
      </c>
      <c r="B3" s="11" t="s">
        <v>8</v>
      </c>
      <c r="C3" s="11" t="s">
        <v>9</v>
      </c>
      <c r="D3" s="11" t="s">
        <v>10</v>
      </c>
      <c r="E3" s="11" t="s">
        <v>11</v>
      </c>
      <c r="F3" s="11" t="s">
        <v>12</v>
      </c>
      <c r="G3" s="11" t="s">
        <v>13</v>
      </c>
      <c r="H3" s="11" t="s">
        <v>16</v>
      </c>
      <c r="I3" s="11" t="s">
        <v>17</v>
      </c>
      <c r="J3" s="11" t="s">
        <v>15</v>
      </c>
      <c r="K3" s="11" t="s">
        <v>18</v>
      </c>
      <c r="L3" s="11" t="s">
        <v>19</v>
      </c>
      <c r="M3" s="11" t="s">
        <v>14</v>
      </c>
      <c r="N3" s="10" t="s">
        <v>20</v>
      </c>
      <c r="O3" s="11" t="s">
        <v>21</v>
      </c>
      <c r="P3" s="12" t="s">
        <v>22</v>
      </c>
      <c r="Q3" s="11" t="s">
        <v>23</v>
      </c>
      <c r="R3" s="13" t="s">
        <v>24</v>
      </c>
      <c r="S3" s="13" t="s">
        <v>26</v>
      </c>
      <c r="T3" s="10" t="s">
        <v>28</v>
      </c>
      <c r="U3" s="13" t="s">
        <v>27</v>
      </c>
      <c r="V3" s="14" t="s">
        <v>29</v>
      </c>
    </row>
    <row r="4" spans="1:22" ht="17" customHeight="1" x14ac:dyDescent="0.2">
      <c r="A4" s="15" t="s">
        <v>31</v>
      </c>
      <c r="B4" s="16">
        <v>4</v>
      </c>
      <c r="C4" s="16">
        <v>0</v>
      </c>
      <c r="D4" s="16">
        <v>0</v>
      </c>
      <c r="E4" s="17"/>
      <c r="F4" s="17"/>
      <c r="G4" s="17"/>
      <c r="H4" s="17"/>
      <c r="I4" s="17"/>
      <c r="J4" s="16">
        <v>1</v>
      </c>
      <c r="K4" s="17"/>
      <c r="L4" s="17"/>
      <c r="M4" s="17"/>
      <c r="N4" s="57"/>
      <c r="O4" s="18"/>
      <c r="P4" s="18"/>
      <c r="Q4" s="18"/>
      <c r="R4" s="17"/>
      <c r="S4" s="17"/>
      <c r="T4" s="29">
        <v>1</v>
      </c>
      <c r="U4" s="17"/>
      <c r="V4" s="32"/>
    </row>
    <row r="5" spans="1:22" ht="17" customHeight="1" x14ac:dyDescent="0.2">
      <c r="A5" s="23" t="s">
        <v>32</v>
      </c>
      <c r="B5" s="20">
        <v>2</v>
      </c>
      <c r="C5" s="20">
        <v>0</v>
      </c>
      <c r="D5" s="20">
        <v>0</v>
      </c>
      <c r="E5" s="21"/>
      <c r="F5" s="21"/>
      <c r="G5" s="21"/>
      <c r="H5" s="21"/>
      <c r="I5" s="20">
        <v>1</v>
      </c>
      <c r="J5" s="20">
        <v>1</v>
      </c>
      <c r="K5" s="21"/>
      <c r="L5" s="21"/>
      <c r="M5" s="21">
        <v>1</v>
      </c>
      <c r="N5" s="9"/>
      <c r="O5" s="22"/>
      <c r="P5" s="22"/>
      <c r="Q5" s="22"/>
      <c r="R5" s="21"/>
      <c r="S5" s="21"/>
      <c r="T5" s="48">
        <v>1</v>
      </c>
      <c r="U5" s="30"/>
      <c r="V5" s="30"/>
    </row>
    <row r="6" spans="1:22" ht="17" customHeight="1" x14ac:dyDescent="0.2">
      <c r="A6" s="23" t="s">
        <v>33</v>
      </c>
      <c r="B6" s="21">
        <v>2</v>
      </c>
      <c r="C6" s="21">
        <v>0</v>
      </c>
      <c r="D6" s="21">
        <v>0</v>
      </c>
      <c r="E6" s="21"/>
      <c r="F6" s="21"/>
      <c r="G6" s="21"/>
      <c r="H6" s="21"/>
      <c r="I6" s="21"/>
      <c r="J6" s="21">
        <v>1</v>
      </c>
      <c r="K6" s="21"/>
      <c r="L6" s="21"/>
      <c r="M6" s="21"/>
      <c r="N6" s="9"/>
      <c r="O6" s="22"/>
      <c r="P6" s="22"/>
      <c r="Q6" s="22"/>
      <c r="R6" s="21"/>
      <c r="S6" s="21"/>
      <c r="T6" s="9">
        <v>2</v>
      </c>
      <c r="U6" s="30"/>
      <c r="V6" s="30"/>
    </row>
    <row r="7" spans="1:22" ht="17" customHeight="1" x14ac:dyDescent="0.2">
      <c r="A7" s="23" t="s">
        <v>34</v>
      </c>
      <c r="B7" s="21">
        <v>2</v>
      </c>
      <c r="C7" s="21">
        <v>1</v>
      </c>
      <c r="D7" s="21">
        <v>2</v>
      </c>
      <c r="E7" s="21"/>
      <c r="F7" s="21"/>
      <c r="G7" s="21"/>
      <c r="H7" s="21">
        <v>1</v>
      </c>
      <c r="I7" s="21"/>
      <c r="J7" s="21"/>
      <c r="K7" s="21"/>
      <c r="L7" s="21"/>
      <c r="M7" s="21">
        <v>1</v>
      </c>
      <c r="N7" s="9"/>
      <c r="O7" s="22"/>
      <c r="P7" s="22"/>
      <c r="Q7" s="22"/>
      <c r="R7" s="21"/>
      <c r="S7" s="21"/>
      <c r="T7" s="9">
        <v>1</v>
      </c>
      <c r="U7" s="30">
        <v>1</v>
      </c>
      <c r="V7" s="30"/>
    </row>
    <row r="8" spans="1:22" ht="17" customHeight="1" x14ac:dyDescent="0.2">
      <c r="A8" s="13" t="s">
        <v>35</v>
      </c>
      <c r="B8" s="21">
        <v>2</v>
      </c>
      <c r="C8" s="21">
        <v>0</v>
      </c>
      <c r="D8" s="21">
        <v>1</v>
      </c>
      <c r="E8" s="21"/>
      <c r="F8" s="21"/>
      <c r="G8" s="21"/>
      <c r="H8" s="21">
        <v>1</v>
      </c>
      <c r="I8" s="21"/>
      <c r="J8" s="21">
        <v>1</v>
      </c>
      <c r="K8" s="21"/>
      <c r="L8" s="21"/>
      <c r="M8" s="21"/>
      <c r="N8" s="9"/>
      <c r="O8" s="22"/>
      <c r="P8" s="22"/>
      <c r="Q8" s="22"/>
      <c r="R8" s="9">
        <v>1</v>
      </c>
      <c r="S8" s="21"/>
      <c r="T8" s="9"/>
      <c r="U8" s="30"/>
      <c r="V8" s="30"/>
    </row>
    <row r="9" spans="1:22" ht="17" customHeight="1" x14ac:dyDescent="0.2">
      <c r="A9" s="16" t="s">
        <v>36</v>
      </c>
      <c r="B9" s="21">
        <v>3</v>
      </c>
      <c r="C9" s="21">
        <v>0</v>
      </c>
      <c r="D9" s="21">
        <v>1</v>
      </c>
      <c r="E9" s="21"/>
      <c r="F9" s="21"/>
      <c r="G9" s="21"/>
      <c r="H9" s="21"/>
      <c r="I9" s="21"/>
      <c r="J9" s="21">
        <v>1</v>
      </c>
      <c r="K9" s="21"/>
      <c r="L9" s="21"/>
      <c r="M9" s="21"/>
      <c r="N9" s="9"/>
      <c r="O9" s="22"/>
      <c r="P9" s="22"/>
      <c r="Q9" s="22"/>
      <c r="R9" s="21">
        <v>2</v>
      </c>
      <c r="S9" s="21"/>
      <c r="T9" s="9"/>
      <c r="U9" s="30"/>
      <c r="V9" s="30"/>
    </row>
    <row r="10" spans="1:22" ht="17" customHeight="1" x14ac:dyDescent="0.2">
      <c r="A10" s="20" t="s">
        <v>37</v>
      </c>
      <c r="B10" s="21">
        <v>2</v>
      </c>
      <c r="C10" s="21">
        <v>2</v>
      </c>
      <c r="D10" s="21">
        <v>2</v>
      </c>
      <c r="E10" s="21">
        <v>1</v>
      </c>
      <c r="F10" s="21"/>
      <c r="G10" s="21">
        <v>1</v>
      </c>
      <c r="H10" s="21"/>
      <c r="I10" s="21"/>
      <c r="J10" s="21"/>
      <c r="K10" s="21"/>
      <c r="L10" s="21"/>
      <c r="M10" s="21">
        <v>2</v>
      </c>
      <c r="N10" s="9"/>
      <c r="O10" s="22"/>
      <c r="P10" s="22"/>
      <c r="Q10" s="22"/>
      <c r="R10" s="21"/>
      <c r="S10" s="21"/>
      <c r="T10" s="9"/>
      <c r="U10" s="30"/>
      <c r="V10" s="30"/>
    </row>
    <row r="11" spans="1:22" ht="17" customHeight="1" x14ac:dyDescent="0.2">
      <c r="A11" s="23" t="s">
        <v>38</v>
      </c>
      <c r="B11" s="21">
        <v>3</v>
      </c>
      <c r="C11" s="21">
        <v>2</v>
      </c>
      <c r="D11" s="21">
        <v>2</v>
      </c>
      <c r="E11" s="21"/>
      <c r="F11" s="21">
        <v>1</v>
      </c>
      <c r="G11" s="21"/>
      <c r="H11" s="21">
        <v>1</v>
      </c>
      <c r="I11" s="21"/>
      <c r="J11" s="21"/>
      <c r="K11" s="21"/>
      <c r="L11" s="21"/>
      <c r="M11" s="21">
        <v>1</v>
      </c>
      <c r="N11" s="9"/>
      <c r="O11" s="22"/>
      <c r="P11" s="22"/>
      <c r="Q11" s="22"/>
      <c r="R11" s="9">
        <v>1</v>
      </c>
      <c r="S11" s="21"/>
      <c r="T11" s="9">
        <v>1</v>
      </c>
      <c r="U11" s="30"/>
      <c r="V11" s="30"/>
    </row>
    <row r="12" spans="1:22" ht="17" customHeight="1" x14ac:dyDescent="0.2">
      <c r="A12" s="20" t="s">
        <v>38</v>
      </c>
      <c r="B12" s="21">
        <v>4</v>
      </c>
      <c r="C12" s="21">
        <v>1</v>
      </c>
      <c r="D12" s="21">
        <v>1</v>
      </c>
      <c r="E12" s="21"/>
      <c r="F12" s="21"/>
      <c r="G12" s="21"/>
      <c r="H12" s="21"/>
      <c r="I12" s="21"/>
      <c r="J12" s="21">
        <v>2</v>
      </c>
      <c r="K12" s="21"/>
      <c r="L12" s="21"/>
      <c r="M12" s="21"/>
      <c r="N12" s="9"/>
      <c r="O12" s="22"/>
      <c r="P12" s="22"/>
      <c r="Q12" s="22"/>
      <c r="R12" s="21"/>
      <c r="S12" s="21"/>
      <c r="T12" s="9">
        <v>4</v>
      </c>
      <c r="U12" s="30"/>
      <c r="V12" s="30"/>
    </row>
    <row r="13" spans="1:22" ht="17" customHeight="1" x14ac:dyDescent="0.2">
      <c r="A13" s="23" t="s">
        <v>39</v>
      </c>
      <c r="B13" s="21">
        <v>2</v>
      </c>
      <c r="C13" s="21">
        <v>0</v>
      </c>
      <c r="D13" s="21">
        <v>0</v>
      </c>
      <c r="E13" s="21"/>
      <c r="F13" s="21"/>
      <c r="G13" s="21"/>
      <c r="H13" s="21"/>
      <c r="I13" s="21"/>
      <c r="J13" s="21"/>
      <c r="K13" s="21"/>
      <c r="L13" s="21"/>
      <c r="M13" s="21"/>
      <c r="N13" s="9"/>
      <c r="O13" s="22"/>
      <c r="P13" s="22"/>
      <c r="Q13" s="22"/>
      <c r="R13" s="21"/>
      <c r="S13" s="21"/>
      <c r="T13" s="9">
        <v>1</v>
      </c>
      <c r="U13" s="30"/>
      <c r="V13" s="30"/>
    </row>
    <row r="14" spans="1:22" ht="17" customHeight="1" x14ac:dyDescent="0.2">
      <c r="A14" s="23" t="s">
        <v>40</v>
      </c>
      <c r="B14" s="21">
        <v>3</v>
      </c>
      <c r="C14" s="21">
        <v>1</v>
      </c>
      <c r="D14" s="21">
        <v>1</v>
      </c>
      <c r="E14" s="21"/>
      <c r="F14" s="21"/>
      <c r="G14" s="21"/>
      <c r="H14" s="21">
        <v>1</v>
      </c>
      <c r="I14" s="21"/>
      <c r="J14" s="21"/>
      <c r="K14" s="21"/>
      <c r="L14" s="21"/>
      <c r="M14" s="21"/>
      <c r="N14" s="9"/>
      <c r="O14" s="22"/>
      <c r="P14" s="22"/>
      <c r="Q14" s="22"/>
      <c r="R14" s="21"/>
      <c r="S14" s="21"/>
      <c r="T14" s="9"/>
      <c r="U14" s="30"/>
      <c r="V14" s="30"/>
    </row>
    <row r="15" spans="1:22" ht="17" customHeight="1" x14ac:dyDescent="0.2">
      <c r="A15" s="23" t="s">
        <v>41</v>
      </c>
      <c r="B15" s="21">
        <v>2</v>
      </c>
      <c r="C15" s="21">
        <v>1</v>
      </c>
      <c r="D15" s="21">
        <v>1</v>
      </c>
      <c r="E15" s="21"/>
      <c r="F15" s="21"/>
      <c r="G15" s="21"/>
      <c r="H15" s="21"/>
      <c r="I15" s="21"/>
      <c r="J15" s="21"/>
      <c r="K15" s="21"/>
      <c r="L15" s="21"/>
      <c r="M15" s="21"/>
      <c r="N15" s="9"/>
      <c r="O15" s="22"/>
      <c r="P15" s="22"/>
      <c r="Q15" s="22"/>
      <c r="R15" s="21">
        <v>1</v>
      </c>
      <c r="S15" s="21"/>
      <c r="T15" s="9">
        <v>1</v>
      </c>
      <c r="U15" s="30"/>
      <c r="V15" s="30"/>
    </row>
    <row r="16" spans="1:22" ht="17" customHeight="1" x14ac:dyDescent="0.2">
      <c r="A16" s="20" t="s">
        <v>42</v>
      </c>
      <c r="B16" s="21">
        <v>2</v>
      </c>
      <c r="C16" s="21">
        <v>1</v>
      </c>
      <c r="D16" s="21">
        <v>1</v>
      </c>
      <c r="E16" s="21"/>
      <c r="F16" s="21"/>
      <c r="G16" s="21"/>
      <c r="H16" s="21">
        <v>1</v>
      </c>
      <c r="I16" s="21"/>
      <c r="J16" s="21"/>
      <c r="K16" s="21"/>
      <c r="L16" s="21"/>
      <c r="M16" s="21"/>
      <c r="N16" s="9"/>
      <c r="O16" s="22"/>
      <c r="P16" s="22"/>
      <c r="Q16" s="22"/>
      <c r="R16" s="21"/>
      <c r="S16" s="21"/>
      <c r="T16" s="9">
        <v>2</v>
      </c>
      <c r="U16" s="30"/>
      <c r="V16" s="30"/>
    </row>
    <row r="17" spans="1:22" ht="17" customHeight="1" x14ac:dyDescent="0.2">
      <c r="A17" s="23" t="s">
        <v>43</v>
      </c>
      <c r="B17" s="21">
        <v>3</v>
      </c>
      <c r="C17" s="21">
        <v>1</v>
      </c>
      <c r="D17" s="21">
        <v>0</v>
      </c>
      <c r="E17" s="21"/>
      <c r="F17" s="21"/>
      <c r="G17" s="21"/>
      <c r="H17" s="21"/>
      <c r="I17" s="21">
        <v>1</v>
      </c>
      <c r="J17" s="21"/>
      <c r="K17" s="21"/>
      <c r="L17" s="21"/>
      <c r="M17" s="21">
        <v>2</v>
      </c>
      <c r="N17" s="9">
        <v>1</v>
      </c>
      <c r="O17" s="22"/>
      <c r="P17" s="22"/>
      <c r="Q17" s="22"/>
      <c r="R17" s="21"/>
      <c r="S17" s="21"/>
      <c r="T17" s="9"/>
      <c r="U17" s="30"/>
      <c r="V17" s="30"/>
    </row>
    <row r="18" spans="1:22" ht="17" customHeight="1" x14ac:dyDescent="0.2">
      <c r="A18" s="23" t="s">
        <v>44</v>
      </c>
      <c r="B18" s="21">
        <v>3</v>
      </c>
      <c r="C18" s="21">
        <v>0</v>
      </c>
      <c r="D18" s="21">
        <v>0</v>
      </c>
      <c r="E18" s="21"/>
      <c r="F18" s="21"/>
      <c r="G18" s="21"/>
      <c r="H18" s="21"/>
      <c r="I18" s="21"/>
      <c r="J18" s="21">
        <v>1</v>
      </c>
      <c r="K18" s="21"/>
      <c r="L18" s="21"/>
      <c r="M18" s="21"/>
      <c r="N18" s="9"/>
      <c r="O18" s="22"/>
      <c r="P18" s="22"/>
      <c r="Q18" s="22"/>
      <c r="R18" s="21"/>
      <c r="S18" s="21"/>
      <c r="T18" s="9"/>
      <c r="U18" s="30"/>
      <c r="V18" s="30"/>
    </row>
    <row r="19" spans="1:22" ht="17" customHeight="1" x14ac:dyDescent="0.2">
      <c r="A19" s="23" t="s">
        <v>45</v>
      </c>
      <c r="B19" s="21">
        <v>3</v>
      </c>
      <c r="C19" s="21">
        <v>1</v>
      </c>
      <c r="D19" s="21">
        <v>2</v>
      </c>
      <c r="E19" s="21"/>
      <c r="F19" s="21">
        <v>1</v>
      </c>
      <c r="G19" s="21"/>
      <c r="H19" s="21"/>
      <c r="I19" s="21"/>
      <c r="J19" s="21"/>
      <c r="K19" s="21"/>
      <c r="L19" s="21"/>
      <c r="M19" s="21"/>
      <c r="N19" s="9"/>
      <c r="O19" s="22"/>
      <c r="P19" s="22"/>
      <c r="Q19" s="22"/>
      <c r="R19" s="21"/>
      <c r="S19" s="21"/>
      <c r="T19" s="9">
        <v>1</v>
      </c>
      <c r="U19" s="30"/>
      <c r="V19" s="30"/>
    </row>
    <row r="20" spans="1:22" ht="17" customHeight="1" x14ac:dyDescent="0.2">
      <c r="A20" s="23" t="s">
        <v>45</v>
      </c>
      <c r="B20" s="21">
        <v>3</v>
      </c>
      <c r="C20" s="21">
        <v>2</v>
      </c>
      <c r="D20" s="21">
        <v>2</v>
      </c>
      <c r="E20" s="21"/>
      <c r="F20" s="21">
        <v>1</v>
      </c>
      <c r="G20" s="21"/>
      <c r="H20" s="21">
        <v>2</v>
      </c>
      <c r="I20" s="21"/>
      <c r="J20" s="21"/>
      <c r="K20" s="21"/>
      <c r="L20" s="21"/>
      <c r="M20" s="21">
        <v>2</v>
      </c>
      <c r="N20" s="9"/>
      <c r="O20" s="22"/>
      <c r="P20" s="22"/>
      <c r="Q20" s="22"/>
      <c r="R20" s="21">
        <v>1</v>
      </c>
      <c r="S20" s="21"/>
      <c r="T20" s="9"/>
      <c r="U20" s="30"/>
      <c r="V20" s="30"/>
    </row>
    <row r="21" spans="1:22" ht="17" customHeight="1" x14ac:dyDescent="0.2">
      <c r="A21" s="23" t="s">
        <v>46</v>
      </c>
      <c r="B21" s="21">
        <v>1</v>
      </c>
      <c r="C21" s="21">
        <v>1</v>
      </c>
      <c r="D21" s="21">
        <v>1</v>
      </c>
      <c r="E21" s="21">
        <v>1</v>
      </c>
      <c r="F21" s="21"/>
      <c r="G21" s="21"/>
      <c r="H21" s="21"/>
      <c r="I21" s="21"/>
      <c r="J21" s="21"/>
      <c r="K21" s="21"/>
      <c r="L21" s="21"/>
      <c r="M21" s="21">
        <v>3</v>
      </c>
      <c r="N21" s="9"/>
      <c r="O21" s="22"/>
      <c r="P21" s="22"/>
      <c r="Q21" s="22"/>
      <c r="R21" s="21"/>
      <c r="S21" s="21"/>
      <c r="T21" s="9">
        <v>2</v>
      </c>
      <c r="U21" s="30"/>
      <c r="V21" s="30"/>
    </row>
    <row r="22" spans="1:22" ht="17" customHeight="1" x14ac:dyDescent="0.2">
      <c r="A22" s="23" t="s">
        <v>47</v>
      </c>
      <c r="B22" s="21">
        <v>3</v>
      </c>
      <c r="C22" s="21">
        <v>1</v>
      </c>
      <c r="D22" s="21">
        <v>1</v>
      </c>
      <c r="E22" s="21"/>
      <c r="F22" s="21"/>
      <c r="G22" s="21"/>
      <c r="H22" s="21"/>
      <c r="I22" s="21"/>
      <c r="J22" s="21">
        <v>1</v>
      </c>
      <c r="K22" s="21"/>
      <c r="L22" s="21"/>
      <c r="M22" s="21"/>
      <c r="N22" s="9"/>
      <c r="O22" s="22"/>
      <c r="P22" s="22"/>
      <c r="Q22" s="22"/>
      <c r="R22" s="21">
        <v>2</v>
      </c>
      <c r="S22" s="21"/>
      <c r="T22" s="9"/>
      <c r="U22" s="30"/>
      <c r="V22" s="30"/>
    </row>
    <row r="23" spans="1:22" ht="17" customHeight="1" x14ac:dyDescent="0.2">
      <c r="A23" s="23" t="s">
        <v>47</v>
      </c>
      <c r="B23" s="21">
        <v>4</v>
      </c>
      <c r="C23" s="21">
        <v>2</v>
      </c>
      <c r="D23" s="21">
        <v>3</v>
      </c>
      <c r="E23" s="21">
        <v>1</v>
      </c>
      <c r="F23" s="21">
        <v>1</v>
      </c>
      <c r="G23" s="21"/>
      <c r="H23" s="21"/>
      <c r="I23" s="21"/>
      <c r="J23" s="21"/>
      <c r="K23" s="21"/>
      <c r="L23" s="21"/>
      <c r="M23" s="21">
        <v>4</v>
      </c>
      <c r="N23" s="9">
        <v>1</v>
      </c>
      <c r="O23" s="22"/>
      <c r="P23" s="22"/>
      <c r="Q23" s="22"/>
      <c r="R23" s="21"/>
      <c r="S23" s="21"/>
      <c r="T23" s="9">
        <v>2</v>
      </c>
      <c r="U23" s="30"/>
      <c r="V23" s="30"/>
    </row>
    <row r="24" spans="1:22" ht="17" customHeight="1" x14ac:dyDescent="0.2">
      <c r="A24" s="23" t="s">
        <v>48</v>
      </c>
      <c r="B24" s="21">
        <v>3</v>
      </c>
      <c r="C24" s="21">
        <v>0</v>
      </c>
      <c r="D24" s="21">
        <v>0</v>
      </c>
      <c r="E24" s="21"/>
      <c r="F24" s="21"/>
      <c r="G24" s="21"/>
      <c r="H24" s="21">
        <v>1</v>
      </c>
      <c r="I24" s="21"/>
      <c r="J24" s="21">
        <v>1</v>
      </c>
      <c r="K24" s="21"/>
      <c r="L24" s="21"/>
      <c r="M24" s="21"/>
      <c r="N24" s="9"/>
      <c r="O24" s="22"/>
      <c r="P24" s="22"/>
      <c r="Q24" s="22"/>
      <c r="R24" s="21"/>
      <c r="S24" s="21"/>
      <c r="T24" s="9">
        <v>2</v>
      </c>
      <c r="U24" s="30"/>
      <c r="V24" s="30"/>
    </row>
    <row r="25" spans="1:22" ht="17" customHeight="1" x14ac:dyDescent="0.2">
      <c r="A25" s="23" t="s">
        <v>48</v>
      </c>
      <c r="B25" s="21">
        <v>2</v>
      </c>
      <c r="C25" s="21">
        <v>0</v>
      </c>
      <c r="D25" s="21">
        <v>0</v>
      </c>
      <c r="E25" s="21"/>
      <c r="F25" s="21"/>
      <c r="G25" s="21"/>
      <c r="H25" s="21"/>
      <c r="I25" s="21">
        <v>1</v>
      </c>
      <c r="J25" s="21"/>
      <c r="K25" s="21"/>
      <c r="L25" s="21"/>
      <c r="M25" s="21"/>
      <c r="N25" s="9"/>
      <c r="O25" s="22"/>
      <c r="P25" s="22"/>
      <c r="Q25" s="22"/>
      <c r="R25" s="21"/>
      <c r="S25" s="21"/>
      <c r="T25" s="9"/>
      <c r="U25" s="30"/>
      <c r="V25" s="30"/>
    </row>
    <row r="26" spans="1:22" ht="17" customHeight="1" x14ac:dyDescent="0.2">
      <c r="A26" s="23" t="s">
        <v>49</v>
      </c>
      <c r="B26" s="21">
        <v>3</v>
      </c>
      <c r="C26" s="21">
        <v>0</v>
      </c>
      <c r="D26" s="21">
        <v>0</v>
      </c>
      <c r="E26" s="21"/>
      <c r="F26" s="21"/>
      <c r="G26" s="21"/>
      <c r="H26" s="21"/>
      <c r="I26" s="21"/>
      <c r="J26" s="21">
        <v>1</v>
      </c>
      <c r="K26" s="21"/>
      <c r="L26" s="21"/>
      <c r="M26" s="21"/>
      <c r="N26" s="9"/>
      <c r="O26" s="22"/>
      <c r="P26" s="22"/>
      <c r="Q26" s="22"/>
      <c r="R26" s="21"/>
      <c r="S26" s="21"/>
      <c r="T26" s="9"/>
      <c r="U26" s="30"/>
      <c r="V26" s="30"/>
    </row>
    <row r="27" spans="1:22" ht="17" customHeight="1" x14ac:dyDescent="0.2">
      <c r="A27" s="30"/>
      <c r="B27" s="21"/>
      <c r="C27" s="21"/>
      <c r="D27" s="21"/>
      <c r="E27" s="21"/>
      <c r="F27" s="21"/>
      <c r="G27" s="21"/>
      <c r="H27" s="21"/>
      <c r="I27" s="21"/>
      <c r="J27" s="21"/>
      <c r="K27" s="21"/>
      <c r="L27" s="21"/>
      <c r="M27" s="21"/>
      <c r="N27" s="9"/>
      <c r="O27" s="22"/>
      <c r="P27" s="22"/>
      <c r="Q27" s="22"/>
      <c r="R27" s="21"/>
      <c r="S27" s="21"/>
      <c r="T27" s="9"/>
      <c r="U27" s="30"/>
      <c r="V27" s="30"/>
    </row>
    <row r="28" spans="1:22" ht="17" customHeight="1" x14ac:dyDescent="0.2">
      <c r="A28" s="36"/>
      <c r="B28" s="24"/>
      <c r="C28" s="24"/>
      <c r="D28" s="24"/>
      <c r="E28" s="24"/>
      <c r="F28" s="24"/>
      <c r="G28" s="24"/>
      <c r="H28" s="24"/>
      <c r="I28" s="24"/>
      <c r="J28" s="24"/>
      <c r="K28" s="24"/>
      <c r="L28" s="24"/>
      <c r="M28" s="24"/>
      <c r="N28" s="49"/>
      <c r="O28" s="27"/>
      <c r="P28" s="27"/>
      <c r="Q28" s="27"/>
      <c r="R28" s="24"/>
      <c r="S28" s="24"/>
      <c r="T28" s="49"/>
      <c r="U28" s="36"/>
      <c r="V28" s="36"/>
    </row>
    <row r="29" spans="1:22" ht="17" customHeight="1" x14ac:dyDescent="0.2">
      <c r="A29" s="15" t="s">
        <v>51</v>
      </c>
      <c r="B29" s="17">
        <f t="shared" ref="B29:N29" si="0">SUM(B4:B28)</f>
        <v>61</v>
      </c>
      <c r="C29" s="17">
        <f t="shared" si="0"/>
        <v>17</v>
      </c>
      <c r="D29" s="17">
        <f t="shared" si="0"/>
        <v>21</v>
      </c>
      <c r="E29" s="17">
        <f t="shared" si="0"/>
        <v>3</v>
      </c>
      <c r="F29" s="17">
        <f t="shared" si="0"/>
        <v>4</v>
      </c>
      <c r="G29" s="17">
        <f t="shared" si="0"/>
        <v>1</v>
      </c>
      <c r="H29" s="17">
        <f t="shared" si="0"/>
        <v>8</v>
      </c>
      <c r="I29" s="17">
        <f t="shared" si="0"/>
        <v>3</v>
      </c>
      <c r="J29" s="17">
        <f t="shared" si="0"/>
        <v>11</v>
      </c>
      <c r="K29" s="17">
        <f t="shared" si="0"/>
        <v>0</v>
      </c>
      <c r="L29" s="17">
        <f t="shared" si="0"/>
        <v>0</v>
      </c>
      <c r="M29" s="17">
        <f t="shared" si="0"/>
        <v>16</v>
      </c>
      <c r="N29" s="57">
        <f t="shared" si="0"/>
        <v>2</v>
      </c>
      <c r="O29" s="18">
        <f>(D29+H29+I29+N29)/(B29+H29+I29+N29)</f>
        <v>0.45945945945945948</v>
      </c>
      <c r="P29" s="18">
        <f>($D29+$E29+($F29*2)+(G29*3))/$B29</f>
        <v>0.57377049180327866</v>
      </c>
      <c r="Q29" s="18">
        <f>D29/B29</f>
        <v>0.34426229508196721</v>
      </c>
      <c r="R29" s="17">
        <f>SUM(R4:R28)</f>
        <v>8</v>
      </c>
      <c r="S29" s="17">
        <f>SUM(S4:S28)</f>
        <v>0</v>
      </c>
      <c r="T29" s="57">
        <f>SUM(T4:T28)</f>
        <v>21</v>
      </c>
      <c r="U29" s="17">
        <f>SUM(U4:U28)</f>
        <v>1</v>
      </c>
      <c r="V29" s="18">
        <f>(T29+U29)/(S29+T29+U29)</f>
        <v>1</v>
      </c>
    </row>
    <row r="30" spans="1:22" ht="18.25" customHeight="1" x14ac:dyDescent="0.2">
      <c r="A30" s="30"/>
      <c r="B30" s="30"/>
      <c r="C30" s="30"/>
      <c r="D30" s="30"/>
      <c r="E30" s="21"/>
      <c r="F30" s="30"/>
      <c r="G30" s="30"/>
      <c r="H30" s="30"/>
      <c r="I30" s="30"/>
      <c r="J30" s="30"/>
      <c r="K30" s="30"/>
      <c r="L30" s="30"/>
      <c r="M30" s="30"/>
      <c r="N30" s="9"/>
      <c r="O30" s="30"/>
      <c r="P30" s="30"/>
      <c r="Q30" s="30"/>
      <c r="R30" s="30"/>
      <c r="S30" s="30"/>
      <c r="T30" s="9"/>
      <c r="U30" s="30"/>
      <c r="V30" s="8"/>
    </row>
    <row r="31" spans="1:22" ht="18.25" customHeight="1" x14ac:dyDescent="0.2">
      <c r="A31" s="30"/>
      <c r="B31" s="30"/>
      <c r="C31" s="30"/>
      <c r="D31" s="30"/>
      <c r="E31" s="21"/>
      <c r="F31" s="30"/>
      <c r="G31" s="30"/>
      <c r="H31" s="30"/>
      <c r="I31" s="30"/>
      <c r="J31" s="30"/>
      <c r="K31" s="30"/>
      <c r="L31" s="30"/>
      <c r="M31" s="30"/>
      <c r="N31" s="9"/>
      <c r="O31" s="30"/>
      <c r="P31" s="30"/>
      <c r="Q31" s="30"/>
      <c r="R31" s="30"/>
      <c r="S31" s="30"/>
      <c r="T31" s="9"/>
      <c r="U31" s="30"/>
      <c r="V31" s="8"/>
    </row>
    <row r="32" spans="1:22" ht="18.25" customHeight="1" x14ac:dyDescent="0.2">
      <c r="A32" s="23" t="s">
        <v>52</v>
      </c>
      <c r="B32" s="21"/>
      <c r="C32" s="21"/>
      <c r="D32" s="21"/>
      <c r="E32" s="21"/>
      <c r="F32" s="21"/>
      <c r="G32" s="21"/>
      <c r="H32" s="21"/>
      <c r="I32" s="21"/>
      <c r="J32" s="21"/>
      <c r="K32" s="21"/>
      <c r="L32" s="21"/>
      <c r="M32" s="30"/>
      <c r="N32" s="9"/>
      <c r="O32" s="30"/>
      <c r="P32" s="30"/>
      <c r="Q32" s="30"/>
      <c r="R32" s="30"/>
      <c r="S32" s="30"/>
      <c r="T32" s="9"/>
      <c r="U32" s="30"/>
      <c r="V32" s="8"/>
    </row>
    <row r="33" spans="1:22" ht="18.25" customHeight="1" x14ac:dyDescent="0.2">
      <c r="A33" s="13" t="s">
        <v>7</v>
      </c>
      <c r="B33" s="13" t="s">
        <v>53</v>
      </c>
      <c r="C33" s="11" t="s">
        <v>54</v>
      </c>
      <c r="D33" s="11" t="s">
        <v>55</v>
      </c>
      <c r="E33" s="11" t="s">
        <v>56</v>
      </c>
      <c r="F33" s="11" t="s">
        <v>57</v>
      </c>
      <c r="G33" s="11" t="s">
        <v>9</v>
      </c>
      <c r="H33" s="11" t="s">
        <v>10</v>
      </c>
      <c r="I33" s="11" t="s">
        <v>15</v>
      </c>
      <c r="J33" s="11" t="s">
        <v>16</v>
      </c>
      <c r="K33" s="11" t="s">
        <v>17</v>
      </c>
      <c r="L33" s="11" t="s">
        <v>65</v>
      </c>
      <c r="M33" s="13" t="s">
        <v>58</v>
      </c>
      <c r="N33" s="10" t="s">
        <v>59</v>
      </c>
      <c r="O33" s="13" t="s">
        <v>60</v>
      </c>
      <c r="P33" s="11" t="s">
        <v>8</v>
      </c>
      <c r="Q33" s="11" t="s">
        <v>61</v>
      </c>
      <c r="R33" s="11" t="s">
        <v>62</v>
      </c>
      <c r="S33" s="13" t="s">
        <v>147</v>
      </c>
      <c r="T33" s="9"/>
      <c r="U33" s="30"/>
      <c r="V33" s="8"/>
    </row>
    <row r="34" spans="1:22" ht="18.25" customHeight="1" x14ac:dyDescent="0.2">
      <c r="A34" s="15" t="s">
        <v>31</v>
      </c>
      <c r="B34" s="16">
        <v>1</v>
      </c>
      <c r="C34" s="17"/>
      <c r="D34" s="17"/>
      <c r="E34" s="33">
        <v>1</v>
      </c>
      <c r="F34" s="16">
        <v>0.67</v>
      </c>
      <c r="G34" s="16">
        <v>0</v>
      </c>
      <c r="H34" s="16">
        <v>1</v>
      </c>
      <c r="I34" s="17"/>
      <c r="J34" s="17"/>
      <c r="K34" s="17"/>
      <c r="L34" s="17"/>
      <c r="M34" s="16">
        <v>0</v>
      </c>
      <c r="N34" s="125"/>
      <c r="O34" s="35"/>
      <c r="P34" s="17"/>
      <c r="Q34" s="17"/>
      <c r="R34" s="17"/>
      <c r="S34" s="32"/>
      <c r="T34" s="9"/>
      <c r="U34" s="30"/>
      <c r="V34" s="8"/>
    </row>
    <row r="35" spans="1:22" ht="18.25" customHeight="1" x14ac:dyDescent="0.2">
      <c r="A35" s="23" t="s">
        <v>34</v>
      </c>
      <c r="B35" s="21">
        <v>1</v>
      </c>
      <c r="C35" s="21"/>
      <c r="D35" s="21"/>
      <c r="E35" s="41"/>
      <c r="F35" s="42">
        <v>0.33</v>
      </c>
      <c r="G35" s="21">
        <v>0</v>
      </c>
      <c r="H35" s="21">
        <v>1</v>
      </c>
      <c r="I35" s="21"/>
      <c r="J35" s="21">
        <v>1</v>
      </c>
      <c r="K35" s="21"/>
      <c r="L35" s="21"/>
      <c r="M35" s="21"/>
      <c r="N35" s="126"/>
      <c r="O35" s="30"/>
      <c r="P35" s="21"/>
      <c r="Q35" s="21"/>
      <c r="R35" s="21"/>
      <c r="S35" s="8"/>
      <c r="T35" s="8"/>
      <c r="U35" s="8"/>
      <c r="V35" s="8"/>
    </row>
    <row r="36" spans="1:22" ht="18.25" customHeight="1" x14ac:dyDescent="0.2">
      <c r="A36" s="23" t="s">
        <v>38</v>
      </c>
      <c r="B36" s="21">
        <v>1</v>
      </c>
      <c r="C36" s="21">
        <v>1</v>
      </c>
      <c r="D36" s="21"/>
      <c r="E36" s="41"/>
      <c r="F36" s="21">
        <v>2</v>
      </c>
      <c r="G36" s="21">
        <v>2</v>
      </c>
      <c r="H36" s="21">
        <v>1</v>
      </c>
      <c r="I36" s="21">
        <v>1</v>
      </c>
      <c r="J36" s="21">
        <v>3</v>
      </c>
      <c r="K36" s="21"/>
      <c r="L36" s="21">
        <v>1</v>
      </c>
      <c r="M36" s="21">
        <v>2</v>
      </c>
      <c r="N36" s="9"/>
      <c r="O36" s="30"/>
      <c r="P36" s="21"/>
      <c r="Q36" s="21"/>
      <c r="R36" s="21"/>
      <c r="S36" s="8"/>
      <c r="T36" s="8"/>
      <c r="U36" s="8"/>
      <c r="V36" s="8"/>
    </row>
    <row r="37" spans="1:22" ht="18.25" customHeight="1" x14ac:dyDescent="0.2">
      <c r="A37" s="23" t="s">
        <v>43</v>
      </c>
      <c r="B37" s="21">
        <v>1</v>
      </c>
      <c r="C37" s="21">
        <v>1</v>
      </c>
      <c r="D37" s="21"/>
      <c r="E37" s="41"/>
      <c r="F37" s="42">
        <v>3.67</v>
      </c>
      <c r="G37" s="21">
        <v>5</v>
      </c>
      <c r="H37" s="21">
        <v>2</v>
      </c>
      <c r="I37" s="21">
        <v>4</v>
      </c>
      <c r="J37" s="21">
        <v>4</v>
      </c>
      <c r="K37" s="21">
        <v>1</v>
      </c>
      <c r="L37" s="21"/>
      <c r="M37" s="21">
        <v>2</v>
      </c>
      <c r="N37" s="9"/>
      <c r="O37" s="30"/>
      <c r="P37" s="21">
        <v>17</v>
      </c>
      <c r="Q37" s="21"/>
      <c r="R37" s="21"/>
      <c r="S37" s="8"/>
      <c r="T37" s="8"/>
      <c r="U37" s="8"/>
      <c r="V37" s="8"/>
    </row>
    <row r="38" spans="1:22" ht="18.25" customHeight="1" x14ac:dyDescent="0.2">
      <c r="A38" s="20" t="s">
        <v>47</v>
      </c>
      <c r="B38" s="21">
        <v>1</v>
      </c>
      <c r="C38" s="21"/>
      <c r="D38" s="21">
        <v>1</v>
      </c>
      <c r="E38" s="41"/>
      <c r="F38" s="42">
        <v>1</v>
      </c>
      <c r="G38" s="21">
        <v>4</v>
      </c>
      <c r="H38" s="21">
        <v>3</v>
      </c>
      <c r="I38" s="21">
        <v>1</v>
      </c>
      <c r="J38" s="21">
        <v>4</v>
      </c>
      <c r="K38" s="21"/>
      <c r="L38" s="21"/>
      <c r="M38" s="21">
        <v>4</v>
      </c>
      <c r="N38" s="9"/>
      <c r="O38" s="30"/>
      <c r="P38" s="21"/>
      <c r="Q38" s="21"/>
      <c r="R38" s="21"/>
      <c r="S38" s="8"/>
      <c r="T38" s="8"/>
      <c r="U38" s="8"/>
      <c r="V38" s="8"/>
    </row>
    <row r="39" spans="1:22" ht="18.25" customHeight="1" x14ac:dyDescent="0.2">
      <c r="A39" s="20" t="s">
        <v>49</v>
      </c>
      <c r="B39" s="21">
        <v>1</v>
      </c>
      <c r="C39" s="21"/>
      <c r="D39" s="21">
        <v>1</v>
      </c>
      <c r="E39" s="41"/>
      <c r="F39" s="42">
        <v>3</v>
      </c>
      <c r="G39" s="21">
        <v>1</v>
      </c>
      <c r="H39" s="21">
        <v>2</v>
      </c>
      <c r="I39" s="21">
        <v>2</v>
      </c>
      <c r="J39" s="21">
        <v>2</v>
      </c>
      <c r="K39" s="21"/>
      <c r="L39" s="21"/>
      <c r="M39" s="21">
        <v>0</v>
      </c>
      <c r="N39" s="9"/>
      <c r="O39" s="30"/>
      <c r="P39" s="21">
        <v>13</v>
      </c>
      <c r="Q39" s="21"/>
      <c r="R39" s="21"/>
      <c r="S39" s="8"/>
      <c r="T39" s="8"/>
      <c r="U39" s="8"/>
      <c r="V39" s="8"/>
    </row>
    <row r="40" spans="1:22" ht="18.25" customHeight="1" x14ac:dyDescent="0.2">
      <c r="A40" s="30"/>
      <c r="B40" s="21"/>
      <c r="C40" s="21"/>
      <c r="D40" s="21"/>
      <c r="E40" s="41"/>
      <c r="F40" s="42"/>
      <c r="G40" s="21"/>
      <c r="H40" s="21"/>
      <c r="I40" s="21"/>
      <c r="J40" s="21"/>
      <c r="K40" s="21"/>
      <c r="L40" s="21"/>
      <c r="M40" s="21"/>
      <c r="N40" s="9"/>
      <c r="O40" s="30"/>
      <c r="P40" s="21"/>
      <c r="Q40" s="21"/>
      <c r="R40" s="21"/>
      <c r="S40" s="8"/>
      <c r="T40" s="8"/>
      <c r="U40" s="8"/>
      <c r="V40" s="8"/>
    </row>
    <row r="41" spans="1:22" ht="18.25" customHeight="1" x14ac:dyDescent="0.2">
      <c r="A41" s="30"/>
      <c r="B41" s="21"/>
      <c r="C41" s="21"/>
      <c r="D41" s="21"/>
      <c r="E41" s="41"/>
      <c r="F41" s="42"/>
      <c r="G41" s="21"/>
      <c r="H41" s="21"/>
      <c r="I41" s="21"/>
      <c r="J41" s="21"/>
      <c r="K41" s="21"/>
      <c r="L41" s="21"/>
      <c r="M41" s="21"/>
      <c r="N41" s="9"/>
      <c r="O41" s="30"/>
      <c r="P41" s="21"/>
      <c r="Q41" s="21"/>
      <c r="R41" s="21"/>
      <c r="S41" s="8"/>
      <c r="T41" s="8"/>
      <c r="U41" s="8"/>
      <c r="V41" s="8"/>
    </row>
    <row r="42" spans="1:22" ht="18.25" customHeight="1" x14ac:dyDescent="0.2">
      <c r="A42" s="30"/>
      <c r="B42" s="21"/>
      <c r="C42" s="21"/>
      <c r="D42" s="21"/>
      <c r="E42" s="41"/>
      <c r="F42" s="42"/>
      <c r="G42" s="21"/>
      <c r="H42" s="21"/>
      <c r="I42" s="21"/>
      <c r="J42" s="21"/>
      <c r="K42" s="21"/>
      <c r="L42" s="21"/>
      <c r="M42" s="21"/>
      <c r="N42" s="9"/>
      <c r="O42" s="30"/>
      <c r="P42" s="21"/>
      <c r="Q42" s="21"/>
      <c r="R42" s="21"/>
      <c r="S42" s="8"/>
      <c r="T42" s="8"/>
      <c r="U42" s="8"/>
      <c r="V42" s="8"/>
    </row>
    <row r="43" spans="1:22" ht="18.25" customHeight="1" x14ac:dyDescent="0.2">
      <c r="A43" s="30"/>
      <c r="B43" s="21"/>
      <c r="C43" s="21"/>
      <c r="D43" s="21"/>
      <c r="E43" s="41"/>
      <c r="F43" s="42"/>
      <c r="G43" s="21"/>
      <c r="H43" s="21"/>
      <c r="I43" s="21"/>
      <c r="J43" s="21"/>
      <c r="K43" s="21"/>
      <c r="L43" s="21"/>
      <c r="M43" s="21"/>
      <c r="N43" s="9"/>
      <c r="O43" s="30"/>
      <c r="P43" s="21"/>
      <c r="Q43" s="21"/>
      <c r="R43" s="21"/>
      <c r="S43" s="8"/>
      <c r="T43" s="8"/>
      <c r="U43" s="8"/>
      <c r="V43" s="8"/>
    </row>
    <row r="44" spans="1:22" ht="18.25" customHeight="1" x14ac:dyDescent="0.2">
      <c r="A44" s="30"/>
      <c r="B44" s="21"/>
      <c r="C44" s="21"/>
      <c r="D44" s="21"/>
      <c r="E44" s="41"/>
      <c r="F44" s="42"/>
      <c r="G44" s="21"/>
      <c r="H44" s="21"/>
      <c r="I44" s="21"/>
      <c r="J44" s="21"/>
      <c r="K44" s="21"/>
      <c r="L44" s="21"/>
      <c r="M44" s="21"/>
      <c r="N44" s="9"/>
      <c r="O44" s="30"/>
      <c r="P44" s="21"/>
      <c r="Q44" s="21"/>
      <c r="R44" s="21"/>
      <c r="S44" s="8"/>
      <c r="T44" s="8"/>
      <c r="U44" s="8"/>
      <c r="V44" s="8"/>
    </row>
    <row r="45" spans="1:22" ht="18.25" customHeight="1" x14ac:dyDescent="0.2">
      <c r="A45" s="30"/>
      <c r="B45" s="21"/>
      <c r="C45" s="21"/>
      <c r="D45" s="21"/>
      <c r="E45" s="41"/>
      <c r="F45" s="42"/>
      <c r="G45" s="21"/>
      <c r="H45" s="21"/>
      <c r="I45" s="21"/>
      <c r="J45" s="21"/>
      <c r="K45" s="21"/>
      <c r="L45" s="21"/>
      <c r="M45" s="21"/>
      <c r="N45" s="9"/>
      <c r="O45" s="30"/>
      <c r="P45" s="21"/>
      <c r="Q45" s="21"/>
      <c r="R45" s="21"/>
      <c r="S45" s="8"/>
      <c r="T45" s="8"/>
      <c r="U45" s="8"/>
      <c r="V45" s="8"/>
    </row>
    <row r="46" spans="1:22" ht="18.25" customHeight="1" x14ac:dyDescent="0.2">
      <c r="A46" s="36"/>
      <c r="B46" s="24"/>
      <c r="C46" s="24"/>
      <c r="D46" s="24"/>
      <c r="E46" s="37"/>
      <c r="F46" s="38"/>
      <c r="G46" s="24"/>
      <c r="H46" s="24"/>
      <c r="I46" s="24"/>
      <c r="J46" s="24"/>
      <c r="K46" s="24"/>
      <c r="L46" s="24"/>
      <c r="M46" s="24"/>
      <c r="N46" s="49"/>
      <c r="O46" s="36"/>
      <c r="P46" s="24"/>
      <c r="Q46" s="24"/>
      <c r="R46" s="24"/>
      <c r="S46" s="8"/>
      <c r="T46" s="8"/>
      <c r="U46" s="8"/>
      <c r="V46" s="8"/>
    </row>
    <row r="47" spans="1:22" ht="18.25" customHeight="1" x14ac:dyDescent="0.2">
      <c r="A47" s="15" t="s">
        <v>51</v>
      </c>
      <c r="B47" s="16">
        <f t="shared" ref="B47:M47" si="1">SUM(B34:B46)</f>
        <v>6</v>
      </c>
      <c r="C47" s="16">
        <f t="shared" si="1"/>
        <v>2</v>
      </c>
      <c r="D47" s="16">
        <f t="shared" si="1"/>
        <v>2</v>
      </c>
      <c r="E47" s="16">
        <f t="shared" si="1"/>
        <v>1</v>
      </c>
      <c r="F47" s="16">
        <f t="shared" si="1"/>
        <v>10.67</v>
      </c>
      <c r="G47" s="16">
        <f t="shared" si="1"/>
        <v>12</v>
      </c>
      <c r="H47" s="16">
        <f t="shared" si="1"/>
        <v>10</v>
      </c>
      <c r="I47" s="16">
        <f t="shared" si="1"/>
        <v>8</v>
      </c>
      <c r="J47" s="16">
        <f t="shared" si="1"/>
        <v>14</v>
      </c>
      <c r="K47" s="16">
        <f t="shared" si="1"/>
        <v>1</v>
      </c>
      <c r="L47" s="16">
        <f t="shared" si="1"/>
        <v>1</v>
      </c>
      <c r="M47" s="16">
        <f t="shared" si="1"/>
        <v>8</v>
      </c>
      <c r="N47" s="16">
        <f>(M47*7)/F47</f>
        <v>5.2483598875351456</v>
      </c>
      <c r="O47" s="16">
        <f>SUM(H47+J47+K47)/F47</f>
        <v>2.3430178069353329</v>
      </c>
      <c r="P47" s="16">
        <f>SUM(P34:P46)</f>
        <v>30</v>
      </c>
      <c r="Q47" s="16">
        <f>SUM(Q34:Q46)</f>
        <v>0</v>
      </c>
      <c r="R47" s="16">
        <f>SUM(R34:R46)</f>
        <v>0</v>
      </c>
      <c r="S47" s="8"/>
      <c r="T47" s="8"/>
      <c r="U47" s="8"/>
      <c r="V47" s="8"/>
    </row>
  </sheetData>
  <mergeCells count="1">
    <mergeCell ref="A1:V1"/>
  </mergeCells>
  <pageMargins left="0.75" right="0.75" top="1" bottom="1" header="0.5" footer="0.5"/>
  <pageSetup orientation="portrait"/>
  <headerFooter>
    <oddHeader>&amp;L&amp;"Geneva,Regular"&amp;10&amp;K000000Rolfson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I36"/>
  <sheetViews>
    <sheetView showGridLines="0" workbookViewId="0"/>
  </sheetViews>
  <sheetFormatPr baseColWidth="10" defaultColWidth="8.125" defaultRowHeight="13" customHeight="1" x14ac:dyDescent="0.2"/>
  <cols>
    <col min="1" max="1" width="11.5" style="5" customWidth="1"/>
    <col min="2" max="2" width="2.625" style="5" customWidth="1"/>
    <col min="3" max="3" width="1.875" style="5" customWidth="1"/>
    <col min="4" max="4" width="2" style="5" customWidth="1"/>
    <col min="5" max="5" width="3.625" style="5" customWidth="1"/>
    <col min="6" max="6" width="4" style="5" customWidth="1"/>
    <col min="7" max="7" width="2.25" style="5" customWidth="1"/>
    <col min="8" max="8" width="2.125" style="5" customWidth="1"/>
    <col min="9" max="9" width="2" style="5" customWidth="1"/>
    <col min="10" max="10" width="2.25" style="5" customWidth="1"/>
    <col min="11" max="12" width="2.75" style="5" customWidth="1"/>
    <col min="13" max="13" width="3" style="5" customWidth="1"/>
    <col min="14" max="14" width="4.875" style="5" customWidth="1"/>
    <col min="15" max="15" width="3" style="5" customWidth="1"/>
    <col min="16" max="16" width="3.375" style="5" customWidth="1"/>
    <col min="17" max="17" width="3" style="5" customWidth="1"/>
    <col min="18" max="22" width="2" style="5" customWidth="1"/>
    <col min="23" max="23" width="3.625" style="5" customWidth="1"/>
    <col min="24" max="24" width="3.875" style="5" customWidth="1"/>
    <col min="25" max="243" width="8.125" style="5" customWidth="1"/>
    <col min="244" max="256" width="8.125" customWidth="1"/>
  </cols>
  <sheetData>
    <row r="1" spans="1:243" ht="21" customHeight="1" x14ac:dyDescent="0.2">
      <c r="A1" s="6" t="s">
        <v>6</v>
      </c>
      <c r="B1" s="7"/>
      <c r="C1" s="7"/>
      <c r="D1" s="7"/>
      <c r="E1" s="7"/>
      <c r="F1" s="7"/>
      <c r="G1" s="7"/>
      <c r="H1" s="7"/>
      <c r="I1" s="7"/>
      <c r="J1" s="7"/>
      <c r="K1" s="7"/>
      <c r="L1" s="7"/>
      <c r="M1" s="7"/>
      <c r="N1" s="7"/>
      <c r="O1" s="7"/>
      <c r="P1" s="7"/>
      <c r="Q1" s="7"/>
      <c r="R1" s="7"/>
      <c r="S1" s="7"/>
      <c r="T1" s="7"/>
      <c r="U1" s="8"/>
      <c r="V1" s="9"/>
      <c r="W1" s="9"/>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row>
    <row r="2" spans="1:243" ht="18.25" customHeight="1" x14ac:dyDescent="0.2">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row>
    <row r="3" spans="1:243" ht="28.25" customHeight="1" x14ac:dyDescent="0.2">
      <c r="A3" s="10" t="s">
        <v>7</v>
      </c>
      <c r="B3" s="11" t="s">
        <v>8</v>
      </c>
      <c r="C3" s="11" t="s">
        <v>9</v>
      </c>
      <c r="D3" s="11" t="s">
        <v>10</v>
      </c>
      <c r="E3" s="11" t="s">
        <v>11</v>
      </c>
      <c r="F3" s="11" t="s">
        <v>12</v>
      </c>
      <c r="G3" s="11" t="s">
        <v>13</v>
      </c>
      <c r="H3" s="11" t="s">
        <v>14</v>
      </c>
      <c r="I3" s="11" t="s">
        <v>15</v>
      </c>
      <c r="J3" s="11" t="s">
        <v>16</v>
      </c>
      <c r="K3" s="11" t="s">
        <v>17</v>
      </c>
      <c r="L3" s="11" t="s">
        <v>18</v>
      </c>
      <c r="M3" s="11" t="s">
        <v>19</v>
      </c>
      <c r="N3" s="11" t="s">
        <v>20</v>
      </c>
      <c r="O3" s="11" t="s">
        <v>21</v>
      </c>
      <c r="P3" s="12" t="s">
        <v>22</v>
      </c>
      <c r="Q3" s="11" t="s">
        <v>23</v>
      </c>
      <c r="R3" s="13" t="s">
        <v>24</v>
      </c>
      <c r="S3" s="13" t="s">
        <v>25</v>
      </c>
      <c r="T3" s="13" t="s">
        <v>26</v>
      </c>
      <c r="U3" s="10" t="s">
        <v>27</v>
      </c>
      <c r="V3" s="13" t="s">
        <v>28</v>
      </c>
      <c r="W3" s="14" t="s">
        <v>29</v>
      </c>
      <c r="X3" s="13" t="s">
        <v>30</v>
      </c>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row>
    <row r="4" spans="1:243" ht="18.25" customHeight="1" x14ac:dyDescent="0.2">
      <c r="A4" s="15" t="s">
        <v>31</v>
      </c>
      <c r="B4" s="16">
        <v>4</v>
      </c>
      <c r="C4" s="16">
        <v>0</v>
      </c>
      <c r="D4" s="16">
        <v>2</v>
      </c>
      <c r="E4" s="17"/>
      <c r="F4" s="17"/>
      <c r="G4" s="17"/>
      <c r="H4" s="17"/>
      <c r="I4" s="17"/>
      <c r="J4" s="17"/>
      <c r="K4" s="17"/>
      <c r="L4" s="17"/>
      <c r="M4" s="17"/>
      <c r="N4" s="17"/>
      <c r="O4" s="18"/>
      <c r="P4" s="18"/>
      <c r="Q4" s="18"/>
      <c r="R4" s="16">
        <v>2</v>
      </c>
      <c r="S4" s="17"/>
      <c r="T4" s="17"/>
      <c r="U4" s="19"/>
      <c r="V4" s="17"/>
      <c r="W4" s="19"/>
      <c r="X4" s="19"/>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row>
    <row r="5" spans="1:243" ht="18.25" customHeight="1" x14ac:dyDescent="0.2">
      <c r="A5" s="20" t="s">
        <v>32</v>
      </c>
      <c r="B5" s="20">
        <v>3</v>
      </c>
      <c r="C5" s="20">
        <v>1</v>
      </c>
      <c r="D5" s="20">
        <v>1</v>
      </c>
      <c r="E5" s="21"/>
      <c r="F5" s="21"/>
      <c r="G5" s="21"/>
      <c r="H5" s="20">
        <v>2</v>
      </c>
      <c r="I5" s="20">
        <v>1</v>
      </c>
      <c r="J5" s="20">
        <v>1</v>
      </c>
      <c r="K5" s="21"/>
      <c r="L5" s="21"/>
      <c r="M5" s="21"/>
      <c r="N5" s="21"/>
      <c r="O5" s="22"/>
      <c r="P5" s="22"/>
      <c r="Q5" s="22"/>
      <c r="R5" s="21"/>
      <c r="S5" s="21"/>
      <c r="T5" s="21"/>
      <c r="U5" s="8"/>
      <c r="V5" s="20">
        <v>4</v>
      </c>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row>
    <row r="6" spans="1:243" ht="18.25" customHeight="1" x14ac:dyDescent="0.2">
      <c r="A6" s="20" t="s">
        <v>33</v>
      </c>
      <c r="B6" s="21">
        <v>3</v>
      </c>
      <c r="C6" s="21">
        <v>0</v>
      </c>
      <c r="D6" s="21">
        <v>0</v>
      </c>
      <c r="E6" s="21"/>
      <c r="F6" s="21"/>
      <c r="G6" s="21"/>
      <c r="H6" s="21"/>
      <c r="I6" s="21">
        <v>3</v>
      </c>
      <c r="J6" s="21"/>
      <c r="K6" s="21">
        <v>1</v>
      </c>
      <c r="L6" s="21"/>
      <c r="M6" s="21"/>
      <c r="N6" s="21"/>
      <c r="O6" s="21"/>
      <c r="P6" s="21"/>
      <c r="Q6" s="21"/>
      <c r="R6" s="21"/>
      <c r="S6" s="21"/>
      <c r="T6" s="21"/>
      <c r="U6" s="21"/>
      <c r="V6" s="21"/>
      <c r="W6" s="21"/>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row>
    <row r="7" spans="1:243" ht="18.25" customHeight="1" x14ac:dyDescent="0.2">
      <c r="A7" s="23" t="s">
        <v>34</v>
      </c>
      <c r="B7" s="21">
        <v>3</v>
      </c>
      <c r="C7" s="21">
        <v>0</v>
      </c>
      <c r="D7" s="21">
        <v>1</v>
      </c>
      <c r="E7" s="21"/>
      <c r="F7" s="21"/>
      <c r="G7" s="21"/>
      <c r="H7" s="21"/>
      <c r="I7" s="21"/>
      <c r="J7" s="21"/>
      <c r="K7" s="21">
        <v>1</v>
      </c>
      <c r="L7" s="21"/>
      <c r="M7" s="21"/>
      <c r="N7" s="21"/>
      <c r="O7" s="21"/>
      <c r="P7" s="21"/>
      <c r="Q7" s="21"/>
      <c r="R7" s="21"/>
      <c r="S7" s="21"/>
      <c r="T7" s="21"/>
      <c r="U7" s="21"/>
      <c r="V7" s="21">
        <v>1</v>
      </c>
      <c r="W7" s="21"/>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row>
    <row r="8" spans="1:243" ht="18.25" customHeight="1" x14ac:dyDescent="0.2">
      <c r="A8" s="23" t="s">
        <v>35</v>
      </c>
      <c r="B8" s="21">
        <v>3</v>
      </c>
      <c r="C8" s="21">
        <v>0</v>
      </c>
      <c r="D8" s="21">
        <v>0</v>
      </c>
      <c r="E8" s="21"/>
      <c r="F8" s="21"/>
      <c r="G8" s="21"/>
      <c r="H8" s="21"/>
      <c r="I8" s="21"/>
      <c r="J8" s="21"/>
      <c r="K8" s="21"/>
      <c r="L8" s="21"/>
      <c r="M8" s="21"/>
      <c r="N8" s="21"/>
      <c r="O8" s="21"/>
      <c r="P8" s="21"/>
      <c r="Q8" s="21"/>
      <c r="R8" s="24"/>
      <c r="S8" s="21"/>
      <c r="T8" s="21"/>
      <c r="U8" s="21"/>
      <c r="V8" s="21"/>
      <c r="W8" s="21"/>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row>
    <row r="9" spans="1:243" ht="18.25" customHeight="1" x14ac:dyDescent="0.2">
      <c r="A9" s="23" t="s">
        <v>36</v>
      </c>
      <c r="B9" s="21">
        <v>3</v>
      </c>
      <c r="C9" s="21">
        <v>1</v>
      </c>
      <c r="D9" s="21">
        <v>1</v>
      </c>
      <c r="E9" s="21"/>
      <c r="F9" s="21"/>
      <c r="G9" s="21"/>
      <c r="H9" s="21"/>
      <c r="I9" s="21"/>
      <c r="J9" s="21"/>
      <c r="K9" s="21">
        <v>1</v>
      </c>
      <c r="L9" s="21"/>
      <c r="M9" s="21"/>
      <c r="N9" s="21"/>
      <c r="O9" s="21"/>
      <c r="P9" s="21"/>
      <c r="Q9" s="21"/>
      <c r="R9" s="25">
        <v>1</v>
      </c>
      <c r="S9" s="21"/>
      <c r="T9" s="21"/>
      <c r="U9" s="21"/>
      <c r="V9" s="21">
        <v>3</v>
      </c>
      <c r="W9" s="21"/>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row>
    <row r="10" spans="1:243" ht="18.25" customHeight="1" x14ac:dyDescent="0.2">
      <c r="A10" s="23" t="s">
        <v>37</v>
      </c>
      <c r="B10" s="21">
        <v>3</v>
      </c>
      <c r="C10" s="21">
        <v>2</v>
      </c>
      <c r="D10" s="21">
        <v>2</v>
      </c>
      <c r="E10" s="21"/>
      <c r="F10" s="21"/>
      <c r="G10" s="21"/>
      <c r="H10" s="21">
        <v>1</v>
      </c>
      <c r="I10" s="21"/>
      <c r="J10" s="21"/>
      <c r="K10" s="21"/>
      <c r="L10" s="21"/>
      <c r="M10" s="21"/>
      <c r="N10" s="21"/>
      <c r="O10" s="21"/>
      <c r="P10" s="21"/>
      <c r="Q10" s="21"/>
      <c r="R10" s="16">
        <v>1</v>
      </c>
      <c r="S10" s="21"/>
      <c r="T10" s="21"/>
      <c r="U10" s="21"/>
      <c r="V10" s="21">
        <v>2</v>
      </c>
      <c r="W10" s="21"/>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row>
    <row r="11" spans="1:243" ht="18.25" customHeight="1" x14ac:dyDescent="0.2">
      <c r="A11" s="23" t="s">
        <v>38</v>
      </c>
      <c r="B11" s="21">
        <v>3</v>
      </c>
      <c r="C11" s="21">
        <v>0</v>
      </c>
      <c r="D11" s="21">
        <v>0</v>
      </c>
      <c r="E11" s="21"/>
      <c r="F11" s="21"/>
      <c r="G11" s="21"/>
      <c r="H11" s="21">
        <v>1</v>
      </c>
      <c r="I11" s="21">
        <v>2</v>
      </c>
      <c r="J11" s="21"/>
      <c r="K11" s="21"/>
      <c r="L11" s="21"/>
      <c r="M11" s="21">
        <v>1</v>
      </c>
      <c r="N11" s="21"/>
      <c r="O11" s="21"/>
      <c r="P11" s="21"/>
      <c r="Q11" s="21"/>
      <c r="R11" s="21"/>
      <c r="S11" s="21"/>
      <c r="T11" s="21"/>
      <c r="U11" s="21">
        <v>1</v>
      </c>
      <c r="V11" s="21">
        <v>2</v>
      </c>
      <c r="W11" s="21"/>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row>
    <row r="12" spans="1:243" ht="19" customHeight="1" x14ac:dyDescent="0.2">
      <c r="A12" s="26" t="s">
        <v>38</v>
      </c>
      <c r="B12" s="21">
        <v>3</v>
      </c>
      <c r="C12" s="21">
        <v>1</v>
      </c>
      <c r="D12" s="21">
        <v>2</v>
      </c>
      <c r="E12" s="21"/>
      <c r="F12" s="21"/>
      <c r="G12" s="21"/>
      <c r="H12" s="21"/>
      <c r="I12" s="21"/>
      <c r="J12" s="21">
        <v>1</v>
      </c>
      <c r="K12" s="21"/>
      <c r="L12" s="21"/>
      <c r="M12" s="21"/>
      <c r="N12" s="21"/>
      <c r="O12" s="21"/>
      <c r="P12" s="21"/>
      <c r="Q12" s="21"/>
      <c r="R12" s="21">
        <v>1</v>
      </c>
      <c r="S12" s="21"/>
      <c r="T12" s="21"/>
      <c r="U12" s="21"/>
      <c r="V12" s="21">
        <v>1</v>
      </c>
      <c r="W12" s="21"/>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row>
    <row r="13" spans="1:243" ht="18.25" customHeight="1" x14ac:dyDescent="0.2">
      <c r="A13" s="23" t="s">
        <v>39</v>
      </c>
      <c r="B13" s="21">
        <v>2</v>
      </c>
      <c r="C13" s="21">
        <v>0</v>
      </c>
      <c r="D13" s="21">
        <v>1</v>
      </c>
      <c r="E13" s="21"/>
      <c r="F13" s="21"/>
      <c r="G13" s="21"/>
      <c r="H13" s="21"/>
      <c r="I13" s="21"/>
      <c r="J13" s="21">
        <v>1</v>
      </c>
      <c r="K13" s="21"/>
      <c r="L13" s="21"/>
      <c r="M13" s="21"/>
      <c r="N13" s="21"/>
      <c r="O13" s="21"/>
      <c r="P13" s="21"/>
      <c r="Q13" s="21"/>
      <c r="R13" s="21">
        <v>2</v>
      </c>
      <c r="S13" s="21"/>
      <c r="T13" s="21"/>
      <c r="U13" s="21"/>
      <c r="V13" s="21">
        <v>3</v>
      </c>
      <c r="W13" s="21"/>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row>
    <row r="14" spans="1:243" ht="18.25" customHeight="1" x14ac:dyDescent="0.2">
      <c r="A14" s="23" t="s">
        <v>40</v>
      </c>
      <c r="B14" s="21">
        <v>3</v>
      </c>
      <c r="C14" s="21">
        <v>2</v>
      </c>
      <c r="D14" s="21">
        <v>2</v>
      </c>
      <c r="E14" s="21"/>
      <c r="F14" s="21"/>
      <c r="G14" s="21"/>
      <c r="H14" s="21"/>
      <c r="I14" s="21"/>
      <c r="J14" s="21"/>
      <c r="K14" s="21"/>
      <c r="L14" s="21"/>
      <c r="M14" s="21"/>
      <c r="N14" s="21"/>
      <c r="O14" s="21"/>
      <c r="P14" s="21"/>
      <c r="Q14" s="21"/>
      <c r="R14" s="21">
        <v>1</v>
      </c>
      <c r="S14" s="21"/>
      <c r="T14" s="21"/>
      <c r="U14" s="21"/>
      <c r="V14" s="21">
        <v>5</v>
      </c>
      <c r="W14" s="21"/>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row>
    <row r="15" spans="1:243" ht="18.25" customHeight="1" x14ac:dyDescent="0.2">
      <c r="A15" s="23" t="s">
        <v>41</v>
      </c>
      <c r="B15" s="21">
        <v>1</v>
      </c>
      <c r="C15" s="21">
        <v>0</v>
      </c>
      <c r="D15" s="21">
        <v>1</v>
      </c>
      <c r="E15" s="21"/>
      <c r="F15" s="21"/>
      <c r="G15" s="21"/>
      <c r="H15" s="21"/>
      <c r="I15" s="21"/>
      <c r="J15" s="21">
        <v>2</v>
      </c>
      <c r="K15" s="21"/>
      <c r="L15" s="21"/>
      <c r="M15" s="21"/>
      <c r="N15" s="21"/>
      <c r="O15" s="21"/>
      <c r="P15" s="21"/>
      <c r="Q15" s="21"/>
      <c r="R15" s="21">
        <v>1</v>
      </c>
      <c r="S15" s="21"/>
      <c r="T15" s="21"/>
      <c r="U15" s="21"/>
      <c r="V15" s="21">
        <v>1</v>
      </c>
      <c r="W15" s="21"/>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row>
    <row r="16" spans="1:243" ht="18.25" customHeight="1" x14ac:dyDescent="0.2">
      <c r="A16" s="20" t="s">
        <v>42</v>
      </c>
      <c r="B16" s="21">
        <v>2</v>
      </c>
      <c r="C16" s="21">
        <v>0</v>
      </c>
      <c r="D16" s="21">
        <v>0</v>
      </c>
      <c r="E16" s="21"/>
      <c r="F16" s="21"/>
      <c r="G16" s="21"/>
      <c r="H16" s="21">
        <v>1</v>
      </c>
      <c r="I16" s="21">
        <v>1</v>
      </c>
      <c r="J16" s="21"/>
      <c r="K16" s="21"/>
      <c r="L16" s="21"/>
      <c r="M16" s="21">
        <v>1</v>
      </c>
      <c r="N16" s="21"/>
      <c r="O16" s="21"/>
      <c r="P16" s="21"/>
      <c r="Q16" s="21"/>
      <c r="R16" s="21"/>
      <c r="S16" s="21"/>
      <c r="T16" s="21"/>
      <c r="U16" s="21"/>
      <c r="V16" s="21">
        <v>1</v>
      </c>
      <c r="W16" s="21"/>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row>
    <row r="17" spans="1:243" ht="18.25" customHeight="1" x14ac:dyDescent="0.2">
      <c r="A17" s="23" t="s">
        <v>43</v>
      </c>
      <c r="B17" s="21">
        <v>3</v>
      </c>
      <c r="C17" s="21">
        <v>4</v>
      </c>
      <c r="D17" s="21">
        <v>3</v>
      </c>
      <c r="E17" s="21">
        <v>2</v>
      </c>
      <c r="F17" s="21"/>
      <c r="G17" s="21"/>
      <c r="H17" s="21">
        <v>1</v>
      </c>
      <c r="I17" s="21"/>
      <c r="J17" s="21">
        <v>1</v>
      </c>
      <c r="K17" s="21"/>
      <c r="L17" s="21"/>
      <c r="M17" s="21"/>
      <c r="N17" s="21"/>
      <c r="O17" s="21"/>
      <c r="P17" s="21"/>
      <c r="Q17" s="21"/>
      <c r="R17" s="21"/>
      <c r="S17" s="21"/>
      <c r="T17" s="21"/>
      <c r="U17" s="21"/>
      <c r="V17" s="21">
        <v>3</v>
      </c>
      <c r="W17" s="21"/>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row>
    <row r="18" spans="1:243" ht="18.25" customHeight="1" x14ac:dyDescent="0.2">
      <c r="A18" s="23" t="s">
        <v>44</v>
      </c>
      <c r="B18" s="21">
        <v>3</v>
      </c>
      <c r="C18" s="21">
        <v>1</v>
      </c>
      <c r="D18" s="21">
        <v>1</v>
      </c>
      <c r="E18" s="21">
        <v>1</v>
      </c>
      <c r="F18" s="21"/>
      <c r="G18" s="21"/>
      <c r="H18" s="21">
        <v>1</v>
      </c>
      <c r="I18" s="21"/>
      <c r="J18" s="21"/>
      <c r="K18" s="21"/>
      <c r="L18" s="21"/>
      <c r="M18" s="21"/>
      <c r="N18" s="21"/>
      <c r="O18" s="21"/>
      <c r="P18" s="21"/>
      <c r="Q18" s="21"/>
      <c r="R18" s="21">
        <v>1</v>
      </c>
      <c r="S18" s="21"/>
      <c r="T18" s="21"/>
      <c r="U18" s="21"/>
      <c r="V18" s="21">
        <v>1</v>
      </c>
      <c r="W18" s="21"/>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row>
    <row r="19" spans="1:243" ht="18.25" customHeight="1" x14ac:dyDescent="0.2">
      <c r="A19" s="23" t="s">
        <v>45</v>
      </c>
      <c r="B19" s="21">
        <v>3</v>
      </c>
      <c r="C19" s="21">
        <v>0</v>
      </c>
      <c r="D19" s="21">
        <v>0</v>
      </c>
      <c r="E19" s="21"/>
      <c r="F19" s="21"/>
      <c r="G19" s="21"/>
      <c r="H19" s="21"/>
      <c r="I19" s="21">
        <v>1</v>
      </c>
      <c r="J19" s="21"/>
      <c r="K19" s="21"/>
      <c r="L19" s="21"/>
      <c r="M19" s="21"/>
      <c r="N19" s="21"/>
      <c r="O19" s="21"/>
      <c r="P19" s="21"/>
      <c r="Q19" s="21"/>
      <c r="R19" s="21"/>
      <c r="S19" s="21"/>
      <c r="T19" s="21"/>
      <c r="U19" s="21"/>
      <c r="V19" s="21">
        <v>2</v>
      </c>
      <c r="W19" s="21"/>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row>
    <row r="20" spans="1:243" ht="18.25" customHeight="1" x14ac:dyDescent="0.2">
      <c r="A20" s="23" t="s">
        <v>45</v>
      </c>
      <c r="B20" s="21">
        <v>4</v>
      </c>
      <c r="C20" s="21">
        <v>2</v>
      </c>
      <c r="D20" s="21">
        <v>3</v>
      </c>
      <c r="E20" s="21"/>
      <c r="F20" s="21"/>
      <c r="G20" s="21"/>
      <c r="H20" s="21">
        <v>3</v>
      </c>
      <c r="I20" s="21"/>
      <c r="J20" s="21"/>
      <c r="K20" s="21">
        <v>1</v>
      </c>
      <c r="L20" s="21"/>
      <c r="M20" s="21"/>
      <c r="N20" s="21"/>
      <c r="O20" s="21"/>
      <c r="P20" s="21"/>
      <c r="Q20" s="21"/>
      <c r="R20" s="21">
        <v>2</v>
      </c>
      <c r="S20" s="21"/>
      <c r="T20" s="21"/>
      <c r="U20" s="21"/>
      <c r="V20" s="21">
        <v>3</v>
      </c>
      <c r="W20" s="21"/>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row>
    <row r="21" spans="1:243" ht="18.25" customHeight="1" x14ac:dyDescent="0.2">
      <c r="A21" s="23" t="s">
        <v>46</v>
      </c>
      <c r="B21" s="21">
        <v>1</v>
      </c>
      <c r="C21" s="21">
        <v>1</v>
      </c>
      <c r="D21" s="21">
        <v>0</v>
      </c>
      <c r="E21" s="21"/>
      <c r="F21" s="21"/>
      <c r="G21" s="21"/>
      <c r="H21" s="21"/>
      <c r="I21" s="21">
        <v>1</v>
      </c>
      <c r="J21" s="21"/>
      <c r="K21" s="21">
        <v>1</v>
      </c>
      <c r="L21" s="21"/>
      <c r="M21" s="21"/>
      <c r="N21" s="21"/>
      <c r="O21" s="21"/>
      <c r="P21" s="21"/>
      <c r="Q21" s="21"/>
      <c r="R21" s="21"/>
      <c r="S21" s="21">
        <v>1</v>
      </c>
      <c r="T21" s="21"/>
      <c r="U21" s="21"/>
      <c r="V21" s="21">
        <v>3</v>
      </c>
      <c r="W21" s="21"/>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row>
    <row r="22" spans="1:243" ht="18.25" customHeight="1" x14ac:dyDescent="0.2">
      <c r="A22" s="23" t="s">
        <v>47</v>
      </c>
      <c r="B22" s="21">
        <v>2</v>
      </c>
      <c r="C22" s="21">
        <v>1</v>
      </c>
      <c r="D22" s="21">
        <v>1</v>
      </c>
      <c r="E22" s="21"/>
      <c r="F22" s="21"/>
      <c r="G22" s="21"/>
      <c r="H22" s="21"/>
      <c r="I22" s="21"/>
      <c r="J22" s="21">
        <v>2</v>
      </c>
      <c r="K22" s="21"/>
      <c r="L22" s="21"/>
      <c r="M22" s="21"/>
      <c r="N22" s="21"/>
      <c r="O22" s="21"/>
      <c r="P22" s="21"/>
      <c r="Q22" s="21"/>
      <c r="R22" s="21"/>
      <c r="S22" s="21"/>
      <c r="T22" s="21"/>
      <c r="U22" s="21"/>
      <c r="V22" s="21">
        <v>2</v>
      </c>
      <c r="W22" s="21"/>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row>
    <row r="23" spans="1:243" ht="14" customHeight="1" x14ac:dyDescent="0.2">
      <c r="A23" s="23" t="s">
        <v>47</v>
      </c>
      <c r="B23" s="21">
        <v>3</v>
      </c>
      <c r="C23" s="21">
        <v>3</v>
      </c>
      <c r="D23" s="21">
        <v>1</v>
      </c>
      <c r="E23" s="21"/>
      <c r="F23" s="21"/>
      <c r="G23" s="21"/>
      <c r="H23" s="21"/>
      <c r="I23" s="21">
        <v>1</v>
      </c>
      <c r="J23" s="21"/>
      <c r="K23" s="21">
        <v>2</v>
      </c>
      <c r="L23" s="21"/>
      <c r="M23" s="21"/>
      <c r="N23" s="21"/>
      <c r="O23" s="21"/>
      <c r="P23" s="21"/>
      <c r="Q23" s="21"/>
      <c r="R23" s="21">
        <v>2</v>
      </c>
      <c r="S23" s="21"/>
      <c r="T23" s="21"/>
      <c r="U23" s="21"/>
      <c r="V23" s="21">
        <v>4</v>
      </c>
      <c r="W23" s="21"/>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row>
    <row r="24" spans="1:243" ht="14" customHeight="1" x14ac:dyDescent="0.2">
      <c r="A24" s="23" t="s">
        <v>48</v>
      </c>
      <c r="B24" s="21">
        <v>3</v>
      </c>
      <c r="C24" s="21">
        <v>1</v>
      </c>
      <c r="D24" s="21">
        <v>2</v>
      </c>
      <c r="E24" s="21"/>
      <c r="F24" s="21"/>
      <c r="G24" s="21"/>
      <c r="H24" s="21">
        <v>1</v>
      </c>
      <c r="I24" s="21"/>
      <c r="J24" s="21"/>
      <c r="K24" s="21"/>
      <c r="L24" s="21"/>
      <c r="M24" s="21">
        <v>1</v>
      </c>
      <c r="N24" s="21"/>
      <c r="O24" s="21"/>
      <c r="P24" s="21"/>
      <c r="Q24" s="21"/>
      <c r="R24" s="21"/>
      <c r="S24" s="21"/>
      <c r="T24" s="21"/>
      <c r="U24" s="21"/>
      <c r="V24" s="21">
        <v>2</v>
      </c>
      <c r="W24" s="21"/>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row>
    <row r="25" spans="1:243" ht="14" customHeight="1" x14ac:dyDescent="0.2">
      <c r="A25" s="23" t="s">
        <v>48</v>
      </c>
      <c r="B25" s="21">
        <v>3</v>
      </c>
      <c r="C25" s="21">
        <v>0</v>
      </c>
      <c r="D25" s="21">
        <v>0</v>
      </c>
      <c r="E25" s="21"/>
      <c r="F25" s="21"/>
      <c r="G25" s="21"/>
      <c r="H25" s="21">
        <v>1</v>
      </c>
      <c r="I25" s="21"/>
      <c r="J25" s="21"/>
      <c r="K25" s="21"/>
      <c r="L25" s="21"/>
      <c r="M25" s="21">
        <v>1</v>
      </c>
      <c r="N25" s="21">
        <v>1</v>
      </c>
      <c r="O25" s="21"/>
      <c r="P25" s="21"/>
      <c r="Q25" s="21"/>
      <c r="R25" s="21"/>
      <c r="S25" s="21"/>
      <c r="T25" s="21"/>
      <c r="U25" s="21"/>
      <c r="V25" s="21">
        <v>1</v>
      </c>
      <c r="W25" s="21"/>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row>
    <row r="26" spans="1:243" ht="14" customHeight="1" x14ac:dyDescent="0.2">
      <c r="A26" s="20" t="s">
        <v>49</v>
      </c>
      <c r="B26" s="21">
        <v>4</v>
      </c>
      <c r="C26" s="21">
        <v>0</v>
      </c>
      <c r="D26" s="21">
        <v>2</v>
      </c>
      <c r="E26" s="21"/>
      <c r="F26" s="21"/>
      <c r="G26" s="21"/>
      <c r="H26" s="21">
        <v>1</v>
      </c>
      <c r="I26" s="21">
        <v>1</v>
      </c>
      <c r="J26" s="21"/>
      <c r="K26" s="21"/>
      <c r="L26" s="21"/>
      <c r="M26" s="21"/>
      <c r="N26" s="21"/>
      <c r="O26" s="21"/>
      <c r="P26" s="21"/>
      <c r="Q26" s="21"/>
      <c r="R26" s="21">
        <v>1</v>
      </c>
      <c r="S26" s="21"/>
      <c r="T26" s="21"/>
      <c r="U26" s="21"/>
      <c r="V26" s="21">
        <v>3</v>
      </c>
      <c r="W26" s="21"/>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row>
    <row r="27" spans="1:243" ht="14" customHeight="1" x14ac:dyDescent="0.2">
      <c r="A27" s="23" t="s">
        <v>50</v>
      </c>
      <c r="B27" s="21">
        <v>3</v>
      </c>
      <c r="C27" s="21">
        <v>0</v>
      </c>
      <c r="D27" s="21">
        <v>2</v>
      </c>
      <c r="E27" s="21"/>
      <c r="F27" s="21"/>
      <c r="G27" s="21"/>
      <c r="H27" s="21"/>
      <c r="I27" s="21"/>
      <c r="J27" s="21"/>
      <c r="K27" s="21"/>
      <c r="L27" s="21"/>
      <c r="M27" s="21"/>
      <c r="N27" s="21"/>
      <c r="O27" s="21"/>
      <c r="P27" s="21"/>
      <c r="Q27" s="21"/>
      <c r="R27" s="21"/>
      <c r="S27" s="21"/>
      <c r="T27" s="21"/>
      <c r="U27" s="21"/>
      <c r="V27" s="21">
        <v>3</v>
      </c>
      <c r="W27" s="21"/>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row>
    <row r="28" spans="1:243" ht="14" customHeight="1" x14ac:dyDescent="0.2">
      <c r="A28" s="13" t="s">
        <v>48</v>
      </c>
      <c r="B28" s="24">
        <v>3</v>
      </c>
      <c r="C28" s="24">
        <v>0</v>
      </c>
      <c r="D28" s="24">
        <v>2</v>
      </c>
      <c r="E28" s="24"/>
      <c r="F28" s="24"/>
      <c r="G28" s="24"/>
      <c r="H28" s="24"/>
      <c r="I28" s="24"/>
      <c r="J28" s="24"/>
      <c r="K28" s="24"/>
      <c r="L28" s="24"/>
      <c r="M28" s="24"/>
      <c r="N28" s="24"/>
      <c r="O28" s="27"/>
      <c r="P28" s="27"/>
      <c r="Q28" s="27"/>
      <c r="R28" s="24"/>
      <c r="S28" s="24"/>
      <c r="T28" s="24"/>
      <c r="U28" s="24"/>
      <c r="V28" s="24">
        <v>1</v>
      </c>
      <c r="W28" s="24"/>
      <c r="X28" s="2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row>
    <row r="29" spans="1:243" ht="14" customHeight="1" x14ac:dyDescent="0.2">
      <c r="A29" s="15" t="s">
        <v>51</v>
      </c>
      <c r="B29" s="17">
        <f t="shared" ref="B29:N29" si="0">SUM(B4:B28)</f>
        <v>71</v>
      </c>
      <c r="C29" s="17">
        <f t="shared" si="0"/>
        <v>20</v>
      </c>
      <c r="D29" s="17">
        <f t="shared" si="0"/>
        <v>30</v>
      </c>
      <c r="E29" s="17">
        <f t="shared" si="0"/>
        <v>3</v>
      </c>
      <c r="F29" s="17">
        <f t="shared" si="0"/>
        <v>0</v>
      </c>
      <c r="G29" s="17">
        <f t="shared" si="0"/>
        <v>0</v>
      </c>
      <c r="H29" s="17">
        <f t="shared" si="0"/>
        <v>13</v>
      </c>
      <c r="I29" s="17">
        <f t="shared" si="0"/>
        <v>11</v>
      </c>
      <c r="J29" s="17">
        <f t="shared" si="0"/>
        <v>8</v>
      </c>
      <c r="K29" s="17">
        <f t="shared" si="0"/>
        <v>7</v>
      </c>
      <c r="L29" s="17">
        <f t="shared" si="0"/>
        <v>0</v>
      </c>
      <c r="M29" s="17">
        <f t="shared" si="0"/>
        <v>4</v>
      </c>
      <c r="N29" s="17">
        <f t="shared" si="0"/>
        <v>1</v>
      </c>
      <c r="O29" s="18">
        <f>(D29+J29+K29+N29)/(B29+J29+K29+M29)</f>
        <v>0.51111111111111107</v>
      </c>
      <c r="P29" s="18">
        <f>($D29+$E29+($F29*2)+(G29*3))/$B29</f>
        <v>0.46478873239436619</v>
      </c>
      <c r="Q29" s="18">
        <f>D29/B29</f>
        <v>0.42253521126760563</v>
      </c>
      <c r="R29" s="17">
        <f>SUM(R4:R28)</f>
        <v>15</v>
      </c>
      <c r="S29" s="17">
        <f>SUM(S4:S28)</f>
        <v>1</v>
      </c>
      <c r="T29" s="17">
        <f>SUM(T4:T28)</f>
        <v>0</v>
      </c>
      <c r="U29" s="29">
        <f>SUM(U4:U28)</f>
        <v>1</v>
      </c>
      <c r="V29" s="17">
        <f>SUM(V4:V28)</f>
        <v>51</v>
      </c>
      <c r="W29" s="18">
        <f>(U29+V29)/(T29+U29+V29)</f>
        <v>1</v>
      </c>
      <c r="X29" s="18">
        <f>(D29-G29)/(B29-II29-G29+M29)</f>
        <v>0.4</v>
      </c>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row>
    <row r="30" spans="1:243" ht="14" customHeight="1" x14ac:dyDescent="0.2">
      <c r="A30" s="30"/>
      <c r="B30" s="30"/>
      <c r="C30" s="30"/>
      <c r="D30" s="30"/>
      <c r="E30" s="21"/>
      <c r="F30" s="30"/>
      <c r="G30" s="30"/>
      <c r="H30" s="30"/>
      <c r="I30" s="30"/>
      <c r="J30" s="30"/>
      <c r="K30" s="30"/>
      <c r="L30" s="30"/>
      <c r="M30" s="30"/>
      <c r="N30" s="30"/>
      <c r="O30" s="30"/>
      <c r="P30" s="30"/>
      <c r="Q30" s="30"/>
      <c r="R30" s="30"/>
      <c r="S30" s="30"/>
      <c r="T30" s="30"/>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row>
    <row r="31" spans="1:243" ht="14" customHeight="1" x14ac:dyDescent="0.2">
      <c r="A31" s="30"/>
      <c r="B31" s="30"/>
      <c r="C31" s="30"/>
      <c r="D31" s="30"/>
      <c r="E31" s="21"/>
      <c r="F31" s="30"/>
      <c r="G31" s="30"/>
      <c r="H31" s="30"/>
      <c r="I31" s="30"/>
      <c r="J31" s="30"/>
      <c r="K31" s="30"/>
      <c r="L31" s="30"/>
      <c r="M31" s="30"/>
      <c r="N31" s="30"/>
      <c r="O31" s="30"/>
      <c r="P31" s="30"/>
      <c r="Q31" s="30"/>
      <c r="R31" s="30"/>
      <c r="S31" s="30"/>
      <c r="T31" s="30"/>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row>
    <row r="32" spans="1:243" ht="14" customHeight="1" x14ac:dyDescent="0.2">
      <c r="A32" s="23" t="s">
        <v>52</v>
      </c>
      <c r="B32" s="21"/>
      <c r="C32" s="21"/>
      <c r="D32" s="21"/>
      <c r="E32" s="21"/>
      <c r="F32" s="21"/>
      <c r="G32" s="21"/>
      <c r="H32" s="21"/>
      <c r="I32" s="21"/>
      <c r="J32" s="21"/>
      <c r="K32" s="21"/>
      <c r="L32" s="21"/>
      <c r="M32" s="30"/>
      <c r="N32" s="30"/>
      <c r="O32" s="30"/>
      <c r="P32" s="30"/>
      <c r="Q32" s="30"/>
      <c r="R32" s="30"/>
      <c r="S32" s="30"/>
      <c r="T32" s="30"/>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row>
    <row r="33" spans="1:243" ht="14" customHeight="1" x14ac:dyDescent="0.2">
      <c r="A33" s="13" t="s">
        <v>7</v>
      </c>
      <c r="B33" s="13" t="s">
        <v>53</v>
      </c>
      <c r="C33" s="11" t="s">
        <v>54</v>
      </c>
      <c r="D33" s="11" t="s">
        <v>55</v>
      </c>
      <c r="E33" s="11" t="s">
        <v>56</v>
      </c>
      <c r="F33" s="11" t="s">
        <v>57</v>
      </c>
      <c r="G33" s="11" t="s">
        <v>9</v>
      </c>
      <c r="H33" s="11" t="s">
        <v>10</v>
      </c>
      <c r="I33" s="11" t="s">
        <v>15</v>
      </c>
      <c r="J33" s="11" t="s">
        <v>16</v>
      </c>
      <c r="K33" s="11" t="s">
        <v>17</v>
      </c>
      <c r="L33" s="11" t="s">
        <v>16</v>
      </c>
      <c r="M33" s="13" t="s">
        <v>58</v>
      </c>
      <c r="N33" s="13" t="s">
        <v>59</v>
      </c>
      <c r="O33" s="13" t="s">
        <v>60</v>
      </c>
      <c r="P33" s="13" t="s">
        <v>8</v>
      </c>
      <c r="Q33" s="13" t="s">
        <v>61</v>
      </c>
      <c r="R33" s="13" t="s">
        <v>62</v>
      </c>
      <c r="S33" s="30"/>
      <c r="T33" s="8"/>
      <c r="U33" s="31"/>
      <c r="V33" s="31"/>
      <c r="W33" s="31"/>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row>
    <row r="34" spans="1:243" ht="14" customHeight="1" x14ac:dyDescent="0.2">
      <c r="A34" s="32"/>
      <c r="B34" s="17"/>
      <c r="C34" s="17"/>
      <c r="D34" s="17"/>
      <c r="E34" s="33"/>
      <c r="F34" s="17"/>
      <c r="G34" s="17"/>
      <c r="H34" s="17"/>
      <c r="I34" s="17"/>
      <c r="J34" s="17"/>
      <c r="K34" s="17"/>
      <c r="L34" s="17"/>
      <c r="M34" s="32"/>
      <c r="N34" s="34"/>
      <c r="O34" s="35"/>
      <c r="P34" s="19"/>
      <c r="Q34" s="19"/>
      <c r="R34" s="19"/>
      <c r="S34" s="8"/>
      <c r="T34" s="8"/>
      <c r="U34" s="31"/>
      <c r="V34" s="31"/>
      <c r="W34" s="31"/>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row>
    <row r="35" spans="1:243" ht="18.25" customHeight="1" x14ac:dyDescent="0.2">
      <c r="A35" s="36"/>
      <c r="B35" s="24"/>
      <c r="C35" s="24"/>
      <c r="D35" s="24"/>
      <c r="E35" s="37"/>
      <c r="F35" s="24"/>
      <c r="G35" s="24"/>
      <c r="H35" s="24"/>
      <c r="I35" s="24"/>
      <c r="J35" s="24"/>
      <c r="K35" s="24"/>
      <c r="L35" s="38"/>
      <c r="M35" s="36"/>
      <c r="N35" s="36"/>
      <c r="O35" s="36"/>
      <c r="P35" s="36"/>
      <c r="Q35" s="36"/>
      <c r="R35" s="36"/>
      <c r="S35" s="30"/>
      <c r="T35" s="30"/>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row>
    <row r="36" spans="1:243" ht="18.25" customHeight="1" x14ac:dyDescent="0.2">
      <c r="A36" s="15" t="s">
        <v>51</v>
      </c>
      <c r="B36" s="16">
        <f t="shared" ref="B36:M36" si="1">SUM(B34:B35)</f>
        <v>0</v>
      </c>
      <c r="C36" s="16">
        <f t="shared" si="1"/>
        <v>0</v>
      </c>
      <c r="D36" s="16">
        <f t="shared" si="1"/>
        <v>0</v>
      </c>
      <c r="E36" s="16">
        <f t="shared" si="1"/>
        <v>0</v>
      </c>
      <c r="F36" s="16">
        <f t="shared" si="1"/>
        <v>0</v>
      </c>
      <c r="G36" s="16">
        <f t="shared" si="1"/>
        <v>0</v>
      </c>
      <c r="H36" s="16">
        <f t="shared" si="1"/>
        <v>0</v>
      </c>
      <c r="I36" s="16">
        <f t="shared" si="1"/>
        <v>0</v>
      </c>
      <c r="J36" s="16">
        <f t="shared" si="1"/>
        <v>0</v>
      </c>
      <c r="K36" s="16">
        <f t="shared" si="1"/>
        <v>0</v>
      </c>
      <c r="L36" s="16">
        <f t="shared" si="1"/>
        <v>0</v>
      </c>
      <c r="M36" s="16">
        <f t="shared" si="1"/>
        <v>0</v>
      </c>
      <c r="N36" s="34" t="e">
        <f>(I36*7)/F36</f>
        <v>#DIV/0!</v>
      </c>
      <c r="O36" s="35" t="e">
        <f>SUM(G36+K36+M36)/F36</f>
        <v>#DIV/0!</v>
      </c>
      <c r="P36" s="32"/>
      <c r="Q36" s="32"/>
      <c r="R36" s="32"/>
      <c r="S36" s="30"/>
      <c r="T36" s="30"/>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row>
  </sheetData>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5"/>
  <sheetViews>
    <sheetView showGridLines="0" workbookViewId="0"/>
  </sheetViews>
  <sheetFormatPr baseColWidth="10" defaultColWidth="8.125" defaultRowHeight="13" customHeight="1" x14ac:dyDescent="0.2"/>
  <cols>
    <col min="1" max="1" width="11.125" style="5" customWidth="1"/>
    <col min="2" max="2" width="2.625" style="5" customWidth="1"/>
    <col min="3" max="4" width="2" style="5" customWidth="1"/>
    <col min="5" max="5" width="3.5" style="5" customWidth="1"/>
    <col min="6" max="6" width="3.625" style="5" customWidth="1"/>
    <col min="7" max="10" width="2" style="5" customWidth="1"/>
    <col min="11" max="11" width="2.75" style="5" customWidth="1"/>
    <col min="12" max="12" width="3" style="5" customWidth="1"/>
    <col min="13" max="13" width="2.375" style="5" customWidth="1"/>
    <col min="14" max="14" width="4.875" style="5" customWidth="1"/>
    <col min="15" max="15" width="3" style="5" customWidth="1"/>
    <col min="16" max="16" width="5.375" style="5" customWidth="1"/>
    <col min="17" max="17" width="3" style="5" customWidth="1"/>
    <col min="18" max="19" width="2" style="5" customWidth="1"/>
    <col min="20" max="20" width="1.5" style="5" customWidth="1"/>
    <col min="21" max="21" width="1.875" style="5" customWidth="1"/>
    <col min="22" max="22" width="2" style="5" customWidth="1"/>
    <col min="23" max="23" width="4.125" style="5" customWidth="1"/>
    <col min="24" max="24" width="3.625" style="5" customWidth="1"/>
    <col min="25" max="256" width="8.125" customWidth="1"/>
  </cols>
  <sheetData>
    <row r="1" spans="1:24" ht="21" customHeight="1" x14ac:dyDescent="0.2">
      <c r="A1" s="137" t="s">
        <v>64</v>
      </c>
      <c r="B1" s="138"/>
      <c r="C1" s="138"/>
      <c r="D1" s="138"/>
      <c r="E1" s="138"/>
      <c r="F1" s="138"/>
      <c r="G1" s="138"/>
      <c r="H1" s="138"/>
      <c r="I1" s="138"/>
      <c r="J1" s="138"/>
      <c r="K1" s="138"/>
      <c r="L1" s="138"/>
      <c r="M1" s="138"/>
      <c r="N1" s="138"/>
      <c r="O1" s="138"/>
      <c r="P1" s="138"/>
      <c r="Q1" s="138"/>
      <c r="R1" s="138"/>
      <c r="S1" s="138"/>
      <c r="T1" s="138"/>
      <c r="U1" s="138"/>
      <c r="V1" s="138"/>
      <c r="W1" s="138"/>
      <c r="X1" s="8"/>
    </row>
    <row r="2" spans="1:24" ht="18.25" customHeight="1" x14ac:dyDescent="0.2">
      <c r="A2" s="8"/>
      <c r="B2" s="8"/>
      <c r="C2" s="8"/>
      <c r="D2" s="8"/>
      <c r="E2" s="8"/>
      <c r="F2" s="8"/>
      <c r="G2" s="8"/>
      <c r="H2" s="8"/>
      <c r="I2" s="8"/>
      <c r="J2" s="8"/>
      <c r="K2" s="8"/>
      <c r="L2" s="8"/>
      <c r="M2" s="8"/>
      <c r="N2" s="8"/>
      <c r="O2" s="8"/>
      <c r="P2" s="8"/>
      <c r="Q2" s="8"/>
      <c r="R2" s="8"/>
      <c r="S2" s="8"/>
      <c r="T2" s="8"/>
      <c r="U2" s="21"/>
      <c r="V2" s="21"/>
      <c r="W2" s="21"/>
      <c r="X2" s="8"/>
    </row>
    <row r="3" spans="1:24" ht="28.25" customHeight="1" x14ac:dyDescent="0.2">
      <c r="A3" s="10" t="s">
        <v>7</v>
      </c>
      <c r="B3" s="11" t="s">
        <v>8</v>
      </c>
      <c r="C3" s="11" t="s">
        <v>9</v>
      </c>
      <c r="D3" s="11" t="s">
        <v>10</v>
      </c>
      <c r="E3" s="11" t="s">
        <v>11</v>
      </c>
      <c r="F3" s="11" t="s">
        <v>12</v>
      </c>
      <c r="G3" s="11" t="s">
        <v>13</v>
      </c>
      <c r="H3" s="11" t="s">
        <v>14</v>
      </c>
      <c r="I3" s="11" t="s">
        <v>15</v>
      </c>
      <c r="J3" s="11" t="s">
        <v>16</v>
      </c>
      <c r="K3" s="11" t="s">
        <v>17</v>
      </c>
      <c r="L3" s="11" t="s">
        <v>18</v>
      </c>
      <c r="M3" s="11" t="s">
        <v>19</v>
      </c>
      <c r="N3" s="11" t="s">
        <v>20</v>
      </c>
      <c r="O3" s="11" t="s">
        <v>21</v>
      </c>
      <c r="P3" s="12" t="s">
        <v>22</v>
      </c>
      <c r="Q3" s="11" t="s">
        <v>23</v>
      </c>
      <c r="R3" s="11" t="s">
        <v>24</v>
      </c>
      <c r="S3" s="11" t="s">
        <v>25</v>
      </c>
      <c r="T3" s="11" t="s">
        <v>26</v>
      </c>
      <c r="U3" s="11" t="s">
        <v>27</v>
      </c>
      <c r="V3" s="11" t="s">
        <v>28</v>
      </c>
      <c r="W3" s="12" t="s">
        <v>29</v>
      </c>
      <c r="X3" s="11" t="s">
        <v>30</v>
      </c>
    </row>
    <row r="4" spans="1:24" ht="18.25" customHeight="1" x14ac:dyDescent="0.2">
      <c r="A4" s="15" t="s">
        <v>31</v>
      </c>
      <c r="B4" s="16">
        <v>4</v>
      </c>
      <c r="C4" s="16">
        <v>0</v>
      </c>
      <c r="D4" s="16">
        <v>1</v>
      </c>
      <c r="E4" s="17"/>
      <c r="F4" s="17"/>
      <c r="G4" s="17"/>
      <c r="H4" s="16">
        <v>2</v>
      </c>
      <c r="I4" s="17"/>
      <c r="J4" s="17"/>
      <c r="K4" s="17"/>
      <c r="L4" s="17"/>
      <c r="M4" s="17"/>
      <c r="N4" s="16">
        <v>1</v>
      </c>
      <c r="O4" s="17"/>
      <c r="P4" s="17"/>
      <c r="Q4" s="17"/>
      <c r="R4" s="17"/>
      <c r="S4" s="17"/>
      <c r="T4" s="17"/>
      <c r="U4" s="17"/>
      <c r="V4" s="16">
        <v>1</v>
      </c>
      <c r="W4" s="17"/>
      <c r="X4" s="19"/>
    </row>
    <row r="5" spans="1:24" ht="18.25" customHeight="1" x14ac:dyDescent="0.2">
      <c r="A5" s="20" t="s">
        <v>32</v>
      </c>
      <c r="B5" s="20">
        <v>4</v>
      </c>
      <c r="C5" s="20">
        <v>2</v>
      </c>
      <c r="D5" s="20">
        <v>2</v>
      </c>
      <c r="E5" s="21"/>
      <c r="F5" s="21"/>
      <c r="G5" s="21"/>
      <c r="H5" s="20">
        <v>2</v>
      </c>
      <c r="I5" s="21"/>
      <c r="J5" s="21"/>
      <c r="K5" s="21"/>
      <c r="L5" s="21"/>
      <c r="M5" s="21"/>
      <c r="N5" s="21"/>
      <c r="O5" s="21"/>
      <c r="P5" s="21"/>
      <c r="Q5" s="21"/>
      <c r="R5" s="20">
        <v>1</v>
      </c>
      <c r="S5" s="21"/>
      <c r="T5" s="20">
        <v>2</v>
      </c>
      <c r="U5" s="20">
        <v>3</v>
      </c>
      <c r="V5" s="20">
        <v>2</v>
      </c>
      <c r="W5" s="21"/>
      <c r="X5" s="8"/>
    </row>
    <row r="6" spans="1:24" ht="18.25" customHeight="1" x14ac:dyDescent="0.2">
      <c r="A6" s="20" t="s">
        <v>33</v>
      </c>
      <c r="B6" s="21">
        <v>4</v>
      </c>
      <c r="C6" s="21">
        <v>0</v>
      </c>
      <c r="D6" s="21">
        <v>0</v>
      </c>
      <c r="E6" s="21"/>
      <c r="F6" s="21"/>
      <c r="G6" s="21"/>
      <c r="H6" s="21"/>
      <c r="I6" s="21">
        <v>3</v>
      </c>
      <c r="J6" s="21"/>
      <c r="K6" s="21"/>
      <c r="L6" s="21"/>
      <c r="M6" s="21"/>
      <c r="N6" s="21"/>
      <c r="O6" s="21"/>
      <c r="P6" s="21"/>
      <c r="Q6" s="21"/>
      <c r="R6" s="21"/>
      <c r="S6" s="21"/>
      <c r="T6" s="21">
        <v>1</v>
      </c>
      <c r="U6" s="21"/>
      <c r="V6" s="21">
        <v>1</v>
      </c>
      <c r="W6" s="21"/>
      <c r="X6" s="8"/>
    </row>
    <row r="7" spans="1:24" ht="18.25" customHeight="1" x14ac:dyDescent="0.2">
      <c r="A7" s="23" t="s">
        <v>34</v>
      </c>
      <c r="B7" s="21">
        <v>3</v>
      </c>
      <c r="C7" s="21">
        <v>0</v>
      </c>
      <c r="D7" s="21">
        <v>0</v>
      </c>
      <c r="E7" s="21"/>
      <c r="F7" s="21"/>
      <c r="G7" s="21"/>
      <c r="H7" s="21"/>
      <c r="I7" s="21">
        <v>2</v>
      </c>
      <c r="J7" s="21"/>
      <c r="K7" s="21"/>
      <c r="L7" s="21"/>
      <c r="M7" s="21"/>
      <c r="N7" s="21"/>
      <c r="O7" s="21"/>
      <c r="P7" s="21"/>
      <c r="Q7" s="21"/>
      <c r="R7" s="21"/>
      <c r="S7" s="21"/>
      <c r="T7" s="21">
        <v>1</v>
      </c>
      <c r="U7" s="21"/>
      <c r="V7" s="21"/>
      <c r="W7" s="21"/>
      <c r="X7" s="8"/>
    </row>
    <row r="8" spans="1:24" ht="18.25" customHeight="1" x14ac:dyDescent="0.2">
      <c r="A8" s="23" t="s">
        <v>35</v>
      </c>
      <c r="B8" s="21"/>
      <c r="C8" s="21"/>
      <c r="D8" s="21"/>
      <c r="E8" s="21"/>
      <c r="F8" s="21"/>
      <c r="G8" s="21"/>
      <c r="H8" s="21"/>
      <c r="I8" s="21"/>
      <c r="J8" s="21"/>
      <c r="K8" s="21"/>
      <c r="L8" s="21">
        <v>1</v>
      </c>
      <c r="M8" s="21"/>
      <c r="N8" s="21"/>
      <c r="O8" s="21"/>
      <c r="P8" s="21"/>
      <c r="Q8" s="21"/>
      <c r="R8" s="21"/>
      <c r="S8" s="21"/>
      <c r="T8" s="21"/>
      <c r="U8" s="21"/>
      <c r="V8" s="21"/>
      <c r="W8" s="21"/>
      <c r="X8" s="8"/>
    </row>
    <row r="9" spans="1:24" ht="18.25" customHeight="1" x14ac:dyDescent="0.2">
      <c r="A9" s="20" t="s">
        <v>37</v>
      </c>
      <c r="B9" s="21">
        <v>0</v>
      </c>
      <c r="C9" s="21">
        <v>0</v>
      </c>
      <c r="D9" s="21">
        <v>0</v>
      </c>
      <c r="E9" s="21"/>
      <c r="F9" s="21"/>
      <c r="G9" s="21"/>
      <c r="H9" s="21"/>
      <c r="I9" s="21"/>
      <c r="J9" s="21"/>
      <c r="K9" s="21">
        <v>1</v>
      </c>
      <c r="L9" s="21"/>
      <c r="M9" s="21"/>
      <c r="N9" s="21"/>
      <c r="O9" s="21"/>
      <c r="P9" s="21"/>
      <c r="Q9" s="21"/>
      <c r="R9" s="21"/>
      <c r="S9" s="21"/>
      <c r="T9" s="21"/>
      <c r="U9" s="21">
        <v>1</v>
      </c>
      <c r="V9" s="21"/>
      <c r="W9" s="21"/>
      <c r="X9" s="8"/>
    </row>
    <row r="10" spans="1:24" ht="18.25" customHeight="1" x14ac:dyDescent="0.2">
      <c r="A10" s="20" t="s">
        <v>38</v>
      </c>
      <c r="B10" s="21">
        <v>2</v>
      </c>
      <c r="C10" s="21">
        <v>1</v>
      </c>
      <c r="D10" s="21">
        <v>2</v>
      </c>
      <c r="E10" s="21"/>
      <c r="F10" s="21"/>
      <c r="G10" s="21"/>
      <c r="H10" s="21"/>
      <c r="I10" s="21"/>
      <c r="J10" s="21"/>
      <c r="K10" s="21"/>
      <c r="L10" s="21"/>
      <c r="M10" s="21"/>
      <c r="N10" s="21"/>
      <c r="O10" s="21"/>
      <c r="P10" s="21"/>
      <c r="Q10" s="21"/>
      <c r="R10" s="21">
        <v>1</v>
      </c>
      <c r="S10" s="21"/>
      <c r="T10" s="21"/>
      <c r="U10" s="21"/>
      <c r="V10" s="21"/>
      <c r="W10" s="21"/>
      <c r="X10" s="8"/>
    </row>
    <row r="11" spans="1:24" ht="18.25" customHeight="1" x14ac:dyDescent="0.2">
      <c r="A11" s="23" t="s">
        <v>39</v>
      </c>
      <c r="B11" s="21">
        <v>2</v>
      </c>
      <c r="C11" s="21">
        <v>1</v>
      </c>
      <c r="D11" s="21">
        <v>1</v>
      </c>
      <c r="E11" s="21">
        <v>1</v>
      </c>
      <c r="F11" s="21"/>
      <c r="G11" s="21"/>
      <c r="H11" s="21"/>
      <c r="I11" s="21"/>
      <c r="J11" s="21"/>
      <c r="K11" s="21"/>
      <c r="L11" s="21"/>
      <c r="M11" s="21"/>
      <c r="N11" s="21"/>
      <c r="O11" s="21"/>
      <c r="P11" s="21"/>
      <c r="Q11" s="21"/>
      <c r="R11" s="21"/>
      <c r="S11" s="21"/>
      <c r="T11" s="21"/>
      <c r="U11" s="21"/>
      <c r="V11" s="21">
        <v>1</v>
      </c>
      <c r="W11" s="21"/>
      <c r="X11" s="8"/>
    </row>
    <row r="12" spans="1:24" ht="18.25" customHeight="1" x14ac:dyDescent="0.2">
      <c r="A12" s="23" t="s">
        <v>40</v>
      </c>
      <c r="B12" s="21">
        <v>4</v>
      </c>
      <c r="C12" s="21">
        <v>0</v>
      </c>
      <c r="D12" s="21">
        <v>1</v>
      </c>
      <c r="E12" s="21">
        <v>1</v>
      </c>
      <c r="F12" s="21"/>
      <c r="G12" s="21"/>
      <c r="H12" s="21">
        <v>3</v>
      </c>
      <c r="I12" s="21"/>
      <c r="J12" s="21"/>
      <c r="K12" s="21"/>
      <c r="L12" s="21"/>
      <c r="M12" s="21"/>
      <c r="N12" s="21"/>
      <c r="O12" s="21"/>
      <c r="P12" s="21"/>
      <c r="Q12" s="21"/>
      <c r="R12" s="21"/>
      <c r="S12" s="21"/>
      <c r="T12" s="21"/>
      <c r="U12" s="21"/>
      <c r="V12" s="21">
        <v>4</v>
      </c>
      <c r="W12" s="21"/>
      <c r="X12" s="8"/>
    </row>
    <row r="13" spans="1:24" ht="18.25" customHeight="1" x14ac:dyDescent="0.2">
      <c r="A13" s="23" t="s">
        <v>41</v>
      </c>
      <c r="B13" s="21">
        <v>2</v>
      </c>
      <c r="C13" s="21">
        <v>0</v>
      </c>
      <c r="D13" s="21">
        <v>0</v>
      </c>
      <c r="E13" s="21"/>
      <c r="F13" s="21"/>
      <c r="G13" s="21"/>
      <c r="H13" s="21"/>
      <c r="I13" s="21"/>
      <c r="J13" s="21"/>
      <c r="K13" s="21"/>
      <c r="L13" s="21"/>
      <c r="M13" s="21"/>
      <c r="N13" s="21"/>
      <c r="O13" s="21"/>
      <c r="P13" s="21"/>
      <c r="Q13" s="21"/>
      <c r="R13" s="21"/>
      <c r="S13" s="21"/>
      <c r="T13" s="21"/>
      <c r="U13" s="21"/>
      <c r="V13" s="21"/>
      <c r="W13" s="21"/>
      <c r="X13" s="8"/>
    </row>
    <row r="14" spans="1:24" ht="18.25" customHeight="1" x14ac:dyDescent="0.2">
      <c r="A14" s="20" t="s">
        <v>42</v>
      </c>
      <c r="B14" s="21">
        <v>3</v>
      </c>
      <c r="C14" s="21">
        <v>0</v>
      </c>
      <c r="D14" s="21">
        <v>0</v>
      </c>
      <c r="E14" s="21"/>
      <c r="F14" s="21"/>
      <c r="G14" s="21"/>
      <c r="H14" s="21"/>
      <c r="I14" s="21"/>
      <c r="J14" s="21"/>
      <c r="K14" s="21"/>
      <c r="L14" s="21"/>
      <c r="M14" s="21"/>
      <c r="N14" s="21"/>
      <c r="O14" s="21"/>
      <c r="P14" s="21"/>
      <c r="Q14" s="21"/>
      <c r="R14" s="21"/>
      <c r="S14" s="21"/>
      <c r="T14" s="21"/>
      <c r="U14" s="21">
        <v>4</v>
      </c>
      <c r="V14" s="21">
        <v>1</v>
      </c>
      <c r="W14" s="21"/>
      <c r="X14" s="8"/>
    </row>
    <row r="15" spans="1:24" ht="18.25" customHeight="1" x14ac:dyDescent="0.2">
      <c r="A15" s="23" t="s">
        <v>43</v>
      </c>
      <c r="B15" s="21">
        <v>3</v>
      </c>
      <c r="C15" s="21">
        <v>0</v>
      </c>
      <c r="D15" s="21">
        <v>1</v>
      </c>
      <c r="E15" s="21"/>
      <c r="F15" s="21"/>
      <c r="G15" s="21"/>
      <c r="H15" s="21">
        <v>2</v>
      </c>
      <c r="I15" s="21"/>
      <c r="J15" s="21"/>
      <c r="K15" s="21"/>
      <c r="L15" s="21"/>
      <c r="M15" s="21">
        <v>1</v>
      </c>
      <c r="N15" s="21">
        <v>1</v>
      </c>
      <c r="O15" s="21"/>
      <c r="P15" s="21"/>
      <c r="Q15" s="21"/>
      <c r="R15" s="21"/>
      <c r="S15" s="21"/>
      <c r="T15" s="21"/>
      <c r="U15" s="21"/>
      <c r="V15" s="21">
        <v>2</v>
      </c>
      <c r="W15" s="21"/>
      <c r="X15" s="8"/>
    </row>
    <row r="16" spans="1:24" ht="18.25" customHeight="1" x14ac:dyDescent="0.2">
      <c r="A16" s="23" t="s">
        <v>44</v>
      </c>
      <c r="B16" s="21">
        <v>3</v>
      </c>
      <c r="C16" s="21">
        <v>0</v>
      </c>
      <c r="D16" s="21">
        <v>2</v>
      </c>
      <c r="E16" s="21"/>
      <c r="F16" s="21"/>
      <c r="G16" s="21"/>
      <c r="H16" s="21">
        <v>1</v>
      </c>
      <c r="I16" s="21"/>
      <c r="J16" s="21"/>
      <c r="K16" s="21"/>
      <c r="L16" s="21"/>
      <c r="M16" s="21"/>
      <c r="N16" s="21"/>
      <c r="O16" s="21"/>
      <c r="P16" s="21"/>
      <c r="Q16" s="21"/>
      <c r="R16" s="21"/>
      <c r="S16" s="21"/>
      <c r="T16" s="21"/>
      <c r="U16" s="21"/>
      <c r="V16" s="21">
        <v>6</v>
      </c>
      <c r="W16" s="21"/>
      <c r="X16" s="8"/>
    </row>
    <row r="17" spans="1:24" ht="18.25" customHeight="1" x14ac:dyDescent="0.2">
      <c r="A17" s="23" t="s">
        <v>45</v>
      </c>
      <c r="B17" s="21">
        <v>3</v>
      </c>
      <c r="C17" s="21">
        <v>0</v>
      </c>
      <c r="D17" s="21">
        <v>0</v>
      </c>
      <c r="E17" s="21"/>
      <c r="F17" s="21"/>
      <c r="G17" s="21"/>
      <c r="H17" s="21"/>
      <c r="I17" s="21"/>
      <c r="J17" s="21"/>
      <c r="K17" s="21"/>
      <c r="L17" s="21"/>
      <c r="M17" s="21"/>
      <c r="N17" s="21"/>
      <c r="O17" s="21"/>
      <c r="P17" s="21"/>
      <c r="Q17" s="21"/>
      <c r="R17" s="21"/>
      <c r="S17" s="21"/>
      <c r="T17" s="21">
        <v>1</v>
      </c>
      <c r="U17" s="21">
        <v>2</v>
      </c>
      <c r="V17" s="21">
        <v>5</v>
      </c>
      <c r="W17" s="21"/>
      <c r="X17" s="8"/>
    </row>
    <row r="18" spans="1:24" ht="18.25" customHeight="1" x14ac:dyDescent="0.2">
      <c r="A18" s="23" t="s">
        <v>45</v>
      </c>
      <c r="B18" s="21">
        <v>2</v>
      </c>
      <c r="C18" s="21">
        <v>0</v>
      </c>
      <c r="D18" s="21">
        <v>1</v>
      </c>
      <c r="E18" s="21">
        <v>1</v>
      </c>
      <c r="F18" s="21"/>
      <c r="G18" s="21"/>
      <c r="H18" s="21">
        <v>1</v>
      </c>
      <c r="I18" s="21"/>
      <c r="J18" s="21"/>
      <c r="K18" s="21"/>
      <c r="L18" s="21"/>
      <c r="M18" s="21"/>
      <c r="N18" s="21"/>
      <c r="O18" s="21"/>
      <c r="P18" s="21"/>
      <c r="Q18" s="21"/>
      <c r="R18" s="21">
        <v>1</v>
      </c>
      <c r="S18" s="21"/>
      <c r="T18" s="21"/>
      <c r="U18" s="21">
        <v>1</v>
      </c>
      <c r="V18" s="21">
        <v>1</v>
      </c>
      <c r="W18" s="21"/>
      <c r="X18" s="8"/>
    </row>
    <row r="19" spans="1:24" ht="18.25" customHeight="1" x14ac:dyDescent="0.2">
      <c r="A19" s="23" t="s">
        <v>46</v>
      </c>
      <c r="B19" s="21">
        <v>2</v>
      </c>
      <c r="C19" s="21">
        <v>0</v>
      </c>
      <c r="D19" s="21">
        <v>0</v>
      </c>
      <c r="E19" s="21"/>
      <c r="F19" s="21"/>
      <c r="G19" s="21"/>
      <c r="H19" s="21"/>
      <c r="I19" s="21"/>
      <c r="J19" s="21"/>
      <c r="K19" s="21"/>
      <c r="L19" s="21"/>
      <c r="M19" s="21"/>
      <c r="N19" s="21">
        <v>1</v>
      </c>
      <c r="O19" s="21"/>
      <c r="P19" s="21"/>
      <c r="Q19" s="21"/>
      <c r="R19" s="21"/>
      <c r="S19" s="21"/>
      <c r="T19" s="21"/>
      <c r="U19" s="21">
        <v>1</v>
      </c>
      <c r="V19" s="21"/>
      <c r="W19" s="21"/>
      <c r="X19" s="8"/>
    </row>
    <row r="20" spans="1:24" ht="18.25" customHeight="1" x14ac:dyDescent="0.2">
      <c r="A20" s="23" t="s">
        <v>47</v>
      </c>
      <c r="B20" s="21">
        <v>2</v>
      </c>
      <c r="C20" s="21">
        <v>0</v>
      </c>
      <c r="D20" s="21">
        <v>0</v>
      </c>
      <c r="E20" s="21"/>
      <c r="F20" s="21"/>
      <c r="G20" s="21"/>
      <c r="H20" s="21">
        <v>1</v>
      </c>
      <c r="I20" s="21">
        <v>1</v>
      </c>
      <c r="J20" s="21"/>
      <c r="K20" s="21"/>
      <c r="L20" s="21"/>
      <c r="M20" s="21">
        <v>1</v>
      </c>
      <c r="N20" s="21"/>
      <c r="O20" s="21"/>
      <c r="P20" s="21"/>
      <c r="Q20" s="21"/>
      <c r="R20" s="21"/>
      <c r="S20" s="21"/>
      <c r="T20" s="21"/>
      <c r="U20" s="21">
        <v>2</v>
      </c>
      <c r="V20" s="21">
        <v>3</v>
      </c>
      <c r="W20" s="21"/>
      <c r="X20" s="8"/>
    </row>
    <row r="21" spans="1:24" ht="18.25" customHeight="1" x14ac:dyDescent="0.2">
      <c r="A21" s="23" t="s">
        <v>47</v>
      </c>
      <c r="B21" s="21">
        <v>3</v>
      </c>
      <c r="C21" s="21">
        <v>1</v>
      </c>
      <c r="D21" s="21">
        <v>1</v>
      </c>
      <c r="E21" s="21"/>
      <c r="F21" s="21"/>
      <c r="G21" s="21"/>
      <c r="H21" s="21">
        <v>1</v>
      </c>
      <c r="I21" s="21">
        <v>1</v>
      </c>
      <c r="J21" s="21"/>
      <c r="K21" s="21"/>
      <c r="L21" s="21"/>
      <c r="M21" s="21"/>
      <c r="N21" s="21"/>
      <c r="O21" s="21"/>
      <c r="P21" s="21"/>
      <c r="Q21" s="21"/>
      <c r="R21" s="21"/>
      <c r="S21" s="21"/>
      <c r="T21" s="21">
        <v>2</v>
      </c>
      <c r="U21" s="21">
        <v>2</v>
      </c>
      <c r="V21" s="21">
        <v>2</v>
      </c>
      <c r="W21" s="21"/>
      <c r="X21" s="8"/>
    </row>
    <row r="22" spans="1:24" ht="18.25" customHeight="1" x14ac:dyDescent="0.2">
      <c r="A22" s="23" t="s">
        <v>48</v>
      </c>
      <c r="B22" s="21">
        <v>3</v>
      </c>
      <c r="C22" s="21">
        <v>1</v>
      </c>
      <c r="D22" s="21">
        <v>1</v>
      </c>
      <c r="E22" s="21"/>
      <c r="F22" s="21"/>
      <c r="G22" s="21"/>
      <c r="H22" s="21">
        <v>1</v>
      </c>
      <c r="I22" s="21">
        <v>1</v>
      </c>
      <c r="J22" s="21"/>
      <c r="K22" s="21"/>
      <c r="L22" s="21"/>
      <c r="M22" s="21">
        <v>1</v>
      </c>
      <c r="N22" s="21"/>
      <c r="O22" s="21"/>
      <c r="P22" s="21"/>
      <c r="Q22" s="21"/>
      <c r="R22" s="21"/>
      <c r="S22" s="21"/>
      <c r="T22" s="21"/>
      <c r="U22" s="21">
        <v>1</v>
      </c>
      <c r="V22" s="21">
        <v>2</v>
      </c>
      <c r="W22" s="21"/>
      <c r="X22" s="8"/>
    </row>
    <row r="23" spans="1:24" ht="18.25" customHeight="1" x14ac:dyDescent="0.2">
      <c r="A23" s="20" t="s">
        <v>49</v>
      </c>
      <c r="B23" s="21">
        <v>1</v>
      </c>
      <c r="C23" s="21">
        <v>0</v>
      </c>
      <c r="D23" s="21">
        <v>0</v>
      </c>
      <c r="E23" s="21"/>
      <c r="F23" s="21"/>
      <c r="G23" s="21"/>
      <c r="H23" s="21"/>
      <c r="I23" s="21">
        <v>1</v>
      </c>
      <c r="J23" s="21"/>
      <c r="K23" s="21"/>
      <c r="L23" s="21"/>
      <c r="M23" s="21"/>
      <c r="N23" s="21"/>
      <c r="O23" s="21"/>
      <c r="P23" s="21"/>
      <c r="Q23" s="21"/>
      <c r="R23" s="21"/>
      <c r="S23" s="21"/>
      <c r="T23" s="21"/>
      <c r="U23" s="21"/>
      <c r="V23" s="21"/>
      <c r="W23" s="21"/>
      <c r="X23" s="8"/>
    </row>
    <row r="24" spans="1:24" ht="18.25" customHeight="1" x14ac:dyDescent="0.2">
      <c r="A24" s="23" t="s">
        <v>48</v>
      </c>
      <c r="B24" s="21">
        <v>0</v>
      </c>
      <c r="C24" s="21">
        <v>0</v>
      </c>
      <c r="D24" s="21">
        <v>0</v>
      </c>
      <c r="E24" s="21"/>
      <c r="F24" s="21"/>
      <c r="G24" s="21"/>
      <c r="H24" s="21"/>
      <c r="I24" s="21"/>
      <c r="J24" s="21"/>
      <c r="K24" s="21">
        <v>1</v>
      </c>
      <c r="L24" s="21"/>
      <c r="M24" s="21"/>
      <c r="N24" s="21"/>
      <c r="O24" s="21"/>
      <c r="P24" s="21"/>
      <c r="Q24" s="21"/>
      <c r="R24" s="21"/>
      <c r="S24" s="21"/>
      <c r="T24" s="21"/>
      <c r="U24" s="21"/>
      <c r="V24" s="21"/>
      <c r="W24" s="21"/>
      <c r="X24" s="8"/>
    </row>
    <row r="25" spans="1:24" ht="18.25"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8"/>
    </row>
    <row r="26" spans="1:24" ht="18.25" customHeight="1" x14ac:dyDescent="0.2">
      <c r="A26" s="39"/>
      <c r="B26" s="21"/>
      <c r="C26" s="21"/>
      <c r="D26" s="21"/>
      <c r="E26" s="21"/>
      <c r="F26" s="21"/>
      <c r="G26" s="21"/>
      <c r="H26" s="21"/>
      <c r="I26" s="21"/>
      <c r="J26" s="21"/>
      <c r="K26" s="21"/>
      <c r="L26" s="21"/>
      <c r="M26" s="21"/>
      <c r="N26" s="21"/>
      <c r="O26" s="21"/>
      <c r="P26" s="21"/>
      <c r="Q26" s="21"/>
      <c r="R26" s="21"/>
      <c r="S26" s="21"/>
      <c r="T26" s="21"/>
      <c r="U26" s="21"/>
      <c r="V26" s="21"/>
      <c r="W26" s="21"/>
      <c r="X26" s="8"/>
    </row>
    <row r="27" spans="1:24" ht="18.25" customHeight="1" x14ac:dyDescent="0.2">
      <c r="A27" s="30"/>
      <c r="B27" s="21"/>
      <c r="C27" s="21"/>
      <c r="D27" s="21"/>
      <c r="E27" s="21"/>
      <c r="F27" s="21"/>
      <c r="G27" s="21"/>
      <c r="H27" s="21"/>
      <c r="I27" s="21"/>
      <c r="J27" s="21"/>
      <c r="K27" s="21"/>
      <c r="L27" s="21"/>
      <c r="M27" s="21"/>
      <c r="N27" s="21"/>
      <c r="O27" s="21"/>
      <c r="P27" s="21"/>
      <c r="Q27" s="21"/>
      <c r="R27" s="21"/>
      <c r="S27" s="21"/>
      <c r="T27" s="21"/>
      <c r="U27" s="21"/>
      <c r="V27" s="21"/>
      <c r="W27" s="21"/>
      <c r="X27" s="8"/>
    </row>
    <row r="28" spans="1:24" ht="19" customHeight="1" x14ac:dyDescent="0.2">
      <c r="A28" s="28"/>
      <c r="B28" s="24"/>
      <c r="C28" s="24"/>
      <c r="D28" s="24"/>
      <c r="E28" s="24"/>
      <c r="F28" s="24"/>
      <c r="G28" s="24"/>
      <c r="H28" s="24"/>
      <c r="I28" s="24"/>
      <c r="J28" s="24"/>
      <c r="K28" s="24"/>
      <c r="L28" s="24"/>
      <c r="M28" s="24"/>
      <c r="N28" s="24"/>
      <c r="O28" s="24"/>
      <c r="P28" s="24"/>
      <c r="Q28" s="24"/>
      <c r="R28" s="24"/>
      <c r="S28" s="24"/>
      <c r="T28" s="24"/>
      <c r="U28" s="24"/>
      <c r="V28" s="24"/>
      <c r="W28" s="24"/>
      <c r="X28" s="28"/>
    </row>
    <row r="29" spans="1:24" ht="17" customHeight="1" x14ac:dyDescent="0.2">
      <c r="A29" s="15" t="s">
        <v>51</v>
      </c>
      <c r="B29" s="17">
        <f t="shared" ref="B29:N29" si="0">SUM(B4:B28)</f>
        <v>50</v>
      </c>
      <c r="C29" s="17">
        <f t="shared" si="0"/>
        <v>6</v>
      </c>
      <c r="D29" s="17">
        <f t="shared" si="0"/>
        <v>13</v>
      </c>
      <c r="E29" s="17">
        <f t="shared" si="0"/>
        <v>3</v>
      </c>
      <c r="F29" s="17">
        <f t="shared" si="0"/>
        <v>0</v>
      </c>
      <c r="G29" s="17">
        <f t="shared" si="0"/>
        <v>0</v>
      </c>
      <c r="H29" s="17">
        <f t="shared" si="0"/>
        <v>14</v>
      </c>
      <c r="I29" s="17">
        <f t="shared" si="0"/>
        <v>9</v>
      </c>
      <c r="J29" s="17">
        <f t="shared" si="0"/>
        <v>0</v>
      </c>
      <c r="K29" s="17">
        <f t="shared" si="0"/>
        <v>2</v>
      </c>
      <c r="L29" s="17">
        <f t="shared" si="0"/>
        <v>1</v>
      </c>
      <c r="M29" s="17">
        <f t="shared" si="0"/>
        <v>3</v>
      </c>
      <c r="N29" s="17">
        <f t="shared" si="0"/>
        <v>3</v>
      </c>
      <c r="O29" s="18">
        <f>(D29+J29+K29+N29)/(B29+J29+K29+M29)</f>
        <v>0.32727272727272727</v>
      </c>
      <c r="P29" s="18">
        <f>($D29+$E29+($F29*2)+(G29*3))/$B29</f>
        <v>0.32</v>
      </c>
      <c r="Q29" s="18">
        <f>D29/B29</f>
        <v>0.26</v>
      </c>
      <c r="R29" s="17">
        <f>SUM(R4:R28)</f>
        <v>3</v>
      </c>
      <c r="S29" s="17">
        <f>SUM(S4:S28)</f>
        <v>0</v>
      </c>
      <c r="T29" s="17">
        <f>SUM(T4:T28)</f>
        <v>7</v>
      </c>
      <c r="U29" s="17">
        <f>SUM(U4:U28)</f>
        <v>17</v>
      </c>
      <c r="V29" s="17">
        <f>SUM(V4:V28)</f>
        <v>31</v>
      </c>
      <c r="W29" s="18">
        <f>(U29+V29)/(T29+U29+V29)</f>
        <v>0.87272727272727268</v>
      </c>
      <c r="X29" s="18">
        <f>(D29-G29)/(B29-I29-G29+M29)</f>
        <v>0.29545454545454547</v>
      </c>
    </row>
    <row r="30" spans="1:24" ht="18.25" customHeight="1" x14ac:dyDescent="0.2">
      <c r="A30" s="30"/>
      <c r="B30" s="21"/>
      <c r="C30" s="21"/>
      <c r="D30" s="21"/>
      <c r="E30" s="21"/>
      <c r="F30" s="21"/>
      <c r="G30" s="21"/>
      <c r="H30" s="21"/>
      <c r="I30" s="21"/>
      <c r="J30" s="21"/>
      <c r="K30" s="21"/>
      <c r="L30" s="21"/>
      <c r="M30" s="21"/>
      <c r="N30" s="21"/>
      <c r="O30" s="21"/>
      <c r="P30" s="21"/>
      <c r="Q30" s="21"/>
      <c r="R30" s="21"/>
      <c r="S30" s="21"/>
      <c r="T30" s="21"/>
      <c r="U30" s="21"/>
      <c r="V30" s="21"/>
      <c r="W30" s="21"/>
      <c r="X30" s="8"/>
    </row>
    <row r="31" spans="1:24" ht="21" customHeight="1" x14ac:dyDescent="0.2">
      <c r="A31" s="135"/>
      <c r="B31" s="136"/>
      <c r="C31" s="136"/>
      <c r="D31" s="136"/>
      <c r="E31" s="136"/>
      <c r="F31" s="136"/>
      <c r="G31" s="136"/>
      <c r="H31" s="136"/>
      <c r="I31" s="136"/>
      <c r="J31" s="136"/>
      <c r="K31" s="136"/>
      <c r="L31" s="136"/>
      <c r="M31" s="136"/>
      <c r="N31" s="136"/>
      <c r="O31" s="136"/>
      <c r="P31" s="136"/>
      <c r="Q31" s="136"/>
      <c r="R31" s="136"/>
      <c r="S31" s="21"/>
      <c r="T31" s="21"/>
      <c r="U31" s="21"/>
      <c r="V31" s="21"/>
      <c r="W31" s="21"/>
      <c r="X31" s="8"/>
    </row>
    <row r="32" spans="1:24" ht="18.25" customHeight="1" x14ac:dyDescent="0.2">
      <c r="A32" s="23" t="s">
        <v>52</v>
      </c>
      <c r="B32" s="21"/>
      <c r="C32" s="21"/>
      <c r="D32" s="21"/>
      <c r="E32" s="21"/>
      <c r="F32" s="21"/>
      <c r="G32" s="21"/>
      <c r="H32" s="21"/>
      <c r="I32" s="21"/>
      <c r="J32" s="21"/>
      <c r="K32" s="21"/>
      <c r="L32" s="21"/>
      <c r="M32" s="21"/>
      <c r="N32" s="21"/>
      <c r="O32" s="21"/>
      <c r="P32" s="21"/>
      <c r="Q32" s="21"/>
      <c r="R32" s="21"/>
      <c r="S32" s="21"/>
      <c r="T32" s="21"/>
      <c r="U32" s="21"/>
      <c r="V32" s="21"/>
      <c r="W32" s="21"/>
      <c r="X32" s="8"/>
    </row>
    <row r="33" spans="1:24" ht="18.25" customHeight="1" x14ac:dyDescent="0.2">
      <c r="A33" s="13" t="s">
        <v>7</v>
      </c>
      <c r="B33" s="13" t="s">
        <v>53</v>
      </c>
      <c r="C33" s="11" t="s">
        <v>54</v>
      </c>
      <c r="D33" s="11" t="s">
        <v>55</v>
      </c>
      <c r="E33" s="11" t="s">
        <v>56</v>
      </c>
      <c r="F33" s="11" t="s">
        <v>57</v>
      </c>
      <c r="G33" s="11" t="s">
        <v>9</v>
      </c>
      <c r="H33" s="11" t="s">
        <v>10</v>
      </c>
      <c r="I33" s="11" t="s">
        <v>15</v>
      </c>
      <c r="J33" s="11" t="s">
        <v>16</v>
      </c>
      <c r="K33" s="11" t="s">
        <v>17</v>
      </c>
      <c r="L33" s="11" t="s">
        <v>65</v>
      </c>
      <c r="M33" s="13" t="s">
        <v>58</v>
      </c>
      <c r="N33" s="11" t="s">
        <v>59</v>
      </c>
      <c r="O33" s="11" t="s">
        <v>60</v>
      </c>
      <c r="P33" s="11" t="s">
        <v>8</v>
      </c>
      <c r="Q33" s="11" t="s">
        <v>61</v>
      </c>
      <c r="R33" s="11" t="s">
        <v>62</v>
      </c>
      <c r="S33" s="21"/>
      <c r="T33" s="21"/>
      <c r="U33" s="21"/>
      <c r="V33" s="21"/>
      <c r="W33" s="21"/>
      <c r="X33" s="8"/>
    </row>
    <row r="34" spans="1:24" ht="18.25" customHeight="1" x14ac:dyDescent="0.2">
      <c r="A34" s="16" t="s">
        <v>36</v>
      </c>
      <c r="B34" s="17">
        <v>1</v>
      </c>
      <c r="C34" s="17"/>
      <c r="D34" s="17"/>
      <c r="E34" s="33"/>
      <c r="F34" s="34">
        <v>0.33</v>
      </c>
      <c r="G34" s="17">
        <v>0</v>
      </c>
      <c r="H34" s="17">
        <v>2</v>
      </c>
      <c r="I34" s="17"/>
      <c r="J34" s="17"/>
      <c r="K34" s="17"/>
      <c r="L34" s="17"/>
      <c r="M34" s="17"/>
      <c r="N34" s="17"/>
      <c r="O34" s="34"/>
      <c r="P34" s="17"/>
      <c r="Q34" s="17"/>
      <c r="R34" s="17"/>
      <c r="S34" s="21"/>
      <c r="T34" s="21"/>
      <c r="U34" s="21"/>
      <c r="V34" s="21"/>
      <c r="W34" s="21"/>
      <c r="X34" s="8"/>
    </row>
    <row r="35" spans="1:24" ht="18.25" customHeight="1" x14ac:dyDescent="0.2">
      <c r="A35" s="23" t="s">
        <v>38</v>
      </c>
      <c r="B35" s="21">
        <v>1</v>
      </c>
      <c r="C35" s="21"/>
      <c r="D35" s="21"/>
      <c r="E35" s="41"/>
      <c r="F35" s="21">
        <v>1</v>
      </c>
      <c r="G35" s="21">
        <v>1</v>
      </c>
      <c r="H35" s="21">
        <v>2</v>
      </c>
      <c r="I35" s="21"/>
      <c r="J35" s="21"/>
      <c r="K35" s="21">
        <v>1</v>
      </c>
      <c r="L35" s="42"/>
      <c r="M35" s="21">
        <v>1</v>
      </c>
      <c r="N35" s="42"/>
      <c r="O35" s="21"/>
      <c r="P35" s="8"/>
      <c r="Q35" s="8"/>
      <c r="R35" s="8"/>
      <c r="S35" s="8"/>
      <c r="T35" s="8"/>
      <c r="U35" s="8"/>
      <c r="V35" s="8"/>
      <c r="W35" s="8"/>
      <c r="X35" s="8"/>
    </row>
    <row r="36" spans="1:24" ht="18.25" customHeight="1" x14ac:dyDescent="0.2">
      <c r="A36" s="23" t="s">
        <v>41</v>
      </c>
      <c r="B36" s="21">
        <v>1</v>
      </c>
      <c r="C36" s="21"/>
      <c r="D36" s="21"/>
      <c r="E36" s="41"/>
      <c r="F36" s="42">
        <v>0.67</v>
      </c>
      <c r="G36" s="21">
        <v>2</v>
      </c>
      <c r="H36" s="21">
        <v>2</v>
      </c>
      <c r="I36" s="21">
        <v>1</v>
      </c>
      <c r="J36" s="21">
        <v>2</v>
      </c>
      <c r="K36" s="21"/>
      <c r="L36" s="42"/>
      <c r="M36" s="21">
        <v>2</v>
      </c>
      <c r="N36" s="21"/>
      <c r="O36" s="21"/>
      <c r="P36" s="8"/>
      <c r="Q36" s="8"/>
      <c r="R36" s="8"/>
      <c r="S36" s="8"/>
      <c r="T36" s="8"/>
      <c r="U36" s="8"/>
      <c r="V36" s="8"/>
      <c r="W36" s="8"/>
      <c r="X36" s="8"/>
    </row>
    <row r="37" spans="1:24" ht="18.25" customHeight="1" x14ac:dyDescent="0.2">
      <c r="A37" s="23" t="s">
        <v>46</v>
      </c>
      <c r="B37" s="21">
        <v>1</v>
      </c>
      <c r="C37" s="21"/>
      <c r="D37" s="21"/>
      <c r="E37" s="41"/>
      <c r="F37" s="42">
        <v>2</v>
      </c>
      <c r="G37" s="21">
        <v>1</v>
      </c>
      <c r="H37" s="21">
        <v>2</v>
      </c>
      <c r="I37" s="21"/>
      <c r="J37" s="21"/>
      <c r="K37" s="21">
        <v>2</v>
      </c>
      <c r="L37" s="21"/>
      <c r="M37" s="21">
        <v>1</v>
      </c>
      <c r="N37" s="21"/>
      <c r="O37" s="21"/>
      <c r="P37" s="8"/>
      <c r="Q37" s="8"/>
      <c r="R37" s="8"/>
      <c r="S37" s="8"/>
      <c r="T37" s="8"/>
      <c r="U37" s="8"/>
      <c r="V37" s="8"/>
      <c r="W37" s="8"/>
      <c r="X37" s="8"/>
    </row>
    <row r="38" spans="1:24" ht="18.25" customHeight="1" x14ac:dyDescent="0.2">
      <c r="A38" s="30"/>
      <c r="B38" s="21"/>
      <c r="C38" s="21"/>
      <c r="D38" s="21"/>
      <c r="E38" s="41"/>
      <c r="F38" s="42"/>
      <c r="G38" s="21"/>
      <c r="H38" s="21"/>
      <c r="I38" s="21"/>
      <c r="J38" s="21"/>
      <c r="K38" s="21"/>
      <c r="L38" s="42"/>
      <c r="M38" s="21"/>
      <c r="N38" s="21"/>
      <c r="O38" s="21"/>
      <c r="P38" s="8"/>
      <c r="Q38" s="8"/>
      <c r="R38" s="8"/>
      <c r="S38" s="8"/>
      <c r="T38" s="8"/>
      <c r="U38" s="8"/>
      <c r="V38" s="8"/>
      <c r="W38" s="8"/>
      <c r="X38" s="8"/>
    </row>
    <row r="39" spans="1:24" ht="18.25" customHeight="1" x14ac:dyDescent="0.2">
      <c r="A39" s="30"/>
      <c r="B39" s="21"/>
      <c r="C39" s="21"/>
      <c r="D39" s="21"/>
      <c r="E39" s="41"/>
      <c r="F39" s="42"/>
      <c r="G39" s="21"/>
      <c r="H39" s="21"/>
      <c r="I39" s="21"/>
      <c r="J39" s="21"/>
      <c r="K39" s="21"/>
      <c r="L39" s="42"/>
      <c r="M39" s="21"/>
      <c r="N39" s="21"/>
      <c r="O39" s="21"/>
      <c r="P39" s="8"/>
      <c r="Q39" s="8"/>
      <c r="R39" s="8"/>
      <c r="S39" s="8"/>
      <c r="T39" s="8"/>
      <c r="U39" s="8"/>
      <c r="V39" s="8"/>
      <c r="W39" s="8"/>
      <c r="X39" s="8"/>
    </row>
    <row r="40" spans="1:24" ht="18.25" customHeight="1" x14ac:dyDescent="0.2">
      <c r="A40" s="30"/>
      <c r="B40" s="21"/>
      <c r="C40" s="21"/>
      <c r="D40" s="21"/>
      <c r="E40" s="41"/>
      <c r="F40" s="42"/>
      <c r="G40" s="21"/>
      <c r="H40" s="21"/>
      <c r="I40" s="21"/>
      <c r="J40" s="21"/>
      <c r="K40" s="21"/>
      <c r="L40" s="42"/>
      <c r="M40" s="21"/>
      <c r="N40" s="21"/>
      <c r="O40" s="21"/>
      <c r="P40" s="8"/>
      <c r="Q40" s="8"/>
      <c r="R40" s="8"/>
      <c r="S40" s="8"/>
      <c r="T40" s="8"/>
      <c r="U40" s="8"/>
      <c r="V40" s="8"/>
      <c r="W40" s="8"/>
      <c r="X40" s="8"/>
    </row>
    <row r="41" spans="1:24" ht="18.25" customHeight="1" x14ac:dyDescent="0.2">
      <c r="A41" s="30"/>
      <c r="B41" s="21"/>
      <c r="C41" s="21"/>
      <c r="D41" s="21"/>
      <c r="E41" s="41"/>
      <c r="F41" s="42"/>
      <c r="G41" s="21"/>
      <c r="H41" s="21"/>
      <c r="I41" s="21"/>
      <c r="J41" s="21"/>
      <c r="K41" s="21"/>
      <c r="L41" s="42"/>
      <c r="M41" s="21"/>
      <c r="N41" s="21"/>
      <c r="O41" s="21"/>
      <c r="P41" s="8"/>
      <c r="Q41" s="8"/>
      <c r="R41" s="8"/>
      <c r="S41" s="8"/>
      <c r="T41" s="8"/>
      <c r="U41" s="8"/>
      <c r="V41" s="8"/>
      <c r="W41" s="8"/>
      <c r="X41" s="8"/>
    </row>
    <row r="42" spans="1:24" ht="18.25" customHeight="1" x14ac:dyDescent="0.2">
      <c r="A42" s="30"/>
      <c r="B42" s="21"/>
      <c r="C42" s="21"/>
      <c r="D42" s="21"/>
      <c r="E42" s="41"/>
      <c r="F42" s="42"/>
      <c r="G42" s="21"/>
      <c r="H42" s="21"/>
      <c r="I42" s="21"/>
      <c r="J42" s="21"/>
      <c r="K42" s="21"/>
      <c r="L42" s="42"/>
      <c r="M42" s="21"/>
      <c r="N42" s="21"/>
      <c r="O42" s="21"/>
      <c r="P42" s="8"/>
      <c r="Q42" s="8"/>
      <c r="R42" s="8"/>
      <c r="S42" s="8"/>
      <c r="T42" s="8"/>
      <c r="U42" s="8"/>
      <c r="V42" s="8"/>
      <c r="W42" s="8"/>
      <c r="X42" s="8"/>
    </row>
    <row r="43" spans="1:24" ht="19" customHeight="1" x14ac:dyDescent="0.2">
      <c r="A43" s="36"/>
      <c r="B43" s="24"/>
      <c r="C43" s="24"/>
      <c r="D43" s="24"/>
      <c r="E43" s="37"/>
      <c r="F43" s="38"/>
      <c r="G43" s="24"/>
      <c r="H43" s="24"/>
      <c r="I43" s="24"/>
      <c r="J43" s="24"/>
      <c r="K43" s="24"/>
      <c r="L43" s="38"/>
      <c r="M43" s="24"/>
      <c r="N43" s="24"/>
      <c r="O43" s="24"/>
      <c r="P43" s="43"/>
      <c r="Q43" s="43"/>
      <c r="R43" s="43"/>
      <c r="S43" s="44"/>
      <c r="T43" s="8"/>
      <c r="U43" s="8"/>
      <c r="V43" s="8"/>
      <c r="W43" s="8"/>
      <c r="X43" s="8"/>
    </row>
    <row r="44" spans="1:24" ht="18.25" customHeight="1" x14ac:dyDescent="0.2">
      <c r="A44" s="15" t="s">
        <v>51</v>
      </c>
      <c r="B44" s="17">
        <f t="shared" ref="B44:M44" si="1">SUM(B34:B43)</f>
        <v>4</v>
      </c>
      <c r="C44" s="17">
        <f t="shared" si="1"/>
        <v>0</v>
      </c>
      <c r="D44" s="17">
        <f t="shared" si="1"/>
        <v>0</v>
      </c>
      <c r="E44" s="34">
        <f t="shared" si="1"/>
        <v>0</v>
      </c>
      <c r="F44" s="34">
        <f t="shared" si="1"/>
        <v>4</v>
      </c>
      <c r="G44" s="17">
        <f t="shared" si="1"/>
        <v>4</v>
      </c>
      <c r="H44" s="17">
        <f t="shared" si="1"/>
        <v>8</v>
      </c>
      <c r="I44" s="17">
        <f t="shared" si="1"/>
        <v>1</v>
      </c>
      <c r="J44" s="17">
        <f t="shared" si="1"/>
        <v>2</v>
      </c>
      <c r="K44" s="17">
        <f t="shared" si="1"/>
        <v>3</v>
      </c>
      <c r="L44" s="17">
        <f t="shared" si="1"/>
        <v>0</v>
      </c>
      <c r="M44" s="17">
        <f t="shared" si="1"/>
        <v>4</v>
      </c>
      <c r="N44" s="34">
        <f>(M44*7)/F44</f>
        <v>7</v>
      </c>
      <c r="O44" s="34">
        <f>SUM(H44+J44+K44)/F44</f>
        <v>3.25</v>
      </c>
      <c r="P44" s="19"/>
      <c r="Q44" s="19"/>
      <c r="R44" s="19"/>
      <c r="S44" s="8"/>
      <c r="T44" s="8"/>
      <c r="U44" s="8"/>
      <c r="V44" s="8"/>
      <c r="W44" s="8"/>
      <c r="X44" s="8"/>
    </row>
    <row r="45" spans="1:24" ht="18.25" customHeight="1" x14ac:dyDescent="0.2">
      <c r="A45" s="8"/>
      <c r="B45" s="8"/>
      <c r="C45" s="8"/>
      <c r="D45" s="8"/>
      <c r="E45" s="8"/>
      <c r="F45" s="8"/>
      <c r="G45" s="8"/>
      <c r="H45" s="8"/>
      <c r="I45" s="8"/>
      <c r="J45" s="8"/>
      <c r="K45" s="8"/>
      <c r="L45" s="8"/>
      <c r="M45" s="8"/>
      <c r="N45" s="8"/>
      <c r="O45" s="8"/>
      <c r="P45" s="8"/>
      <c r="Q45" s="8"/>
      <c r="R45" s="8"/>
      <c r="S45" s="8"/>
      <c r="T45" s="8"/>
      <c r="U45" s="8"/>
      <c r="V45" s="8"/>
      <c r="W45" s="8"/>
      <c r="X45" s="8"/>
    </row>
    <row r="46" spans="1:24" ht="19" customHeight="1" x14ac:dyDescent="0.2">
      <c r="A46" s="45" t="s">
        <v>66</v>
      </c>
      <c r="B46" s="8"/>
      <c r="C46" s="8"/>
      <c r="D46" s="8"/>
      <c r="E46" s="8"/>
      <c r="F46" s="8"/>
      <c r="G46" s="8"/>
      <c r="H46" s="8"/>
      <c r="I46" s="8"/>
      <c r="J46" s="8"/>
      <c r="K46" s="8"/>
      <c r="L46" s="8"/>
      <c r="M46" s="8"/>
      <c r="N46" s="8"/>
      <c r="O46" s="8"/>
      <c r="P46" s="8"/>
      <c r="Q46" s="8"/>
      <c r="R46" s="8"/>
      <c r="S46" s="8"/>
      <c r="T46" s="8"/>
      <c r="U46" s="8"/>
      <c r="V46" s="8"/>
      <c r="W46" s="8"/>
      <c r="X46" s="8"/>
    </row>
    <row r="47" spans="1:24" ht="28.25" customHeight="1" x14ac:dyDescent="0.2">
      <c r="A47" s="11" t="s">
        <v>7</v>
      </c>
      <c r="B47" s="11" t="s">
        <v>8</v>
      </c>
      <c r="C47" s="11" t="s">
        <v>9</v>
      </c>
      <c r="D47" s="11" t="s">
        <v>10</v>
      </c>
      <c r="E47" s="11" t="s">
        <v>11</v>
      </c>
      <c r="F47" s="11" t="s">
        <v>12</v>
      </c>
      <c r="G47" s="11" t="s">
        <v>13</v>
      </c>
      <c r="H47" s="11" t="s">
        <v>14</v>
      </c>
      <c r="I47" s="11" t="s">
        <v>15</v>
      </c>
      <c r="J47" s="11" t="s">
        <v>16</v>
      </c>
      <c r="K47" s="11" t="s">
        <v>17</v>
      </c>
      <c r="L47" s="11" t="s">
        <v>18</v>
      </c>
      <c r="M47" s="11" t="s">
        <v>19</v>
      </c>
      <c r="N47" s="11" t="s">
        <v>20</v>
      </c>
      <c r="O47" s="11" t="s">
        <v>21</v>
      </c>
      <c r="P47" s="12" t="s">
        <v>22</v>
      </c>
      <c r="Q47" s="11" t="s">
        <v>23</v>
      </c>
      <c r="R47" s="11" t="s">
        <v>24</v>
      </c>
      <c r="S47" s="11" t="s">
        <v>25</v>
      </c>
      <c r="T47" s="11" t="s">
        <v>26</v>
      </c>
      <c r="U47" s="11" t="s">
        <v>27</v>
      </c>
      <c r="V47" s="11" t="s">
        <v>28</v>
      </c>
      <c r="W47" s="12" t="s">
        <v>29</v>
      </c>
      <c r="X47" s="8"/>
    </row>
    <row r="48" spans="1:24" ht="18.25" customHeight="1" x14ac:dyDescent="0.2">
      <c r="A48" s="16" t="s">
        <v>33</v>
      </c>
      <c r="B48" s="17">
        <v>1</v>
      </c>
      <c r="C48" s="17">
        <v>0</v>
      </c>
      <c r="D48" s="17">
        <v>0</v>
      </c>
      <c r="E48" s="17"/>
      <c r="F48" s="17"/>
      <c r="G48" s="17"/>
      <c r="H48" s="17"/>
      <c r="I48" s="17">
        <v>1</v>
      </c>
      <c r="J48" s="17"/>
      <c r="K48" s="17"/>
      <c r="L48" s="17"/>
      <c r="M48" s="17"/>
      <c r="N48" s="17"/>
      <c r="O48" s="18"/>
      <c r="P48" s="18"/>
      <c r="Q48" s="18"/>
      <c r="R48" s="17"/>
      <c r="S48" s="17"/>
      <c r="T48" s="17"/>
      <c r="U48" s="17"/>
      <c r="V48" s="17"/>
      <c r="W48" s="17"/>
      <c r="X48" s="8"/>
    </row>
    <row r="49" spans="1:24" ht="18.25" customHeight="1" x14ac:dyDescent="0.2">
      <c r="A49" s="23" t="s">
        <v>41</v>
      </c>
      <c r="B49" s="21">
        <v>1</v>
      </c>
      <c r="C49" s="21">
        <v>0</v>
      </c>
      <c r="D49" s="21">
        <v>0</v>
      </c>
      <c r="E49" s="21"/>
      <c r="F49" s="21"/>
      <c r="G49" s="21"/>
      <c r="H49" s="21"/>
      <c r="I49" s="21"/>
      <c r="J49" s="21"/>
      <c r="K49" s="21"/>
      <c r="L49" s="21"/>
      <c r="M49" s="21"/>
      <c r="N49" s="21"/>
      <c r="O49" s="22"/>
      <c r="P49" s="22"/>
      <c r="Q49" s="22"/>
      <c r="R49" s="21"/>
      <c r="S49" s="21"/>
      <c r="T49" s="21"/>
      <c r="U49" s="21"/>
      <c r="V49" s="21"/>
      <c r="W49" s="21"/>
      <c r="X49" s="8"/>
    </row>
    <row r="50" spans="1:24" ht="19" customHeight="1" x14ac:dyDescent="0.2">
      <c r="A50" s="23" t="s">
        <v>43</v>
      </c>
      <c r="B50" s="31">
        <v>0</v>
      </c>
      <c r="C50" s="31">
        <v>0</v>
      </c>
      <c r="D50" s="31">
        <v>0</v>
      </c>
      <c r="E50" s="31"/>
      <c r="F50" s="31"/>
      <c r="G50" s="31"/>
      <c r="H50" s="31"/>
      <c r="I50" s="31"/>
      <c r="J50" s="31">
        <v>1</v>
      </c>
      <c r="K50" s="31"/>
      <c r="L50" s="31"/>
      <c r="M50" s="31"/>
      <c r="N50" s="31"/>
      <c r="O50" s="31"/>
      <c r="P50" s="31"/>
      <c r="Q50" s="31"/>
      <c r="R50" s="31"/>
      <c r="S50" s="21"/>
      <c r="T50" s="31"/>
      <c r="U50" s="21"/>
      <c r="V50" s="31"/>
      <c r="W50" s="31"/>
      <c r="X50" s="8"/>
    </row>
    <row r="51" spans="1:24" ht="19" customHeight="1" x14ac:dyDescent="0.2">
      <c r="A51" s="23" t="s">
        <v>67</v>
      </c>
      <c r="B51" s="31">
        <v>1</v>
      </c>
      <c r="C51" s="31">
        <v>1</v>
      </c>
      <c r="D51" s="31">
        <v>0</v>
      </c>
      <c r="E51" s="31"/>
      <c r="F51" s="31"/>
      <c r="G51" s="31"/>
      <c r="H51" s="31"/>
      <c r="I51" s="31"/>
      <c r="J51" s="31">
        <v>2</v>
      </c>
      <c r="K51" s="31"/>
      <c r="L51" s="31"/>
      <c r="M51" s="31"/>
      <c r="N51" s="31"/>
      <c r="O51" s="31"/>
      <c r="P51" s="31"/>
      <c r="Q51" s="31"/>
      <c r="R51" s="31"/>
      <c r="S51" s="21">
        <v>1</v>
      </c>
      <c r="T51" s="31"/>
      <c r="U51" s="8"/>
      <c r="V51" s="31"/>
      <c r="W51" s="31"/>
      <c r="X51" s="8"/>
    </row>
    <row r="52" spans="1:24" ht="19" customHeight="1" x14ac:dyDescent="0.2">
      <c r="A52" s="30"/>
      <c r="B52" s="31"/>
      <c r="C52" s="31"/>
      <c r="D52" s="31"/>
      <c r="E52" s="31"/>
      <c r="F52" s="31"/>
      <c r="G52" s="31"/>
      <c r="H52" s="31"/>
      <c r="I52" s="31"/>
      <c r="J52" s="31"/>
      <c r="K52" s="31"/>
      <c r="L52" s="31"/>
      <c r="M52" s="31"/>
      <c r="N52" s="31"/>
      <c r="O52" s="31"/>
      <c r="P52" s="31"/>
      <c r="Q52" s="31"/>
      <c r="R52" s="31"/>
      <c r="S52" s="21"/>
      <c r="T52" s="30"/>
      <c r="U52" s="21"/>
      <c r="V52" s="31"/>
      <c r="W52" s="31"/>
      <c r="X52" s="8"/>
    </row>
    <row r="53" spans="1:24" ht="18.25" customHeight="1" x14ac:dyDescent="0.2">
      <c r="A53" s="30"/>
      <c r="B53" s="21"/>
      <c r="C53" s="21"/>
      <c r="D53" s="21"/>
      <c r="E53" s="21"/>
      <c r="F53" s="21"/>
      <c r="G53" s="21"/>
      <c r="H53" s="21"/>
      <c r="I53" s="21"/>
      <c r="J53" s="21"/>
      <c r="K53" s="21"/>
      <c r="L53" s="21"/>
      <c r="M53" s="21"/>
      <c r="N53" s="21"/>
      <c r="O53" s="22"/>
      <c r="P53" s="22"/>
      <c r="Q53" s="22"/>
      <c r="R53" s="21"/>
      <c r="S53" s="21"/>
      <c r="T53" s="21"/>
      <c r="U53" s="21"/>
      <c r="V53" s="21"/>
      <c r="W53" s="21"/>
      <c r="X53" s="8"/>
    </row>
    <row r="54" spans="1:24" ht="18.25" customHeight="1" x14ac:dyDescent="0.2">
      <c r="A54" s="24"/>
      <c r="B54" s="24"/>
      <c r="C54" s="24"/>
      <c r="D54" s="24"/>
      <c r="E54" s="24"/>
      <c r="F54" s="24"/>
      <c r="G54" s="24"/>
      <c r="H54" s="24"/>
      <c r="I54" s="24"/>
      <c r="J54" s="24"/>
      <c r="K54" s="24"/>
      <c r="L54" s="24"/>
      <c r="M54" s="24"/>
      <c r="N54" s="24"/>
      <c r="O54" s="27"/>
      <c r="P54" s="27"/>
      <c r="Q54" s="27"/>
      <c r="R54" s="24"/>
      <c r="S54" s="24"/>
      <c r="T54" s="24"/>
      <c r="U54" s="24"/>
      <c r="V54" s="24"/>
      <c r="W54" s="24"/>
      <c r="X54" s="8"/>
    </row>
    <row r="55" spans="1:24" ht="18.25" customHeight="1" x14ac:dyDescent="0.2">
      <c r="A55" s="16" t="s">
        <v>51</v>
      </c>
      <c r="B55" s="16">
        <f t="shared" ref="B55:N55" si="2">SUM(B48:B54)</f>
        <v>3</v>
      </c>
      <c r="C55" s="16">
        <f t="shared" si="2"/>
        <v>1</v>
      </c>
      <c r="D55" s="16">
        <f t="shared" si="2"/>
        <v>0</v>
      </c>
      <c r="E55" s="16">
        <f t="shared" si="2"/>
        <v>0</v>
      </c>
      <c r="F55" s="16">
        <f t="shared" si="2"/>
        <v>0</v>
      </c>
      <c r="G55" s="16">
        <f t="shared" si="2"/>
        <v>0</v>
      </c>
      <c r="H55" s="16">
        <f t="shared" si="2"/>
        <v>0</v>
      </c>
      <c r="I55" s="16">
        <f t="shared" si="2"/>
        <v>1</v>
      </c>
      <c r="J55" s="16">
        <f t="shared" si="2"/>
        <v>3</v>
      </c>
      <c r="K55" s="16">
        <f t="shared" si="2"/>
        <v>0</v>
      </c>
      <c r="L55" s="16">
        <f t="shared" si="2"/>
        <v>0</v>
      </c>
      <c r="M55" s="16">
        <f t="shared" si="2"/>
        <v>0</v>
      </c>
      <c r="N55" s="16">
        <f t="shared" si="2"/>
        <v>0</v>
      </c>
      <c r="O55" s="18">
        <f>(D55+J55+K55)/(B55+J55+K55+M55)</f>
        <v>0.5</v>
      </c>
      <c r="P55" s="18">
        <f>($D55+$E55+($F55*2)+(G55*3))/$B55</f>
        <v>0</v>
      </c>
      <c r="Q55" s="18">
        <f>D55/B55</f>
        <v>0</v>
      </c>
      <c r="R55" s="16">
        <f>SUM(R48:R54)</f>
        <v>0</v>
      </c>
      <c r="S55" s="16">
        <f>SUM(S48:S54)</f>
        <v>1</v>
      </c>
      <c r="T55" s="16">
        <f>SUM(T48:T54)</f>
        <v>0</v>
      </c>
      <c r="U55" s="16">
        <f>SUM(U48:U54)</f>
        <v>0</v>
      </c>
      <c r="V55" s="16">
        <f>SUM(V48:V54)</f>
        <v>0</v>
      </c>
      <c r="W55" s="18" t="e">
        <f>(U55+V55)/(T55+U55+V55)</f>
        <v>#DIV/0!</v>
      </c>
      <c r="X55" s="8"/>
    </row>
  </sheetData>
  <mergeCells count="2">
    <mergeCell ref="A31:R31"/>
    <mergeCell ref="A1:W1"/>
  </mergeCells>
  <pageMargins left="0.75" right="0.75" top="1" bottom="1" header="0.5" footer="0.5"/>
  <pageSetup orientation="portrait"/>
  <headerFooter>
    <oddHeader>&amp;L&amp;"Geneva,Regular"&amp;10&amp;K000000HollstronRosenblum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5"/>
  <sheetViews>
    <sheetView showGridLines="0" workbookViewId="0"/>
  </sheetViews>
  <sheetFormatPr baseColWidth="10" defaultColWidth="8.125" defaultRowHeight="13" customHeight="1" x14ac:dyDescent="0.2"/>
  <cols>
    <col min="1" max="1" width="11.5" style="5" customWidth="1"/>
    <col min="2" max="2" width="2.125" style="5" customWidth="1"/>
    <col min="3" max="4" width="2" style="5" customWidth="1"/>
    <col min="5" max="5" width="3.5" style="5" customWidth="1"/>
    <col min="6" max="10" width="2" style="5" customWidth="1"/>
    <col min="11" max="11" width="2.75" style="5" customWidth="1"/>
    <col min="12" max="12" width="2.625" style="5" customWidth="1"/>
    <col min="13" max="13" width="2.375" style="5" customWidth="1"/>
    <col min="14" max="14" width="3.625" style="5" customWidth="1"/>
    <col min="15" max="15" width="3" style="5" customWidth="1"/>
    <col min="16" max="16" width="5.375" style="5" customWidth="1"/>
    <col min="17" max="17" width="3" style="5" customWidth="1"/>
    <col min="18" max="20" width="2" style="5" customWidth="1"/>
    <col min="21" max="21" width="1.875" style="5" customWidth="1"/>
    <col min="22" max="22" width="2" style="5" customWidth="1"/>
    <col min="23" max="23" width="4.125" style="5" customWidth="1"/>
    <col min="24" max="24" width="3.625" style="5" customWidth="1"/>
    <col min="25" max="256" width="8.125" customWidth="1"/>
  </cols>
  <sheetData>
    <row r="1" spans="1:24" ht="21" customHeight="1" x14ac:dyDescent="0.2">
      <c r="A1" s="137" t="s">
        <v>69</v>
      </c>
      <c r="B1" s="136"/>
      <c r="C1" s="136"/>
      <c r="D1" s="136"/>
      <c r="E1" s="136"/>
      <c r="F1" s="136"/>
      <c r="G1" s="136"/>
      <c r="H1" s="136"/>
      <c r="I1" s="136"/>
      <c r="J1" s="136"/>
      <c r="K1" s="136"/>
      <c r="L1" s="136"/>
      <c r="M1" s="136"/>
      <c r="N1" s="136"/>
      <c r="O1" s="136"/>
      <c r="P1" s="136"/>
      <c r="Q1" s="136"/>
      <c r="R1" s="136"/>
      <c r="S1" s="136"/>
      <c r="T1" s="136"/>
      <c r="U1" s="136"/>
      <c r="V1" s="136"/>
      <c r="W1" s="136"/>
      <c r="X1" s="8"/>
    </row>
    <row r="2" spans="1:24" ht="18.25" customHeight="1" x14ac:dyDescent="0.2">
      <c r="A2" s="8"/>
      <c r="B2" s="8"/>
      <c r="C2" s="8"/>
      <c r="D2" s="8"/>
      <c r="E2" s="8"/>
      <c r="F2" s="8"/>
      <c r="G2" s="8"/>
      <c r="H2" s="8"/>
      <c r="I2" s="8"/>
      <c r="J2" s="8"/>
      <c r="K2" s="8"/>
      <c r="L2" s="8"/>
      <c r="M2" s="8"/>
      <c r="N2" s="8"/>
      <c r="O2" s="8"/>
      <c r="P2" s="8"/>
      <c r="Q2" s="8"/>
      <c r="R2" s="8"/>
      <c r="S2" s="8"/>
      <c r="T2" s="8"/>
      <c r="U2" s="21"/>
      <c r="V2" s="21"/>
      <c r="W2" s="21"/>
      <c r="X2" s="8"/>
    </row>
    <row r="3" spans="1:24" ht="28.25" customHeight="1" x14ac:dyDescent="0.2">
      <c r="A3" s="11" t="s">
        <v>7</v>
      </c>
      <c r="B3" s="11" t="s">
        <v>8</v>
      </c>
      <c r="C3" s="11" t="s">
        <v>9</v>
      </c>
      <c r="D3" s="11" t="s">
        <v>10</v>
      </c>
      <c r="E3" s="11" t="s">
        <v>11</v>
      </c>
      <c r="F3" s="11" t="s">
        <v>12</v>
      </c>
      <c r="G3" s="11" t="s">
        <v>13</v>
      </c>
      <c r="H3" s="11" t="s">
        <v>14</v>
      </c>
      <c r="I3" s="11" t="s">
        <v>15</v>
      </c>
      <c r="J3" s="11" t="s">
        <v>16</v>
      </c>
      <c r="K3" s="11" t="s">
        <v>17</v>
      </c>
      <c r="L3" s="11" t="s">
        <v>18</v>
      </c>
      <c r="M3" s="11" t="s">
        <v>19</v>
      </c>
      <c r="N3" s="11" t="s">
        <v>20</v>
      </c>
      <c r="O3" s="11" t="s">
        <v>21</v>
      </c>
      <c r="P3" s="12" t="s">
        <v>22</v>
      </c>
      <c r="Q3" s="11" t="s">
        <v>23</v>
      </c>
      <c r="R3" s="11" t="s">
        <v>24</v>
      </c>
      <c r="S3" s="11" t="s">
        <v>25</v>
      </c>
      <c r="T3" s="11" t="s">
        <v>26</v>
      </c>
      <c r="U3" s="11" t="s">
        <v>27</v>
      </c>
      <c r="V3" s="11" t="s">
        <v>28</v>
      </c>
      <c r="W3" s="12" t="s">
        <v>29</v>
      </c>
      <c r="X3" s="11" t="s">
        <v>30</v>
      </c>
    </row>
    <row r="4" spans="1:24" ht="18.25" customHeight="1" x14ac:dyDescent="0.2">
      <c r="A4" s="15" t="s">
        <v>31</v>
      </c>
      <c r="B4" s="16">
        <v>3</v>
      </c>
      <c r="C4" s="16">
        <v>0</v>
      </c>
      <c r="D4" s="16">
        <v>0</v>
      </c>
      <c r="E4" s="17"/>
      <c r="F4" s="17"/>
      <c r="G4" s="17"/>
      <c r="H4" s="17"/>
      <c r="I4" s="16">
        <v>1</v>
      </c>
      <c r="J4" s="16">
        <v>1</v>
      </c>
      <c r="K4" s="17"/>
      <c r="L4" s="17"/>
      <c r="M4" s="17"/>
      <c r="N4" s="16">
        <v>1</v>
      </c>
      <c r="O4" s="18"/>
      <c r="P4" s="18"/>
      <c r="Q4" s="18"/>
      <c r="R4" s="17"/>
      <c r="S4" s="17"/>
      <c r="T4" s="17"/>
      <c r="U4" s="16">
        <v>4</v>
      </c>
      <c r="V4" s="17"/>
      <c r="W4" s="17"/>
      <c r="X4" s="19"/>
    </row>
    <row r="5" spans="1:24" ht="18.25" customHeight="1" x14ac:dyDescent="0.2">
      <c r="A5" s="20" t="s">
        <v>32</v>
      </c>
      <c r="B5" s="20">
        <v>4</v>
      </c>
      <c r="C5" s="20">
        <v>0</v>
      </c>
      <c r="D5" s="20">
        <v>3</v>
      </c>
      <c r="E5" s="21"/>
      <c r="F5" s="21"/>
      <c r="G5" s="21"/>
      <c r="H5" s="21"/>
      <c r="I5" s="21"/>
      <c r="J5" s="21"/>
      <c r="K5" s="21"/>
      <c r="L5" s="21"/>
      <c r="M5" s="21"/>
      <c r="N5" s="21"/>
      <c r="O5" s="22"/>
      <c r="P5" s="22"/>
      <c r="Q5" s="22"/>
      <c r="R5" s="21"/>
      <c r="S5" s="21"/>
      <c r="T5" s="21"/>
      <c r="U5" s="20">
        <v>1</v>
      </c>
      <c r="V5" s="20">
        <v>1</v>
      </c>
      <c r="W5" s="21"/>
      <c r="X5" s="8"/>
    </row>
    <row r="6" spans="1:24" ht="18.25" customHeight="1" x14ac:dyDescent="0.2">
      <c r="A6" s="23" t="s">
        <v>33</v>
      </c>
      <c r="B6" s="21">
        <v>2</v>
      </c>
      <c r="C6" s="21">
        <v>0</v>
      </c>
      <c r="D6" s="21">
        <v>0</v>
      </c>
      <c r="E6" s="21"/>
      <c r="F6" s="21"/>
      <c r="G6" s="21"/>
      <c r="H6" s="21"/>
      <c r="I6" s="21">
        <v>2</v>
      </c>
      <c r="J6" s="21">
        <v>1</v>
      </c>
      <c r="K6" s="21"/>
      <c r="L6" s="21"/>
      <c r="M6" s="21"/>
      <c r="N6" s="21"/>
      <c r="O6" s="22"/>
      <c r="P6" s="22"/>
      <c r="Q6" s="22"/>
      <c r="R6" s="21"/>
      <c r="S6" s="21"/>
      <c r="T6" s="21"/>
      <c r="U6" s="21">
        <v>1</v>
      </c>
      <c r="V6" s="21">
        <v>1</v>
      </c>
      <c r="W6" s="21"/>
      <c r="X6" s="8"/>
    </row>
    <row r="7" spans="1:24" ht="18.25" customHeight="1" x14ac:dyDescent="0.2">
      <c r="A7" s="23" t="s">
        <v>34</v>
      </c>
      <c r="B7" s="21">
        <v>4</v>
      </c>
      <c r="C7" s="21">
        <v>0</v>
      </c>
      <c r="D7" s="21">
        <v>0</v>
      </c>
      <c r="E7" s="21"/>
      <c r="F7" s="21"/>
      <c r="G7" s="21"/>
      <c r="H7" s="21"/>
      <c r="I7" s="21">
        <v>2</v>
      </c>
      <c r="J7" s="21"/>
      <c r="K7" s="21"/>
      <c r="L7" s="21"/>
      <c r="M7" s="21"/>
      <c r="N7" s="21">
        <v>1</v>
      </c>
      <c r="O7" s="22"/>
      <c r="P7" s="22"/>
      <c r="Q7" s="22"/>
      <c r="R7" s="21"/>
      <c r="S7" s="21"/>
      <c r="T7" s="21"/>
      <c r="U7" s="21">
        <v>1</v>
      </c>
      <c r="V7" s="21"/>
      <c r="W7" s="21"/>
      <c r="X7" s="8"/>
    </row>
    <row r="8" spans="1:24" ht="18.25" customHeight="1" x14ac:dyDescent="0.2">
      <c r="A8" s="13" t="s">
        <v>35</v>
      </c>
      <c r="B8" s="21">
        <v>2</v>
      </c>
      <c r="C8" s="21">
        <v>0</v>
      </c>
      <c r="D8" s="21">
        <v>0</v>
      </c>
      <c r="E8" s="21"/>
      <c r="F8" s="21"/>
      <c r="G8" s="21"/>
      <c r="H8" s="21"/>
      <c r="I8" s="21">
        <v>2</v>
      </c>
      <c r="J8" s="21"/>
      <c r="K8" s="21"/>
      <c r="L8" s="21"/>
      <c r="M8" s="21"/>
      <c r="N8" s="21"/>
      <c r="O8" s="22"/>
      <c r="P8" s="22"/>
      <c r="Q8" s="22"/>
      <c r="R8" s="21"/>
      <c r="S8" s="21"/>
      <c r="T8" s="21"/>
      <c r="U8" s="21"/>
      <c r="V8" s="21"/>
      <c r="W8" s="21"/>
      <c r="X8" s="8"/>
    </row>
    <row r="9" spans="1:24" ht="18.25" customHeight="1" x14ac:dyDescent="0.2">
      <c r="A9" s="16" t="s">
        <v>36</v>
      </c>
      <c r="B9" s="21">
        <v>0</v>
      </c>
      <c r="C9" s="21">
        <v>1</v>
      </c>
      <c r="D9" s="21">
        <v>0</v>
      </c>
      <c r="E9" s="21"/>
      <c r="F9" s="21"/>
      <c r="G9" s="21"/>
      <c r="H9" s="21"/>
      <c r="I9" s="21"/>
      <c r="J9" s="21"/>
      <c r="K9" s="21"/>
      <c r="L9" s="21"/>
      <c r="M9" s="21"/>
      <c r="N9" s="21"/>
      <c r="O9" s="22"/>
      <c r="P9" s="22"/>
      <c r="Q9" s="22"/>
      <c r="R9" s="21">
        <v>1</v>
      </c>
      <c r="S9" s="21"/>
      <c r="T9" s="21"/>
      <c r="U9" s="21"/>
      <c r="V9" s="21"/>
      <c r="W9" s="21"/>
      <c r="X9" s="8"/>
    </row>
    <row r="10" spans="1:24" ht="18.25" customHeight="1" x14ac:dyDescent="0.2">
      <c r="A10" s="20" t="s">
        <v>37</v>
      </c>
      <c r="B10" s="21">
        <v>0</v>
      </c>
      <c r="C10" s="21">
        <v>2</v>
      </c>
      <c r="D10" s="21">
        <v>0</v>
      </c>
      <c r="E10" s="21"/>
      <c r="F10" s="21"/>
      <c r="G10" s="21"/>
      <c r="H10" s="21"/>
      <c r="I10" s="21"/>
      <c r="J10" s="21">
        <v>2</v>
      </c>
      <c r="K10" s="21"/>
      <c r="L10" s="21"/>
      <c r="M10" s="21"/>
      <c r="N10" s="21"/>
      <c r="O10" s="22"/>
      <c r="P10" s="22"/>
      <c r="Q10" s="22"/>
      <c r="R10" s="21"/>
      <c r="S10" s="21"/>
      <c r="T10" s="21"/>
      <c r="U10" s="21">
        <v>1</v>
      </c>
      <c r="V10" s="21"/>
      <c r="W10" s="21"/>
      <c r="X10" s="8"/>
    </row>
    <row r="11" spans="1:24" ht="18.25" customHeight="1" x14ac:dyDescent="0.2">
      <c r="A11" s="23" t="s">
        <v>38</v>
      </c>
      <c r="B11" s="21">
        <v>3</v>
      </c>
      <c r="C11" s="21">
        <v>2</v>
      </c>
      <c r="D11" s="21">
        <v>1</v>
      </c>
      <c r="E11" s="21"/>
      <c r="F11" s="21"/>
      <c r="G11" s="21"/>
      <c r="H11" s="21"/>
      <c r="I11" s="21"/>
      <c r="J11" s="21">
        <v>1</v>
      </c>
      <c r="K11" s="21"/>
      <c r="L11" s="21"/>
      <c r="M11" s="21"/>
      <c r="N11" s="21"/>
      <c r="O11" s="22"/>
      <c r="P11" s="22"/>
      <c r="Q11" s="22"/>
      <c r="R11" s="21"/>
      <c r="S11" s="21"/>
      <c r="T11" s="21"/>
      <c r="U11" s="21">
        <v>4</v>
      </c>
      <c r="V11" s="21">
        <v>2</v>
      </c>
      <c r="W11" s="21"/>
      <c r="X11" s="8"/>
    </row>
    <row r="12" spans="1:24" ht="18.25" customHeight="1" x14ac:dyDescent="0.2">
      <c r="A12" s="23" t="s">
        <v>41</v>
      </c>
      <c r="B12" s="21">
        <v>1</v>
      </c>
      <c r="C12" s="21">
        <v>0</v>
      </c>
      <c r="D12" s="21">
        <v>0</v>
      </c>
      <c r="E12" s="21"/>
      <c r="F12" s="21"/>
      <c r="G12" s="21"/>
      <c r="H12" s="21"/>
      <c r="I12" s="21">
        <v>1</v>
      </c>
      <c r="J12" s="21"/>
      <c r="K12" s="21"/>
      <c r="L12" s="21"/>
      <c r="M12" s="21"/>
      <c r="N12" s="21"/>
      <c r="O12" s="22"/>
      <c r="P12" s="22"/>
      <c r="Q12" s="22"/>
      <c r="R12" s="21"/>
      <c r="S12" s="21"/>
      <c r="T12" s="21"/>
      <c r="U12" s="21"/>
      <c r="V12" s="21"/>
      <c r="W12" s="21"/>
      <c r="X12" s="8"/>
    </row>
    <row r="13" spans="1:24" ht="18.25" customHeight="1" x14ac:dyDescent="0.2">
      <c r="A13" s="20" t="s">
        <v>42</v>
      </c>
      <c r="B13" s="21">
        <v>1</v>
      </c>
      <c r="C13" s="21">
        <v>0</v>
      </c>
      <c r="D13" s="21">
        <v>1</v>
      </c>
      <c r="E13" s="21">
        <v>1</v>
      </c>
      <c r="F13" s="21"/>
      <c r="G13" s="21"/>
      <c r="H13" s="21"/>
      <c r="I13" s="21"/>
      <c r="J13" s="21"/>
      <c r="K13" s="21"/>
      <c r="L13" s="21"/>
      <c r="M13" s="21"/>
      <c r="N13" s="21"/>
      <c r="O13" s="22"/>
      <c r="P13" s="22"/>
      <c r="Q13" s="22"/>
      <c r="R13" s="21"/>
      <c r="S13" s="21"/>
      <c r="T13" s="21"/>
      <c r="U13" s="21"/>
      <c r="V13" s="21"/>
      <c r="W13" s="21"/>
      <c r="X13" s="8"/>
    </row>
    <row r="14" spans="1:24" ht="18.25" customHeight="1" x14ac:dyDescent="0.2">
      <c r="A14" s="23" t="s">
        <v>43</v>
      </c>
      <c r="B14" s="21">
        <v>3</v>
      </c>
      <c r="C14" s="21">
        <v>1</v>
      </c>
      <c r="D14" s="21">
        <v>1</v>
      </c>
      <c r="E14" s="21">
        <v>1</v>
      </c>
      <c r="F14" s="21"/>
      <c r="G14" s="21"/>
      <c r="H14" s="21"/>
      <c r="I14" s="21">
        <v>1</v>
      </c>
      <c r="J14" s="21"/>
      <c r="K14" s="21"/>
      <c r="L14" s="21"/>
      <c r="M14" s="21"/>
      <c r="N14" s="21"/>
      <c r="O14" s="22"/>
      <c r="P14" s="22"/>
      <c r="Q14" s="22"/>
      <c r="R14" s="21"/>
      <c r="S14" s="21"/>
      <c r="T14" s="21">
        <v>2</v>
      </c>
      <c r="U14" s="21"/>
      <c r="V14" s="21">
        <v>1</v>
      </c>
      <c r="W14" s="21"/>
      <c r="X14" s="8"/>
    </row>
    <row r="15" spans="1:24" ht="18.25" customHeight="1" x14ac:dyDescent="0.2">
      <c r="A15" s="23" t="s">
        <v>44</v>
      </c>
      <c r="B15" s="21">
        <v>3</v>
      </c>
      <c r="C15" s="21">
        <v>0</v>
      </c>
      <c r="D15" s="21">
        <v>0</v>
      </c>
      <c r="E15" s="21"/>
      <c r="F15" s="21"/>
      <c r="G15" s="21"/>
      <c r="H15" s="21"/>
      <c r="I15" s="21">
        <v>1</v>
      </c>
      <c r="J15" s="21"/>
      <c r="K15" s="21"/>
      <c r="L15" s="21"/>
      <c r="M15" s="21"/>
      <c r="N15" s="21"/>
      <c r="O15" s="22"/>
      <c r="P15" s="22"/>
      <c r="Q15" s="22"/>
      <c r="R15" s="21"/>
      <c r="S15" s="21"/>
      <c r="T15" s="21">
        <v>1</v>
      </c>
      <c r="U15" s="21">
        <v>2</v>
      </c>
      <c r="V15" s="21">
        <v>1</v>
      </c>
      <c r="W15" s="21"/>
      <c r="X15" s="8"/>
    </row>
    <row r="16" spans="1:24" ht="18.25" customHeight="1" x14ac:dyDescent="0.2">
      <c r="A16" s="23" t="s">
        <v>47</v>
      </c>
      <c r="B16" s="21">
        <v>4</v>
      </c>
      <c r="C16" s="21">
        <v>0</v>
      </c>
      <c r="D16" s="21">
        <v>1</v>
      </c>
      <c r="E16" s="21"/>
      <c r="F16" s="21"/>
      <c r="G16" s="21"/>
      <c r="H16" s="21"/>
      <c r="I16" s="21">
        <v>1</v>
      </c>
      <c r="J16" s="21"/>
      <c r="K16" s="21"/>
      <c r="L16" s="21"/>
      <c r="M16" s="21"/>
      <c r="N16" s="21">
        <v>1</v>
      </c>
      <c r="O16" s="22"/>
      <c r="P16" s="22"/>
      <c r="Q16" s="22"/>
      <c r="R16" s="21">
        <v>1</v>
      </c>
      <c r="S16" s="21"/>
      <c r="T16" s="21"/>
      <c r="U16" s="21"/>
      <c r="V16" s="21"/>
      <c r="W16" s="21"/>
      <c r="X16" s="8"/>
    </row>
    <row r="17" spans="1:24" ht="18.25" customHeight="1" x14ac:dyDescent="0.2">
      <c r="A17" s="23" t="s">
        <v>48</v>
      </c>
      <c r="B17" s="21">
        <v>4</v>
      </c>
      <c r="C17" s="21">
        <v>0</v>
      </c>
      <c r="D17" s="21">
        <v>1</v>
      </c>
      <c r="E17" s="21"/>
      <c r="F17" s="21"/>
      <c r="G17" s="21"/>
      <c r="H17" s="21"/>
      <c r="I17" s="21">
        <v>3</v>
      </c>
      <c r="J17" s="21"/>
      <c r="K17" s="21"/>
      <c r="L17" s="21"/>
      <c r="M17" s="21"/>
      <c r="N17" s="21"/>
      <c r="O17" s="22"/>
      <c r="P17" s="22"/>
      <c r="Q17" s="22"/>
      <c r="R17" s="21"/>
      <c r="S17" s="21"/>
      <c r="T17" s="21"/>
      <c r="U17" s="21"/>
      <c r="V17" s="21"/>
      <c r="W17" s="21"/>
      <c r="X17" s="8"/>
    </row>
    <row r="18" spans="1:24" ht="18.25" customHeight="1" x14ac:dyDescent="0.2">
      <c r="A18" s="23" t="s">
        <v>50</v>
      </c>
      <c r="B18" s="21">
        <v>1</v>
      </c>
      <c r="C18" s="21">
        <v>0</v>
      </c>
      <c r="D18" s="21">
        <v>0</v>
      </c>
      <c r="E18" s="21"/>
      <c r="F18" s="21"/>
      <c r="G18" s="21"/>
      <c r="H18" s="21"/>
      <c r="I18" s="21">
        <v>1</v>
      </c>
      <c r="J18" s="21"/>
      <c r="K18" s="21"/>
      <c r="L18" s="21"/>
      <c r="M18" s="21"/>
      <c r="N18" s="21"/>
      <c r="O18" s="22"/>
      <c r="P18" s="22"/>
      <c r="Q18" s="22"/>
      <c r="R18" s="21"/>
      <c r="S18" s="21"/>
      <c r="T18" s="21"/>
      <c r="U18" s="21"/>
      <c r="V18" s="21"/>
      <c r="W18" s="21"/>
      <c r="X18" s="8"/>
    </row>
    <row r="19" spans="1:24" ht="18.25" customHeight="1" x14ac:dyDescent="0.2">
      <c r="A19" s="30"/>
      <c r="B19" s="21"/>
      <c r="C19" s="21"/>
      <c r="D19" s="21"/>
      <c r="E19" s="21"/>
      <c r="F19" s="21"/>
      <c r="G19" s="21"/>
      <c r="H19" s="21"/>
      <c r="I19" s="21"/>
      <c r="J19" s="21"/>
      <c r="K19" s="21"/>
      <c r="L19" s="21"/>
      <c r="M19" s="21"/>
      <c r="N19" s="21"/>
      <c r="O19" s="22"/>
      <c r="P19" s="22"/>
      <c r="Q19" s="22"/>
      <c r="R19" s="21"/>
      <c r="S19" s="21"/>
      <c r="T19" s="21"/>
      <c r="U19" s="21"/>
      <c r="V19" s="21"/>
      <c r="W19" s="21"/>
      <c r="X19" s="8"/>
    </row>
    <row r="20" spans="1:24" ht="18.25" customHeight="1" x14ac:dyDescent="0.2">
      <c r="A20" s="30"/>
      <c r="B20" s="21"/>
      <c r="C20" s="21"/>
      <c r="D20" s="21"/>
      <c r="E20" s="21"/>
      <c r="F20" s="21"/>
      <c r="G20" s="21"/>
      <c r="H20" s="21"/>
      <c r="I20" s="21"/>
      <c r="J20" s="21"/>
      <c r="K20" s="21"/>
      <c r="L20" s="21"/>
      <c r="M20" s="21"/>
      <c r="N20" s="21"/>
      <c r="O20" s="22"/>
      <c r="P20" s="22"/>
      <c r="Q20" s="22"/>
      <c r="R20" s="21"/>
      <c r="S20" s="21"/>
      <c r="T20" s="21"/>
      <c r="U20" s="21"/>
      <c r="V20" s="21"/>
      <c r="W20" s="21"/>
      <c r="X20" s="8"/>
    </row>
    <row r="21" spans="1:24" ht="18.25" customHeight="1" x14ac:dyDescent="0.2">
      <c r="A21" s="30"/>
      <c r="B21" s="21"/>
      <c r="C21" s="21"/>
      <c r="D21" s="21"/>
      <c r="E21" s="21"/>
      <c r="F21" s="21"/>
      <c r="G21" s="21"/>
      <c r="H21" s="21"/>
      <c r="I21" s="21"/>
      <c r="J21" s="21"/>
      <c r="K21" s="21"/>
      <c r="L21" s="21"/>
      <c r="M21" s="21"/>
      <c r="N21" s="21"/>
      <c r="O21" s="22"/>
      <c r="P21" s="22"/>
      <c r="Q21" s="22"/>
      <c r="R21" s="21"/>
      <c r="S21" s="21"/>
      <c r="T21" s="21"/>
      <c r="U21" s="21"/>
      <c r="V21" s="21"/>
      <c r="W21" s="21"/>
      <c r="X21" s="8"/>
    </row>
    <row r="22" spans="1:24" ht="18.25" customHeight="1" x14ac:dyDescent="0.2">
      <c r="A22" s="30"/>
      <c r="B22" s="21"/>
      <c r="C22" s="21"/>
      <c r="D22" s="21"/>
      <c r="E22" s="21"/>
      <c r="F22" s="21"/>
      <c r="G22" s="21"/>
      <c r="H22" s="21"/>
      <c r="I22" s="21"/>
      <c r="J22" s="21"/>
      <c r="K22" s="21"/>
      <c r="L22" s="21"/>
      <c r="M22" s="21"/>
      <c r="N22" s="21"/>
      <c r="O22" s="22"/>
      <c r="P22" s="22"/>
      <c r="Q22" s="22"/>
      <c r="R22" s="21"/>
      <c r="S22" s="21"/>
      <c r="T22" s="21"/>
      <c r="U22" s="21"/>
      <c r="V22" s="21"/>
      <c r="W22" s="21"/>
      <c r="X22" s="8"/>
    </row>
    <row r="23" spans="1:24" ht="18.25" customHeight="1" x14ac:dyDescent="0.2">
      <c r="A23" s="22"/>
      <c r="B23" s="21"/>
      <c r="C23" s="21"/>
      <c r="D23" s="21"/>
      <c r="E23" s="21"/>
      <c r="F23" s="21"/>
      <c r="G23" s="21"/>
      <c r="H23" s="21"/>
      <c r="I23" s="21"/>
      <c r="J23" s="21"/>
      <c r="K23" s="21"/>
      <c r="L23" s="21"/>
      <c r="M23" s="21"/>
      <c r="N23" s="21"/>
      <c r="O23" s="22"/>
      <c r="P23" s="22"/>
      <c r="Q23" s="22"/>
      <c r="R23" s="21"/>
      <c r="S23" s="21"/>
      <c r="T23" s="21"/>
      <c r="U23" s="21"/>
      <c r="V23" s="21"/>
      <c r="W23" s="21"/>
      <c r="X23" s="8"/>
    </row>
    <row r="24" spans="1:24" ht="18.25" customHeight="1" x14ac:dyDescent="0.2">
      <c r="A24" s="30"/>
      <c r="B24" s="21"/>
      <c r="C24" s="21"/>
      <c r="D24" s="21"/>
      <c r="E24" s="21"/>
      <c r="F24" s="21"/>
      <c r="G24" s="21"/>
      <c r="H24" s="21"/>
      <c r="I24" s="21"/>
      <c r="J24" s="21"/>
      <c r="K24" s="21"/>
      <c r="L24" s="21"/>
      <c r="M24" s="21"/>
      <c r="N24" s="21"/>
      <c r="O24" s="22"/>
      <c r="P24" s="22"/>
      <c r="Q24" s="22"/>
      <c r="R24" s="21"/>
      <c r="S24" s="21"/>
      <c r="T24" s="21"/>
      <c r="U24" s="21"/>
      <c r="V24" s="21"/>
      <c r="W24" s="21"/>
      <c r="X24" s="8"/>
    </row>
    <row r="25" spans="1:24" ht="18.25" customHeight="1" x14ac:dyDescent="0.2">
      <c r="A25" s="30"/>
      <c r="B25" s="21"/>
      <c r="C25" s="21"/>
      <c r="D25" s="21"/>
      <c r="E25" s="21"/>
      <c r="F25" s="21"/>
      <c r="G25" s="21"/>
      <c r="H25" s="21"/>
      <c r="I25" s="21"/>
      <c r="J25" s="21"/>
      <c r="K25" s="21"/>
      <c r="L25" s="21"/>
      <c r="M25" s="21"/>
      <c r="N25" s="21"/>
      <c r="O25" s="22"/>
      <c r="P25" s="22"/>
      <c r="Q25" s="22"/>
      <c r="R25" s="21"/>
      <c r="S25" s="21"/>
      <c r="T25" s="21"/>
      <c r="U25" s="21"/>
      <c r="V25" s="21"/>
      <c r="W25" s="21"/>
      <c r="X25" s="8"/>
    </row>
    <row r="26" spans="1:24" ht="18.25" customHeight="1" x14ac:dyDescent="0.2">
      <c r="A26" s="30"/>
      <c r="B26" s="21"/>
      <c r="C26" s="21"/>
      <c r="D26" s="21"/>
      <c r="E26" s="21"/>
      <c r="F26" s="21"/>
      <c r="G26" s="21"/>
      <c r="H26" s="21"/>
      <c r="I26" s="21"/>
      <c r="J26" s="21"/>
      <c r="K26" s="21"/>
      <c r="L26" s="21"/>
      <c r="M26" s="21"/>
      <c r="N26" s="21"/>
      <c r="O26" s="22"/>
      <c r="P26" s="22"/>
      <c r="Q26" s="22"/>
      <c r="R26" s="21"/>
      <c r="S26" s="21"/>
      <c r="T26" s="21"/>
      <c r="U26" s="21"/>
      <c r="V26" s="21"/>
      <c r="W26" s="21"/>
      <c r="X26" s="8"/>
    </row>
    <row r="27" spans="1:24" ht="18.25" customHeight="1" x14ac:dyDescent="0.2">
      <c r="A27" s="30"/>
      <c r="B27" s="21"/>
      <c r="C27" s="21"/>
      <c r="D27" s="21"/>
      <c r="E27" s="21"/>
      <c r="F27" s="21"/>
      <c r="G27" s="21"/>
      <c r="H27" s="21"/>
      <c r="I27" s="21"/>
      <c r="J27" s="21"/>
      <c r="K27" s="21"/>
      <c r="L27" s="21"/>
      <c r="M27" s="21"/>
      <c r="N27" s="21"/>
      <c r="O27" s="22"/>
      <c r="P27" s="22"/>
      <c r="Q27" s="22"/>
      <c r="R27" s="21"/>
      <c r="S27" s="21"/>
      <c r="T27" s="21"/>
      <c r="U27" s="21"/>
      <c r="V27" s="21"/>
      <c r="W27" s="21"/>
      <c r="X27" s="8"/>
    </row>
    <row r="28" spans="1:24" ht="18.25" customHeight="1" x14ac:dyDescent="0.2">
      <c r="A28" s="21"/>
      <c r="B28" s="21"/>
      <c r="C28" s="21"/>
      <c r="D28" s="21"/>
      <c r="E28" s="21"/>
      <c r="F28" s="21"/>
      <c r="G28" s="21"/>
      <c r="H28" s="21"/>
      <c r="I28" s="21"/>
      <c r="J28" s="21"/>
      <c r="K28" s="21"/>
      <c r="L28" s="21"/>
      <c r="M28" s="21"/>
      <c r="N28" s="21"/>
      <c r="O28" s="22"/>
      <c r="P28" s="22"/>
      <c r="Q28" s="22"/>
      <c r="R28" s="21"/>
      <c r="S28" s="21"/>
      <c r="T28" s="21"/>
      <c r="U28" s="21"/>
      <c r="V28" s="21"/>
      <c r="W28" s="21"/>
      <c r="X28" s="8"/>
    </row>
    <row r="29" spans="1:24" ht="18.25" customHeight="1" x14ac:dyDescent="0.2">
      <c r="A29" s="30"/>
      <c r="B29" s="21"/>
      <c r="C29" s="21"/>
      <c r="D29" s="21"/>
      <c r="E29" s="21"/>
      <c r="F29" s="21"/>
      <c r="G29" s="21"/>
      <c r="H29" s="21"/>
      <c r="I29" s="21"/>
      <c r="J29" s="21"/>
      <c r="K29" s="21"/>
      <c r="L29" s="21"/>
      <c r="M29" s="21"/>
      <c r="N29" s="21"/>
      <c r="O29" s="22"/>
      <c r="P29" s="22"/>
      <c r="Q29" s="22"/>
      <c r="R29" s="21"/>
      <c r="S29" s="21"/>
      <c r="T29" s="21"/>
      <c r="U29" s="21"/>
      <c r="V29" s="21"/>
      <c r="W29" s="21"/>
      <c r="X29" s="8"/>
    </row>
    <row r="30" spans="1:24" ht="18.25" customHeight="1" x14ac:dyDescent="0.2">
      <c r="A30" s="21"/>
      <c r="B30" s="21"/>
      <c r="C30" s="21"/>
      <c r="D30" s="21"/>
      <c r="E30" s="21"/>
      <c r="F30" s="21"/>
      <c r="G30" s="21"/>
      <c r="H30" s="21"/>
      <c r="I30" s="21"/>
      <c r="J30" s="21"/>
      <c r="K30" s="21"/>
      <c r="L30" s="21"/>
      <c r="M30" s="21"/>
      <c r="N30" s="21"/>
      <c r="O30" s="22"/>
      <c r="P30" s="22"/>
      <c r="Q30" s="22"/>
      <c r="R30" s="21"/>
      <c r="S30" s="21"/>
      <c r="T30" s="21"/>
      <c r="U30" s="21"/>
      <c r="V30" s="21"/>
      <c r="W30" s="21"/>
      <c r="X30" s="8"/>
    </row>
    <row r="31" spans="1:24" ht="18.25" customHeight="1" x14ac:dyDescent="0.2">
      <c r="A31" s="30"/>
      <c r="B31" s="21"/>
      <c r="C31" s="21"/>
      <c r="D31" s="21"/>
      <c r="E31" s="21"/>
      <c r="F31" s="21"/>
      <c r="G31" s="21"/>
      <c r="H31" s="21"/>
      <c r="I31" s="21"/>
      <c r="J31" s="21"/>
      <c r="K31" s="21"/>
      <c r="L31" s="21"/>
      <c r="M31" s="21"/>
      <c r="N31" s="21"/>
      <c r="O31" s="22"/>
      <c r="P31" s="22"/>
      <c r="Q31" s="22"/>
      <c r="R31" s="21"/>
      <c r="S31" s="21"/>
      <c r="T31" s="21"/>
      <c r="U31" s="21"/>
      <c r="V31" s="21"/>
      <c r="W31" s="21"/>
      <c r="X31" s="8"/>
    </row>
    <row r="32" spans="1:24" ht="19" customHeight="1" x14ac:dyDescent="0.2">
      <c r="A32" s="24"/>
      <c r="B32" s="24"/>
      <c r="C32" s="24"/>
      <c r="D32" s="24"/>
      <c r="E32" s="24"/>
      <c r="F32" s="24"/>
      <c r="G32" s="24"/>
      <c r="H32" s="24"/>
      <c r="I32" s="24"/>
      <c r="J32" s="24"/>
      <c r="K32" s="24"/>
      <c r="L32" s="24"/>
      <c r="M32" s="24"/>
      <c r="N32" s="24"/>
      <c r="O32" s="27"/>
      <c r="P32" s="27"/>
      <c r="Q32" s="27"/>
      <c r="R32" s="24"/>
      <c r="S32" s="24"/>
      <c r="T32" s="24"/>
      <c r="U32" s="24"/>
      <c r="V32" s="24"/>
      <c r="W32" s="24"/>
      <c r="X32" s="28"/>
    </row>
    <row r="33" spans="1:24" ht="17" customHeight="1" x14ac:dyDescent="0.2">
      <c r="A33" s="16" t="s">
        <v>51</v>
      </c>
      <c r="B33" s="17">
        <f t="shared" ref="B33:N33" si="0">SUM(B4:B32)</f>
        <v>35</v>
      </c>
      <c r="C33" s="17">
        <f t="shared" si="0"/>
        <v>6</v>
      </c>
      <c r="D33" s="17">
        <f t="shared" si="0"/>
        <v>8</v>
      </c>
      <c r="E33" s="17">
        <f t="shared" si="0"/>
        <v>2</v>
      </c>
      <c r="F33" s="17">
        <f t="shared" si="0"/>
        <v>0</v>
      </c>
      <c r="G33" s="17">
        <f t="shared" si="0"/>
        <v>0</v>
      </c>
      <c r="H33" s="17">
        <f t="shared" si="0"/>
        <v>0</v>
      </c>
      <c r="I33" s="17">
        <f t="shared" si="0"/>
        <v>15</v>
      </c>
      <c r="J33" s="17">
        <f t="shared" si="0"/>
        <v>5</v>
      </c>
      <c r="K33" s="17">
        <f t="shared" si="0"/>
        <v>0</v>
      </c>
      <c r="L33" s="17">
        <f t="shared" si="0"/>
        <v>0</v>
      </c>
      <c r="M33" s="17">
        <f t="shared" si="0"/>
        <v>0</v>
      </c>
      <c r="N33" s="17">
        <f t="shared" si="0"/>
        <v>3</v>
      </c>
      <c r="O33" s="18">
        <f>(D33+J33+K33+N33)/(B33+J33+K33+M33)</f>
        <v>0.4</v>
      </c>
      <c r="P33" s="18">
        <f>($D33+$E33+($F33*2)+(G33*3))/$B33</f>
        <v>0.2857142857142857</v>
      </c>
      <c r="Q33" s="18">
        <f>D33/B33</f>
        <v>0.22857142857142856</v>
      </c>
      <c r="R33" s="17">
        <f>SUM(R4:R32)</f>
        <v>2</v>
      </c>
      <c r="S33" s="17">
        <f>SUM(S4:S32)</f>
        <v>0</v>
      </c>
      <c r="T33" s="17">
        <f>SUM(T4:T32)</f>
        <v>3</v>
      </c>
      <c r="U33" s="17">
        <f>SUM(U4:U32)</f>
        <v>14</v>
      </c>
      <c r="V33" s="17">
        <f>SUM(V4:V32)</f>
        <v>6</v>
      </c>
      <c r="W33" s="18">
        <f>(U33+V33)/(T33+U33+V33)</f>
        <v>0.86956521739130432</v>
      </c>
      <c r="X33" s="18">
        <f>(D33-G33)/(B33--I33-G33+M33)</f>
        <v>0.16</v>
      </c>
    </row>
    <row r="34" spans="1:24" ht="18.25"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8"/>
    </row>
    <row r="35" spans="1:24" ht="18.25"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8"/>
    </row>
  </sheetData>
  <mergeCells count="1">
    <mergeCell ref="A1:W1"/>
  </mergeCells>
  <pageMargins left="0.75" right="0.75" top="1" bottom="1" header="0.5" footer="0.5"/>
  <pageSetup orientation="portrait"/>
  <headerFooter>
    <oddHeader>&amp;L&amp;"Geneva,Regular"&amp;10&amp;K000000Larryson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
  <sheetViews>
    <sheetView showGridLines="0" workbookViewId="0"/>
  </sheetViews>
  <sheetFormatPr baseColWidth="10" defaultColWidth="8.125" defaultRowHeight="13" customHeight="1" x14ac:dyDescent="0.2"/>
  <cols>
    <col min="1" max="1" width="12.25" style="5" customWidth="1"/>
    <col min="2" max="4" width="2.625" style="5" customWidth="1"/>
    <col min="5" max="5" width="2" style="5" customWidth="1"/>
    <col min="6" max="256" width="8.125" customWidth="1"/>
  </cols>
  <sheetData>
    <row r="1" spans="1:5" ht="18.25" customHeight="1" x14ac:dyDescent="0.2">
      <c r="A1" s="8"/>
      <c r="B1" s="8"/>
      <c r="C1" s="8"/>
      <c r="D1" s="8"/>
      <c r="E1" s="8"/>
    </row>
    <row r="2" spans="1:5" ht="18.25" customHeight="1" x14ac:dyDescent="0.2">
      <c r="A2" s="8"/>
      <c r="B2" s="8"/>
      <c r="C2" s="8"/>
      <c r="D2" s="8"/>
      <c r="E2" s="8"/>
    </row>
    <row r="3" spans="1:5" ht="18.25" customHeight="1" x14ac:dyDescent="0.2">
      <c r="A3" s="8"/>
      <c r="B3" s="8"/>
      <c r="C3" s="8"/>
      <c r="D3" s="8"/>
      <c r="E3" s="8"/>
    </row>
    <row r="4" spans="1:5" ht="18.25" customHeight="1" x14ac:dyDescent="0.2">
      <c r="A4" s="8"/>
      <c r="B4" s="8"/>
      <c r="C4" s="8"/>
      <c r="D4" s="8"/>
      <c r="E4" s="8"/>
    </row>
    <row r="5" spans="1:5" ht="18.25" customHeight="1" x14ac:dyDescent="0.2">
      <c r="A5" s="8"/>
      <c r="B5" s="8"/>
      <c r="C5" s="8"/>
      <c r="D5" s="8"/>
      <c r="E5" s="8"/>
    </row>
    <row r="6" spans="1:5" ht="18.25" customHeight="1" x14ac:dyDescent="0.2">
      <c r="A6" s="8"/>
      <c r="B6" s="8"/>
      <c r="C6" s="8"/>
      <c r="D6" s="8"/>
      <c r="E6" s="8"/>
    </row>
    <row r="7" spans="1:5" ht="18.25" customHeight="1" x14ac:dyDescent="0.2">
      <c r="A7" s="8"/>
      <c r="B7" s="8"/>
      <c r="C7" s="8"/>
      <c r="D7" s="8"/>
      <c r="E7" s="8"/>
    </row>
    <row r="8" spans="1:5" ht="18.25" customHeight="1" x14ac:dyDescent="0.2">
      <c r="A8" s="8"/>
      <c r="B8" s="8"/>
      <c r="C8" s="8"/>
      <c r="D8" s="8"/>
      <c r="E8" s="8"/>
    </row>
    <row r="9" spans="1:5" ht="18.25" customHeight="1" x14ac:dyDescent="0.2">
      <c r="A9" s="8"/>
      <c r="B9" s="8"/>
      <c r="C9" s="8"/>
      <c r="D9" s="8"/>
      <c r="E9" s="8"/>
    </row>
    <row r="10" spans="1:5" ht="18.25" customHeight="1" x14ac:dyDescent="0.2">
      <c r="A10" s="8"/>
      <c r="B10" s="8"/>
      <c r="C10" s="8"/>
      <c r="D10" s="8"/>
      <c r="E10" s="8"/>
    </row>
  </sheetData>
  <pageMargins left="0.75" right="0.75" top="1" bottom="1" header="0.5" footer="0.5"/>
  <pageSetup orientation="portrait"/>
  <headerFooter>
    <oddHeader>&amp;L&amp;"Geneva,Regular"&amp;10&amp;K000000blank</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7"/>
  <sheetViews>
    <sheetView showGridLines="0" workbookViewId="0"/>
  </sheetViews>
  <sheetFormatPr baseColWidth="10" defaultColWidth="8.125" defaultRowHeight="13" customHeight="1" x14ac:dyDescent="0.2"/>
  <cols>
    <col min="1" max="1" width="11.5" style="5" customWidth="1"/>
    <col min="2" max="2" width="2.125" style="5" customWidth="1"/>
    <col min="3" max="4" width="2" style="5" customWidth="1"/>
    <col min="5" max="5" width="3.5" style="5" customWidth="1"/>
    <col min="6" max="6" width="4" style="5" customWidth="1"/>
    <col min="7" max="10" width="2" style="5" customWidth="1"/>
    <col min="11" max="11" width="2.75" style="5" customWidth="1"/>
    <col min="12" max="12" width="3" style="5" customWidth="1"/>
    <col min="13" max="13" width="2.375" style="5" customWidth="1"/>
    <col min="14" max="14" width="3.5" style="5" customWidth="1"/>
    <col min="15" max="15" width="3.25" style="5" customWidth="1"/>
    <col min="16" max="16" width="3.375" style="5" customWidth="1"/>
    <col min="17" max="17" width="3.625" style="5" customWidth="1"/>
    <col min="18" max="19" width="2" style="5" customWidth="1"/>
    <col min="20" max="20" width="1.375" style="5" customWidth="1"/>
    <col min="21" max="21" width="1.875" style="5" customWidth="1"/>
    <col min="22" max="22" width="2.625" style="5" customWidth="1"/>
    <col min="23" max="23" width="3.625" style="5" customWidth="1"/>
    <col min="24" max="24" width="1.875" style="5" customWidth="1"/>
    <col min="25" max="25" width="5.125" style="5" customWidth="1"/>
    <col min="26" max="26" width="3.875" style="5" customWidth="1"/>
    <col min="27" max="256" width="8.125" customWidth="1"/>
  </cols>
  <sheetData>
    <row r="1" spans="1:26" ht="21" customHeight="1" x14ac:dyDescent="0.2">
      <c r="A1" s="6" t="s">
        <v>72</v>
      </c>
      <c r="B1" s="7"/>
      <c r="C1" s="7"/>
      <c r="D1" s="7"/>
      <c r="E1" s="7"/>
      <c r="F1" s="7"/>
      <c r="G1" s="7"/>
      <c r="H1" s="7"/>
      <c r="I1" s="7"/>
      <c r="J1" s="7"/>
      <c r="K1" s="7"/>
      <c r="L1" s="7"/>
      <c r="M1" s="7"/>
      <c r="N1" s="7"/>
      <c r="O1" s="7"/>
      <c r="P1" s="7"/>
      <c r="Q1" s="7"/>
      <c r="R1" s="7"/>
      <c r="S1" s="7"/>
      <c r="T1" s="7"/>
      <c r="U1" s="9"/>
      <c r="V1" s="21"/>
      <c r="W1" s="9"/>
      <c r="X1" s="8"/>
      <c r="Y1" s="8"/>
      <c r="Z1" s="8"/>
    </row>
    <row r="2" spans="1:26" ht="19" customHeight="1" x14ac:dyDescent="0.2">
      <c r="A2" s="8"/>
      <c r="B2" s="8"/>
      <c r="C2" s="8"/>
      <c r="D2" s="8"/>
      <c r="E2" s="44"/>
      <c r="F2" s="8"/>
      <c r="G2" s="8"/>
      <c r="H2" s="8"/>
      <c r="I2" s="8"/>
      <c r="J2" s="8"/>
      <c r="K2" s="8"/>
      <c r="L2" s="8"/>
      <c r="M2" s="8"/>
      <c r="N2" s="8"/>
      <c r="O2" s="8"/>
      <c r="P2" s="8"/>
      <c r="Q2" s="8"/>
      <c r="R2" s="8"/>
      <c r="S2" s="8"/>
      <c r="T2" s="8"/>
      <c r="U2" s="9"/>
      <c r="V2" s="21"/>
      <c r="W2" s="30"/>
      <c r="X2" s="8"/>
      <c r="Y2" s="8"/>
      <c r="Z2" s="8"/>
    </row>
    <row r="3" spans="1:26" ht="28.25" customHeight="1" x14ac:dyDescent="0.2">
      <c r="A3" s="10" t="s">
        <v>7</v>
      </c>
      <c r="B3" s="11" t="s">
        <v>8</v>
      </c>
      <c r="C3" s="11" t="s">
        <v>9</v>
      </c>
      <c r="D3" s="11" t="s">
        <v>10</v>
      </c>
      <c r="E3" s="11" t="s">
        <v>11</v>
      </c>
      <c r="F3" s="11" t="s">
        <v>12</v>
      </c>
      <c r="G3" s="11" t="s">
        <v>13</v>
      </c>
      <c r="H3" s="11" t="s">
        <v>14</v>
      </c>
      <c r="I3" s="11" t="s">
        <v>15</v>
      </c>
      <c r="J3" s="11" t="s">
        <v>16</v>
      </c>
      <c r="K3" s="11" t="s">
        <v>17</v>
      </c>
      <c r="L3" s="11" t="s">
        <v>18</v>
      </c>
      <c r="M3" s="11" t="s">
        <v>19</v>
      </c>
      <c r="N3" s="11" t="s">
        <v>20</v>
      </c>
      <c r="O3" s="11" t="s">
        <v>21</v>
      </c>
      <c r="P3" s="12" t="s">
        <v>22</v>
      </c>
      <c r="Q3" s="11" t="s">
        <v>23</v>
      </c>
      <c r="R3" s="13" t="s">
        <v>24</v>
      </c>
      <c r="S3" s="13" t="s">
        <v>25</v>
      </c>
      <c r="T3" s="13" t="s">
        <v>26</v>
      </c>
      <c r="U3" s="10" t="s">
        <v>27</v>
      </c>
      <c r="V3" s="11" t="s">
        <v>28</v>
      </c>
      <c r="W3" s="14" t="s">
        <v>29</v>
      </c>
      <c r="X3" s="11" t="s">
        <v>73</v>
      </c>
      <c r="Y3" s="46" t="s">
        <v>74</v>
      </c>
      <c r="Z3" s="47" t="s">
        <v>30</v>
      </c>
    </row>
    <row r="4" spans="1:26" ht="18.25" customHeight="1" x14ac:dyDescent="0.2">
      <c r="A4" s="15" t="s">
        <v>31</v>
      </c>
      <c r="B4" s="16">
        <v>1</v>
      </c>
      <c r="C4" s="16">
        <v>1</v>
      </c>
      <c r="D4" s="16">
        <v>0</v>
      </c>
      <c r="E4" s="17"/>
      <c r="F4" s="17"/>
      <c r="G4" s="17"/>
      <c r="H4" s="17"/>
      <c r="I4" s="16">
        <v>1</v>
      </c>
      <c r="J4" s="16">
        <v>2</v>
      </c>
      <c r="K4" s="17"/>
      <c r="L4" s="17"/>
      <c r="M4" s="17"/>
      <c r="N4" s="17"/>
      <c r="O4" s="18"/>
      <c r="P4" s="18"/>
      <c r="Q4" s="18"/>
      <c r="R4" s="17"/>
      <c r="S4" s="17"/>
      <c r="T4" s="17"/>
      <c r="U4" s="29">
        <v>1</v>
      </c>
      <c r="V4" s="16">
        <v>8</v>
      </c>
      <c r="W4" s="32"/>
      <c r="X4" s="19"/>
      <c r="Y4" s="19"/>
      <c r="Z4" s="19"/>
    </row>
    <row r="5" spans="1:26" ht="19" customHeight="1" x14ac:dyDescent="0.2">
      <c r="A5" s="23" t="s">
        <v>32</v>
      </c>
      <c r="B5" s="20">
        <v>3</v>
      </c>
      <c r="C5" s="20">
        <v>1</v>
      </c>
      <c r="D5" s="20">
        <v>2</v>
      </c>
      <c r="E5" s="21"/>
      <c r="F5" s="21"/>
      <c r="G5" s="21"/>
      <c r="H5" s="21"/>
      <c r="I5" s="21"/>
      <c r="J5" s="20">
        <v>1</v>
      </c>
      <c r="K5" s="21"/>
      <c r="L5" s="21"/>
      <c r="M5" s="21"/>
      <c r="N5" s="21"/>
      <c r="O5" s="22"/>
      <c r="P5" s="22"/>
      <c r="Q5" s="22"/>
      <c r="R5" s="21"/>
      <c r="S5" s="21"/>
      <c r="T5" s="21"/>
      <c r="U5" s="48">
        <v>2</v>
      </c>
      <c r="V5" s="20">
        <v>2</v>
      </c>
      <c r="W5" s="30"/>
      <c r="X5" s="8"/>
      <c r="Y5" s="26">
        <v>2</v>
      </c>
      <c r="Z5" s="8"/>
    </row>
    <row r="6" spans="1:26" ht="18.25" customHeight="1" x14ac:dyDescent="0.2">
      <c r="A6" s="23" t="s">
        <v>33</v>
      </c>
      <c r="B6" s="21">
        <v>2</v>
      </c>
      <c r="C6" s="21">
        <v>0</v>
      </c>
      <c r="D6" s="21">
        <v>1</v>
      </c>
      <c r="E6" s="21"/>
      <c r="F6" s="21"/>
      <c r="G6" s="21"/>
      <c r="H6" s="21"/>
      <c r="I6" s="21"/>
      <c r="J6" s="21">
        <v>1</v>
      </c>
      <c r="K6" s="21"/>
      <c r="L6" s="21"/>
      <c r="M6" s="21"/>
      <c r="N6" s="21"/>
      <c r="O6" s="22"/>
      <c r="P6" s="22"/>
      <c r="Q6" s="22"/>
      <c r="R6" s="21"/>
      <c r="S6" s="21"/>
      <c r="T6" s="21"/>
      <c r="U6" s="9"/>
      <c r="V6" s="21">
        <v>8</v>
      </c>
      <c r="W6" s="30"/>
      <c r="X6" s="8"/>
      <c r="Y6" s="8"/>
      <c r="Z6" s="8"/>
    </row>
    <row r="7" spans="1:26" ht="18.25" customHeight="1" x14ac:dyDescent="0.2">
      <c r="A7" s="23" t="s">
        <v>34</v>
      </c>
      <c r="B7" s="21">
        <v>4</v>
      </c>
      <c r="C7" s="21">
        <v>0</v>
      </c>
      <c r="D7" s="21">
        <v>1</v>
      </c>
      <c r="E7" s="21"/>
      <c r="F7" s="21"/>
      <c r="G7" s="21"/>
      <c r="H7" s="21"/>
      <c r="I7" s="21"/>
      <c r="J7" s="21"/>
      <c r="K7" s="21"/>
      <c r="L7" s="21"/>
      <c r="M7" s="21"/>
      <c r="N7" s="21"/>
      <c r="O7" s="22"/>
      <c r="P7" s="22"/>
      <c r="Q7" s="22"/>
      <c r="R7" s="21"/>
      <c r="S7" s="21"/>
      <c r="T7" s="21"/>
      <c r="U7" s="9"/>
      <c r="V7" s="21">
        <v>10</v>
      </c>
      <c r="W7" s="30"/>
      <c r="X7" s="8"/>
      <c r="Y7" s="8"/>
      <c r="Z7" s="8"/>
    </row>
    <row r="8" spans="1:26" ht="18.25" customHeight="1" x14ac:dyDescent="0.2">
      <c r="A8" s="13" t="s">
        <v>35</v>
      </c>
      <c r="B8" s="21">
        <v>1</v>
      </c>
      <c r="C8" s="21">
        <v>0</v>
      </c>
      <c r="D8" s="21">
        <v>0</v>
      </c>
      <c r="E8" s="21"/>
      <c r="F8" s="21"/>
      <c r="G8" s="21"/>
      <c r="H8" s="21"/>
      <c r="I8" s="21">
        <v>1</v>
      </c>
      <c r="J8" s="21">
        <v>2</v>
      </c>
      <c r="K8" s="21"/>
      <c r="L8" s="21"/>
      <c r="M8" s="21"/>
      <c r="N8" s="21"/>
      <c r="O8" s="22"/>
      <c r="P8" s="22"/>
      <c r="Q8" s="22"/>
      <c r="R8" s="21"/>
      <c r="S8" s="21"/>
      <c r="T8" s="21"/>
      <c r="U8" s="9"/>
      <c r="V8" s="21">
        <v>5</v>
      </c>
      <c r="W8" s="30"/>
      <c r="X8" s="8"/>
      <c r="Y8" s="8"/>
      <c r="Z8" s="8"/>
    </row>
    <row r="9" spans="1:26" ht="18.25" customHeight="1" x14ac:dyDescent="0.2">
      <c r="A9" s="16" t="s">
        <v>36</v>
      </c>
      <c r="B9" s="21">
        <v>4</v>
      </c>
      <c r="C9" s="21">
        <v>1</v>
      </c>
      <c r="D9" s="21">
        <v>1</v>
      </c>
      <c r="E9" s="21"/>
      <c r="F9" s="21"/>
      <c r="G9" s="21"/>
      <c r="H9" s="21"/>
      <c r="I9" s="21">
        <v>2</v>
      </c>
      <c r="J9" s="21"/>
      <c r="K9" s="21"/>
      <c r="L9" s="21"/>
      <c r="M9" s="21"/>
      <c r="N9" s="21"/>
      <c r="O9" s="22"/>
      <c r="P9" s="22"/>
      <c r="Q9" s="22"/>
      <c r="R9" s="21"/>
      <c r="S9" s="21"/>
      <c r="T9" s="21"/>
      <c r="U9" s="9"/>
      <c r="V9" s="21">
        <v>2</v>
      </c>
      <c r="W9" s="30"/>
      <c r="X9" s="8"/>
      <c r="Y9" s="8"/>
      <c r="Z9" s="8"/>
    </row>
    <row r="10" spans="1:26" ht="18.25" customHeight="1" x14ac:dyDescent="0.2">
      <c r="A10" s="20" t="s">
        <v>37</v>
      </c>
      <c r="B10" s="21">
        <v>3</v>
      </c>
      <c r="C10" s="21">
        <v>1</v>
      </c>
      <c r="D10" s="21">
        <v>1</v>
      </c>
      <c r="E10" s="21"/>
      <c r="F10" s="21"/>
      <c r="G10" s="21"/>
      <c r="H10" s="21">
        <v>1</v>
      </c>
      <c r="I10" s="21"/>
      <c r="J10" s="21"/>
      <c r="K10" s="21"/>
      <c r="L10" s="21"/>
      <c r="M10" s="21"/>
      <c r="N10" s="21">
        <v>2</v>
      </c>
      <c r="O10" s="22"/>
      <c r="P10" s="22"/>
      <c r="Q10" s="22"/>
      <c r="R10" s="21"/>
      <c r="S10" s="21"/>
      <c r="T10" s="21"/>
      <c r="U10" s="9"/>
      <c r="V10" s="21"/>
      <c r="W10" s="30"/>
      <c r="X10" s="21"/>
      <c r="Y10" s="8"/>
      <c r="Z10" s="8"/>
    </row>
    <row r="11" spans="1:26" ht="18.25" customHeight="1" x14ac:dyDescent="0.2">
      <c r="A11" s="23" t="s">
        <v>38</v>
      </c>
      <c r="B11" s="21">
        <v>4</v>
      </c>
      <c r="C11" s="21">
        <v>0</v>
      </c>
      <c r="D11" s="21">
        <v>0</v>
      </c>
      <c r="E11" s="21"/>
      <c r="F11" s="21"/>
      <c r="G11" s="21"/>
      <c r="H11" s="21">
        <v>1</v>
      </c>
      <c r="I11" s="21"/>
      <c r="J11" s="21"/>
      <c r="K11" s="21"/>
      <c r="L11" s="21"/>
      <c r="M11" s="21"/>
      <c r="N11" s="21">
        <v>1</v>
      </c>
      <c r="O11" s="22"/>
      <c r="P11" s="22"/>
      <c r="Q11" s="22"/>
      <c r="R11" s="21"/>
      <c r="S11" s="21"/>
      <c r="T11" s="21"/>
      <c r="U11" s="9"/>
      <c r="V11" s="21">
        <v>3</v>
      </c>
      <c r="W11" s="30"/>
      <c r="X11" s="21"/>
      <c r="Y11" s="8"/>
      <c r="Z11" s="8"/>
    </row>
    <row r="12" spans="1:26" ht="19" customHeight="1" x14ac:dyDescent="0.2">
      <c r="A12" s="26" t="s">
        <v>38</v>
      </c>
      <c r="B12" s="21">
        <v>3</v>
      </c>
      <c r="C12" s="21">
        <v>1</v>
      </c>
      <c r="D12" s="21">
        <v>1</v>
      </c>
      <c r="E12" s="21"/>
      <c r="F12" s="21"/>
      <c r="G12" s="21"/>
      <c r="H12" s="21"/>
      <c r="I12" s="21"/>
      <c r="J12" s="21">
        <v>1</v>
      </c>
      <c r="K12" s="21"/>
      <c r="L12" s="21"/>
      <c r="M12" s="21"/>
      <c r="N12" s="21"/>
      <c r="O12" s="22"/>
      <c r="P12" s="22"/>
      <c r="Q12" s="22"/>
      <c r="R12" s="21"/>
      <c r="S12" s="21"/>
      <c r="T12" s="21"/>
      <c r="U12" s="9"/>
      <c r="V12" s="21">
        <v>4</v>
      </c>
      <c r="W12" s="30"/>
      <c r="X12" s="21"/>
      <c r="Y12" s="8"/>
      <c r="Z12" s="8"/>
    </row>
    <row r="13" spans="1:26" ht="18.25" customHeight="1" x14ac:dyDescent="0.2">
      <c r="A13" s="23" t="s">
        <v>39</v>
      </c>
      <c r="B13" s="21">
        <v>3</v>
      </c>
      <c r="C13" s="21">
        <v>0</v>
      </c>
      <c r="D13" s="21">
        <v>0</v>
      </c>
      <c r="E13" s="21"/>
      <c r="F13" s="21"/>
      <c r="G13" s="21"/>
      <c r="H13" s="21"/>
      <c r="I13" s="21"/>
      <c r="J13" s="21"/>
      <c r="K13" s="21"/>
      <c r="L13" s="21"/>
      <c r="M13" s="21"/>
      <c r="N13" s="21"/>
      <c r="O13" s="22"/>
      <c r="P13" s="22"/>
      <c r="Q13" s="22"/>
      <c r="R13" s="21"/>
      <c r="S13" s="21"/>
      <c r="T13" s="21"/>
      <c r="U13" s="9"/>
      <c r="V13" s="21">
        <v>4</v>
      </c>
      <c r="W13" s="30"/>
      <c r="X13" s="21"/>
      <c r="Y13" s="8"/>
      <c r="Z13" s="8"/>
    </row>
    <row r="14" spans="1:26" ht="19" customHeight="1" x14ac:dyDescent="0.2">
      <c r="A14" s="23" t="s">
        <v>40</v>
      </c>
      <c r="B14" s="21">
        <v>4</v>
      </c>
      <c r="C14" s="21">
        <v>1</v>
      </c>
      <c r="D14" s="21">
        <v>2</v>
      </c>
      <c r="E14" s="21"/>
      <c r="F14" s="21"/>
      <c r="G14" s="21"/>
      <c r="H14" s="21">
        <v>3</v>
      </c>
      <c r="I14" s="21"/>
      <c r="J14" s="21"/>
      <c r="K14" s="21"/>
      <c r="L14" s="21"/>
      <c r="M14" s="21"/>
      <c r="N14" s="21"/>
      <c r="O14" s="22"/>
      <c r="P14" s="22"/>
      <c r="Q14" s="22"/>
      <c r="R14" s="21"/>
      <c r="S14" s="21"/>
      <c r="T14" s="21"/>
      <c r="U14" s="9">
        <v>1</v>
      </c>
      <c r="V14" s="21">
        <v>6</v>
      </c>
      <c r="W14" s="30"/>
      <c r="X14" s="21"/>
      <c r="Y14" s="45">
        <v>1</v>
      </c>
      <c r="Z14" s="8"/>
    </row>
    <row r="15" spans="1:26" ht="18.25" customHeight="1" x14ac:dyDescent="0.2">
      <c r="A15" s="23" t="s">
        <v>41</v>
      </c>
      <c r="B15" s="21">
        <v>2</v>
      </c>
      <c r="C15" s="21">
        <v>0</v>
      </c>
      <c r="D15" s="21">
        <v>0</v>
      </c>
      <c r="E15" s="21"/>
      <c r="F15" s="21"/>
      <c r="G15" s="21"/>
      <c r="H15" s="21"/>
      <c r="I15" s="21">
        <v>1</v>
      </c>
      <c r="J15" s="21"/>
      <c r="K15" s="21"/>
      <c r="L15" s="21"/>
      <c r="M15" s="21"/>
      <c r="N15" s="21"/>
      <c r="O15" s="22"/>
      <c r="P15" s="22"/>
      <c r="Q15" s="22"/>
      <c r="R15" s="21"/>
      <c r="S15" s="21"/>
      <c r="T15" s="21"/>
      <c r="U15" s="9"/>
      <c r="V15" s="21"/>
      <c r="W15" s="30"/>
      <c r="X15" s="21"/>
      <c r="Y15" s="8"/>
      <c r="Z15" s="8"/>
    </row>
    <row r="16" spans="1:26" ht="19" customHeight="1" x14ac:dyDescent="0.2">
      <c r="A16" s="23" t="s">
        <v>42</v>
      </c>
      <c r="B16" s="21">
        <v>3</v>
      </c>
      <c r="C16" s="21">
        <v>0</v>
      </c>
      <c r="D16" s="21">
        <v>0</v>
      </c>
      <c r="E16" s="21"/>
      <c r="F16" s="21"/>
      <c r="G16" s="21"/>
      <c r="H16" s="21"/>
      <c r="I16" s="21">
        <v>1</v>
      </c>
      <c r="J16" s="21"/>
      <c r="K16" s="21"/>
      <c r="L16" s="21"/>
      <c r="M16" s="21"/>
      <c r="N16" s="21"/>
      <c r="O16" s="22"/>
      <c r="P16" s="22"/>
      <c r="Q16" s="22"/>
      <c r="R16" s="21"/>
      <c r="S16" s="21"/>
      <c r="T16" s="21"/>
      <c r="U16" s="9">
        <v>1</v>
      </c>
      <c r="V16" s="21">
        <v>3</v>
      </c>
      <c r="W16" s="30"/>
      <c r="X16" s="21"/>
      <c r="Y16" s="45">
        <v>1</v>
      </c>
      <c r="Z16" s="8"/>
    </row>
    <row r="17" spans="1:26" ht="18.25" customHeight="1" x14ac:dyDescent="0.2">
      <c r="A17" s="23" t="s">
        <v>43</v>
      </c>
      <c r="B17" s="21">
        <v>3</v>
      </c>
      <c r="C17" s="21">
        <v>0</v>
      </c>
      <c r="D17" s="21">
        <v>1</v>
      </c>
      <c r="E17" s="21"/>
      <c r="F17" s="21"/>
      <c r="G17" s="21"/>
      <c r="H17" s="21">
        <v>1</v>
      </c>
      <c r="I17" s="21"/>
      <c r="J17" s="21">
        <v>1</v>
      </c>
      <c r="K17" s="21"/>
      <c r="L17" s="21"/>
      <c r="M17" s="21"/>
      <c r="N17" s="21"/>
      <c r="O17" s="22"/>
      <c r="P17" s="22"/>
      <c r="Q17" s="22"/>
      <c r="R17" s="21"/>
      <c r="S17" s="21"/>
      <c r="T17" s="21"/>
      <c r="U17" s="9"/>
      <c r="V17" s="21">
        <v>5</v>
      </c>
      <c r="W17" s="30"/>
      <c r="X17" s="21"/>
      <c r="Y17" s="8"/>
      <c r="Z17" s="8"/>
    </row>
    <row r="18" spans="1:26" ht="18.25" customHeight="1" x14ac:dyDescent="0.2">
      <c r="A18" s="23" t="s">
        <v>44</v>
      </c>
      <c r="B18" s="21">
        <v>3</v>
      </c>
      <c r="C18" s="21">
        <v>0</v>
      </c>
      <c r="D18" s="21">
        <v>0</v>
      </c>
      <c r="E18" s="21"/>
      <c r="F18" s="21"/>
      <c r="G18" s="21"/>
      <c r="H18" s="21"/>
      <c r="I18" s="21"/>
      <c r="J18" s="21"/>
      <c r="K18" s="21"/>
      <c r="L18" s="21"/>
      <c r="M18" s="21"/>
      <c r="N18" s="21"/>
      <c r="O18" s="22"/>
      <c r="P18" s="22"/>
      <c r="Q18" s="22"/>
      <c r="R18" s="21"/>
      <c r="S18" s="21"/>
      <c r="T18" s="21">
        <v>1</v>
      </c>
      <c r="U18" s="9"/>
      <c r="V18" s="21">
        <v>2</v>
      </c>
      <c r="W18" s="30"/>
      <c r="X18" s="21"/>
      <c r="Y18" s="8"/>
      <c r="Z18" s="8"/>
    </row>
    <row r="19" spans="1:26" ht="18.25" customHeight="1" x14ac:dyDescent="0.2">
      <c r="A19" s="23" t="s">
        <v>45</v>
      </c>
      <c r="B19" s="21">
        <v>3</v>
      </c>
      <c r="C19" s="21">
        <v>0</v>
      </c>
      <c r="D19" s="21">
        <v>0</v>
      </c>
      <c r="E19" s="21"/>
      <c r="F19" s="21"/>
      <c r="G19" s="21"/>
      <c r="H19" s="21"/>
      <c r="I19" s="21">
        <v>2</v>
      </c>
      <c r="J19" s="21"/>
      <c r="K19" s="21"/>
      <c r="L19" s="21"/>
      <c r="M19" s="21"/>
      <c r="N19" s="21"/>
      <c r="O19" s="22"/>
      <c r="P19" s="22"/>
      <c r="Q19" s="22"/>
      <c r="R19" s="21"/>
      <c r="S19" s="21"/>
      <c r="T19" s="21"/>
      <c r="U19" s="9">
        <v>1</v>
      </c>
      <c r="V19" s="21">
        <v>5</v>
      </c>
      <c r="W19" s="30"/>
      <c r="X19" s="21"/>
      <c r="Y19" s="8"/>
      <c r="Z19" s="8"/>
    </row>
    <row r="20" spans="1:26" ht="19" customHeight="1" x14ac:dyDescent="0.2">
      <c r="A20" s="23" t="s">
        <v>45</v>
      </c>
      <c r="B20" s="21">
        <v>4</v>
      </c>
      <c r="C20" s="21">
        <v>1</v>
      </c>
      <c r="D20" s="21">
        <v>2</v>
      </c>
      <c r="E20" s="21"/>
      <c r="F20" s="21"/>
      <c r="G20" s="21"/>
      <c r="H20" s="21">
        <v>1</v>
      </c>
      <c r="I20" s="21"/>
      <c r="J20" s="21"/>
      <c r="K20" s="21"/>
      <c r="L20" s="21"/>
      <c r="M20" s="21"/>
      <c r="N20" s="21"/>
      <c r="O20" s="22"/>
      <c r="P20" s="22"/>
      <c r="Q20" s="22"/>
      <c r="R20" s="21"/>
      <c r="S20" s="21"/>
      <c r="T20" s="21"/>
      <c r="U20" s="9">
        <v>2</v>
      </c>
      <c r="V20" s="21">
        <v>9</v>
      </c>
      <c r="W20" s="30"/>
      <c r="X20" s="21"/>
      <c r="Y20" s="45">
        <v>1</v>
      </c>
      <c r="Z20" s="8"/>
    </row>
    <row r="21" spans="1:26" ht="18.25" customHeight="1" x14ac:dyDescent="0.2">
      <c r="A21" s="23" t="s">
        <v>46</v>
      </c>
      <c r="B21" s="21">
        <v>5</v>
      </c>
      <c r="C21" s="21">
        <v>1</v>
      </c>
      <c r="D21" s="21">
        <v>1</v>
      </c>
      <c r="E21" s="21"/>
      <c r="F21" s="21"/>
      <c r="G21" s="21"/>
      <c r="H21" s="21"/>
      <c r="I21" s="21"/>
      <c r="J21" s="21"/>
      <c r="K21" s="21"/>
      <c r="L21" s="21"/>
      <c r="M21" s="21"/>
      <c r="N21" s="21"/>
      <c r="O21" s="22"/>
      <c r="P21" s="22"/>
      <c r="Q21" s="22"/>
      <c r="R21" s="21"/>
      <c r="S21" s="21"/>
      <c r="T21" s="21"/>
      <c r="U21" s="9"/>
      <c r="V21" s="21">
        <v>1</v>
      </c>
      <c r="W21" s="30"/>
      <c r="X21" s="21"/>
      <c r="Y21" s="8"/>
      <c r="Z21" s="8"/>
    </row>
    <row r="22" spans="1:26" ht="18.25" customHeight="1" x14ac:dyDescent="0.2">
      <c r="A22" s="23" t="s">
        <v>47</v>
      </c>
      <c r="B22" s="21">
        <v>4</v>
      </c>
      <c r="C22" s="21">
        <v>0</v>
      </c>
      <c r="D22" s="21">
        <v>0</v>
      </c>
      <c r="E22" s="21"/>
      <c r="F22" s="21"/>
      <c r="G22" s="21"/>
      <c r="H22" s="21"/>
      <c r="I22" s="21"/>
      <c r="J22" s="21"/>
      <c r="K22" s="21"/>
      <c r="L22" s="21"/>
      <c r="M22" s="21"/>
      <c r="N22" s="21">
        <v>1</v>
      </c>
      <c r="O22" s="22"/>
      <c r="P22" s="22"/>
      <c r="Q22" s="22"/>
      <c r="R22" s="21"/>
      <c r="S22" s="21"/>
      <c r="T22" s="21"/>
      <c r="U22" s="9"/>
      <c r="V22" s="21">
        <v>4</v>
      </c>
      <c r="W22" s="30"/>
      <c r="X22" s="21"/>
      <c r="Y22" s="8"/>
      <c r="Z22" s="8"/>
    </row>
    <row r="23" spans="1:26" ht="18.25" customHeight="1" x14ac:dyDescent="0.2">
      <c r="A23" s="23" t="s">
        <v>47</v>
      </c>
      <c r="B23" s="21">
        <v>1</v>
      </c>
      <c r="C23" s="21">
        <v>2</v>
      </c>
      <c r="D23" s="21">
        <v>0</v>
      </c>
      <c r="E23" s="21"/>
      <c r="F23" s="21"/>
      <c r="G23" s="21"/>
      <c r="H23" s="21"/>
      <c r="I23" s="21">
        <v>1</v>
      </c>
      <c r="J23" s="21"/>
      <c r="K23" s="21">
        <v>2</v>
      </c>
      <c r="L23" s="21">
        <v>1</v>
      </c>
      <c r="M23" s="21"/>
      <c r="N23" s="21"/>
      <c r="O23" s="22"/>
      <c r="P23" s="22"/>
      <c r="Q23" s="22"/>
      <c r="R23" s="21"/>
      <c r="S23" s="21"/>
      <c r="T23" s="21"/>
      <c r="U23" s="9"/>
      <c r="V23" s="21">
        <v>4</v>
      </c>
      <c r="W23" s="30"/>
      <c r="X23" s="21"/>
      <c r="Y23" s="8"/>
      <c r="Z23" s="8"/>
    </row>
    <row r="24" spans="1:26" ht="18.25" customHeight="1" x14ac:dyDescent="0.2">
      <c r="A24" s="23" t="s">
        <v>48</v>
      </c>
      <c r="B24" s="21">
        <v>4</v>
      </c>
      <c r="C24" s="21">
        <v>0</v>
      </c>
      <c r="D24" s="21">
        <v>0</v>
      </c>
      <c r="E24" s="21"/>
      <c r="F24" s="21"/>
      <c r="G24" s="21"/>
      <c r="H24" s="21"/>
      <c r="I24" s="21"/>
      <c r="J24" s="21"/>
      <c r="K24" s="21"/>
      <c r="L24" s="21"/>
      <c r="M24" s="21"/>
      <c r="N24" s="21"/>
      <c r="O24" s="22"/>
      <c r="P24" s="22"/>
      <c r="Q24" s="22"/>
      <c r="R24" s="21"/>
      <c r="S24" s="21"/>
      <c r="T24" s="21"/>
      <c r="U24" s="9">
        <v>2</v>
      </c>
      <c r="V24" s="21">
        <v>3</v>
      </c>
      <c r="W24" s="30"/>
      <c r="X24" s="21"/>
      <c r="Y24" s="8"/>
      <c r="Z24" s="8"/>
    </row>
    <row r="25" spans="1:26" ht="19" customHeight="1" x14ac:dyDescent="0.2">
      <c r="A25" s="23" t="s">
        <v>48</v>
      </c>
      <c r="B25" s="21">
        <v>3</v>
      </c>
      <c r="C25" s="21">
        <v>0</v>
      </c>
      <c r="D25" s="21">
        <v>0</v>
      </c>
      <c r="E25" s="21"/>
      <c r="F25" s="21"/>
      <c r="G25" s="21"/>
      <c r="H25" s="21"/>
      <c r="I25" s="21"/>
      <c r="J25" s="21"/>
      <c r="K25" s="21"/>
      <c r="L25" s="21"/>
      <c r="M25" s="21"/>
      <c r="N25" s="21"/>
      <c r="O25" s="22"/>
      <c r="P25" s="22"/>
      <c r="Q25" s="22"/>
      <c r="R25" s="21"/>
      <c r="S25" s="21"/>
      <c r="T25" s="21"/>
      <c r="U25" s="9">
        <v>2</v>
      </c>
      <c r="V25" s="21">
        <v>4</v>
      </c>
      <c r="W25" s="30"/>
      <c r="X25" s="21"/>
      <c r="Y25" s="45">
        <v>2</v>
      </c>
      <c r="Z25" s="8"/>
    </row>
    <row r="26" spans="1:26" ht="18.25" customHeight="1" x14ac:dyDescent="0.2">
      <c r="A26" s="20" t="s">
        <v>49</v>
      </c>
      <c r="B26" s="21">
        <v>3</v>
      </c>
      <c r="C26" s="21">
        <v>0</v>
      </c>
      <c r="D26" s="21">
        <v>1</v>
      </c>
      <c r="E26" s="21"/>
      <c r="F26" s="21"/>
      <c r="G26" s="21"/>
      <c r="H26" s="21"/>
      <c r="I26" s="21"/>
      <c r="J26" s="21"/>
      <c r="K26" s="21"/>
      <c r="L26" s="21"/>
      <c r="M26" s="21"/>
      <c r="N26" s="21"/>
      <c r="O26" s="22"/>
      <c r="P26" s="22"/>
      <c r="Q26" s="22"/>
      <c r="R26" s="21"/>
      <c r="S26" s="21"/>
      <c r="T26" s="21"/>
      <c r="U26" s="9"/>
      <c r="V26" s="21">
        <v>6</v>
      </c>
      <c r="W26" s="30"/>
      <c r="X26" s="21"/>
      <c r="Y26" s="8"/>
      <c r="Z26" s="8"/>
    </row>
    <row r="27" spans="1:26" ht="18.25" customHeight="1" x14ac:dyDescent="0.2">
      <c r="A27" s="23" t="s">
        <v>50</v>
      </c>
      <c r="B27" s="21">
        <v>3</v>
      </c>
      <c r="C27" s="21">
        <v>1</v>
      </c>
      <c r="D27" s="21">
        <v>1</v>
      </c>
      <c r="E27" s="21"/>
      <c r="F27" s="21"/>
      <c r="G27" s="21"/>
      <c r="H27" s="21"/>
      <c r="I27" s="21"/>
      <c r="J27" s="21"/>
      <c r="K27" s="21"/>
      <c r="L27" s="21"/>
      <c r="M27" s="21"/>
      <c r="N27" s="21"/>
      <c r="O27" s="22"/>
      <c r="P27" s="22"/>
      <c r="Q27" s="22"/>
      <c r="R27" s="21">
        <v>1</v>
      </c>
      <c r="S27" s="21"/>
      <c r="T27" s="21"/>
      <c r="U27" s="9"/>
      <c r="V27" s="21">
        <v>2</v>
      </c>
      <c r="W27" s="30"/>
      <c r="X27" s="21"/>
      <c r="Y27" s="8"/>
      <c r="Z27" s="8"/>
    </row>
    <row r="28" spans="1:26" ht="18.25" customHeight="1" x14ac:dyDescent="0.2">
      <c r="A28" s="23" t="s">
        <v>48</v>
      </c>
      <c r="B28" s="21">
        <v>3</v>
      </c>
      <c r="C28" s="21">
        <v>0</v>
      </c>
      <c r="D28" s="21">
        <v>0</v>
      </c>
      <c r="E28" s="21"/>
      <c r="F28" s="21"/>
      <c r="G28" s="21"/>
      <c r="H28" s="21"/>
      <c r="I28" s="21">
        <v>1</v>
      </c>
      <c r="J28" s="21"/>
      <c r="K28" s="21"/>
      <c r="L28" s="21"/>
      <c r="M28" s="21"/>
      <c r="N28" s="21"/>
      <c r="O28" s="22"/>
      <c r="P28" s="22"/>
      <c r="Q28" s="22"/>
      <c r="R28" s="21"/>
      <c r="S28" s="21"/>
      <c r="T28" s="21"/>
      <c r="U28" s="9"/>
      <c r="V28" s="21">
        <v>3</v>
      </c>
      <c r="W28" s="30"/>
      <c r="X28" s="21"/>
      <c r="Y28" s="8"/>
      <c r="Z28" s="8"/>
    </row>
    <row r="29" spans="1:26" ht="19" customHeight="1" x14ac:dyDescent="0.2">
      <c r="A29" s="36"/>
      <c r="B29" s="24"/>
      <c r="C29" s="24"/>
      <c r="D29" s="24"/>
      <c r="E29" s="24"/>
      <c r="F29" s="24"/>
      <c r="G29" s="24"/>
      <c r="H29" s="24"/>
      <c r="I29" s="24"/>
      <c r="J29" s="24"/>
      <c r="K29" s="24"/>
      <c r="L29" s="24"/>
      <c r="M29" s="24"/>
      <c r="N29" s="24"/>
      <c r="O29" s="27"/>
      <c r="P29" s="27"/>
      <c r="Q29" s="27"/>
      <c r="R29" s="24"/>
      <c r="S29" s="24"/>
      <c r="T29" s="24"/>
      <c r="U29" s="49"/>
      <c r="V29" s="24"/>
      <c r="W29" s="36"/>
      <c r="X29" s="24"/>
      <c r="Y29" s="43"/>
      <c r="Z29" s="28"/>
    </row>
    <row r="30" spans="1:26" ht="17" customHeight="1" x14ac:dyDescent="0.2">
      <c r="A30" s="15" t="s">
        <v>51</v>
      </c>
      <c r="B30" s="17">
        <f t="shared" ref="B30:N30" si="0">SUM(B4:B29)</f>
        <v>76</v>
      </c>
      <c r="C30" s="17">
        <f t="shared" si="0"/>
        <v>11</v>
      </c>
      <c r="D30" s="17">
        <f t="shared" si="0"/>
        <v>15</v>
      </c>
      <c r="E30" s="17">
        <f t="shared" si="0"/>
        <v>0</v>
      </c>
      <c r="F30" s="17">
        <f t="shared" si="0"/>
        <v>0</v>
      </c>
      <c r="G30" s="17">
        <f t="shared" si="0"/>
        <v>0</v>
      </c>
      <c r="H30" s="17">
        <f t="shared" si="0"/>
        <v>7</v>
      </c>
      <c r="I30" s="17">
        <f t="shared" si="0"/>
        <v>10</v>
      </c>
      <c r="J30" s="17">
        <f t="shared" si="0"/>
        <v>8</v>
      </c>
      <c r="K30" s="17">
        <f t="shared" si="0"/>
        <v>2</v>
      </c>
      <c r="L30" s="17">
        <f t="shared" si="0"/>
        <v>1</v>
      </c>
      <c r="M30" s="17">
        <f t="shared" si="0"/>
        <v>0</v>
      </c>
      <c r="N30" s="17">
        <f t="shared" si="0"/>
        <v>4</v>
      </c>
      <c r="O30" s="18">
        <f>(D30+J30+K30+N30)/(B30+J30+K30+M30)</f>
        <v>0.33720930232558138</v>
      </c>
      <c r="P30" s="18">
        <f>($D30+$E30+($F30*2)+(G30*3))/$B30</f>
        <v>0.19736842105263158</v>
      </c>
      <c r="Q30" s="18">
        <f>D30/B30</f>
        <v>0.19736842105263158</v>
      </c>
      <c r="R30" s="17">
        <f>SUM(R4:R29)</f>
        <v>1</v>
      </c>
      <c r="S30" s="17">
        <f>SUM(S4:S29)</f>
        <v>0</v>
      </c>
      <c r="T30" s="17">
        <f>SUM(T4:T29)</f>
        <v>1</v>
      </c>
      <c r="U30" s="29">
        <f>SUM(U4:U29)</f>
        <v>12</v>
      </c>
      <c r="V30" s="17">
        <f>SUM(V4:V29)</f>
        <v>103</v>
      </c>
      <c r="W30" s="18">
        <f>(U30+V30)/(T30+U30+V30)</f>
        <v>0.99137931034482762</v>
      </c>
      <c r="X30" s="16">
        <f>SUM(X4:X29)</f>
        <v>0</v>
      </c>
      <c r="Y30" s="16">
        <f>SUM(Y4:Y29)</f>
        <v>7</v>
      </c>
      <c r="Z30" s="18">
        <f>(D30-G30)/(B30-I30-G30+M30)</f>
        <v>0.22727272727272727</v>
      </c>
    </row>
    <row r="31" spans="1:26" ht="19" customHeight="1" x14ac:dyDescent="0.2">
      <c r="A31" s="8"/>
      <c r="B31" s="8"/>
      <c r="C31" s="44"/>
      <c r="D31" s="8"/>
      <c r="E31" s="8"/>
      <c r="F31" s="8"/>
      <c r="G31" s="8"/>
      <c r="H31" s="8"/>
      <c r="I31" s="8"/>
      <c r="J31" s="8"/>
      <c r="K31" s="8"/>
      <c r="L31" s="8"/>
      <c r="M31" s="8"/>
      <c r="N31" s="8"/>
      <c r="O31" s="8"/>
      <c r="P31" s="8"/>
      <c r="Q31" s="8"/>
      <c r="R31" s="8"/>
      <c r="S31" s="9"/>
      <c r="T31" s="30"/>
      <c r="U31" s="8"/>
      <c r="V31" s="8"/>
      <c r="W31" s="8"/>
      <c r="X31" s="8"/>
      <c r="Y31" s="8"/>
      <c r="Z31" s="8"/>
    </row>
    <row r="32" spans="1:26" ht="19" customHeight="1" x14ac:dyDescent="0.2">
      <c r="A32" s="8"/>
      <c r="B32" s="8"/>
      <c r="C32" s="44"/>
      <c r="D32" s="8"/>
      <c r="E32" s="8"/>
      <c r="F32" s="8"/>
      <c r="G32" s="8"/>
      <c r="H32" s="8"/>
      <c r="I32" s="8"/>
      <c r="J32" s="8"/>
      <c r="K32" s="8"/>
      <c r="L32" s="8"/>
      <c r="M32" s="8"/>
      <c r="N32" s="8"/>
      <c r="O32" s="8"/>
      <c r="P32" s="8"/>
      <c r="Q32" s="8"/>
      <c r="R32" s="8"/>
      <c r="S32" s="9"/>
      <c r="T32" s="30"/>
      <c r="U32" s="8"/>
      <c r="V32" s="8"/>
      <c r="W32" s="8"/>
      <c r="X32" s="8"/>
      <c r="Y32" s="8"/>
      <c r="Z32" s="8"/>
    </row>
    <row r="33" spans="1:26" ht="19" customHeight="1" x14ac:dyDescent="0.2">
      <c r="A33" s="45" t="s">
        <v>75</v>
      </c>
      <c r="B33" s="8"/>
      <c r="C33" s="44"/>
      <c r="D33" s="8"/>
      <c r="E33" s="8"/>
      <c r="F33" s="8"/>
      <c r="G33" s="8"/>
      <c r="H33" s="8"/>
      <c r="I33" s="8"/>
      <c r="J33" s="8"/>
      <c r="K33" s="8"/>
      <c r="L33" s="8"/>
      <c r="M33" s="8"/>
      <c r="N33" s="8"/>
      <c r="O33" s="8"/>
      <c r="P33" s="8"/>
      <c r="Q33" s="8"/>
      <c r="R33" s="8"/>
      <c r="S33" s="9"/>
      <c r="T33" s="30"/>
      <c r="U33" s="8"/>
      <c r="V33" s="8"/>
      <c r="W33" s="8"/>
      <c r="X33" s="8"/>
      <c r="Y33" s="8"/>
      <c r="Z33" s="8"/>
    </row>
    <row r="34" spans="1:26" ht="28.25" customHeight="1" x14ac:dyDescent="0.2">
      <c r="A34" s="10" t="s">
        <v>7</v>
      </c>
      <c r="B34" s="11" t="s">
        <v>8</v>
      </c>
      <c r="C34" s="11" t="s">
        <v>9</v>
      </c>
      <c r="D34" s="11" t="s">
        <v>10</v>
      </c>
      <c r="E34" s="11" t="s">
        <v>11</v>
      </c>
      <c r="F34" s="11" t="s">
        <v>12</v>
      </c>
      <c r="G34" s="11" t="s">
        <v>13</v>
      </c>
      <c r="H34" s="11" t="s">
        <v>14</v>
      </c>
      <c r="I34" s="11" t="s">
        <v>15</v>
      </c>
      <c r="J34" s="11" t="s">
        <v>16</v>
      </c>
      <c r="K34" s="11" t="s">
        <v>17</v>
      </c>
      <c r="L34" s="11" t="s">
        <v>18</v>
      </c>
      <c r="M34" s="11" t="s">
        <v>19</v>
      </c>
      <c r="N34" s="11" t="s">
        <v>20</v>
      </c>
      <c r="O34" s="11" t="s">
        <v>21</v>
      </c>
      <c r="P34" s="12" t="s">
        <v>22</v>
      </c>
      <c r="Q34" s="11" t="s">
        <v>23</v>
      </c>
      <c r="R34" s="13" t="s">
        <v>24</v>
      </c>
      <c r="S34" s="13" t="s">
        <v>25</v>
      </c>
      <c r="T34" s="13" t="s">
        <v>26</v>
      </c>
      <c r="U34" s="10" t="s">
        <v>27</v>
      </c>
      <c r="V34" s="11" t="s">
        <v>28</v>
      </c>
      <c r="W34" s="14" t="s">
        <v>29</v>
      </c>
      <c r="X34" s="11" t="s">
        <v>73</v>
      </c>
      <c r="Y34" s="46" t="s">
        <v>74</v>
      </c>
      <c r="Z34" s="47" t="s">
        <v>30</v>
      </c>
    </row>
    <row r="35" spans="1:26" ht="19" customHeight="1" x14ac:dyDescent="0.2">
      <c r="A35" s="15" t="s">
        <v>32</v>
      </c>
      <c r="B35" s="50"/>
      <c r="C35" s="50"/>
      <c r="D35" s="50"/>
      <c r="E35" s="50"/>
      <c r="F35" s="50"/>
      <c r="G35" s="50"/>
      <c r="H35" s="50"/>
      <c r="I35" s="50"/>
      <c r="J35" s="50"/>
      <c r="K35" s="50"/>
      <c r="L35" s="50"/>
      <c r="M35" s="50"/>
      <c r="N35" s="50"/>
      <c r="O35" s="50"/>
      <c r="P35" s="50"/>
      <c r="Q35" s="50"/>
      <c r="R35" s="50"/>
      <c r="S35" s="50"/>
      <c r="T35" s="50"/>
      <c r="U35" s="50"/>
      <c r="V35" s="16">
        <v>2</v>
      </c>
      <c r="W35" s="50"/>
      <c r="X35" s="19"/>
      <c r="Y35" s="19"/>
      <c r="Z35" s="19"/>
    </row>
    <row r="36" spans="1:26" ht="18.25" customHeight="1" x14ac:dyDescent="0.2">
      <c r="A36" s="20" t="s">
        <v>37</v>
      </c>
      <c r="B36" s="21">
        <v>1</v>
      </c>
      <c r="C36" s="21">
        <v>0</v>
      </c>
      <c r="D36" s="21">
        <v>0</v>
      </c>
      <c r="E36" s="21"/>
      <c r="F36" s="21"/>
      <c r="G36" s="21"/>
      <c r="H36" s="21"/>
      <c r="I36" s="21"/>
      <c r="J36" s="21"/>
      <c r="K36" s="21"/>
      <c r="L36" s="21"/>
      <c r="M36" s="21"/>
      <c r="N36" s="21"/>
      <c r="O36" s="21"/>
      <c r="P36" s="21"/>
      <c r="Q36" s="21"/>
      <c r="R36" s="21"/>
      <c r="S36" s="21"/>
      <c r="T36" s="21"/>
      <c r="U36" s="21">
        <v>1</v>
      </c>
      <c r="V36" s="21">
        <v>1</v>
      </c>
      <c r="W36" s="21"/>
      <c r="X36" s="21"/>
      <c r="Y36" s="8"/>
      <c r="Z36" s="8"/>
    </row>
    <row r="37" spans="1:26" ht="18.25" customHeight="1" x14ac:dyDescent="0.2">
      <c r="A37" s="23" t="s">
        <v>41</v>
      </c>
      <c r="B37" s="21">
        <v>3</v>
      </c>
      <c r="C37" s="21">
        <v>0</v>
      </c>
      <c r="D37" s="21">
        <v>0</v>
      </c>
      <c r="E37" s="21"/>
      <c r="F37" s="21"/>
      <c r="G37" s="21"/>
      <c r="H37" s="21"/>
      <c r="I37" s="21">
        <v>3</v>
      </c>
      <c r="J37" s="21"/>
      <c r="K37" s="21"/>
      <c r="L37" s="21"/>
      <c r="M37" s="21"/>
      <c r="N37" s="21"/>
      <c r="O37" s="21"/>
      <c r="P37" s="21"/>
      <c r="Q37" s="21"/>
      <c r="R37" s="21"/>
      <c r="S37" s="21"/>
      <c r="T37" s="21"/>
      <c r="U37" s="21"/>
      <c r="V37" s="21">
        <v>4</v>
      </c>
      <c r="W37" s="21"/>
      <c r="X37" s="21"/>
      <c r="Y37" s="8"/>
      <c r="Z37" s="8"/>
    </row>
    <row r="38" spans="1:26" ht="18.25" customHeight="1" x14ac:dyDescent="0.2">
      <c r="A38" s="23" t="s">
        <v>43</v>
      </c>
      <c r="B38" s="21"/>
      <c r="C38" s="21"/>
      <c r="D38" s="21"/>
      <c r="E38" s="21"/>
      <c r="F38" s="21"/>
      <c r="G38" s="21"/>
      <c r="H38" s="21"/>
      <c r="I38" s="21"/>
      <c r="J38" s="21"/>
      <c r="K38" s="21"/>
      <c r="L38" s="21"/>
      <c r="M38" s="21"/>
      <c r="N38" s="21"/>
      <c r="O38" s="21"/>
      <c r="P38" s="21"/>
      <c r="Q38" s="21"/>
      <c r="R38" s="21"/>
      <c r="S38" s="21"/>
      <c r="T38" s="21"/>
      <c r="U38" s="21"/>
      <c r="V38" s="21">
        <v>1</v>
      </c>
      <c r="W38" s="21"/>
      <c r="X38" s="21"/>
      <c r="Y38" s="8"/>
      <c r="Z38" s="8"/>
    </row>
    <row r="39" spans="1:26" ht="18.25" customHeight="1" x14ac:dyDescent="0.2">
      <c r="A39" s="23" t="s">
        <v>67</v>
      </c>
      <c r="B39" s="21">
        <v>3</v>
      </c>
      <c r="C39" s="21">
        <v>0</v>
      </c>
      <c r="D39" s="21">
        <v>1</v>
      </c>
      <c r="E39" s="21"/>
      <c r="F39" s="21"/>
      <c r="G39" s="21"/>
      <c r="H39" s="21"/>
      <c r="I39" s="21">
        <v>1</v>
      </c>
      <c r="J39" s="21"/>
      <c r="K39" s="21"/>
      <c r="L39" s="21"/>
      <c r="M39" s="21"/>
      <c r="N39" s="21"/>
      <c r="O39" s="21"/>
      <c r="P39" s="21"/>
      <c r="Q39" s="21"/>
      <c r="R39" s="21"/>
      <c r="S39" s="21"/>
      <c r="T39" s="21"/>
      <c r="U39" s="21"/>
      <c r="V39" s="21"/>
      <c r="W39" s="21"/>
      <c r="X39" s="21"/>
      <c r="Y39" s="8"/>
      <c r="Z39" s="8"/>
    </row>
    <row r="40" spans="1:26" ht="18.25" customHeight="1" x14ac:dyDescent="0.2">
      <c r="A40" s="30"/>
      <c r="B40" s="21"/>
      <c r="C40" s="21"/>
      <c r="D40" s="21"/>
      <c r="E40" s="21"/>
      <c r="F40" s="21"/>
      <c r="G40" s="21"/>
      <c r="H40" s="21"/>
      <c r="I40" s="21"/>
      <c r="J40" s="21"/>
      <c r="K40" s="21"/>
      <c r="L40" s="21"/>
      <c r="M40" s="21"/>
      <c r="N40" s="21"/>
      <c r="O40" s="21"/>
      <c r="P40" s="21"/>
      <c r="Q40" s="21"/>
      <c r="R40" s="21"/>
      <c r="S40" s="21"/>
      <c r="T40" s="21"/>
      <c r="U40" s="21"/>
      <c r="V40" s="21"/>
      <c r="W40" s="21"/>
      <c r="X40" s="21"/>
      <c r="Y40" s="8"/>
      <c r="Z40" s="8"/>
    </row>
    <row r="41" spans="1:26" ht="18.25" customHeight="1" x14ac:dyDescent="0.2">
      <c r="A41" s="30"/>
      <c r="B41" s="21"/>
      <c r="C41" s="21"/>
      <c r="D41" s="21"/>
      <c r="E41" s="21"/>
      <c r="F41" s="21"/>
      <c r="G41" s="21"/>
      <c r="H41" s="21"/>
      <c r="I41" s="21"/>
      <c r="J41" s="21"/>
      <c r="K41" s="21"/>
      <c r="L41" s="21"/>
      <c r="M41" s="21"/>
      <c r="N41" s="21"/>
      <c r="O41" s="21"/>
      <c r="P41" s="21"/>
      <c r="Q41" s="21"/>
      <c r="R41" s="21"/>
      <c r="S41" s="21"/>
      <c r="T41" s="21"/>
      <c r="U41" s="21"/>
      <c r="V41" s="21"/>
      <c r="W41" s="21"/>
      <c r="X41" s="21"/>
      <c r="Y41" s="8"/>
      <c r="Z41" s="8"/>
    </row>
    <row r="42" spans="1:26" ht="18.25" customHeight="1" x14ac:dyDescent="0.2">
      <c r="A42" s="30"/>
      <c r="B42" s="21"/>
      <c r="C42" s="21"/>
      <c r="D42" s="21"/>
      <c r="E42" s="21"/>
      <c r="F42" s="21"/>
      <c r="G42" s="21"/>
      <c r="H42" s="21"/>
      <c r="I42" s="21"/>
      <c r="J42" s="21"/>
      <c r="K42" s="21"/>
      <c r="L42" s="21"/>
      <c r="M42" s="21"/>
      <c r="N42" s="21"/>
      <c r="O42" s="21"/>
      <c r="P42" s="21"/>
      <c r="Q42" s="21"/>
      <c r="R42" s="21"/>
      <c r="S42" s="21"/>
      <c r="T42" s="21"/>
      <c r="U42" s="21"/>
      <c r="V42" s="21"/>
      <c r="W42" s="21"/>
      <c r="X42" s="21"/>
      <c r="Y42" s="8"/>
      <c r="Z42" s="8"/>
    </row>
    <row r="43" spans="1:26" ht="18.25"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8"/>
      <c r="Z43" s="8"/>
    </row>
    <row r="44" spans="1:26" ht="18.25" customHeight="1" x14ac:dyDescent="0.2">
      <c r="A44" s="30"/>
      <c r="B44" s="21"/>
      <c r="C44" s="21"/>
      <c r="D44" s="21"/>
      <c r="E44" s="21"/>
      <c r="F44" s="21"/>
      <c r="G44" s="21"/>
      <c r="H44" s="21"/>
      <c r="I44" s="21"/>
      <c r="J44" s="21"/>
      <c r="K44" s="21"/>
      <c r="L44" s="21"/>
      <c r="M44" s="21"/>
      <c r="N44" s="21"/>
      <c r="O44" s="21"/>
      <c r="P44" s="21"/>
      <c r="Q44" s="21"/>
      <c r="R44" s="21"/>
      <c r="S44" s="21"/>
      <c r="T44" s="21"/>
      <c r="U44" s="21"/>
      <c r="V44" s="21"/>
      <c r="W44" s="21"/>
      <c r="X44" s="21"/>
      <c r="Y44" s="8"/>
      <c r="Z44" s="8"/>
    </row>
    <row r="45" spans="1:26" ht="18.25"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8"/>
      <c r="Z45" s="8"/>
    </row>
    <row r="46" spans="1:26" ht="19" customHeight="1" x14ac:dyDescent="0.2">
      <c r="A46" s="36"/>
      <c r="B46" s="24"/>
      <c r="C46" s="24"/>
      <c r="D46" s="24"/>
      <c r="E46" s="24"/>
      <c r="F46" s="24"/>
      <c r="G46" s="24"/>
      <c r="H46" s="24"/>
      <c r="I46" s="24"/>
      <c r="J46" s="24"/>
      <c r="K46" s="24"/>
      <c r="L46" s="24"/>
      <c r="M46" s="24"/>
      <c r="N46" s="24"/>
      <c r="O46" s="27"/>
      <c r="P46" s="27"/>
      <c r="Q46" s="27"/>
      <c r="R46" s="24"/>
      <c r="S46" s="24"/>
      <c r="T46" s="24"/>
      <c r="U46" s="49"/>
      <c r="V46" s="24"/>
      <c r="W46" s="36"/>
      <c r="X46" s="24"/>
      <c r="Y46" s="43"/>
      <c r="Z46" s="28"/>
    </row>
    <row r="47" spans="1:26" ht="17" customHeight="1" x14ac:dyDescent="0.2">
      <c r="A47" s="15" t="s">
        <v>51</v>
      </c>
      <c r="B47" s="16">
        <f t="shared" ref="B47:N47" si="1">SUM(B35:B46)</f>
        <v>7</v>
      </c>
      <c r="C47" s="16">
        <f t="shared" si="1"/>
        <v>0</v>
      </c>
      <c r="D47" s="16">
        <f t="shared" si="1"/>
        <v>1</v>
      </c>
      <c r="E47" s="16">
        <f t="shared" si="1"/>
        <v>0</v>
      </c>
      <c r="F47" s="16">
        <f t="shared" si="1"/>
        <v>0</v>
      </c>
      <c r="G47" s="16">
        <f t="shared" si="1"/>
        <v>0</v>
      </c>
      <c r="H47" s="16">
        <f t="shared" si="1"/>
        <v>0</v>
      </c>
      <c r="I47" s="16">
        <f t="shared" si="1"/>
        <v>4</v>
      </c>
      <c r="J47" s="16">
        <f t="shared" si="1"/>
        <v>0</v>
      </c>
      <c r="K47" s="16">
        <f t="shared" si="1"/>
        <v>0</v>
      </c>
      <c r="L47" s="16">
        <f t="shared" si="1"/>
        <v>0</v>
      </c>
      <c r="M47" s="16">
        <f t="shared" si="1"/>
        <v>0</v>
      </c>
      <c r="N47" s="16">
        <f t="shared" si="1"/>
        <v>0</v>
      </c>
      <c r="O47" s="18">
        <f>(D47+J47+K47+N47)/(B47+J47+K47+M47)</f>
        <v>0.14285714285714285</v>
      </c>
      <c r="P47" s="18">
        <f>($D47+$E47+($F47*2)+(G47*3))/$B47</f>
        <v>0.14285714285714285</v>
      </c>
      <c r="Q47" s="18">
        <f>D47/B47</f>
        <v>0.14285714285714285</v>
      </c>
      <c r="R47" s="16">
        <f>SUM(R35:R46)</f>
        <v>0</v>
      </c>
      <c r="S47" s="16">
        <f>SUM(S35:S46)</f>
        <v>0</v>
      </c>
      <c r="T47" s="16">
        <f>SUM(T35:T46)</f>
        <v>0</v>
      </c>
      <c r="U47" s="16">
        <f>SUM(U35:U46)</f>
        <v>1</v>
      </c>
      <c r="V47" s="16">
        <f>SUM(V35:V46)</f>
        <v>8</v>
      </c>
      <c r="W47" s="18">
        <f>(U47+V47)/(T47+U47+V47)</f>
        <v>1</v>
      </c>
      <c r="X47" s="16">
        <f>SUM(X35:X46)</f>
        <v>0</v>
      </c>
      <c r="Y47" s="16">
        <f>SUM(Y35:Y46)</f>
        <v>0</v>
      </c>
      <c r="Z47" s="18">
        <f>(D47-G47)/(B47-I47-G47+M47)</f>
        <v>0.33333333333333331</v>
      </c>
    </row>
  </sheetData>
  <pageMargins left="0.75" right="0.75" top="1" bottom="1" header="0.5" footer="0.5"/>
  <pageSetup orientation="portrait"/>
  <headerFooter>
    <oddHeader>&amp;L&amp;"Geneva,Regular"&amp;10&amp;K000000Catchers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4"/>
  <sheetViews>
    <sheetView showGridLines="0" workbookViewId="0"/>
  </sheetViews>
  <sheetFormatPr baseColWidth="10" defaultColWidth="8.125" defaultRowHeight="13" customHeight="1" x14ac:dyDescent="0.2"/>
  <cols>
    <col min="1" max="1" width="11.75" style="5" customWidth="1"/>
    <col min="2" max="2" width="2.125" style="5" customWidth="1"/>
    <col min="3" max="4" width="2" style="5" customWidth="1"/>
    <col min="5" max="5" width="3.5" style="5" customWidth="1"/>
    <col min="6" max="6" width="3.375" style="5" customWidth="1"/>
    <col min="7" max="10" width="2" style="5" customWidth="1"/>
    <col min="11" max="11" width="2.75" style="5" customWidth="1"/>
    <col min="12" max="12" width="3" style="5" customWidth="1"/>
    <col min="13" max="13" width="2.375" style="5" customWidth="1"/>
    <col min="14" max="14" width="4" style="5" customWidth="1"/>
    <col min="15" max="15" width="3.625" style="5" customWidth="1"/>
    <col min="16" max="16" width="5.375" style="5" customWidth="1"/>
    <col min="17" max="17" width="3" style="5" customWidth="1"/>
    <col min="18" max="19" width="2" style="5" customWidth="1"/>
    <col min="20" max="20" width="1.375" style="5" customWidth="1"/>
    <col min="21" max="21" width="1.875" style="5" customWidth="1"/>
    <col min="22" max="22" width="2" style="5" customWidth="1"/>
    <col min="23" max="23" width="4.125" style="5" customWidth="1"/>
    <col min="24" max="24" width="3.875" style="5" customWidth="1"/>
    <col min="25" max="256" width="8.125" customWidth="1"/>
  </cols>
  <sheetData>
    <row r="1" spans="1:24" ht="21" customHeight="1" x14ac:dyDescent="0.2">
      <c r="A1" s="6" t="s">
        <v>77</v>
      </c>
      <c r="B1" s="7"/>
      <c r="C1" s="7"/>
      <c r="D1" s="7"/>
      <c r="E1" s="7"/>
      <c r="F1" s="7"/>
      <c r="G1" s="7"/>
      <c r="H1" s="7"/>
      <c r="I1" s="7"/>
      <c r="J1" s="7"/>
      <c r="K1" s="7"/>
      <c r="L1" s="7"/>
      <c r="M1" s="7"/>
      <c r="N1" s="7"/>
      <c r="O1" s="7"/>
      <c r="P1" s="7"/>
      <c r="Q1" s="7"/>
      <c r="R1" s="7"/>
      <c r="S1" s="7"/>
      <c r="T1" s="7"/>
      <c r="U1" s="9"/>
      <c r="V1" s="9"/>
      <c r="W1" s="9"/>
      <c r="X1" s="8"/>
    </row>
    <row r="2" spans="1:24" ht="19" customHeight="1" x14ac:dyDescent="0.2">
      <c r="A2" s="8"/>
      <c r="B2" s="8"/>
      <c r="C2" s="8"/>
      <c r="D2" s="8"/>
      <c r="E2" s="44"/>
      <c r="F2" s="8"/>
      <c r="G2" s="8"/>
      <c r="H2" s="8"/>
      <c r="I2" s="8"/>
      <c r="J2" s="8"/>
      <c r="K2" s="8"/>
      <c r="L2" s="8"/>
      <c r="M2" s="8"/>
      <c r="N2" s="8"/>
      <c r="O2" s="8"/>
      <c r="P2" s="8"/>
      <c r="Q2" s="8"/>
      <c r="R2" s="8"/>
      <c r="S2" s="8"/>
      <c r="T2" s="8"/>
      <c r="U2" s="9"/>
      <c r="V2" s="9"/>
      <c r="W2" s="30"/>
      <c r="X2" s="8"/>
    </row>
    <row r="3" spans="1:24" ht="28.25" customHeight="1" x14ac:dyDescent="0.2">
      <c r="A3" s="10" t="s">
        <v>7</v>
      </c>
      <c r="B3" s="11" t="s">
        <v>8</v>
      </c>
      <c r="C3" s="11" t="s">
        <v>9</v>
      </c>
      <c r="D3" s="11" t="s">
        <v>10</v>
      </c>
      <c r="E3" s="11" t="s">
        <v>11</v>
      </c>
      <c r="F3" s="11" t="s">
        <v>12</v>
      </c>
      <c r="G3" s="11" t="s">
        <v>13</v>
      </c>
      <c r="H3" s="11" t="s">
        <v>14</v>
      </c>
      <c r="I3" s="11" t="s">
        <v>15</v>
      </c>
      <c r="J3" s="11" t="s">
        <v>16</v>
      </c>
      <c r="K3" s="11" t="s">
        <v>17</v>
      </c>
      <c r="L3" s="11" t="s">
        <v>18</v>
      </c>
      <c r="M3" s="11" t="s">
        <v>19</v>
      </c>
      <c r="N3" s="11" t="s">
        <v>20</v>
      </c>
      <c r="O3" s="11" t="s">
        <v>21</v>
      </c>
      <c r="P3" s="12" t="s">
        <v>22</v>
      </c>
      <c r="Q3" s="11" t="s">
        <v>23</v>
      </c>
      <c r="R3" s="13" t="s">
        <v>24</v>
      </c>
      <c r="S3" s="13" t="s">
        <v>25</v>
      </c>
      <c r="T3" s="13" t="s">
        <v>26</v>
      </c>
      <c r="U3" s="10" t="s">
        <v>27</v>
      </c>
      <c r="V3" s="10" t="s">
        <v>28</v>
      </c>
      <c r="W3" s="14" t="s">
        <v>29</v>
      </c>
      <c r="X3" s="47" t="s">
        <v>30</v>
      </c>
    </row>
    <row r="4" spans="1:24" ht="18.25" customHeight="1" x14ac:dyDescent="0.2">
      <c r="A4" s="15" t="s">
        <v>31</v>
      </c>
      <c r="B4" s="16">
        <v>3</v>
      </c>
      <c r="C4" s="16">
        <v>1</v>
      </c>
      <c r="D4" s="16">
        <v>0</v>
      </c>
      <c r="E4" s="17"/>
      <c r="F4" s="17"/>
      <c r="G4" s="17"/>
      <c r="H4" s="16">
        <v>1</v>
      </c>
      <c r="I4" s="16">
        <v>1</v>
      </c>
      <c r="J4" s="17"/>
      <c r="K4" s="17"/>
      <c r="L4" s="17"/>
      <c r="M4" s="17"/>
      <c r="N4" s="16">
        <v>2</v>
      </c>
      <c r="O4" s="18"/>
      <c r="P4" s="18"/>
      <c r="Q4" s="18"/>
      <c r="R4" s="17"/>
      <c r="S4" s="17"/>
      <c r="T4" s="17"/>
      <c r="U4" s="29">
        <v>4</v>
      </c>
      <c r="V4" s="29">
        <v>3</v>
      </c>
      <c r="W4" s="32"/>
      <c r="X4" s="19"/>
    </row>
    <row r="5" spans="1:24" ht="18.25" customHeight="1" x14ac:dyDescent="0.2">
      <c r="A5" s="20" t="s">
        <v>32</v>
      </c>
      <c r="B5" s="20">
        <v>4</v>
      </c>
      <c r="C5" s="20">
        <v>1</v>
      </c>
      <c r="D5" s="20">
        <v>2</v>
      </c>
      <c r="E5" s="21"/>
      <c r="F5" s="21"/>
      <c r="G5" s="21"/>
      <c r="H5" s="21"/>
      <c r="I5" s="20">
        <v>1</v>
      </c>
      <c r="J5" s="21"/>
      <c r="K5" s="21"/>
      <c r="L5" s="21"/>
      <c r="M5" s="21"/>
      <c r="N5" s="51"/>
      <c r="O5" s="22"/>
      <c r="P5" s="22"/>
      <c r="Q5" s="22"/>
      <c r="R5" s="21"/>
      <c r="S5" s="21"/>
      <c r="T5" s="21"/>
      <c r="U5" s="48">
        <v>4</v>
      </c>
      <c r="V5" s="9"/>
      <c r="W5" s="30"/>
      <c r="X5" s="8"/>
    </row>
    <row r="6" spans="1:24" ht="18.25" customHeight="1" x14ac:dyDescent="0.2">
      <c r="A6" s="23" t="s">
        <v>33</v>
      </c>
      <c r="B6" s="21">
        <v>2</v>
      </c>
      <c r="C6" s="21">
        <v>0</v>
      </c>
      <c r="D6" s="21">
        <v>1</v>
      </c>
      <c r="E6" s="21"/>
      <c r="F6" s="21"/>
      <c r="G6" s="21"/>
      <c r="H6" s="21"/>
      <c r="I6" s="21"/>
      <c r="J6" s="21"/>
      <c r="K6" s="21"/>
      <c r="L6" s="21"/>
      <c r="M6" s="21"/>
      <c r="N6" s="21"/>
      <c r="O6" s="22"/>
      <c r="P6" s="22"/>
      <c r="Q6" s="22"/>
      <c r="R6" s="21">
        <v>2</v>
      </c>
      <c r="S6" s="21"/>
      <c r="T6" s="21"/>
      <c r="U6" s="9">
        <v>1</v>
      </c>
      <c r="V6" s="9">
        <v>1</v>
      </c>
      <c r="W6" s="30"/>
      <c r="X6" s="8"/>
    </row>
    <row r="7" spans="1:24" ht="18.25" customHeight="1" x14ac:dyDescent="0.2">
      <c r="A7" s="23" t="s">
        <v>34</v>
      </c>
      <c r="B7" s="21">
        <v>2</v>
      </c>
      <c r="C7" s="21">
        <v>0</v>
      </c>
      <c r="D7" s="21">
        <v>1</v>
      </c>
      <c r="E7" s="21"/>
      <c r="F7" s="21"/>
      <c r="G7" s="21"/>
      <c r="H7" s="21"/>
      <c r="I7" s="21">
        <v>1</v>
      </c>
      <c r="J7" s="21">
        <v>1</v>
      </c>
      <c r="K7" s="21"/>
      <c r="L7" s="21"/>
      <c r="M7" s="21"/>
      <c r="N7" s="21"/>
      <c r="O7" s="22"/>
      <c r="P7" s="22"/>
      <c r="Q7" s="22"/>
      <c r="R7" s="21"/>
      <c r="S7" s="21"/>
      <c r="T7" s="21"/>
      <c r="U7" s="9">
        <v>2</v>
      </c>
      <c r="V7" s="9">
        <v>2</v>
      </c>
      <c r="W7" s="30"/>
      <c r="X7" s="8"/>
    </row>
    <row r="8" spans="1:24" ht="18.25" customHeight="1" x14ac:dyDescent="0.2">
      <c r="A8" s="13" t="s">
        <v>35</v>
      </c>
      <c r="B8" s="21">
        <v>3</v>
      </c>
      <c r="C8" s="21">
        <v>0</v>
      </c>
      <c r="D8" s="21">
        <v>0</v>
      </c>
      <c r="E8" s="21"/>
      <c r="F8" s="21"/>
      <c r="G8" s="21"/>
      <c r="H8" s="21"/>
      <c r="I8" s="21">
        <v>2</v>
      </c>
      <c r="J8" s="21"/>
      <c r="K8" s="21"/>
      <c r="L8" s="21"/>
      <c r="M8" s="21"/>
      <c r="N8" s="21"/>
      <c r="O8" s="22"/>
      <c r="P8" s="22"/>
      <c r="Q8" s="22"/>
      <c r="R8" s="21"/>
      <c r="S8" s="21"/>
      <c r="T8" s="21"/>
      <c r="U8" s="9">
        <v>2</v>
      </c>
      <c r="V8" s="9">
        <v>3</v>
      </c>
      <c r="W8" s="30"/>
      <c r="X8" s="8"/>
    </row>
    <row r="9" spans="1:24" ht="18.25" customHeight="1" x14ac:dyDescent="0.2">
      <c r="A9" s="16" t="s">
        <v>36</v>
      </c>
      <c r="B9" s="21">
        <v>3</v>
      </c>
      <c r="C9" s="21">
        <v>0</v>
      </c>
      <c r="D9" s="21">
        <v>1</v>
      </c>
      <c r="E9" s="21"/>
      <c r="F9" s="21"/>
      <c r="G9" s="21"/>
      <c r="H9" s="21"/>
      <c r="I9" s="21">
        <v>1</v>
      </c>
      <c r="J9" s="21"/>
      <c r="K9" s="21"/>
      <c r="L9" s="21"/>
      <c r="M9" s="21"/>
      <c r="N9" s="21"/>
      <c r="O9" s="22"/>
      <c r="P9" s="22"/>
      <c r="Q9" s="22"/>
      <c r="R9" s="21"/>
      <c r="S9" s="21"/>
      <c r="T9" s="21"/>
      <c r="U9" s="9">
        <v>1</v>
      </c>
      <c r="V9" s="9"/>
      <c r="W9" s="30"/>
      <c r="X9" s="8"/>
    </row>
    <row r="10" spans="1:24" ht="18.25" customHeight="1" x14ac:dyDescent="0.2">
      <c r="A10" s="20" t="s">
        <v>37</v>
      </c>
      <c r="B10" s="21">
        <v>1</v>
      </c>
      <c r="C10" s="21">
        <v>1</v>
      </c>
      <c r="D10" s="21">
        <v>1</v>
      </c>
      <c r="E10" s="21"/>
      <c r="F10" s="21"/>
      <c r="G10" s="21"/>
      <c r="H10" s="21">
        <v>2</v>
      </c>
      <c r="I10" s="21"/>
      <c r="J10" s="21"/>
      <c r="K10" s="21">
        <v>1</v>
      </c>
      <c r="L10" s="21"/>
      <c r="M10" s="21"/>
      <c r="N10" s="21"/>
      <c r="O10" s="22"/>
      <c r="P10" s="22"/>
      <c r="Q10" s="22"/>
      <c r="R10" s="21">
        <v>1</v>
      </c>
      <c r="S10" s="21"/>
      <c r="T10" s="21"/>
      <c r="U10" s="9">
        <v>1</v>
      </c>
      <c r="V10" s="9"/>
      <c r="W10" s="30"/>
      <c r="X10" s="8"/>
    </row>
    <row r="11" spans="1:24" ht="18.25" customHeight="1" x14ac:dyDescent="0.2">
      <c r="A11" s="23" t="s">
        <v>38</v>
      </c>
      <c r="B11" s="21"/>
      <c r="C11" s="21"/>
      <c r="D11" s="21"/>
      <c r="E11" s="21"/>
      <c r="F11" s="21"/>
      <c r="G11" s="21"/>
      <c r="H11" s="21"/>
      <c r="I11" s="21"/>
      <c r="J11" s="21"/>
      <c r="K11" s="21"/>
      <c r="L11" s="21"/>
      <c r="M11" s="21"/>
      <c r="N11" s="21"/>
      <c r="O11" s="22"/>
      <c r="P11" s="22"/>
      <c r="Q11" s="22"/>
      <c r="R11" s="21"/>
      <c r="S11" s="21"/>
      <c r="T11" s="21"/>
      <c r="U11" s="9">
        <v>2</v>
      </c>
      <c r="V11" s="9"/>
      <c r="W11" s="30"/>
      <c r="X11" s="8"/>
    </row>
    <row r="12" spans="1:24" ht="18.25" customHeight="1" x14ac:dyDescent="0.2">
      <c r="A12" s="20" t="s">
        <v>38</v>
      </c>
      <c r="B12" s="21">
        <v>3</v>
      </c>
      <c r="C12" s="21">
        <v>2</v>
      </c>
      <c r="D12" s="21">
        <v>3</v>
      </c>
      <c r="E12" s="21"/>
      <c r="F12" s="21"/>
      <c r="G12" s="21"/>
      <c r="H12" s="21">
        <v>2</v>
      </c>
      <c r="I12" s="21"/>
      <c r="J12" s="21"/>
      <c r="K12" s="21"/>
      <c r="L12" s="21"/>
      <c r="M12" s="21"/>
      <c r="N12" s="21"/>
      <c r="O12" s="22"/>
      <c r="P12" s="22"/>
      <c r="Q12" s="22"/>
      <c r="R12" s="21">
        <v>2</v>
      </c>
      <c r="S12" s="21"/>
      <c r="T12" s="21"/>
      <c r="U12" s="9"/>
      <c r="V12" s="9"/>
      <c r="W12" s="30"/>
      <c r="X12" s="8"/>
    </row>
    <row r="13" spans="1:24" ht="18.25" customHeight="1" x14ac:dyDescent="0.2">
      <c r="A13" s="23" t="s">
        <v>39</v>
      </c>
      <c r="B13" s="21">
        <v>2</v>
      </c>
      <c r="C13" s="21">
        <v>0</v>
      </c>
      <c r="D13" s="21">
        <v>0</v>
      </c>
      <c r="E13" s="21"/>
      <c r="F13" s="21"/>
      <c r="G13" s="21"/>
      <c r="H13" s="21"/>
      <c r="I13" s="21">
        <v>1</v>
      </c>
      <c r="J13" s="21"/>
      <c r="K13" s="21"/>
      <c r="L13" s="21"/>
      <c r="M13" s="21"/>
      <c r="N13" s="21"/>
      <c r="O13" s="22"/>
      <c r="P13" s="22"/>
      <c r="Q13" s="22"/>
      <c r="R13" s="21"/>
      <c r="S13" s="21"/>
      <c r="T13" s="21"/>
      <c r="U13" s="9">
        <v>1</v>
      </c>
      <c r="V13" s="9"/>
      <c r="W13" s="30"/>
      <c r="X13" s="8"/>
    </row>
    <row r="14" spans="1:24" ht="18.25" customHeight="1" x14ac:dyDescent="0.2">
      <c r="A14" s="23" t="s">
        <v>40</v>
      </c>
      <c r="B14" s="21">
        <v>3</v>
      </c>
      <c r="C14" s="21">
        <v>0</v>
      </c>
      <c r="D14" s="21">
        <v>0</v>
      </c>
      <c r="E14" s="21"/>
      <c r="F14" s="21"/>
      <c r="G14" s="21"/>
      <c r="H14" s="21"/>
      <c r="I14" s="21"/>
      <c r="J14" s="21"/>
      <c r="K14" s="21"/>
      <c r="L14" s="21"/>
      <c r="M14" s="21">
        <v>1</v>
      </c>
      <c r="N14" s="21"/>
      <c r="O14" s="22"/>
      <c r="P14" s="22"/>
      <c r="Q14" s="22"/>
      <c r="R14" s="21"/>
      <c r="S14" s="21"/>
      <c r="T14" s="21"/>
      <c r="U14" s="9">
        <v>2</v>
      </c>
      <c r="V14" s="9">
        <v>2</v>
      </c>
      <c r="W14" s="30"/>
      <c r="X14" s="8"/>
    </row>
    <row r="15" spans="1:24" ht="18.25" customHeight="1" x14ac:dyDescent="0.2">
      <c r="A15" s="23" t="s">
        <v>41</v>
      </c>
      <c r="B15" s="21">
        <v>1</v>
      </c>
      <c r="C15" s="21">
        <v>0</v>
      </c>
      <c r="D15" s="21">
        <v>0</v>
      </c>
      <c r="E15" s="21"/>
      <c r="F15" s="21"/>
      <c r="G15" s="21"/>
      <c r="H15" s="21"/>
      <c r="I15" s="21"/>
      <c r="J15" s="21"/>
      <c r="K15" s="21"/>
      <c r="L15" s="21"/>
      <c r="M15" s="21"/>
      <c r="N15" s="21"/>
      <c r="O15" s="22"/>
      <c r="P15" s="22"/>
      <c r="Q15" s="22"/>
      <c r="R15" s="21"/>
      <c r="S15" s="21"/>
      <c r="T15" s="21">
        <v>2</v>
      </c>
      <c r="U15" s="9">
        <v>1</v>
      </c>
      <c r="V15" s="9">
        <v>2</v>
      </c>
      <c r="W15" s="30"/>
      <c r="X15" s="8"/>
    </row>
    <row r="16" spans="1:24" ht="18.25" customHeight="1" x14ac:dyDescent="0.2">
      <c r="A16" s="20" t="s">
        <v>42</v>
      </c>
      <c r="B16" s="21">
        <v>3</v>
      </c>
      <c r="C16" s="21">
        <v>1</v>
      </c>
      <c r="D16" s="21">
        <v>1</v>
      </c>
      <c r="E16" s="21">
        <v>1</v>
      </c>
      <c r="F16" s="21"/>
      <c r="G16" s="21"/>
      <c r="H16" s="21"/>
      <c r="I16" s="21"/>
      <c r="J16" s="21"/>
      <c r="K16" s="21"/>
      <c r="L16" s="21"/>
      <c r="M16" s="21"/>
      <c r="N16" s="21"/>
      <c r="O16" s="22"/>
      <c r="P16" s="22"/>
      <c r="Q16" s="22"/>
      <c r="R16" s="21"/>
      <c r="S16" s="21"/>
      <c r="T16" s="21">
        <v>1</v>
      </c>
      <c r="U16" s="30">
        <v>3</v>
      </c>
      <c r="V16" s="9">
        <v>1</v>
      </c>
      <c r="W16" s="30"/>
      <c r="X16" s="8"/>
    </row>
    <row r="17" spans="1:24" ht="18.25" customHeight="1" x14ac:dyDescent="0.2">
      <c r="A17" s="23" t="s">
        <v>43</v>
      </c>
      <c r="B17" s="21">
        <v>3</v>
      </c>
      <c r="C17" s="21">
        <v>1</v>
      </c>
      <c r="D17" s="21">
        <v>2</v>
      </c>
      <c r="E17" s="21"/>
      <c r="F17" s="21"/>
      <c r="G17" s="21"/>
      <c r="H17" s="21">
        <v>2</v>
      </c>
      <c r="I17" s="21"/>
      <c r="J17" s="21"/>
      <c r="K17" s="21">
        <v>1</v>
      </c>
      <c r="L17" s="21"/>
      <c r="M17" s="21"/>
      <c r="N17" s="21"/>
      <c r="O17" s="22"/>
      <c r="P17" s="22"/>
      <c r="Q17" s="22"/>
      <c r="R17" s="21"/>
      <c r="S17" s="21"/>
      <c r="T17" s="21">
        <v>1</v>
      </c>
      <c r="U17" s="9">
        <v>1</v>
      </c>
      <c r="V17" s="9">
        <v>4</v>
      </c>
      <c r="W17" s="30"/>
      <c r="X17" s="8"/>
    </row>
    <row r="18" spans="1:24" ht="18.25" customHeight="1" x14ac:dyDescent="0.2">
      <c r="A18" s="23" t="s">
        <v>44</v>
      </c>
      <c r="B18" s="21">
        <v>3</v>
      </c>
      <c r="C18" s="21">
        <v>0</v>
      </c>
      <c r="D18" s="21">
        <v>0</v>
      </c>
      <c r="E18" s="21"/>
      <c r="F18" s="21"/>
      <c r="G18" s="21"/>
      <c r="H18" s="21"/>
      <c r="I18" s="21"/>
      <c r="J18" s="21"/>
      <c r="K18" s="21"/>
      <c r="L18" s="21"/>
      <c r="M18" s="21"/>
      <c r="N18" s="21"/>
      <c r="O18" s="22"/>
      <c r="P18" s="22"/>
      <c r="Q18" s="22"/>
      <c r="R18" s="21"/>
      <c r="S18" s="21"/>
      <c r="T18" s="21">
        <v>1</v>
      </c>
      <c r="U18" s="9">
        <v>2</v>
      </c>
      <c r="V18" s="9">
        <v>2</v>
      </c>
      <c r="W18" s="30"/>
      <c r="X18" s="8"/>
    </row>
    <row r="19" spans="1:24" ht="18.25" customHeight="1" x14ac:dyDescent="0.2">
      <c r="A19" s="23" t="s">
        <v>45</v>
      </c>
      <c r="B19" s="21">
        <v>3</v>
      </c>
      <c r="C19" s="21">
        <v>0</v>
      </c>
      <c r="D19" s="21">
        <v>1</v>
      </c>
      <c r="E19" s="21"/>
      <c r="F19" s="21"/>
      <c r="G19" s="21"/>
      <c r="H19" s="21">
        <v>1</v>
      </c>
      <c r="I19" s="21"/>
      <c r="J19" s="21"/>
      <c r="K19" s="21"/>
      <c r="L19" s="21"/>
      <c r="M19" s="21"/>
      <c r="N19" s="21"/>
      <c r="O19" s="22"/>
      <c r="P19" s="22"/>
      <c r="Q19" s="22"/>
      <c r="R19" s="21"/>
      <c r="S19" s="21"/>
      <c r="T19" s="21">
        <v>1</v>
      </c>
      <c r="U19" s="9">
        <v>5</v>
      </c>
      <c r="V19" s="9">
        <v>1</v>
      </c>
      <c r="W19" s="30"/>
      <c r="X19" s="8"/>
    </row>
    <row r="20" spans="1:24" ht="18.25" customHeight="1" x14ac:dyDescent="0.2">
      <c r="A20" s="23" t="s">
        <v>45</v>
      </c>
      <c r="B20" s="21">
        <v>4</v>
      </c>
      <c r="C20" s="21">
        <v>3</v>
      </c>
      <c r="D20" s="21">
        <v>1</v>
      </c>
      <c r="E20" s="21"/>
      <c r="F20" s="21">
        <v>1</v>
      </c>
      <c r="G20" s="21"/>
      <c r="H20" s="21">
        <v>2</v>
      </c>
      <c r="I20" s="21">
        <v>2</v>
      </c>
      <c r="J20" s="21">
        <v>1</v>
      </c>
      <c r="K20" s="21"/>
      <c r="L20" s="21"/>
      <c r="M20" s="21"/>
      <c r="N20" s="21">
        <v>1</v>
      </c>
      <c r="O20" s="22"/>
      <c r="P20" s="22"/>
      <c r="Q20" s="22"/>
      <c r="R20" s="21"/>
      <c r="S20" s="21"/>
      <c r="T20" s="21"/>
      <c r="U20" s="9">
        <v>1</v>
      </c>
      <c r="V20" s="9"/>
      <c r="W20" s="30"/>
      <c r="X20" s="8"/>
    </row>
    <row r="21" spans="1:24" ht="18.25" customHeight="1" x14ac:dyDescent="0.2">
      <c r="A21" s="23" t="s">
        <v>46</v>
      </c>
      <c r="B21" s="21">
        <v>4</v>
      </c>
      <c r="C21" s="21">
        <v>0</v>
      </c>
      <c r="D21" s="21">
        <v>0</v>
      </c>
      <c r="E21" s="21"/>
      <c r="F21" s="21"/>
      <c r="G21" s="21"/>
      <c r="H21" s="21"/>
      <c r="I21" s="21">
        <v>4</v>
      </c>
      <c r="J21" s="21"/>
      <c r="K21" s="21"/>
      <c r="L21" s="21"/>
      <c r="M21" s="21"/>
      <c r="N21" s="21"/>
      <c r="O21" s="22"/>
      <c r="P21" s="22"/>
      <c r="Q21" s="22"/>
      <c r="R21" s="21"/>
      <c r="S21" s="21"/>
      <c r="T21" s="21"/>
      <c r="U21" s="9">
        <v>3</v>
      </c>
      <c r="V21" s="9">
        <v>3</v>
      </c>
      <c r="W21" s="30"/>
      <c r="X21" s="8"/>
    </row>
    <row r="22" spans="1:24" ht="18.25" customHeight="1" x14ac:dyDescent="0.2">
      <c r="A22" s="23" t="s">
        <v>47</v>
      </c>
      <c r="B22" s="21">
        <v>2</v>
      </c>
      <c r="C22" s="21">
        <v>1</v>
      </c>
      <c r="D22" s="21">
        <v>1</v>
      </c>
      <c r="E22" s="21"/>
      <c r="F22" s="21"/>
      <c r="G22" s="21"/>
      <c r="H22" s="21"/>
      <c r="I22" s="21">
        <v>1</v>
      </c>
      <c r="J22" s="21"/>
      <c r="K22" s="21"/>
      <c r="L22" s="21">
        <v>1</v>
      </c>
      <c r="M22" s="21"/>
      <c r="N22" s="21"/>
      <c r="O22" s="22"/>
      <c r="P22" s="22"/>
      <c r="Q22" s="22"/>
      <c r="R22" s="21">
        <v>2</v>
      </c>
      <c r="S22" s="21">
        <v>1</v>
      </c>
      <c r="T22" s="21"/>
      <c r="U22" s="9">
        <v>3</v>
      </c>
      <c r="V22" s="9">
        <v>1</v>
      </c>
      <c r="W22" s="30"/>
      <c r="X22" s="8"/>
    </row>
    <row r="23" spans="1:24" ht="18.25" customHeight="1" x14ac:dyDescent="0.2">
      <c r="A23" s="23" t="s">
        <v>47</v>
      </c>
      <c r="B23" s="21">
        <v>4</v>
      </c>
      <c r="C23" s="21">
        <v>0</v>
      </c>
      <c r="D23" s="21">
        <v>3</v>
      </c>
      <c r="E23" s="21">
        <v>1</v>
      </c>
      <c r="F23" s="21"/>
      <c r="G23" s="21"/>
      <c r="H23" s="21"/>
      <c r="I23" s="21"/>
      <c r="J23" s="21"/>
      <c r="K23" s="21"/>
      <c r="L23" s="21"/>
      <c r="M23" s="21"/>
      <c r="N23" s="21"/>
      <c r="O23" s="22"/>
      <c r="P23" s="22"/>
      <c r="Q23" s="22"/>
      <c r="R23" s="21"/>
      <c r="S23" s="21"/>
      <c r="T23" s="21"/>
      <c r="U23" s="9">
        <v>1</v>
      </c>
      <c r="V23" s="9">
        <v>1</v>
      </c>
      <c r="W23" s="30"/>
      <c r="X23" s="8"/>
    </row>
    <row r="24" spans="1:24" ht="18.25" customHeight="1" x14ac:dyDescent="0.2">
      <c r="A24" s="23" t="s">
        <v>48</v>
      </c>
      <c r="B24" s="21">
        <v>4</v>
      </c>
      <c r="C24" s="21">
        <v>1</v>
      </c>
      <c r="D24" s="21">
        <v>2</v>
      </c>
      <c r="E24" s="21"/>
      <c r="F24" s="21">
        <v>1</v>
      </c>
      <c r="G24" s="21"/>
      <c r="H24" s="21">
        <v>1</v>
      </c>
      <c r="I24" s="21">
        <v>1</v>
      </c>
      <c r="J24" s="21"/>
      <c r="K24" s="21"/>
      <c r="L24" s="21"/>
      <c r="M24" s="21"/>
      <c r="N24" s="21">
        <v>1</v>
      </c>
      <c r="O24" s="22"/>
      <c r="P24" s="22"/>
      <c r="Q24" s="22"/>
      <c r="R24" s="21"/>
      <c r="S24" s="21"/>
      <c r="T24" s="21">
        <v>3</v>
      </c>
      <c r="U24" s="9">
        <v>2</v>
      </c>
      <c r="V24" s="9">
        <v>1</v>
      </c>
      <c r="W24" s="30"/>
      <c r="X24" s="8"/>
    </row>
    <row r="25" spans="1:24" ht="18.25" customHeight="1" x14ac:dyDescent="0.2">
      <c r="A25" s="23" t="s">
        <v>48</v>
      </c>
      <c r="B25" s="21">
        <v>2</v>
      </c>
      <c r="C25" s="21">
        <v>0</v>
      </c>
      <c r="D25" s="21">
        <v>0</v>
      </c>
      <c r="E25" s="21"/>
      <c r="F25" s="21"/>
      <c r="G25" s="21"/>
      <c r="H25" s="21"/>
      <c r="I25" s="21">
        <v>1</v>
      </c>
      <c r="J25" s="21">
        <v>1</v>
      </c>
      <c r="K25" s="21"/>
      <c r="L25" s="21"/>
      <c r="M25" s="21"/>
      <c r="N25" s="21"/>
      <c r="O25" s="22"/>
      <c r="P25" s="22"/>
      <c r="Q25" s="22"/>
      <c r="R25" s="21">
        <v>2</v>
      </c>
      <c r="S25" s="21"/>
      <c r="T25" s="21"/>
      <c r="U25" s="9">
        <v>2</v>
      </c>
      <c r="V25" s="9">
        <v>2</v>
      </c>
      <c r="W25" s="30"/>
      <c r="X25" s="8"/>
    </row>
    <row r="26" spans="1:24" ht="18.25" customHeight="1" x14ac:dyDescent="0.2">
      <c r="A26" s="20" t="s">
        <v>49</v>
      </c>
      <c r="B26" s="21">
        <v>3</v>
      </c>
      <c r="C26" s="21">
        <v>1</v>
      </c>
      <c r="D26" s="21">
        <v>1</v>
      </c>
      <c r="E26" s="21"/>
      <c r="F26" s="21"/>
      <c r="G26" s="21"/>
      <c r="H26" s="21"/>
      <c r="I26" s="21">
        <v>1</v>
      </c>
      <c r="J26" s="21"/>
      <c r="K26" s="21"/>
      <c r="L26" s="21"/>
      <c r="M26" s="21"/>
      <c r="N26" s="21"/>
      <c r="O26" s="22"/>
      <c r="P26" s="22"/>
      <c r="Q26" s="22"/>
      <c r="R26" s="21"/>
      <c r="S26" s="21"/>
      <c r="T26" s="21"/>
      <c r="U26" s="9"/>
      <c r="V26" s="9">
        <v>2</v>
      </c>
      <c r="W26" s="30"/>
      <c r="X26" s="8"/>
    </row>
    <row r="27" spans="1:24" ht="18.25" customHeight="1" x14ac:dyDescent="0.2">
      <c r="A27" s="23" t="s">
        <v>50</v>
      </c>
      <c r="B27" s="21">
        <v>3</v>
      </c>
      <c r="C27" s="21">
        <v>1</v>
      </c>
      <c r="D27" s="21">
        <v>2</v>
      </c>
      <c r="E27" s="21">
        <v>1</v>
      </c>
      <c r="F27" s="21">
        <v>1</v>
      </c>
      <c r="G27" s="21"/>
      <c r="H27" s="21"/>
      <c r="I27" s="21"/>
      <c r="J27" s="21"/>
      <c r="K27" s="21"/>
      <c r="L27" s="21"/>
      <c r="M27" s="21"/>
      <c r="N27" s="21"/>
      <c r="O27" s="22"/>
      <c r="P27" s="22"/>
      <c r="Q27" s="22"/>
      <c r="R27" s="21"/>
      <c r="S27" s="21"/>
      <c r="T27" s="21"/>
      <c r="U27" s="9"/>
      <c r="V27" s="9"/>
      <c r="W27" s="30"/>
      <c r="X27" s="8"/>
    </row>
    <row r="28" spans="1:24" ht="19" customHeight="1" x14ac:dyDescent="0.2">
      <c r="A28" s="13" t="s">
        <v>48</v>
      </c>
      <c r="B28" s="24">
        <v>2</v>
      </c>
      <c r="C28" s="24">
        <v>0</v>
      </c>
      <c r="D28" s="24">
        <v>1</v>
      </c>
      <c r="E28" s="24"/>
      <c r="F28" s="24"/>
      <c r="G28" s="24"/>
      <c r="H28" s="24"/>
      <c r="I28" s="24"/>
      <c r="J28" s="24"/>
      <c r="K28" s="24"/>
      <c r="L28" s="24"/>
      <c r="M28" s="24"/>
      <c r="N28" s="24"/>
      <c r="O28" s="27"/>
      <c r="P28" s="27"/>
      <c r="Q28" s="27"/>
      <c r="R28" s="24"/>
      <c r="S28" s="24">
        <v>2</v>
      </c>
      <c r="T28" s="24"/>
      <c r="U28" s="49">
        <v>3</v>
      </c>
      <c r="V28" s="49">
        <v>2</v>
      </c>
      <c r="W28" s="36"/>
      <c r="X28" s="28"/>
    </row>
    <row r="29" spans="1:24" ht="17" customHeight="1" x14ac:dyDescent="0.2">
      <c r="A29" s="15" t="s">
        <v>51</v>
      </c>
      <c r="B29" s="17">
        <f t="shared" ref="B29:N29" si="0">SUM(B4:B28)</f>
        <v>67</v>
      </c>
      <c r="C29" s="17">
        <f t="shared" si="0"/>
        <v>14</v>
      </c>
      <c r="D29" s="17">
        <f t="shared" si="0"/>
        <v>24</v>
      </c>
      <c r="E29" s="17">
        <f t="shared" si="0"/>
        <v>3</v>
      </c>
      <c r="F29" s="17">
        <f t="shared" si="0"/>
        <v>3</v>
      </c>
      <c r="G29" s="17">
        <f t="shared" si="0"/>
        <v>0</v>
      </c>
      <c r="H29" s="17">
        <f t="shared" si="0"/>
        <v>11</v>
      </c>
      <c r="I29" s="17">
        <f t="shared" si="0"/>
        <v>17</v>
      </c>
      <c r="J29" s="17">
        <f t="shared" si="0"/>
        <v>3</v>
      </c>
      <c r="K29" s="17">
        <f t="shared" si="0"/>
        <v>2</v>
      </c>
      <c r="L29" s="17">
        <f t="shared" si="0"/>
        <v>1</v>
      </c>
      <c r="M29" s="17">
        <f t="shared" si="0"/>
        <v>1</v>
      </c>
      <c r="N29" s="17">
        <f t="shared" si="0"/>
        <v>4</v>
      </c>
      <c r="O29" s="18">
        <f>(D29+J29+K29+N29)/(B29+J29+K29+M29)</f>
        <v>0.45205479452054792</v>
      </c>
      <c r="P29" s="18">
        <f>($D29+$E29+($F29*2)+(G29*3))/$B29</f>
        <v>0.4925373134328358</v>
      </c>
      <c r="Q29" s="18">
        <f>D29/B29</f>
        <v>0.35820895522388058</v>
      </c>
      <c r="R29" s="17">
        <f>SUM(R4:R28)</f>
        <v>9</v>
      </c>
      <c r="S29" s="17">
        <f>SUM(S4:S28)</f>
        <v>3</v>
      </c>
      <c r="T29" s="17">
        <f>SUM(T4:T28)</f>
        <v>9</v>
      </c>
      <c r="U29" s="29">
        <f>SUM(U4:U28)</f>
        <v>47</v>
      </c>
      <c r="V29" s="29">
        <f>SUM(V4:V28)</f>
        <v>33</v>
      </c>
      <c r="W29" s="18">
        <f>(U29+V29)/(T29+U29+V29)</f>
        <v>0.898876404494382</v>
      </c>
      <c r="X29" s="18">
        <f>(D29-G29)/(B29-I29-G29+M29)</f>
        <v>0.47058823529411764</v>
      </c>
    </row>
    <row r="30" spans="1:24" ht="18.25" customHeight="1" x14ac:dyDescent="0.2">
      <c r="A30" s="30"/>
      <c r="B30" s="30"/>
      <c r="C30" s="30"/>
      <c r="D30" s="30"/>
      <c r="E30" s="21"/>
      <c r="F30" s="30"/>
      <c r="G30" s="30"/>
      <c r="H30" s="30"/>
      <c r="I30" s="30"/>
      <c r="J30" s="30"/>
      <c r="K30" s="30"/>
      <c r="L30" s="30"/>
      <c r="M30" s="30"/>
      <c r="N30" s="30"/>
      <c r="O30" s="30"/>
      <c r="P30" s="30"/>
      <c r="Q30" s="30"/>
      <c r="R30" s="30"/>
      <c r="S30" s="30"/>
      <c r="T30" s="30"/>
      <c r="U30" s="9"/>
      <c r="V30" s="9"/>
      <c r="W30" s="30"/>
      <c r="X30" s="8"/>
    </row>
    <row r="31" spans="1:24" ht="18.25" customHeight="1" x14ac:dyDescent="0.2">
      <c r="A31" s="30"/>
      <c r="B31" s="30"/>
      <c r="C31" s="30"/>
      <c r="D31" s="30"/>
      <c r="E31" s="21"/>
      <c r="F31" s="30"/>
      <c r="G31" s="30"/>
      <c r="H31" s="30"/>
      <c r="I31" s="30"/>
      <c r="J31" s="30"/>
      <c r="K31" s="30"/>
      <c r="L31" s="30"/>
      <c r="M31" s="30"/>
      <c r="N31" s="30"/>
      <c r="O31" s="30"/>
      <c r="P31" s="30"/>
      <c r="Q31" s="30"/>
      <c r="R31" s="30"/>
      <c r="S31" s="30"/>
      <c r="T31" s="30"/>
      <c r="U31" s="9"/>
      <c r="V31" s="9"/>
      <c r="W31" s="30"/>
      <c r="X31" s="8"/>
    </row>
    <row r="32" spans="1:24" ht="19" customHeight="1" x14ac:dyDescent="0.2">
      <c r="A32" s="30"/>
      <c r="B32" s="21"/>
      <c r="C32" s="21"/>
      <c r="D32" s="21"/>
      <c r="E32" s="41"/>
      <c r="F32" s="21"/>
      <c r="G32" s="21"/>
      <c r="H32" s="21"/>
      <c r="I32" s="21"/>
      <c r="J32" s="21"/>
      <c r="K32" s="21"/>
      <c r="L32" s="42"/>
      <c r="M32" s="30"/>
      <c r="N32" s="42"/>
      <c r="O32" s="30"/>
      <c r="P32" s="44"/>
      <c r="Q32" s="44"/>
      <c r="R32" s="44"/>
      <c r="S32" s="44"/>
      <c r="T32" s="8"/>
      <c r="U32" s="8"/>
      <c r="V32" s="8"/>
      <c r="W32" s="8"/>
      <c r="X32" s="8"/>
    </row>
    <row r="33" spans="1:24" ht="18.25" customHeight="1" x14ac:dyDescent="0.2">
      <c r="A33" s="30"/>
      <c r="B33" s="21"/>
      <c r="C33" s="21"/>
      <c r="D33" s="21"/>
      <c r="E33" s="41"/>
      <c r="F33" s="21"/>
      <c r="G33" s="21"/>
      <c r="H33" s="21"/>
      <c r="I33" s="21"/>
      <c r="J33" s="21"/>
      <c r="K33" s="21"/>
      <c r="L33" s="42"/>
      <c r="M33" s="30"/>
      <c r="N33" s="30"/>
      <c r="O33" s="30"/>
      <c r="P33" s="21"/>
      <c r="Q33" s="21"/>
      <c r="R33" s="21"/>
      <c r="S33" s="21"/>
      <c r="T33" s="8"/>
      <c r="U33" s="8"/>
      <c r="V33" s="8"/>
      <c r="W33" s="8"/>
      <c r="X33" s="8"/>
    </row>
    <row r="34" spans="1:24" ht="18.25" customHeight="1" x14ac:dyDescent="0.2">
      <c r="A34" s="30"/>
      <c r="B34" s="21"/>
      <c r="C34" s="21"/>
      <c r="D34" s="21"/>
      <c r="E34" s="41"/>
      <c r="F34" s="21"/>
      <c r="G34" s="21"/>
      <c r="H34" s="21"/>
      <c r="I34" s="21"/>
      <c r="J34" s="21"/>
      <c r="K34" s="21"/>
      <c r="L34" s="42"/>
      <c r="M34" s="30"/>
      <c r="N34" s="30"/>
      <c r="O34" s="30"/>
      <c r="P34" s="21"/>
      <c r="Q34" s="21"/>
      <c r="R34" s="21"/>
      <c r="S34" s="21"/>
      <c r="T34" s="8"/>
      <c r="U34" s="8"/>
      <c r="V34" s="8"/>
      <c r="W34" s="8"/>
      <c r="X34" s="8"/>
    </row>
    <row r="35" spans="1:24" ht="18.25" customHeight="1" x14ac:dyDescent="0.2">
      <c r="A35" s="23" t="s">
        <v>52</v>
      </c>
      <c r="B35" s="21"/>
      <c r="C35" s="21"/>
      <c r="D35" s="21"/>
      <c r="E35" s="21"/>
      <c r="F35" s="21"/>
      <c r="G35" s="21"/>
      <c r="H35" s="21"/>
      <c r="I35" s="21"/>
      <c r="J35" s="21"/>
      <c r="K35" s="21"/>
      <c r="L35" s="21"/>
      <c r="M35" s="21"/>
      <c r="N35" s="21"/>
      <c r="O35" s="21"/>
      <c r="P35" s="21"/>
      <c r="Q35" s="21"/>
      <c r="R35" s="21"/>
      <c r="S35" s="21"/>
      <c r="T35" s="8"/>
      <c r="U35" s="8"/>
      <c r="V35" s="8"/>
      <c r="W35" s="8"/>
      <c r="X35" s="8"/>
    </row>
    <row r="36" spans="1:24" ht="18.25" customHeight="1" x14ac:dyDescent="0.2">
      <c r="A36" s="13" t="s">
        <v>7</v>
      </c>
      <c r="B36" s="13" t="s">
        <v>53</v>
      </c>
      <c r="C36" s="11" t="s">
        <v>54</v>
      </c>
      <c r="D36" s="11" t="s">
        <v>55</v>
      </c>
      <c r="E36" s="11" t="s">
        <v>56</v>
      </c>
      <c r="F36" s="11" t="s">
        <v>57</v>
      </c>
      <c r="G36" s="11" t="s">
        <v>9</v>
      </c>
      <c r="H36" s="11" t="s">
        <v>10</v>
      </c>
      <c r="I36" s="11" t="s">
        <v>15</v>
      </c>
      <c r="J36" s="11" t="s">
        <v>16</v>
      </c>
      <c r="K36" s="11" t="s">
        <v>17</v>
      </c>
      <c r="L36" s="24"/>
      <c r="M36" s="13" t="s">
        <v>58</v>
      </c>
      <c r="N36" s="11" t="s">
        <v>59</v>
      </c>
      <c r="O36" s="11" t="s">
        <v>60</v>
      </c>
      <c r="P36" s="11" t="s">
        <v>8</v>
      </c>
      <c r="Q36" s="11" t="s">
        <v>61</v>
      </c>
      <c r="R36" s="11" t="s">
        <v>62</v>
      </c>
      <c r="S36" s="21"/>
      <c r="T36" s="8"/>
      <c r="U36" s="8"/>
      <c r="V36" s="8"/>
      <c r="W36" s="8"/>
      <c r="X36" s="8"/>
    </row>
    <row r="37" spans="1:24" ht="18.25" customHeight="1" x14ac:dyDescent="0.2">
      <c r="A37" s="15" t="s">
        <v>32</v>
      </c>
      <c r="B37" s="16">
        <v>1</v>
      </c>
      <c r="C37" s="17"/>
      <c r="D37" s="17"/>
      <c r="E37" s="33"/>
      <c r="F37" s="16">
        <v>1</v>
      </c>
      <c r="G37" s="17"/>
      <c r="H37" s="17"/>
      <c r="I37" s="16">
        <v>2</v>
      </c>
      <c r="J37" s="17"/>
      <c r="K37" s="16">
        <v>1</v>
      </c>
      <c r="L37" s="34"/>
      <c r="M37" s="16">
        <v>0</v>
      </c>
      <c r="N37" s="32"/>
      <c r="O37" s="32"/>
      <c r="P37" s="17"/>
      <c r="Q37" s="17"/>
      <c r="R37" s="17"/>
      <c r="S37" s="21"/>
      <c r="T37" s="8"/>
      <c r="U37" s="8"/>
      <c r="V37" s="8"/>
      <c r="W37" s="8"/>
      <c r="X37" s="8"/>
    </row>
    <row r="38" spans="1:24" ht="18.25" customHeight="1" x14ac:dyDescent="0.2">
      <c r="A38" s="23" t="s">
        <v>34</v>
      </c>
      <c r="B38" s="21">
        <v>1</v>
      </c>
      <c r="C38" s="21"/>
      <c r="D38" s="21">
        <v>1</v>
      </c>
      <c r="E38" s="41"/>
      <c r="F38" s="42">
        <v>0.33</v>
      </c>
      <c r="G38" s="21">
        <v>4</v>
      </c>
      <c r="H38" s="21">
        <v>1</v>
      </c>
      <c r="I38" s="21">
        <v>0</v>
      </c>
      <c r="J38" s="21">
        <v>1</v>
      </c>
      <c r="K38" s="21">
        <v>1</v>
      </c>
      <c r="L38" s="42"/>
      <c r="M38" s="21">
        <v>4</v>
      </c>
      <c r="N38" s="52"/>
      <c r="O38" s="30"/>
      <c r="P38" s="21"/>
      <c r="Q38" s="21"/>
      <c r="R38" s="21"/>
      <c r="S38" s="21"/>
      <c r="T38" s="8"/>
      <c r="U38" s="8"/>
      <c r="V38" s="8"/>
      <c r="W38" s="8"/>
      <c r="X38" s="8"/>
    </row>
    <row r="39" spans="1:24" ht="18.25" customHeight="1" x14ac:dyDescent="0.2">
      <c r="A39" s="23" t="s">
        <v>38</v>
      </c>
      <c r="B39" s="21">
        <v>1</v>
      </c>
      <c r="C39" s="21"/>
      <c r="D39" s="21"/>
      <c r="E39" s="41"/>
      <c r="F39" s="21">
        <v>4</v>
      </c>
      <c r="G39" s="21">
        <v>1</v>
      </c>
      <c r="H39" s="21">
        <v>2</v>
      </c>
      <c r="I39" s="21">
        <v>3</v>
      </c>
      <c r="J39" s="21"/>
      <c r="K39" s="21">
        <v>3</v>
      </c>
      <c r="L39" s="42"/>
      <c r="M39" s="21">
        <v>1</v>
      </c>
      <c r="N39" s="30"/>
      <c r="O39" s="30"/>
      <c r="P39" s="21"/>
      <c r="Q39" s="21"/>
      <c r="R39" s="21"/>
      <c r="S39" s="21"/>
      <c r="T39" s="8"/>
      <c r="U39" s="8"/>
      <c r="V39" s="8"/>
      <c r="W39" s="8"/>
      <c r="X39" s="8"/>
    </row>
    <row r="40" spans="1:24" ht="18.25" customHeight="1" x14ac:dyDescent="0.2">
      <c r="A40" s="23" t="s">
        <v>40</v>
      </c>
      <c r="B40" s="21">
        <v>1</v>
      </c>
      <c r="C40" s="21"/>
      <c r="D40" s="21"/>
      <c r="E40" s="41">
        <v>1</v>
      </c>
      <c r="F40" s="21">
        <v>1</v>
      </c>
      <c r="G40" s="21">
        <v>0</v>
      </c>
      <c r="H40" s="21">
        <v>2</v>
      </c>
      <c r="I40" s="21">
        <v>1</v>
      </c>
      <c r="J40" s="21"/>
      <c r="K40" s="21"/>
      <c r="L40" s="42"/>
      <c r="M40" s="21">
        <v>0</v>
      </c>
      <c r="N40" s="30"/>
      <c r="O40" s="30"/>
      <c r="P40" s="21"/>
      <c r="Q40" s="21"/>
      <c r="R40" s="21"/>
      <c r="S40" s="21"/>
      <c r="T40" s="8"/>
      <c r="U40" s="8"/>
      <c r="V40" s="8"/>
      <c r="W40" s="8"/>
      <c r="X40" s="8"/>
    </row>
    <row r="41" spans="1:24" ht="18.25" customHeight="1" x14ac:dyDescent="0.2">
      <c r="A41" s="23" t="s">
        <v>67</v>
      </c>
      <c r="B41" s="21">
        <v>1</v>
      </c>
      <c r="C41" s="21"/>
      <c r="D41" s="21"/>
      <c r="E41" s="41"/>
      <c r="F41" s="42">
        <v>1.33</v>
      </c>
      <c r="G41" s="21">
        <v>0</v>
      </c>
      <c r="H41" s="21">
        <v>1</v>
      </c>
      <c r="I41" s="21">
        <v>9</v>
      </c>
      <c r="J41" s="21">
        <v>2</v>
      </c>
      <c r="K41" s="21">
        <v>0</v>
      </c>
      <c r="L41" s="42"/>
      <c r="M41" s="21">
        <v>0</v>
      </c>
      <c r="N41" s="30"/>
      <c r="O41" s="30"/>
      <c r="P41" s="21"/>
      <c r="Q41" s="21"/>
      <c r="R41" s="21"/>
      <c r="S41" s="21"/>
      <c r="T41" s="8"/>
      <c r="U41" s="8"/>
      <c r="V41" s="8"/>
      <c r="W41" s="8"/>
      <c r="X41" s="8"/>
    </row>
    <row r="42" spans="1:24" ht="18.25" customHeight="1" x14ac:dyDescent="0.2">
      <c r="A42" s="20" t="s">
        <v>49</v>
      </c>
      <c r="B42" s="21">
        <v>1</v>
      </c>
      <c r="C42" s="21"/>
      <c r="D42" s="21"/>
      <c r="E42" s="41"/>
      <c r="F42" s="42">
        <v>1.33</v>
      </c>
      <c r="G42" s="21">
        <v>0</v>
      </c>
      <c r="H42" s="21">
        <v>1</v>
      </c>
      <c r="I42" s="21">
        <v>2</v>
      </c>
      <c r="J42" s="21">
        <v>1</v>
      </c>
      <c r="K42" s="21"/>
      <c r="L42" s="42"/>
      <c r="M42" s="21">
        <v>0</v>
      </c>
      <c r="N42" s="30"/>
      <c r="O42" s="30"/>
      <c r="P42" s="21"/>
      <c r="Q42" s="21"/>
      <c r="R42" s="21"/>
      <c r="S42" s="21"/>
      <c r="T42" s="8"/>
      <c r="U42" s="8"/>
      <c r="V42" s="8"/>
      <c r="W42" s="8"/>
      <c r="X42" s="8"/>
    </row>
    <row r="43" spans="1:24" ht="18.25" customHeight="1" x14ac:dyDescent="0.2">
      <c r="A43" s="36"/>
      <c r="B43" s="24"/>
      <c r="C43" s="24"/>
      <c r="D43" s="24"/>
      <c r="E43" s="37"/>
      <c r="F43" s="38"/>
      <c r="G43" s="24"/>
      <c r="H43" s="24"/>
      <c r="I43" s="24"/>
      <c r="J43" s="24"/>
      <c r="K43" s="24"/>
      <c r="L43" s="38"/>
      <c r="M43" s="24"/>
      <c r="N43" s="36"/>
      <c r="O43" s="36"/>
      <c r="P43" s="24"/>
      <c r="Q43" s="24"/>
      <c r="R43" s="24"/>
      <c r="S43" s="21"/>
      <c r="T43" s="8"/>
      <c r="U43" s="8"/>
      <c r="V43" s="8"/>
      <c r="W43" s="8"/>
      <c r="X43" s="8"/>
    </row>
    <row r="44" spans="1:24" ht="18.25" customHeight="1" x14ac:dyDescent="0.2">
      <c r="A44" s="15" t="s">
        <v>51</v>
      </c>
      <c r="B44" s="16">
        <f t="shared" ref="B44:M44" si="1">SUM(B32:B43)</f>
        <v>6</v>
      </c>
      <c r="C44" s="16">
        <f t="shared" si="1"/>
        <v>0</v>
      </c>
      <c r="D44" s="16">
        <f t="shared" si="1"/>
        <v>1</v>
      </c>
      <c r="E44" s="34">
        <f t="shared" si="1"/>
        <v>1</v>
      </c>
      <c r="F44" s="16">
        <f t="shared" si="1"/>
        <v>8.99</v>
      </c>
      <c r="G44" s="16">
        <f t="shared" si="1"/>
        <v>5</v>
      </c>
      <c r="H44" s="16">
        <f t="shared" si="1"/>
        <v>7</v>
      </c>
      <c r="I44" s="16">
        <f t="shared" si="1"/>
        <v>17</v>
      </c>
      <c r="J44" s="16">
        <f t="shared" si="1"/>
        <v>4</v>
      </c>
      <c r="K44" s="16">
        <f t="shared" si="1"/>
        <v>5</v>
      </c>
      <c r="L44" s="16">
        <f t="shared" si="1"/>
        <v>0</v>
      </c>
      <c r="M44" s="16">
        <f t="shared" si="1"/>
        <v>5</v>
      </c>
      <c r="N44" s="34">
        <f>(M44*7)/F44</f>
        <v>3.8932146829810899</v>
      </c>
      <c r="O44" s="35">
        <f>SUM(H44+J44+K44)/F44</f>
        <v>1.7797552836484982</v>
      </c>
      <c r="P44" s="19"/>
      <c r="Q44" s="19"/>
      <c r="R44" s="19"/>
      <c r="S44" s="8"/>
      <c r="T44" s="8"/>
      <c r="U44" s="8"/>
      <c r="V44" s="8"/>
      <c r="W44" s="8"/>
      <c r="X44" s="8"/>
    </row>
  </sheetData>
  <pageMargins left="0.75" right="0.75" top="1" bottom="1" header="0.5" footer="0.5"/>
  <pageSetup orientation="portrait"/>
  <headerFooter>
    <oddHeader>&amp;L&amp;"Geneva,Regular"&amp;10&amp;K000000Sizemore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84"/>
  <sheetViews>
    <sheetView showGridLines="0" workbookViewId="0"/>
  </sheetViews>
  <sheetFormatPr baseColWidth="10" defaultColWidth="8.125" defaultRowHeight="13" customHeight="1" x14ac:dyDescent="0.2"/>
  <cols>
    <col min="1" max="1" width="11.5" style="5" customWidth="1"/>
    <col min="2" max="2" width="2.625" style="5" customWidth="1"/>
    <col min="3" max="4" width="2" style="5" customWidth="1"/>
    <col min="5" max="5" width="3.5" style="5" customWidth="1"/>
    <col min="6" max="6" width="4" style="5" customWidth="1"/>
    <col min="7" max="10" width="2" style="5" customWidth="1"/>
    <col min="11" max="11" width="2.75" style="5" customWidth="1"/>
    <col min="12" max="12" width="3" style="5" customWidth="1"/>
    <col min="13" max="13" width="1.875" style="5" customWidth="1"/>
    <col min="14" max="14" width="3" style="5" customWidth="1"/>
    <col min="15" max="15" width="3.625" style="5" customWidth="1"/>
    <col min="16" max="16" width="5.375" style="5" customWidth="1"/>
    <col min="17" max="17" width="3" style="5" customWidth="1"/>
    <col min="18" max="19" width="2" style="5" customWidth="1"/>
    <col min="20" max="20" width="1.5" style="5" customWidth="1"/>
    <col min="21" max="21" width="2" style="5" customWidth="1"/>
    <col min="22" max="22" width="2.125" style="5" customWidth="1"/>
    <col min="23" max="23" width="4.125" style="5" customWidth="1"/>
    <col min="24" max="24" width="3.625" style="5" customWidth="1"/>
    <col min="25" max="256" width="8.125" customWidth="1"/>
  </cols>
  <sheetData>
    <row r="1" spans="1:24" ht="21" customHeight="1" x14ac:dyDescent="0.2">
      <c r="A1" s="53" t="s">
        <v>79</v>
      </c>
      <c r="B1" s="54"/>
      <c r="C1" s="54"/>
      <c r="D1" s="54"/>
      <c r="E1" s="54"/>
      <c r="F1" s="54"/>
      <c r="G1" s="54"/>
      <c r="H1" s="54"/>
      <c r="I1" s="54"/>
      <c r="J1" s="54"/>
      <c r="K1" s="54"/>
      <c r="L1" s="54"/>
      <c r="M1" s="54"/>
      <c r="N1" s="54"/>
      <c r="O1" s="54"/>
      <c r="P1" s="54"/>
      <c r="Q1" s="54"/>
      <c r="R1" s="54"/>
      <c r="S1" s="21"/>
      <c r="T1" s="54"/>
      <c r="U1" s="21"/>
      <c r="V1" s="21"/>
      <c r="W1" s="8"/>
      <c r="X1" s="8"/>
    </row>
    <row r="2" spans="1:24" ht="18.25" customHeight="1" x14ac:dyDescent="0.2">
      <c r="A2" s="8"/>
      <c r="B2" s="8"/>
      <c r="C2" s="8"/>
      <c r="D2" s="8"/>
      <c r="E2" s="8"/>
      <c r="F2" s="8"/>
      <c r="G2" s="8"/>
      <c r="H2" s="8"/>
      <c r="I2" s="8"/>
      <c r="J2" s="8"/>
      <c r="K2" s="8"/>
      <c r="L2" s="8"/>
      <c r="M2" s="8"/>
      <c r="N2" s="8"/>
      <c r="O2" s="8"/>
      <c r="P2" s="8"/>
      <c r="Q2" s="8"/>
      <c r="R2" s="8"/>
      <c r="S2" s="8"/>
      <c r="T2" s="8"/>
      <c r="U2" s="21"/>
      <c r="V2" s="21"/>
      <c r="W2" s="8"/>
      <c r="X2" s="8"/>
    </row>
    <row r="3" spans="1:24" ht="28.25" customHeight="1" x14ac:dyDescent="0.2">
      <c r="A3" s="11" t="s">
        <v>7</v>
      </c>
      <c r="B3" s="11" t="s">
        <v>8</v>
      </c>
      <c r="C3" s="11" t="s">
        <v>9</v>
      </c>
      <c r="D3" s="11" t="s">
        <v>10</v>
      </c>
      <c r="E3" s="11" t="s">
        <v>11</v>
      </c>
      <c r="F3" s="11" t="s">
        <v>12</v>
      </c>
      <c r="G3" s="11" t="s">
        <v>13</v>
      </c>
      <c r="H3" s="11" t="s">
        <v>14</v>
      </c>
      <c r="I3" s="11" t="s">
        <v>15</v>
      </c>
      <c r="J3" s="11" t="s">
        <v>16</v>
      </c>
      <c r="K3" s="11" t="s">
        <v>17</v>
      </c>
      <c r="L3" s="11" t="s">
        <v>18</v>
      </c>
      <c r="M3" s="11" t="s">
        <v>19</v>
      </c>
      <c r="N3" s="11" t="s">
        <v>20</v>
      </c>
      <c r="O3" s="11" t="s">
        <v>21</v>
      </c>
      <c r="P3" s="12" t="s">
        <v>22</v>
      </c>
      <c r="Q3" s="11" t="s">
        <v>23</v>
      </c>
      <c r="R3" s="11" t="s">
        <v>24</v>
      </c>
      <c r="S3" s="11" t="s">
        <v>25</v>
      </c>
      <c r="T3" s="11" t="s">
        <v>26</v>
      </c>
      <c r="U3" s="11" t="s">
        <v>27</v>
      </c>
      <c r="V3" s="11" t="s">
        <v>28</v>
      </c>
      <c r="W3" s="12" t="s">
        <v>29</v>
      </c>
      <c r="X3" s="8"/>
    </row>
    <row r="4" spans="1:24" ht="18.25" customHeight="1" x14ac:dyDescent="0.2">
      <c r="A4" s="15" t="s">
        <v>31</v>
      </c>
      <c r="B4" s="17"/>
      <c r="C4" s="17"/>
      <c r="D4" s="17"/>
      <c r="E4" s="17"/>
      <c r="F4" s="17"/>
      <c r="G4" s="17"/>
      <c r="H4" s="17"/>
      <c r="I4" s="17"/>
      <c r="J4" s="17"/>
      <c r="K4" s="17"/>
      <c r="L4" s="17"/>
      <c r="M4" s="17"/>
      <c r="N4" s="17"/>
      <c r="O4" s="18"/>
      <c r="P4" s="18"/>
      <c r="Q4" s="18"/>
      <c r="R4" s="17"/>
      <c r="S4" s="19"/>
      <c r="T4" s="17"/>
      <c r="U4" s="16">
        <v>2</v>
      </c>
      <c r="V4" s="17"/>
      <c r="W4" s="17"/>
      <c r="X4" s="8"/>
    </row>
    <row r="5" spans="1:24" ht="18.25" customHeight="1" x14ac:dyDescent="0.2">
      <c r="A5" s="23" t="s">
        <v>44</v>
      </c>
      <c r="B5" s="21"/>
      <c r="C5" s="21"/>
      <c r="D5" s="21"/>
      <c r="E5" s="21"/>
      <c r="F5" s="21"/>
      <c r="G5" s="21"/>
      <c r="H5" s="21"/>
      <c r="I5" s="21"/>
      <c r="J5" s="21"/>
      <c r="K5" s="21"/>
      <c r="L5" s="21"/>
      <c r="M5" s="21"/>
      <c r="N5" s="21"/>
      <c r="O5" s="22"/>
      <c r="P5" s="22"/>
      <c r="Q5" s="22"/>
      <c r="R5" s="21"/>
      <c r="S5" s="8"/>
      <c r="T5" s="21"/>
      <c r="U5" s="21">
        <v>1</v>
      </c>
      <c r="V5" s="21"/>
      <c r="W5" s="21"/>
      <c r="X5" s="8"/>
    </row>
    <row r="6" spans="1:24" ht="19" customHeight="1" x14ac:dyDescent="0.2">
      <c r="A6" s="23" t="s">
        <v>47</v>
      </c>
      <c r="B6" s="31"/>
      <c r="C6" s="31"/>
      <c r="D6" s="31"/>
      <c r="E6" s="31"/>
      <c r="F6" s="31"/>
      <c r="G6" s="31"/>
      <c r="H6" s="31"/>
      <c r="I6" s="31"/>
      <c r="J6" s="31"/>
      <c r="K6" s="31"/>
      <c r="L6" s="31"/>
      <c r="M6" s="31"/>
      <c r="N6" s="31"/>
      <c r="O6" s="31"/>
      <c r="P6" s="31"/>
      <c r="Q6" s="31"/>
      <c r="R6" s="31"/>
      <c r="S6" s="8"/>
      <c r="T6" s="31">
        <v>1</v>
      </c>
      <c r="U6" s="21"/>
      <c r="V6" s="31"/>
      <c r="W6" s="31"/>
      <c r="X6" s="8"/>
    </row>
    <row r="7" spans="1:24" ht="19" customHeight="1" x14ac:dyDescent="0.2">
      <c r="A7" s="23" t="s">
        <v>48</v>
      </c>
      <c r="B7" s="31"/>
      <c r="C7" s="31"/>
      <c r="D7" s="31"/>
      <c r="E7" s="31"/>
      <c r="F7" s="31"/>
      <c r="G7" s="31"/>
      <c r="H7" s="31"/>
      <c r="I7" s="31"/>
      <c r="J7" s="31"/>
      <c r="K7" s="31"/>
      <c r="L7" s="31"/>
      <c r="M7" s="31"/>
      <c r="N7" s="31"/>
      <c r="O7" s="31"/>
      <c r="P7" s="31"/>
      <c r="Q7" s="31"/>
      <c r="R7" s="31"/>
      <c r="S7" s="8"/>
      <c r="T7" s="31">
        <v>1</v>
      </c>
      <c r="U7" s="8"/>
      <c r="V7" s="31"/>
      <c r="W7" s="31"/>
      <c r="X7" s="8"/>
    </row>
    <row r="8" spans="1:24" ht="19" customHeight="1" x14ac:dyDescent="0.2">
      <c r="A8" s="30"/>
      <c r="B8" s="31"/>
      <c r="C8" s="31"/>
      <c r="D8" s="31"/>
      <c r="E8" s="31"/>
      <c r="F8" s="31"/>
      <c r="G8" s="31"/>
      <c r="H8" s="31"/>
      <c r="I8" s="31"/>
      <c r="J8" s="31"/>
      <c r="K8" s="31"/>
      <c r="L8" s="31"/>
      <c r="M8" s="31"/>
      <c r="N8" s="31"/>
      <c r="O8" s="31"/>
      <c r="P8" s="31"/>
      <c r="Q8" s="31"/>
      <c r="R8" s="31"/>
      <c r="S8" s="8"/>
      <c r="T8" s="30"/>
      <c r="U8" s="21"/>
      <c r="V8" s="31"/>
      <c r="W8" s="31"/>
      <c r="X8" s="8"/>
    </row>
    <row r="9" spans="1:24" ht="18.25" customHeight="1" x14ac:dyDescent="0.2">
      <c r="A9" s="30"/>
      <c r="B9" s="21"/>
      <c r="C9" s="21"/>
      <c r="D9" s="21"/>
      <c r="E9" s="21"/>
      <c r="F9" s="21"/>
      <c r="G9" s="21"/>
      <c r="H9" s="21"/>
      <c r="I9" s="21"/>
      <c r="J9" s="21"/>
      <c r="K9" s="21"/>
      <c r="L9" s="21"/>
      <c r="M9" s="21"/>
      <c r="N9" s="21"/>
      <c r="O9" s="22"/>
      <c r="P9" s="22"/>
      <c r="Q9" s="22"/>
      <c r="R9" s="21"/>
      <c r="S9" s="21"/>
      <c r="T9" s="21"/>
      <c r="U9" s="21"/>
      <c r="V9" s="21"/>
      <c r="W9" s="21"/>
      <c r="X9" s="8"/>
    </row>
    <row r="10" spans="1:24" ht="18.25" customHeight="1" x14ac:dyDescent="0.2">
      <c r="A10" s="24"/>
      <c r="B10" s="24"/>
      <c r="C10" s="24"/>
      <c r="D10" s="24"/>
      <c r="E10" s="24"/>
      <c r="F10" s="24"/>
      <c r="G10" s="24"/>
      <c r="H10" s="24"/>
      <c r="I10" s="24"/>
      <c r="J10" s="24"/>
      <c r="K10" s="24"/>
      <c r="L10" s="24"/>
      <c r="M10" s="24"/>
      <c r="N10" s="24"/>
      <c r="O10" s="27"/>
      <c r="P10" s="27"/>
      <c r="Q10" s="27"/>
      <c r="R10" s="24"/>
      <c r="S10" s="24"/>
      <c r="T10" s="24"/>
      <c r="U10" s="24"/>
      <c r="V10" s="24"/>
      <c r="W10" s="24"/>
      <c r="X10" s="8"/>
    </row>
    <row r="11" spans="1:24" ht="18.25" customHeight="1" x14ac:dyDescent="0.2">
      <c r="A11" s="16" t="s">
        <v>51</v>
      </c>
      <c r="B11" s="17">
        <f t="shared" ref="B11:N11" si="0">SUM(B4:B10)</f>
        <v>0</v>
      </c>
      <c r="C11" s="17">
        <f t="shared" si="0"/>
        <v>0</v>
      </c>
      <c r="D11" s="17">
        <f t="shared" si="0"/>
        <v>0</v>
      </c>
      <c r="E11" s="17">
        <f t="shared" si="0"/>
        <v>0</v>
      </c>
      <c r="F11" s="17">
        <f t="shared" si="0"/>
        <v>0</v>
      </c>
      <c r="G11" s="17">
        <f t="shared" si="0"/>
        <v>0</v>
      </c>
      <c r="H11" s="17">
        <f t="shared" si="0"/>
        <v>0</v>
      </c>
      <c r="I11" s="17">
        <f t="shared" si="0"/>
        <v>0</v>
      </c>
      <c r="J11" s="17">
        <f t="shared" si="0"/>
        <v>0</v>
      </c>
      <c r="K11" s="17">
        <f t="shared" si="0"/>
        <v>0</v>
      </c>
      <c r="L11" s="17">
        <f t="shared" si="0"/>
        <v>0</v>
      </c>
      <c r="M11" s="17">
        <f t="shared" si="0"/>
        <v>0</v>
      </c>
      <c r="N11" s="17">
        <f t="shared" si="0"/>
        <v>0</v>
      </c>
      <c r="O11" s="18" t="e">
        <f>(D11+J11+K11)/(B11+J11+K11)</f>
        <v>#DIV/0!</v>
      </c>
      <c r="P11" s="18" t="e">
        <f>($D11+$E11+($F11*2)+(G11*3))/$B11</f>
        <v>#DIV/0!</v>
      </c>
      <c r="Q11" s="18" t="e">
        <f>D11/B11</f>
        <v>#DIV/0!</v>
      </c>
      <c r="R11" s="17">
        <f>SUM(R4:R10)</f>
        <v>0</v>
      </c>
      <c r="S11" s="19"/>
      <c r="T11" s="17">
        <f>SUM(T4:T10)</f>
        <v>2</v>
      </c>
      <c r="U11" s="17">
        <f>SUM(U4:U10)</f>
        <v>3</v>
      </c>
      <c r="V11" s="17">
        <f>SUM(V4:V10)</f>
        <v>0</v>
      </c>
      <c r="W11" s="18">
        <f>(U11+V11)/(T11+U11+V11)</f>
        <v>0.6</v>
      </c>
      <c r="X11" s="8"/>
    </row>
    <row r="12" spans="1:24" ht="18.25" customHeight="1" x14ac:dyDescent="0.2">
      <c r="A12" s="21"/>
      <c r="B12" s="21"/>
      <c r="C12" s="21"/>
      <c r="D12" s="21"/>
      <c r="E12" s="21"/>
      <c r="F12" s="21"/>
      <c r="G12" s="21"/>
      <c r="H12" s="21"/>
      <c r="I12" s="21"/>
      <c r="J12" s="21"/>
      <c r="K12" s="21"/>
      <c r="L12" s="21"/>
      <c r="M12" s="21"/>
      <c r="N12" s="21"/>
      <c r="O12" s="21"/>
      <c r="P12" s="21"/>
      <c r="Q12" s="21"/>
      <c r="R12" s="21"/>
      <c r="S12" s="8"/>
      <c r="T12" s="21"/>
      <c r="U12" s="21"/>
      <c r="V12" s="21"/>
      <c r="W12" s="8"/>
      <c r="X12" s="8"/>
    </row>
    <row r="13" spans="1:24" ht="18.25" customHeight="1" x14ac:dyDescent="0.2">
      <c r="A13" s="21"/>
      <c r="B13" s="21"/>
      <c r="C13" s="21"/>
      <c r="D13" s="21"/>
      <c r="E13" s="21"/>
      <c r="F13" s="21"/>
      <c r="G13" s="21"/>
      <c r="H13" s="21"/>
      <c r="I13" s="21"/>
      <c r="J13" s="21"/>
      <c r="K13" s="21"/>
      <c r="L13" s="21"/>
      <c r="M13" s="21"/>
      <c r="N13" s="21"/>
      <c r="O13" s="21"/>
      <c r="P13" s="21"/>
      <c r="Q13" s="21"/>
      <c r="R13" s="21"/>
      <c r="S13" s="8"/>
      <c r="T13" s="21"/>
      <c r="U13" s="21"/>
      <c r="V13" s="21"/>
      <c r="W13" s="8"/>
      <c r="X13" s="8"/>
    </row>
    <row r="14" spans="1:24" ht="18.25" customHeight="1" x14ac:dyDescent="0.2">
      <c r="A14" s="20" t="s">
        <v>52</v>
      </c>
      <c r="B14" s="21"/>
      <c r="C14" s="21"/>
      <c r="D14" s="21"/>
      <c r="E14" s="21"/>
      <c r="F14" s="21"/>
      <c r="G14" s="21"/>
      <c r="H14" s="21"/>
      <c r="I14" s="21"/>
      <c r="J14" s="21"/>
      <c r="K14" s="21"/>
      <c r="L14" s="21"/>
      <c r="M14" s="21"/>
      <c r="N14" s="21"/>
      <c r="O14" s="21"/>
      <c r="P14" s="21"/>
      <c r="Q14" s="21"/>
      <c r="R14" s="21"/>
      <c r="S14" s="8"/>
      <c r="T14" s="21"/>
      <c r="U14" s="21"/>
      <c r="V14" s="21"/>
      <c r="W14" s="8"/>
      <c r="X14" s="8"/>
    </row>
    <row r="15" spans="1:24" ht="18.25" customHeight="1" x14ac:dyDescent="0.2">
      <c r="A15" s="11" t="s">
        <v>7</v>
      </c>
      <c r="B15" s="13" t="s">
        <v>53</v>
      </c>
      <c r="C15" s="11" t="s">
        <v>54</v>
      </c>
      <c r="D15" s="11" t="s">
        <v>55</v>
      </c>
      <c r="E15" s="11" t="s">
        <v>56</v>
      </c>
      <c r="F15" s="11" t="s">
        <v>57</v>
      </c>
      <c r="G15" s="11" t="s">
        <v>9</v>
      </c>
      <c r="H15" s="11" t="s">
        <v>10</v>
      </c>
      <c r="I15" s="11" t="s">
        <v>15</v>
      </c>
      <c r="J15" s="11" t="s">
        <v>16</v>
      </c>
      <c r="K15" s="11" t="s">
        <v>17</v>
      </c>
      <c r="L15" s="11" t="s">
        <v>65</v>
      </c>
      <c r="M15" s="13" t="s">
        <v>58</v>
      </c>
      <c r="N15" s="11" t="s">
        <v>59</v>
      </c>
      <c r="O15" s="11" t="s">
        <v>60</v>
      </c>
      <c r="P15" s="11" t="s">
        <v>8</v>
      </c>
      <c r="Q15" s="11" t="s">
        <v>61</v>
      </c>
      <c r="R15" s="11" t="s">
        <v>62</v>
      </c>
      <c r="S15" s="21"/>
      <c r="T15" s="21"/>
      <c r="U15" s="21"/>
      <c r="V15" s="21"/>
      <c r="W15" s="8"/>
      <c r="X15" s="8"/>
    </row>
    <row r="16" spans="1:24" ht="18.25" customHeight="1" x14ac:dyDescent="0.2">
      <c r="A16" s="15" t="s">
        <v>31</v>
      </c>
      <c r="B16" s="16">
        <v>1</v>
      </c>
      <c r="C16" s="16">
        <v>1</v>
      </c>
      <c r="D16" s="17"/>
      <c r="E16" s="33"/>
      <c r="F16" s="16">
        <v>4</v>
      </c>
      <c r="G16" s="16">
        <v>0</v>
      </c>
      <c r="H16" s="16">
        <v>1</v>
      </c>
      <c r="I16" s="16">
        <v>6</v>
      </c>
      <c r="J16" s="16">
        <v>1</v>
      </c>
      <c r="K16" s="16">
        <v>0</v>
      </c>
      <c r="L16" s="17">
        <v>0</v>
      </c>
      <c r="M16" s="16">
        <v>0</v>
      </c>
      <c r="N16" s="34"/>
      <c r="O16" s="34"/>
      <c r="P16" s="16">
        <v>14</v>
      </c>
      <c r="Q16" s="16">
        <v>57</v>
      </c>
      <c r="R16" s="16" t="s">
        <v>80</v>
      </c>
      <c r="S16" s="8"/>
      <c r="T16" s="21"/>
      <c r="U16" s="21"/>
      <c r="V16" s="21"/>
      <c r="W16" s="8"/>
      <c r="X16" s="8"/>
    </row>
    <row r="17" spans="1:24" ht="18.25" customHeight="1" x14ac:dyDescent="0.2">
      <c r="A17" s="23" t="s">
        <v>34</v>
      </c>
      <c r="B17" s="21">
        <v>1</v>
      </c>
      <c r="C17" s="21"/>
      <c r="D17" s="21"/>
      <c r="E17" s="41"/>
      <c r="F17" s="21">
        <v>1.33</v>
      </c>
      <c r="G17" s="21">
        <v>0</v>
      </c>
      <c r="H17" s="21">
        <v>0</v>
      </c>
      <c r="I17" s="21">
        <v>2</v>
      </c>
      <c r="J17" s="21"/>
      <c r="K17" s="21"/>
      <c r="L17" s="21"/>
      <c r="M17" s="21"/>
      <c r="N17" s="42"/>
      <c r="O17" s="21"/>
      <c r="P17" s="21">
        <v>5</v>
      </c>
      <c r="Q17" s="21"/>
      <c r="R17" s="21"/>
      <c r="S17" s="8"/>
      <c r="T17" s="8"/>
      <c r="U17" s="8"/>
      <c r="V17" s="8"/>
      <c r="W17" s="8"/>
      <c r="X17" s="8"/>
    </row>
    <row r="18" spans="1:24" ht="18.25" customHeight="1" x14ac:dyDescent="0.2">
      <c r="A18" s="20" t="s">
        <v>37</v>
      </c>
      <c r="B18" s="21">
        <v>1</v>
      </c>
      <c r="C18" s="21">
        <v>1</v>
      </c>
      <c r="D18" s="21"/>
      <c r="E18" s="41"/>
      <c r="F18" s="21">
        <v>3</v>
      </c>
      <c r="G18" s="21">
        <v>0</v>
      </c>
      <c r="H18" s="21">
        <v>3</v>
      </c>
      <c r="I18" s="21"/>
      <c r="J18" s="21">
        <v>1</v>
      </c>
      <c r="K18" s="21"/>
      <c r="L18" s="21"/>
      <c r="M18" s="21"/>
      <c r="N18" s="21"/>
      <c r="O18" s="21"/>
      <c r="P18" s="21">
        <v>13</v>
      </c>
      <c r="Q18" s="21"/>
      <c r="R18" s="21"/>
      <c r="S18" s="8"/>
      <c r="T18" s="8"/>
      <c r="U18" s="8"/>
      <c r="V18" s="8"/>
      <c r="W18" s="8"/>
      <c r="X18" s="8"/>
    </row>
    <row r="19" spans="1:24" ht="18.25" customHeight="1" x14ac:dyDescent="0.2">
      <c r="A19" s="20" t="s">
        <v>38</v>
      </c>
      <c r="B19" s="21">
        <v>1</v>
      </c>
      <c r="C19" s="21"/>
      <c r="D19" s="21"/>
      <c r="E19" s="41"/>
      <c r="F19" s="21">
        <v>1</v>
      </c>
      <c r="G19" s="21"/>
      <c r="H19" s="21"/>
      <c r="I19" s="21">
        <v>3</v>
      </c>
      <c r="J19" s="21"/>
      <c r="K19" s="21"/>
      <c r="L19" s="21"/>
      <c r="M19" s="21"/>
      <c r="N19" s="21"/>
      <c r="O19" s="21"/>
      <c r="P19" s="21"/>
      <c r="Q19" s="21"/>
      <c r="R19" s="21"/>
      <c r="S19" s="8"/>
      <c r="T19" s="8"/>
      <c r="U19" s="8"/>
      <c r="V19" s="8"/>
      <c r="W19" s="8"/>
      <c r="X19" s="8"/>
    </row>
    <row r="20" spans="1:24" ht="18.25" customHeight="1" x14ac:dyDescent="0.2">
      <c r="A20" s="23" t="s">
        <v>40</v>
      </c>
      <c r="B20" s="21">
        <v>1</v>
      </c>
      <c r="C20" s="21">
        <v>1</v>
      </c>
      <c r="D20" s="21"/>
      <c r="E20" s="41"/>
      <c r="F20" s="21">
        <v>6</v>
      </c>
      <c r="G20" s="21">
        <v>4</v>
      </c>
      <c r="H20" s="21">
        <v>3</v>
      </c>
      <c r="I20" s="21">
        <v>3</v>
      </c>
      <c r="J20" s="21">
        <v>3</v>
      </c>
      <c r="K20" s="21"/>
      <c r="L20" s="21"/>
      <c r="M20" s="21">
        <v>4</v>
      </c>
      <c r="N20" s="21"/>
      <c r="O20" s="21"/>
      <c r="P20" s="21"/>
      <c r="Q20" s="21"/>
      <c r="R20" s="21"/>
      <c r="S20" s="8"/>
      <c r="T20" s="8"/>
      <c r="U20" s="8"/>
      <c r="V20" s="8"/>
      <c r="W20" s="8"/>
      <c r="X20" s="8"/>
    </row>
    <row r="21" spans="1:24" ht="18.25" customHeight="1" x14ac:dyDescent="0.2">
      <c r="A21" s="23" t="s">
        <v>44</v>
      </c>
      <c r="B21" s="21">
        <v>1</v>
      </c>
      <c r="C21" s="21"/>
      <c r="D21" s="21">
        <v>1</v>
      </c>
      <c r="E21" s="41"/>
      <c r="F21" s="21">
        <v>6</v>
      </c>
      <c r="G21" s="21">
        <v>3</v>
      </c>
      <c r="H21" s="21">
        <v>4</v>
      </c>
      <c r="I21" s="21">
        <v>1</v>
      </c>
      <c r="J21" s="21">
        <v>1</v>
      </c>
      <c r="K21" s="21"/>
      <c r="L21" s="21"/>
      <c r="M21" s="21">
        <v>1</v>
      </c>
      <c r="N21" s="21"/>
      <c r="O21" s="21"/>
      <c r="P21" s="21"/>
      <c r="Q21" s="21"/>
      <c r="R21" s="21"/>
      <c r="S21" s="8"/>
      <c r="T21" s="8"/>
      <c r="U21" s="8"/>
      <c r="V21" s="8"/>
      <c r="W21" s="8"/>
      <c r="X21" s="8"/>
    </row>
    <row r="22" spans="1:24" ht="18.25" customHeight="1" x14ac:dyDescent="0.2">
      <c r="A22" s="23" t="s">
        <v>45</v>
      </c>
      <c r="B22" s="21">
        <v>1</v>
      </c>
      <c r="C22" s="21"/>
      <c r="D22" s="21"/>
      <c r="E22" s="41"/>
      <c r="F22" s="21">
        <v>2</v>
      </c>
      <c r="G22" s="21">
        <v>3</v>
      </c>
      <c r="H22" s="21">
        <v>3</v>
      </c>
      <c r="I22" s="21">
        <v>4</v>
      </c>
      <c r="J22" s="21">
        <v>1</v>
      </c>
      <c r="K22" s="21"/>
      <c r="L22" s="21"/>
      <c r="M22" s="21">
        <v>3</v>
      </c>
      <c r="N22" s="21"/>
      <c r="O22" s="21"/>
      <c r="P22" s="21"/>
      <c r="Q22" s="21"/>
      <c r="R22" s="21"/>
      <c r="S22" s="8"/>
      <c r="T22" s="8"/>
      <c r="U22" s="8"/>
      <c r="V22" s="8"/>
      <c r="W22" s="8"/>
      <c r="X22" s="8"/>
    </row>
    <row r="23" spans="1:24" ht="18.25" customHeight="1" x14ac:dyDescent="0.2">
      <c r="A23" s="23" t="s">
        <v>47</v>
      </c>
      <c r="B23" s="21">
        <v>1</v>
      </c>
      <c r="C23" s="21"/>
      <c r="D23" s="21"/>
      <c r="E23" s="41"/>
      <c r="F23" s="42">
        <v>4.67</v>
      </c>
      <c r="G23" s="21">
        <v>3</v>
      </c>
      <c r="H23" s="21">
        <v>7</v>
      </c>
      <c r="I23" s="21">
        <v>2</v>
      </c>
      <c r="J23" s="21">
        <v>1</v>
      </c>
      <c r="K23" s="21"/>
      <c r="L23" s="21">
        <v>1</v>
      </c>
      <c r="M23" s="21">
        <v>3</v>
      </c>
      <c r="N23" s="21"/>
      <c r="O23" s="21"/>
      <c r="P23" s="21"/>
      <c r="Q23" s="21"/>
      <c r="R23" s="21"/>
      <c r="S23" s="8"/>
      <c r="T23" s="8"/>
      <c r="U23" s="8"/>
      <c r="V23" s="8"/>
      <c r="W23" s="8"/>
      <c r="X23" s="8"/>
    </row>
    <row r="24" spans="1:24" ht="18.25" customHeight="1" x14ac:dyDescent="0.2">
      <c r="A24" s="23" t="s">
        <v>48</v>
      </c>
      <c r="B24" s="21">
        <v>1</v>
      </c>
      <c r="C24" s="21"/>
      <c r="D24" s="21">
        <v>1</v>
      </c>
      <c r="E24" s="41"/>
      <c r="F24" s="21">
        <v>6</v>
      </c>
      <c r="G24" s="21">
        <v>4</v>
      </c>
      <c r="H24" s="21">
        <v>9</v>
      </c>
      <c r="I24" s="21">
        <v>4</v>
      </c>
      <c r="J24" s="21">
        <v>0</v>
      </c>
      <c r="K24" s="21"/>
      <c r="L24" s="21"/>
      <c r="M24" s="21">
        <v>3</v>
      </c>
      <c r="N24" s="21"/>
      <c r="O24" s="21"/>
      <c r="P24" s="21"/>
      <c r="Q24" s="21"/>
      <c r="R24" s="21"/>
      <c r="S24" s="8"/>
      <c r="T24" s="8"/>
      <c r="U24" s="8"/>
      <c r="V24" s="8"/>
      <c r="W24" s="8"/>
      <c r="X24" s="8"/>
    </row>
    <row r="25" spans="1:24" ht="18.25" customHeight="1" x14ac:dyDescent="0.2">
      <c r="A25" s="23" t="s">
        <v>50</v>
      </c>
      <c r="B25" s="21">
        <v>1</v>
      </c>
      <c r="C25" s="21"/>
      <c r="D25" s="21">
        <v>1</v>
      </c>
      <c r="E25" s="41"/>
      <c r="F25" s="42">
        <v>2.33</v>
      </c>
      <c r="G25" s="21">
        <v>1</v>
      </c>
      <c r="H25" s="21">
        <v>3</v>
      </c>
      <c r="I25" s="21">
        <v>2</v>
      </c>
      <c r="J25" s="21">
        <v>1</v>
      </c>
      <c r="K25" s="21"/>
      <c r="L25" s="21"/>
      <c r="M25" s="21">
        <v>1</v>
      </c>
      <c r="N25" s="21"/>
      <c r="O25" s="21"/>
      <c r="P25" s="21"/>
      <c r="Q25" s="21"/>
      <c r="R25" s="21"/>
      <c r="S25" s="8"/>
      <c r="T25" s="8"/>
      <c r="U25" s="8"/>
      <c r="V25" s="8"/>
      <c r="W25" s="8"/>
      <c r="X25" s="8"/>
    </row>
    <row r="26" spans="1:24" ht="18.25" customHeight="1" x14ac:dyDescent="0.2">
      <c r="A26" s="30"/>
      <c r="B26" s="21"/>
      <c r="C26" s="21"/>
      <c r="D26" s="21"/>
      <c r="E26" s="41"/>
      <c r="F26" s="21"/>
      <c r="G26" s="21"/>
      <c r="H26" s="21"/>
      <c r="I26" s="21"/>
      <c r="J26" s="21"/>
      <c r="K26" s="21"/>
      <c r="L26" s="21"/>
      <c r="M26" s="21"/>
      <c r="N26" s="21"/>
      <c r="O26" s="21"/>
      <c r="P26" s="21"/>
      <c r="Q26" s="21"/>
      <c r="R26" s="21"/>
      <c r="S26" s="8"/>
      <c r="T26" s="8"/>
      <c r="U26" s="8"/>
      <c r="V26" s="8"/>
      <c r="W26" s="8"/>
      <c r="X26" s="8"/>
    </row>
    <row r="27" spans="1:24" ht="18.25" customHeight="1" x14ac:dyDescent="0.2">
      <c r="A27" s="24"/>
      <c r="B27" s="24"/>
      <c r="C27" s="24"/>
      <c r="D27" s="24"/>
      <c r="E27" s="37"/>
      <c r="F27" s="24"/>
      <c r="G27" s="24"/>
      <c r="H27" s="24"/>
      <c r="I27" s="24"/>
      <c r="J27" s="24"/>
      <c r="K27" s="24"/>
      <c r="L27" s="38"/>
      <c r="M27" s="24"/>
      <c r="N27" s="24"/>
      <c r="O27" s="24"/>
      <c r="P27" s="24"/>
      <c r="Q27" s="24"/>
      <c r="R27" s="24"/>
      <c r="S27" s="21"/>
      <c r="T27" s="8"/>
      <c r="U27" s="8"/>
      <c r="V27" s="8"/>
      <c r="W27" s="8"/>
      <c r="X27" s="8"/>
    </row>
    <row r="28" spans="1:24" ht="19" customHeight="1" x14ac:dyDescent="0.2">
      <c r="A28" s="16" t="s">
        <v>51</v>
      </c>
      <c r="B28" s="17">
        <f t="shared" ref="B28:M28" si="1">SUM(B16:B27)</f>
        <v>10</v>
      </c>
      <c r="C28" s="17">
        <f t="shared" si="1"/>
        <v>3</v>
      </c>
      <c r="D28" s="17">
        <f t="shared" si="1"/>
        <v>3</v>
      </c>
      <c r="E28" s="34">
        <f t="shared" si="1"/>
        <v>0</v>
      </c>
      <c r="F28" s="34">
        <f t="shared" si="1"/>
        <v>36.33</v>
      </c>
      <c r="G28" s="17">
        <f t="shared" si="1"/>
        <v>18</v>
      </c>
      <c r="H28" s="17">
        <f t="shared" si="1"/>
        <v>33</v>
      </c>
      <c r="I28" s="17">
        <f t="shared" si="1"/>
        <v>27</v>
      </c>
      <c r="J28" s="17">
        <f t="shared" si="1"/>
        <v>9</v>
      </c>
      <c r="K28" s="17">
        <f t="shared" si="1"/>
        <v>0</v>
      </c>
      <c r="L28" s="17">
        <f t="shared" si="1"/>
        <v>1</v>
      </c>
      <c r="M28" s="17">
        <f t="shared" si="1"/>
        <v>15</v>
      </c>
      <c r="N28" s="34">
        <f>(M28*7)/F28</f>
        <v>2.8901734104046244</v>
      </c>
      <c r="O28" s="34">
        <f>SUM(H28+J28+K28)/F28</f>
        <v>1.1560693641618498</v>
      </c>
      <c r="P28" s="55">
        <f>SUM(P16:P27)</f>
        <v>32</v>
      </c>
      <c r="Q28" s="19"/>
      <c r="R28" s="19"/>
      <c r="S28" s="8"/>
      <c r="T28" s="8"/>
      <c r="U28" s="8"/>
      <c r="V28" s="8"/>
      <c r="W28" s="8"/>
      <c r="X28" s="8"/>
    </row>
    <row r="29" spans="1:24" ht="18.25" customHeight="1" x14ac:dyDescent="0.2">
      <c r="A29" s="8"/>
      <c r="B29" s="8"/>
      <c r="C29" s="8"/>
      <c r="D29" s="8"/>
      <c r="E29" s="8"/>
      <c r="F29" s="8"/>
      <c r="G29" s="8"/>
      <c r="H29" s="8"/>
      <c r="I29" s="8"/>
      <c r="J29" s="8"/>
      <c r="K29" s="8"/>
      <c r="L29" s="8"/>
      <c r="M29" s="8"/>
      <c r="N29" s="8"/>
      <c r="O29" s="8"/>
      <c r="P29" s="8"/>
      <c r="Q29" s="8"/>
      <c r="R29" s="8"/>
      <c r="S29" s="8"/>
      <c r="T29" s="8"/>
      <c r="U29" s="8"/>
      <c r="V29" s="8"/>
      <c r="W29" s="8"/>
      <c r="X29" s="8"/>
    </row>
    <row r="30" spans="1:24" ht="18.25" customHeight="1" x14ac:dyDescent="0.2">
      <c r="A30" s="8"/>
      <c r="B30" s="8"/>
      <c r="C30" s="8"/>
      <c r="D30" s="8"/>
      <c r="E30" s="8"/>
      <c r="F30" s="8"/>
      <c r="G30" s="8"/>
      <c r="H30" s="8"/>
      <c r="I30" s="8"/>
      <c r="J30" s="8"/>
      <c r="K30" s="8"/>
      <c r="L30" s="8"/>
      <c r="M30" s="8"/>
      <c r="N30" s="8"/>
      <c r="O30" s="8"/>
      <c r="P30" s="8"/>
      <c r="Q30" s="8"/>
      <c r="R30" s="8"/>
      <c r="S30" s="8"/>
      <c r="T30" s="8"/>
      <c r="U30" s="8"/>
      <c r="V30" s="8"/>
      <c r="W30" s="8"/>
      <c r="X30" s="8"/>
    </row>
    <row r="31" spans="1:24" ht="18.25" customHeight="1" x14ac:dyDescent="0.2">
      <c r="A31" s="8"/>
      <c r="B31" s="8"/>
      <c r="C31" s="8"/>
      <c r="D31" s="8"/>
      <c r="E31" s="8"/>
      <c r="F31" s="8"/>
      <c r="G31" s="8"/>
      <c r="H31" s="8"/>
      <c r="I31" s="8"/>
      <c r="J31" s="8"/>
      <c r="K31" s="8"/>
      <c r="L31" s="8"/>
      <c r="M31" s="8"/>
      <c r="N31" s="8"/>
      <c r="O31" s="8"/>
      <c r="P31" s="8"/>
      <c r="Q31" s="8"/>
      <c r="R31" s="8"/>
      <c r="S31" s="8"/>
      <c r="T31" s="8"/>
      <c r="U31" s="8"/>
      <c r="V31" s="8"/>
      <c r="W31" s="8"/>
      <c r="X31" s="8"/>
    </row>
    <row r="32" spans="1:24" ht="18.25" customHeight="1" x14ac:dyDescent="0.2">
      <c r="A32" s="8"/>
      <c r="B32" s="8"/>
      <c r="C32" s="8"/>
      <c r="D32" s="8"/>
      <c r="E32" s="8"/>
      <c r="F32" s="8"/>
      <c r="G32" s="8"/>
      <c r="H32" s="8"/>
      <c r="I32" s="8"/>
      <c r="J32" s="8"/>
      <c r="K32" s="8"/>
      <c r="L32" s="8"/>
      <c r="M32" s="8"/>
      <c r="N32" s="8"/>
      <c r="O32" s="8"/>
      <c r="P32" s="8"/>
      <c r="Q32" s="8"/>
      <c r="R32" s="8"/>
      <c r="S32" s="8"/>
      <c r="T32" s="8"/>
      <c r="U32" s="8"/>
      <c r="V32" s="8"/>
      <c r="W32" s="8"/>
      <c r="X32" s="8"/>
    </row>
    <row r="33" spans="1:24" ht="18.25" customHeight="1" x14ac:dyDescent="0.2">
      <c r="A33" s="8"/>
      <c r="B33" s="8"/>
      <c r="C33" s="8"/>
      <c r="D33" s="8"/>
      <c r="E33" s="8"/>
      <c r="F33" s="8"/>
      <c r="G33" s="8"/>
      <c r="H33" s="8"/>
      <c r="I33" s="8"/>
      <c r="J33" s="8"/>
      <c r="K33" s="8"/>
      <c r="L33" s="8"/>
      <c r="M33" s="8"/>
      <c r="N33" s="8"/>
      <c r="O33" s="8"/>
      <c r="P33" s="8"/>
      <c r="Q33" s="8"/>
      <c r="R33" s="8"/>
      <c r="S33" s="8"/>
      <c r="T33" s="8"/>
      <c r="U33" s="8"/>
      <c r="V33" s="8"/>
      <c r="W33" s="8"/>
      <c r="X33" s="8"/>
    </row>
    <row r="34" spans="1:24" ht="18.25" customHeight="1" x14ac:dyDescent="0.2">
      <c r="A34" s="8"/>
      <c r="B34" s="8"/>
      <c r="C34" s="8"/>
      <c r="D34" s="8"/>
      <c r="E34" s="8"/>
      <c r="F34" s="8"/>
      <c r="G34" s="8"/>
      <c r="H34" s="8"/>
      <c r="I34" s="8"/>
      <c r="J34" s="8"/>
      <c r="K34" s="8"/>
      <c r="L34" s="8"/>
      <c r="M34" s="8"/>
      <c r="N34" s="8"/>
      <c r="O34" s="8"/>
      <c r="P34" s="8"/>
      <c r="Q34" s="8"/>
      <c r="R34" s="8"/>
      <c r="S34" s="8"/>
      <c r="T34" s="8"/>
      <c r="U34" s="8"/>
      <c r="V34" s="8"/>
      <c r="W34" s="8"/>
      <c r="X34" s="8"/>
    </row>
    <row r="35" spans="1:24" ht="21" customHeight="1" x14ac:dyDescent="0.2">
      <c r="A35" s="53" t="s">
        <v>81</v>
      </c>
      <c r="B35" s="54"/>
      <c r="C35" s="54"/>
      <c r="D35" s="54"/>
      <c r="E35" s="54"/>
      <c r="F35" s="54"/>
      <c r="G35" s="54"/>
      <c r="H35" s="54"/>
      <c r="I35" s="54"/>
      <c r="J35" s="54"/>
      <c r="K35" s="54"/>
      <c r="L35" s="54"/>
      <c r="M35" s="54"/>
      <c r="N35" s="54"/>
      <c r="O35" s="54"/>
      <c r="P35" s="54"/>
      <c r="Q35" s="54"/>
      <c r="R35" s="54"/>
      <c r="S35" s="21"/>
      <c r="T35" s="54"/>
      <c r="U35" s="21"/>
      <c r="V35" s="21"/>
      <c r="W35" s="8"/>
      <c r="X35" s="8"/>
    </row>
    <row r="36" spans="1:24" ht="19" customHeight="1" x14ac:dyDescent="0.2">
      <c r="A36" s="26" t="s">
        <v>82</v>
      </c>
      <c r="B36" s="8"/>
      <c r="C36" s="8"/>
      <c r="D36" s="8"/>
      <c r="E36" s="8"/>
      <c r="F36" s="8"/>
      <c r="G36" s="8"/>
      <c r="H36" s="8"/>
      <c r="I36" s="8"/>
      <c r="J36" s="8"/>
      <c r="K36" s="8"/>
      <c r="L36" s="8"/>
      <c r="M36" s="8"/>
      <c r="N36" s="8"/>
      <c r="O36" s="8"/>
      <c r="P36" s="8"/>
      <c r="Q36" s="8"/>
      <c r="R36" s="8"/>
      <c r="S36" s="8"/>
      <c r="T36" s="8"/>
      <c r="U36" s="21"/>
      <c r="V36" s="21"/>
      <c r="W36" s="8"/>
      <c r="X36" s="8"/>
    </row>
    <row r="37" spans="1:24" ht="28.25" customHeight="1" x14ac:dyDescent="0.2">
      <c r="A37" s="11" t="s">
        <v>7</v>
      </c>
      <c r="B37" s="11" t="s">
        <v>8</v>
      </c>
      <c r="C37" s="11" t="s">
        <v>9</v>
      </c>
      <c r="D37" s="11" t="s">
        <v>10</v>
      </c>
      <c r="E37" s="11" t="s">
        <v>11</v>
      </c>
      <c r="F37" s="11" t="s">
        <v>12</v>
      </c>
      <c r="G37" s="11" t="s">
        <v>13</v>
      </c>
      <c r="H37" s="11" t="s">
        <v>14</v>
      </c>
      <c r="I37" s="11" t="s">
        <v>15</v>
      </c>
      <c r="J37" s="11" t="s">
        <v>16</v>
      </c>
      <c r="K37" s="11" t="s">
        <v>17</v>
      </c>
      <c r="L37" s="11" t="s">
        <v>18</v>
      </c>
      <c r="M37" s="11" t="s">
        <v>19</v>
      </c>
      <c r="N37" s="11" t="s">
        <v>20</v>
      </c>
      <c r="O37" s="11" t="s">
        <v>21</v>
      </c>
      <c r="P37" s="12" t="s">
        <v>22</v>
      </c>
      <c r="Q37" s="11" t="s">
        <v>23</v>
      </c>
      <c r="R37" s="11" t="s">
        <v>24</v>
      </c>
      <c r="S37" s="11" t="s">
        <v>25</v>
      </c>
      <c r="T37" s="11" t="s">
        <v>26</v>
      </c>
      <c r="U37" s="11" t="s">
        <v>27</v>
      </c>
      <c r="V37" s="11" t="s">
        <v>28</v>
      </c>
      <c r="W37" s="12" t="s">
        <v>29</v>
      </c>
      <c r="X37" s="11" t="s">
        <v>30</v>
      </c>
    </row>
    <row r="38" spans="1:24" ht="19" customHeight="1" x14ac:dyDescent="0.2">
      <c r="A38" s="16" t="s">
        <v>37</v>
      </c>
      <c r="B38" s="56">
        <v>2</v>
      </c>
      <c r="C38" s="56">
        <v>0</v>
      </c>
      <c r="D38" s="56">
        <v>0</v>
      </c>
      <c r="E38" s="19"/>
      <c r="F38" s="19"/>
      <c r="G38" s="19"/>
      <c r="H38" s="19"/>
      <c r="I38" s="56">
        <v>1</v>
      </c>
      <c r="J38" s="19"/>
      <c r="K38" s="19"/>
      <c r="L38" s="19"/>
      <c r="M38" s="19"/>
      <c r="N38" s="19"/>
      <c r="O38" s="19"/>
      <c r="P38" s="19"/>
      <c r="Q38" s="19"/>
      <c r="R38" s="17"/>
      <c r="S38" s="19"/>
      <c r="T38" s="19"/>
      <c r="U38" s="19"/>
      <c r="V38" s="56">
        <v>1</v>
      </c>
      <c r="W38" s="19"/>
      <c r="X38" s="19"/>
    </row>
    <row r="39" spans="1:24" ht="19" customHeight="1" x14ac:dyDescent="0.2">
      <c r="A39" s="23" t="s">
        <v>67</v>
      </c>
      <c r="B39" s="45">
        <v>3</v>
      </c>
      <c r="C39" s="45">
        <v>0</v>
      </c>
      <c r="D39" s="45">
        <v>1</v>
      </c>
      <c r="E39" s="8"/>
      <c r="F39" s="8"/>
      <c r="G39" s="8"/>
      <c r="H39" s="8"/>
      <c r="I39" s="45">
        <v>1</v>
      </c>
      <c r="J39" s="8"/>
      <c r="K39" s="8"/>
      <c r="L39" s="8"/>
      <c r="M39" s="8"/>
      <c r="N39" s="8"/>
      <c r="O39" s="8"/>
      <c r="P39" s="8"/>
      <c r="Q39" s="8"/>
      <c r="R39" s="8"/>
      <c r="S39" s="8"/>
      <c r="T39" s="8"/>
      <c r="U39" s="8"/>
      <c r="V39" s="21"/>
      <c r="W39" s="8"/>
      <c r="X39" s="8"/>
    </row>
    <row r="40" spans="1:24" ht="19" customHeight="1" x14ac:dyDescent="0.2">
      <c r="A40" s="23" t="s">
        <v>47</v>
      </c>
      <c r="B40" s="45">
        <v>1</v>
      </c>
      <c r="C40" s="45">
        <v>0</v>
      </c>
      <c r="D40" s="45">
        <v>0</v>
      </c>
      <c r="E40" s="8"/>
      <c r="F40" s="8"/>
      <c r="G40" s="8"/>
      <c r="H40" s="8"/>
      <c r="I40" s="8"/>
      <c r="J40" s="8"/>
      <c r="K40" s="8"/>
      <c r="L40" s="8"/>
      <c r="M40" s="8"/>
      <c r="N40" s="8"/>
      <c r="O40" s="8"/>
      <c r="P40" s="8"/>
      <c r="Q40" s="8"/>
      <c r="R40" s="21"/>
      <c r="S40" s="8"/>
      <c r="T40" s="8"/>
      <c r="U40" s="8"/>
      <c r="V40" s="8"/>
      <c r="W40" s="8"/>
      <c r="X40" s="8"/>
    </row>
    <row r="41" spans="1:24" ht="18.25" customHeight="1" x14ac:dyDescent="0.2">
      <c r="A41" s="30"/>
      <c r="B41" s="21"/>
      <c r="C41" s="21"/>
      <c r="D41" s="21"/>
      <c r="E41" s="21"/>
      <c r="F41" s="21"/>
      <c r="G41" s="21"/>
      <c r="H41" s="21"/>
      <c r="I41" s="21"/>
      <c r="J41" s="21"/>
      <c r="K41" s="21"/>
      <c r="L41" s="21"/>
      <c r="M41" s="21"/>
      <c r="N41" s="21"/>
      <c r="O41" s="22"/>
      <c r="P41" s="22"/>
      <c r="Q41" s="22"/>
      <c r="R41" s="21"/>
      <c r="S41" s="8"/>
      <c r="T41" s="21"/>
      <c r="U41" s="21"/>
      <c r="V41" s="21"/>
      <c r="W41" s="21"/>
      <c r="X41" s="8"/>
    </row>
    <row r="42" spans="1:24" ht="18.25" customHeight="1" x14ac:dyDescent="0.2">
      <c r="A42" s="30"/>
      <c r="B42" s="21"/>
      <c r="C42" s="21"/>
      <c r="D42" s="21"/>
      <c r="E42" s="21"/>
      <c r="F42" s="21"/>
      <c r="G42" s="21"/>
      <c r="H42" s="21"/>
      <c r="I42" s="21"/>
      <c r="J42" s="21"/>
      <c r="K42" s="21"/>
      <c r="L42" s="21"/>
      <c r="M42" s="21"/>
      <c r="N42" s="21"/>
      <c r="O42" s="22"/>
      <c r="P42" s="22"/>
      <c r="Q42" s="22"/>
      <c r="R42" s="21"/>
      <c r="S42" s="8"/>
      <c r="T42" s="21"/>
      <c r="U42" s="21"/>
      <c r="V42" s="21"/>
      <c r="W42" s="21"/>
      <c r="X42" s="8"/>
    </row>
    <row r="43" spans="1:24" ht="18.25" customHeight="1" x14ac:dyDescent="0.2">
      <c r="A43" s="30"/>
      <c r="B43" s="21"/>
      <c r="C43" s="21"/>
      <c r="D43" s="21"/>
      <c r="E43" s="21"/>
      <c r="F43" s="21"/>
      <c r="G43" s="21"/>
      <c r="H43" s="21"/>
      <c r="I43" s="21"/>
      <c r="J43" s="21"/>
      <c r="K43" s="21"/>
      <c r="L43" s="21"/>
      <c r="M43" s="21"/>
      <c r="N43" s="21"/>
      <c r="O43" s="22"/>
      <c r="P43" s="22"/>
      <c r="Q43" s="22"/>
      <c r="R43" s="21"/>
      <c r="S43" s="8"/>
      <c r="T43" s="21"/>
      <c r="U43" s="21"/>
      <c r="V43" s="21"/>
      <c r="W43" s="21"/>
      <c r="X43" s="8"/>
    </row>
    <row r="44" spans="1:24" ht="18.25" customHeight="1" x14ac:dyDescent="0.2">
      <c r="A44" s="30"/>
      <c r="B44" s="21"/>
      <c r="C44" s="21"/>
      <c r="D44" s="21"/>
      <c r="E44" s="21"/>
      <c r="F44" s="21"/>
      <c r="G44" s="21"/>
      <c r="H44" s="21"/>
      <c r="I44" s="21"/>
      <c r="J44" s="21"/>
      <c r="K44" s="21"/>
      <c r="L44" s="21"/>
      <c r="M44" s="21"/>
      <c r="N44" s="21"/>
      <c r="O44" s="22"/>
      <c r="P44" s="22"/>
      <c r="Q44" s="22"/>
      <c r="R44" s="21"/>
      <c r="S44" s="21"/>
      <c r="T44" s="21"/>
      <c r="U44" s="21"/>
      <c r="V44" s="21"/>
      <c r="W44" s="21"/>
      <c r="X44" s="8"/>
    </row>
    <row r="45" spans="1:24" ht="18.25" customHeight="1" x14ac:dyDescent="0.2">
      <c r="A45" s="30"/>
      <c r="B45" s="21"/>
      <c r="C45" s="21"/>
      <c r="D45" s="21"/>
      <c r="E45" s="21"/>
      <c r="F45" s="21"/>
      <c r="G45" s="21"/>
      <c r="H45" s="21"/>
      <c r="I45" s="21"/>
      <c r="J45" s="21"/>
      <c r="K45" s="21"/>
      <c r="L45" s="21"/>
      <c r="M45" s="21"/>
      <c r="N45" s="21"/>
      <c r="O45" s="22"/>
      <c r="P45" s="22"/>
      <c r="Q45" s="22"/>
      <c r="R45" s="21"/>
      <c r="S45" s="21"/>
      <c r="T45" s="21"/>
      <c r="U45" s="21"/>
      <c r="V45" s="21"/>
      <c r="W45" s="21"/>
      <c r="X45" s="8"/>
    </row>
    <row r="46" spans="1:24" ht="18.25" customHeight="1" x14ac:dyDescent="0.2">
      <c r="A46" s="30"/>
      <c r="B46" s="21"/>
      <c r="C46" s="21"/>
      <c r="D46" s="21"/>
      <c r="E46" s="21"/>
      <c r="F46" s="21"/>
      <c r="G46" s="21"/>
      <c r="H46" s="21"/>
      <c r="I46" s="21"/>
      <c r="J46" s="21"/>
      <c r="K46" s="21"/>
      <c r="L46" s="21"/>
      <c r="M46" s="21"/>
      <c r="N46" s="21"/>
      <c r="O46" s="22"/>
      <c r="P46" s="22"/>
      <c r="Q46" s="22"/>
      <c r="R46" s="21"/>
      <c r="S46" s="21"/>
      <c r="T46" s="21"/>
      <c r="U46" s="21"/>
      <c r="V46" s="21"/>
      <c r="W46" s="21"/>
      <c r="X46" s="8"/>
    </row>
    <row r="47" spans="1:24" ht="18.25" customHeight="1" x14ac:dyDescent="0.2">
      <c r="A47" s="21"/>
      <c r="B47" s="21"/>
      <c r="C47" s="21"/>
      <c r="D47" s="21"/>
      <c r="E47" s="21"/>
      <c r="F47" s="21"/>
      <c r="G47" s="21"/>
      <c r="H47" s="21"/>
      <c r="I47" s="21"/>
      <c r="J47" s="21"/>
      <c r="K47" s="21"/>
      <c r="L47" s="21"/>
      <c r="M47" s="21"/>
      <c r="N47" s="21"/>
      <c r="O47" s="22"/>
      <c r="P47" s="22"/>
      <c r="Q47" s="22"/>
      <c r="R47" s="21"/>
      <c r="S47" s="21"/>
      <c r="T47" s="21"/>
      <c r="U47" s="21"/>
      <c r="V47" s="21"/>
      <c r="W47" s="21"/>
      <c r="X47" s="8"/>
    </row>
    <row r="48" spans="1:24" ht="18.25" customHeight="1" x14ac:dyDescent="0.2">
      <c r="A48" s="30"/>
      <c r="B48" s="21"/>
      <c r="C48" s="21"/>
      <c r="D48" s="21"/>
      <c r="E48" s="21"/>
      <c r="F48" s="21"/>
      <c r="G48" s="21"/>
      <c r="H48" s="21"/>
      <c r="I48" s="21"/>
      <c r="J48" s="21"/>
      <c r="K48" s="21"/>
      <c r="L48" s="21"/>
      <c r="M48" s="21"/>
      <c r="N48" s="21"/>
      <c r="O48" s="22"/>
      <c r="P48" s="22"/>
      <c r="Q48" s="22"/>
      <c r="R48" s="21"/>
      <c r="S48" s="21"/>
      <c r="T48" s="21"/>
      <c r="U48" s="21"/>
      <c r="V48" s="21"/>
      <c r="W48" s="21"/>
      <c r="X48" s="8"/>
    </row>
    <row r="49" spans="1:24" ht="18.25" customHeight="1" x14ac:dyDescent="0.2">
      <c r="A49" s="21"/>
      <c r="B49" s="21"/>
      <c r="C49" s="21"/>
      <c r="D49" s="21"/>
      <c r="E49" s="21"/>
      <c r="F49" s="21"/>
      <c r="G49" s="21"/>
      <c r="H49" s="21"/>
      <c r="I49" s="21"/>
      <c r="J49" s="21"/>
      <c r="K49" s="21"/>
      <c r="L49" s="21"/>
      <c r="M49" s="21"/>
      <c r="N49" s="21"/>
      <c r="O49" s="22"/>
      <c r="P49" s="22"/>
      <c r="Q49" s="22"/>
      <c r="R49" s="21"/>
      <c r="S49" s="21"/>
      <c r="T49" s="21"/>
      <c r="U49" s="21"/>
      <c r="V49" s="21"/>
      <c r="W49" s="21"/>
      <c r="X49" s="8"/>
    </row>
    <row r="50" spans="1:24" ht="18.25" customHeight="1" x14ac:dyDescent="0.2">
      <c r="A50" s="39"/>
      <c r="B50" s="21"/>
      <c r="C50" s="21"/>
      <c r="D50" s="21"/>
      <c r="E50" s="21"/>
      <c r="F50" s="21"/>
      <c r="G50" s="21"/>
      <c r="H50" s="21"/>
      <c r="I50" s="21"/>
      <c r="J50" s="21"/>
      <c r="K50" s="21"/>
      <c r="L50" s="21"/>
      <c r="M50" s="21"/>
      <c r="N50" s="21"/>
      <c r="O50" s="22"/>
      <c r="P50" s="22"/>
      <c r="Q50" s="22"/>
      <c r="R50" s="21"/>
      <c r="S50" s="21"/>
      <c r="T50" s="21"/>
      <c r="U50" s="21"/>
      <c r="V50" s="21"/>
      <c r="W50" s="21"/>
      <c r="X50" s="8"/>
    </row>
    <row r="51" spans="1:24" ht="19" customHeight="1" x14ac:dyDescent="0.2">
      <c r="A51" s="24"/>
      <c r="B51" s="24"/>
      <c r="C51" s="24"/>
      <c r="D51" s="24"/>
      <c r="E51" s="24"/>
      <c r="F51" s="24"/>
      <c r="G51" s="24"/>
      <c r="H51" s="24"/>
      <c r="I51" s="24"/>
      <c r="J51" s="24"/>
      <c r="K51" s="24"/>
      <c r="L51" s="24"/>
      <c r="M51" s="24"/>
      <c r="N51" s="24"/>
      <c r="O51" s="27"/>
      <c r="P51" s="27"/>
      <c r="Q51" s="27"/>
      <c r="R51" s="24"/>
      <c r="S51" s="24"/>
      <c r="T51" s="24"/>
      <c r="U51" s="24"/>
      <c r="V51" s="24"/>
      <c r="W51" s="24"/>
      <c r="X51" s="28"/>
    </row>
    <row r="52" spans="1:24" ht="17" customHeight="1" x14ac:dyDescent="0.2">
      <c r="A52" s="16" t="s">
        <v>51</v>
      </c>
      <c r="B52" s="17">
        <f t="shared" ref="B52:N52" si="2">SUM(B38:B51)</f>
        <v>6</v>
      </c>
      <c r="C52" s="17">
        <f t="shared" si="2"/>
        <v>0</v>
      </c>
      <c r="D52" s="17">
        <f t="shared" si="2"/>
        <v>1</v>
      </c>
      <c r="E52" s="17">
        <f t="shared" si="2"/>
        <v>0</v>
      </c>
      <c r="F52" s="17">
        <f t="shared" si="2"/>
        <v>0</v>
      </c>
      <c r="G52" s="17">
        <f t="shared" si="2"/>
        <v>0</v>
      </c>
      <c r="H52" s="17">
        <f t="shared" si="2"/>
        <v>0</v>
      </c>
      <c r="I52" s="17">
        <f t="shared" si="2"/>
        <v>2</v>
      </c>
      <c r="J52" s="17">
        <f t="shared" si="2"/>
        <v>0</v>
      </c>
      <c r="K52" s="17">
        <f t="shared" si="2"/>
        <v>0</v>
      </c>
      <c r="L52" s="17">
        <f t="shared" si="2"/>
        <v>0</v>
      </c>
      <c r="M52" s="17">
        <f t="shared" si="2"/>
        <v>0</v>
      </c>
      <c r="N52" s="17">
        <f t="shared" si="2"/>
        <v>0</v>
      </c>
      <c r="O52" s="18">
        <f>(D52+J52+K52+N52)/(B52+J52+K52+M52)</f>
        <v>0.16666666666666666</v>
      </c>
      <c r="P52" s="18">
        <f>($D52+$E52+($F52*2)+(G52*3))/$B52</f>
        <v>0.16666666666666666</v>
      </c>
      <c r="Q52" s="18">
        <f>D52/B52</f>
        <v>0.16666666666666666</v>
      </c>
      <c r="R52" s="17">
        <f>SUM(R38:R51)</f>
        <v>0</v>
      </c>
      <c r="S52" s="16">
        <f>SUM(S38:S51)</f>
        <v>0</v>
      </c>
      <c r="T52" s="17">
        <f>SUM(T38:T51)</f>
        <v>0</v>
      </c>
      <c r="U52" s="17">
        <f>SUM(U38:U51)</f>
        <v>0</v>
      </c>
      <c r="V52" s="17">
        <f>SUM(V38:V51)</f>
        <v>1</v>
      </c>
      <c r="W52" s="18">
        <f>(U52+V52)/(T52+U52+V52)</f>
        <v>1</v>
      </c>
      <c r="X52" s="18">
        <f>(D52-G52)/(B52-I52-G52+M52)</f>
        <v>0.25</v>
      </c>
    </row>
    <row r="53" spans="1:24" ht="18.25" customHeight="1" x14ac:dyDescent="0.2">
      <c r="A53" s="8"/>
      <c r="B53" s="8"/>
      <c r="C53" s="8"/>
      <c r="D53" s="8"/>
      <c r="E53" s="8"/>
      <c r="F53" s="8"/>
      <c r="G53" s="8"/>
      <c r="H53" s="8"/>
      <c r="I53" s="8"/>
      <c r="J53" s="8"/>
      <c r="K53" s="8"/>
      <c r="L53" s="8"/>
      <c r="M53" s="8"/>
      <c r="N53" s="8"/>
      <c r="O53" s="8"/>
      <c r="P53" s="8"/>
      <c r="Q53" s="8"/>
      <c r="R53" s="8"/>
      <c r="S53" s="8"/>
      <c r="T53" s="8"/>
      <c r="U53" s="8"/>
      <c r="V53" s="8"/>
      <c r="W53" s="8"/>
      <c r="X53" s="8"/>
    </row>
    <row r="54" spans="1:24" ht="18.25" customHeight="1" x14ac:dyDescent="0.2">
      <c r="A54" s="8"/>
      <c r="B54" s="8"/>
      <c r="C54" s="8"/>
      <c r="D54" s="8"/>
      <c r="E54" s="8"/>
      <c r="F54" s="8"/>
      <c r="G54" s="8"/>
      <c r="H54" s="8"/>
      <c r="I54" s="8"/>
      <c r="J54" s="8"/>
      <c r="K54" s="8"/>
      <c r="L54" s="8"/>
      <c r="M54" s="8"/>
      <c r="N54" s="8"/>
      <c r="O54" s="8"/>
      <c r="P54" s="8"/>
      <c r="Q54" s="8"/>
      <c r="R54" s="8"/>
      <c r="S54" s="8"/>
      <c r="T54" s="8"/>
      <c r="U54" s="8"/>
      <c r="V54" s="8"/>
      <c r="W54" s="8"/>
      <c r="X54" s="8"/>
    </row>
    <row r="55" spans="1:24" ht="18.25" customHeight="1" x14ac:dyDescent="0.2">
      <c r="A55" s="21"/>
      <c r="B55" s="21"/>
      <c r="C55" s="21"/>
      <c r="D55" s="21"/>
      <c r="E55" s="41"/>
      <c r="F55" s="21"/>
      <c r="G55" s="21"/>
      <c r="H55" s="21"/>
      <c r="I55" s="21"/>
      <c r="J55" s="21"/>
      <c r="K55" s="21"/>
      <c r="L55" s="21"/>
      <c r="M55" s="21"/>
      <c r="N55" s="42"/>
      <c r="O55" s="21"/>
      <c r="P55" s="21"/>
      <c r="Q55" s="21"/>
      <c r="R55" s="21"/>
      <c r="S55" s="8"/>
      <c r="T55" s="8"/>
      <c r="U55" s="8"/>
      <c r="V55" s="8"/>
      <c r="W55" s="8"/>
      <c r="X55" s="8"/>
    </row>
    <row r="56" spans="1:24" ht="21" customHeight="1" x14ac:dyDescent="0.2">
      <c r="A56" s="53" t="s">
        <v>83</v>
      </c>
      <c r="B56" s="54"/>
      <c r="C56" s="54"/>
      <c r="D56" s="54"/>
      <c r="E56" s="54"/>
      <c r="F56" s="54"/>
      <c r="G56" s="54"/>
      <c r="H56" s="54"/>
      <c r="I56" s="54"/>
      <c r="J56" s="54"/>
      <c r="K56" s="54"/>
      <c r="L56" s="54"/>
      <c r="M56" s="54"/>
      <c r="N56" s="54"/>
      <c r="O56" s="54"/>
      <c r="P56" s="54"/>
      <c r="Q56" s="54"/>
      <c r="R56" s="54"/>
      <c r="S56" s="21"/>
      <c r="T56" s="54"/>
      <c r="U56" s="21"/>
      <c r="V56" s="21"/>
      <c r="W56" s="8"/>
      <c r="X56" s="8"/>
    </row>
    <row r="57" spans="1:24" ht="18.25" customHeight="1" x14ac:dyDescent="0.2">
      <c r="A57" s="8"/>
      <c r="B57" s="8"/>
      <c r="C57" s="8"/>
      <c r="D57" s="8"/>
      <c r="E57" s="8"/>
      <c r="F57" s="8"/>
      <c r="G57" s="8"/>
      <c r="H57" s="8"/>
      <c r="I57" s="8"/>
      <c r="J57" s="8"/>
      <c r="K57" s="8"/>
      <c r="L57" s="8"/>
      <c r="M57" s="8"/>
      <c r="N57" s="8"/>
      <c r="O57" s="8"/>
      <c r="P57" s="8"/>
      <c r="Q57" s="8"/>
      <c r="R57" s="8"/>
      <c r="S57" s="8"/>
      <c r="T57" s="8"/>
      <c r="U57" s="21"/>
      <c r="V57" s="21"/>
      <c r="W57" s="8"/>
      <c r="X57" s="8"/>
    </row>
    <row r="58" spans="1:24" ht="28.25" customHeight="1" x14ac:dyDescent="0.2">
      <c r="A58" s="11" t="s">
        <v>7</v>
      </c>
      <c r="B58" s="11" t="s">
        <v>8</v>
      </c>
      <c r="C58" s="11" t="s">
        <v>9</v>
      </c>
      <c r="D58" s="11" t="s">
        <v>10</v>
      </c>
      <c r="E58" s="11" t="s">
        <v>11</v>
      </c>
      <c r="F58" s="11" t="s">
        <v>12</v>
      </c>
      <c r="G58" s="11" t="s">
        <v>13</v>
      </c>
      <c r="H58" s="11" t="s">
        <v>14</v>
      </c>
      <c r="I58" s="11" t="s">
        <v>15</v>
      </c>
      <c r="J58" s="11" t="s">
        <v>16</v>
      </c>
      <c r="K58" s="11" t="s">
        <v>17</v>
      </c>
      <c r="L58" s="11" t="s">
        <v>18</v>
      </c>
      <c r="M58" s="11" t="s">
        <v>19</v>
      </c>
      <c r="N58" s="11" t="s">
        <v>20</v>
      </c>
      <c r="O58" s="11" t="s">
        <v>21</v>
      </c>
      <c r="P58" s="12" t="s">
        <v>22</v>
      </c>
      <c r="Q58" s="11" t="s">
        <v>23</v>
      </c>
      <c r="R58" s="11" t="s">
        <v>24</v>
      </c>
      <c r="S58" s="11" t="s">
        <v>25</v>
      </c>
      <c r="T58" s="11" t="s">
        <v>26</v>
      </c>
      <c r="U58" s="11" t="s">
        <v>27</v>
      </c>
      <c r="V58" s="11" t="s">
        <v>28</v>
      </c>
      <c r="W58" s="12" t="s">
        <v>29</v>
      </c>
      <c r="X58" s="11" t="s">
        <v>30</v>
      </c>
    </row>
    <row r="59" spans="1:24" ht="18.25" customHeight="1" x14ac:dyDescent="0.2">
      <c r="A59" s="16" t="s">
        <v>31</v>
      </c>
      <c r="B59" s="16">
        <v>2</v>
      </c>
      <c r="C59" s="16">
        <v>3</v>
      </c>
      <c r="D59" s="16">
        <v>2</v>
      </c>
      <c r="E59" s="16">
        <v>1</v>
      </c>
      <c r="F59" s="17"/>
      <c r="G59" s="17"/>
      <c r="H59" s="16">
        <v>2</v>
      </c>
      <c r="I59" s="17"/>
      <c r="J59" s="17"/>
      <c r="K59" s="17"/>
      <c r="L59" s="17"/>
      <c r="M59" s="17"/>
      <c r="N59" s="17"/>
      <c r="O59" s="17"/>
      <c r="P59" s="17"/>
      <c r="Q59" s="17"/>
      <c r="R59" s="16">
        <v>1</v>
      </c>
      <c r="S59" s="19"/>
      <c r="T59" s="17"/>
      <c r="U59" s="16">
        <v>1</v>
      </c>
      <c r="V59" s="16">
        <v>1</v>
      </c>
      <c r="W59" s="19"/>
      <c r="X59" s="19"/>
    </row>
    <row r="60" spans="1:24" ht="18.25" customHeight="1" x14ac:dyDescent="0.2">
      <c r="A60" s="23" t="s">
        <v>32</v>
      </c>
      <c r="B60" s="20">
        <v>3</v>
      </c>
      <c r="C60" s="20">
        <v>1</v>
      </c>
      <c r="D60" s="20">
        <v>1</v>
      </c>
      <c r="E60" s="21"/>
      <c r="F60" s="21"/>
      <c r="G60" s="21"/>
      <c r="H60" s="21"/>
      <c r="I60" s="20">
        <v>1</v>
      </c>
      <c r="J60" s="21"/>
      <c r="K60" s="21"/>
      <c r="L60" s="21"/>
      <c r="M60" s="21"/>
      <c r="N60" s="21"/>
      <c r="O60" s="21"/>
      <c r="P60" s="21"/>
      <c r="Q60" s="21"/>
      <c r="R60" s="24"/>
      <c r="S60" s="8"/>
      <c r="T60" s="21"/>
      <c r="U60" s="21"/>
      <c r="V60" s="20">
        <v>1</v>
      </c>
      <c r="W60" s="21"/>
      <c r="X60" s="30"/>
    </row>
    <row r="61" spans="1:24" ht="18.25" customHeight="1" x14ac:dyDescent="0.2">
      <c r="A61" s="23" t="s">
        <v>33</v>
      </c>
      <c r="B61" s="21">
        <v>3</v>
      </c>
      <c r="C61" s="21">
        <v>0</v>
      </c>
      <c r="D61" s="21">
        <v>2</v>
      </c>
      <c r="E61" s="21"/>
      <c r="F61" s="21"/>
      <c r="G61" s="21"/>
      <c r="H61" s="21">
        <v>1</v>
      </c>
      <c r="I61" s="21"/>
      <c r="J61" s="21"/>
      <c r="K61" s="21"/>
      <c r="L61" s="21"/>
      <c r="M61" s="21"/>
      <c r="N61" s="21"/>
      <c r="O61" s="21"/>
      <c r="P61" s="21"/>
      <c r="Q61" s="21"/>
      <c r="R61" s="16">
        <v>1</v>
      </c>
      <c r="S61" s="8"/>
      <c r="T61" s="21">
        <v>1</v>
      </c>
      <c r="U61" s="21">
        <v>1</v>
      </c>
      <c r="V61" s="21">
        <v>1</v>
      </c>
      <c r="W61" s="21"/>
      <c r="X61" s="30"/>
    </row>
    <row r="62" spans="1:24" ht="18.25" customHeight="1" x14ac:dyDescent="0.2">
      <c r="A62" s="23" t="s">
        <v>34</v>
      </c>
      <c r="B62" s="21">
        <v>3</v>
      </c>
      <c r="C62" s="21">
        <v>0</v>
      </c>
      <c r="D62" s="21">
        <v>0</v>
      </c>
      <c r="E62" s="21"/>
      <c r="F62" s="21"/>
      <c r="G62" s="21"/>
      <c r="H62" s="21"/>
      <c r="I62" s="21">
        <v>1</v>
      </c>
      <c r="J62" s="21"/>
      <c r="K62" s="21"/>
      <c r="L62" s="21"/>
      <c r="M62" s="21"/>
      <c r="N62" s="21">
        <v>1</v>
      </c>
      <c r="O62" s="22"/>
      <c r="P62" s="22"/>
      <c r="Q62" s="22"/>
      <c r="R62" s="21"/>
      <c r="S62" s="8"/>
      <c r="T62" s="21"/>
      <c r="U62" s="21"/>
      <c r="V62" s="21">
        <v>2</v>
      </c>
      <c r="W62" s="21"/>
      <c r="X62" s="30"/>
    </row>
    <row r="63" spans="1:24" ht="17" customHeight="1" x14ac:dyDescent="0.2">
      <c r="A63" s="13" t="s">
        <v>35</v>
      </c>
      <c r="B63" s="21">
        <v>2</v>
      </c>
      <c r="C63" s="21">
        <v>0</v>
      </c>
      <c r="D63" s="21">
        <v>1</v>
      </c>
      <c r="E63" s="21"/>
      <c r="F63" s="21"/>
      <c r="G63" s="21"/>
      <c r="H63" s="21"/>
      <c r="I63" s="21"/>
      <c r="J63" s="21"/>
      <c r="K63" s="21"/>
      <c r="L63" s="21"/>
      <c r="M63" s="21"/>
      <c r="N63" s="21"/>
      <c r="O63" s="22"/>
      <c r="P63" s="22"/>
      <c r="Q63" s="22"/>
      <c r="R63" s="21"/>
      <c r="S63" s="21"/>
      <c r="T63" s="21">
        <v>1</v>
      </c>
      <c r="U63" s="21">
        <v>2</v>
      </c>
      <c r="V63" s="21">
        <v>3</v>
      </c>
      <c r="W63" s="21"/>
      <c r="X63" s="30"/>
    </row>
    <row r="64" spans="1:24" ht="17" customHeight="1" x14ac:dyDescent="0.2">
      <c r="A64" s="16" t="s">
        <v>36</v>
      </c>
      <c r="B64" s="21">
        <v>3</v>
      </c>
      <c r="C64" s="21">
        <v>0</v>
      </c>
      <c r="D64" s="21">
        <v>0</v>
      </c>
      <c r="E64" s="21"/>
      <c r="F64" s="21"/>
      <c r="G64" s="21"/>
      <c r="H64" s="21"/>
      <c r="I64" s="21">
        <v>1</v>
      </c>
      <c r="J64" s="21"/>
      <c r="K64" s="21"/>
      <c r="L64" s="21"/>
      <c r="M64" s="21"/>
      <c r="N64" s="21"/>
      <c r="O64" s="22"/>
      <c r="P64" s="22"/>
      <c r="Q64" s="22"/>
      <c r="R64" s="21"/>
      <c r="S64" s="21"/>
      <c r="T64" s="21"/>
      <c r="U64" s="21">
        <v>2</v>
      </c>
      <c r="V64" s="21"/>
      <c r="W64" s="21"/>
      <c r="X64" s="30"/>
    </row>
    <row r="65" spans="1:24" ht="17" customHeight="1" x14ac:dyDescent="0.2">
      <c r="A65" s="20" t="s">
        <v>37</v>
      </c>
      <c r="B65" s="21">
        <v>2</v>
      </c>
      <c r="C65" s="21">
        <v>0</v>
      </c>
      <c r="D65" s="21">
        <v>1</v>
      </c>
      <c r="E65" s="21"/>
      <c r="F65" s="21"/>
      <c r="G65" s="21"/>
      <c r="H65" s="21">
        <v>1</v>
      </c>
      <c r="I65" s="21">
        <v>1</v>
      </c>
      <c r="J65" s="21"/>
      <c r="K65" s="21"/>
      <c r="L65" s="21"/>
      <c r="M65" s="21"/>
      <c r="N65" s="21"/>
      <c r="O65" s="22"/>
      <c r="P65" s="22"/>
      <c r="Q65" s="22"/>
      <c r="R65" s="21"/>
      <c r="S65" s="21"/>
      <c r="T65" s="21"/>
      <c r="U65" s="21"/>
      <c r="V65" s="21">
        <v>1</v>
      </c>
      <c r="W65" s="21"/>
      <c r="X65" s="30"/>
    </row>
    <row r="66" spans="1:24" ht="17" customHeight="1" x14ac:dyDescent="0.2">
      <c r="A66" s="23" t="s">
        <v>38</v>
      </c>
      <c r="B66" s="21">
        <v>0</v>
      </c>
      <c r="C66" s="21">
        <v>2</v>
      </c>
      <c r="D66" s="21">
        <v>0</v>
      </c>
      <c r="E66" s="21"/>
      <c r="F66" s="21"/>
      <c r="G66" s="21"/>
      <c r="H66" s="21"/>
      <c r="I66" s="21"/>
      <c r="J66" s="21">
        <v>1</v>
      </c>
      <c r="K66" s="21">
        <v>1</v>
      </c>
      <c r="L66" s="21">
        <v>1</v>
      </c>
      <c r="M66" s="21"/>
      <c r="N66" s="21"/>
      <c r="O66" s="22"/>
      <c r="P66" s="22"/>
      <c r="Q66" s="22"/>
      <c r="R66" s="21">
        <v>4</v>
      </c>
      <c r="S66" s="21"/>
      <c r="T66" s="21"/>
      <c r="U66" s="21"/>
      <c r="V66" s="21"/>
      <c r="W66" s="21"/>
      <c r="X66" s="30"/>
    </row>
    <row r="67" spans="1:24" ht="17" customHeight="1" x14ac:dyDescent="0.2">
      <c r="A67" s="20" t="s">
        <v>38</v>
      </c>
      <c r="B67" s="21">
        <v>3</v>
      </c>
      <c r="C67" s="21">
        <v>0</v>
      </c>
      <c r="D67" s="21">
        <v>1</v>
      </c>
      <c r="E67" s="21"/>
      <c r="F67" s="21"/>
      <c r="G67" s="21"/>
      <c r="H67" s="21"/>
      <c r="I67" s="21"/>
      <c r="J67" s="21"/>
      <c r="K67" s="21"/>
      <c r="L67" s="21"/>
      <c r="M67" s="21"/>
      <c r="N67" s="21">
        <v>1</v>
      </c>
      <c r="O67" s="22"/>
      <c r="P67" s="22"/>
      <c r="Q67" s="22"/>
      <c r="R67" s="21">
        <v>2</v>
      </c>
      <c r="S67" s="21"/>
      <c r="T67" s="21"/>
      <c r="U67" s="21">
        <v>1</v>
      </c>
      <c r="V67" s="21"/>
      <c r="W67" s="21"/>
      <c r="X67" s="30"/>
    </row>
    <row r="68" spans="1:24" ht="17" customHeight="1" x14ac:dyDescent="0.2">
      <c r="A68" s="23" t="s">
        <v>39</v>
      </c>
      <c r="B68" s="21">
        <v>2</v>
      </c>
      <c r="C68" s="21">
        <v>0</v>
      </c>
      <c r="D68" s="21">
        <v>0</v>
      </c>
      <c r="E68" s="21"/>
      <c r="F68" s="21"/>
      <c r="G68" s="21"/>
      <c r="H68" s="21"/>
      <c r="I68" s="21">
        <v>1</v>
      </c>
      <c r="J68" s="21"/>
      <c r="K68" s="21"/>
      <c r="L68" s="21"/>
      <c r="M68" s="21"/>
      <c r="N68" s="21"/>
      <c r="O68" s="22"/>
      <c r="P68" s="22"/>
      <c r="Q68" s="22"/>
      <c r="R68" s="21"/>
      <c r="S68" s="21"/>
      <c r="T68" s="21"/>
      <c r="U68" s="21"/>
      <c r="V68" s="21">
        <v>1</v>
      </c>
      <c r="W68" s="21"/>
      <c r="X68" s="30"/>
    </row>
    <row r="69" spans="1:24" ht="17" customHeight="1" x14ac:dyDescent="0.2">
      <c r="A69" s="23" t="s">
        <v>40</v>
      </c>
      <c r="B69" s="21">
        <v>3</v>
      </c>
      <c r="C69" s="21">
        <v>2</v>
      </c>
      <c r="D69" s="21">
        <v>1</v>
      </c>
      <c r="E69" s="21"/>
      <c r="F69" s="21"/>
      <c r="G69" s="21"/>
      <c r="H69" s="21"/>
      <c r="I69" s="21">
        <v>2</v>
      </c>
      <c r="J69" s="21"/>
      <c r="K69" s="21"/>
      <c r="L69" s="21"/>
      <c r="M69" s="21"/>
      <c r="N69" s="21"/>
      <c r="O69" s="22"/>
      <c r="P69" s="22"/>
      <c r="Q69" s="22"/>
      <c r="R69" s="21"/>
      <c r="S69" s="21">
        <v>1</v>
      </c>
      <c r="T69" s="21"/>
      <c r="U69" s="21"/>
      <c r="V69" s="21">
        <v>2</v>
      </c>
      <c r="W69" s="21"/>
      <c r="X69" s="30"/>
    </row>
    <row r="70" spans="1:24" ht="17" customHeight="1" x14ac:dyDescent="0.2">
      <c r="A70" s="20" t="s">
        <v>42</v>
      </c>
      <c r="B70" s="21">
        <v>2</v>
      </c>
      <c r="C70" s="21">
        <v>0</v>
      </c>
      <c r="D70" s="21">
        <v>1</v>
      </c>
      <c r="E70" s="21"/>
      <c r="F70" s="21"/>
      <c r="G70" s="21"/>
      <c r="H70" s="21"/>
      <c r="I70" s="21"/>
      <c r="J70" s="21"/>
      <c r="K70" s="21"/>
      <c r="L70" s="21"/>
      <c r="M70" s="21"/>
      <c r="N70" s="21"/>
      <c r="O70" s="22"/>
      <c r="P70" s="22"/>
      <c r="Q70" s="22"/>
      <c r="R70" s="21"/>
      <c r="S70" s="21"/>
      <c r="T70" s="21"/>
      <c r="U70" s="21"/>
      <c r="V70" s="21">
        <v>2</v>
      </c>
      <c r="W70" s="21"/>
      <c r="X70" s="30"/>
    </row>
    <row r="71" spans="1:24" ht="17" customHeight="1" x14ac:dyDescent="0.2">
      <c r="A71" s="23" t="s">
        <v>43</v>
      </c>
      <c r="B71" s="21">
        <v>2</v>
      </c>
      <c r="C71" s="21">
        <v>3</v>
      </c>
      <c r="D71" s="21">
        <v>1</v>
      </c>
      <c r="E71" s="21"/>
      <c r="F71" s="21"/>
      <c r="G71" s="21"/>
      <c r="H71" s="21"/>
      <c r="I71" s="21"/>
      <c r="J71" s="21"/>
      <c r="K71" s="21"/>
      <c r="L71" s="21">
        <v>1</v>
      </c>
      <c r="M71" s="21"/>
      <c r="N71" s="21">
        <v>1</v>
      </c>
      <c r="O71" s="22"/>
      <c r="P71" s="22"/>
      <c r="Q71" s="22"/>
      <c r="R71" s="21"/>
      <c r="S71" s="21"/>
      <c r="T71" s="21"/>
      <c r="U71" s="21"/>
      <c r="V71" s="21"/>
      <c r="W71" s="21"/>
      <c r="X71" s="30"/>
    </row>
    <row r="72" spans="1:24" ht="17" customHeight="1" x14ac:dyDescent="0.2">
      <c r="A72" s="23" t="s">
        <v>44</v>
      </c>
      <c r="B72" s="21">
        <v>3</v>
      </c>
      <c r="C72" s="21">
        <v>0</v>
      </c>
      <c r="D72" s="21">
        <v>1</v>
      </c>
      <c r="E72" s="21"/>
      <c r="F72" s="21"/>
      <c r="G72" s="21"/>
      <c r="H72" s="21"/>
      <c r="I72" s="21"/>
      <c r="J72" s="21"/>
      <c r="K72" s="21"/>
      <c r="L72" s="21"/>
      <c r="M72" s="21"/>
      <c r="N72" s="21"/>
      <c r="O72" s="22"/>
      <c r="P72" s="22"/>
      <c r="Q72" s="22"/>
      <c r="R72" s="21"/>
      <c r="S72" s="21"/>
      <c r="T72" s="21"/>
      <c r="U72" s="21">
        <v>1</v>
      </c>
      <c r="V72" s="21"/>
      <c r="W72" s="21"/>
      <c r="X72" s="30"/>
    </row>
    <row r="73" spans="1:24" ht="17" customHeight="1" x14ac:dyDescent="0.2">
      <c r="A73" s="23" t="s">
        <v>67</v>
      </c>
      <c r="B73" s="21"/>
      <c r="C73" s="21"/>
      <c r="D73" s="21"/>
      <c r="E73" s="21"/>
      <c r="F73" s="21"/>
      <c r="G73" s="21"/>
      <c r="H73" s="21"/>
      <c r="I73" s="21"/>
      <c r="J73" s="21"/>
      <c r="K73" s="21"/>
      <c r="L73" s="21"/>
      <c r="M73" s="21"/>
      <c r="N73" s="21"/>
      <c r="O73" s="22"/>
      <c r="P73" s="22"/>
      <c r="Q73" s="22"/>
      <c r="R73" s="21">
        <v>1</v>
      </c>
      <c r="S73" s="21"/>
      <c r="T73" s="21"/>
      <c r="U73" s="21"/>
      <c r="V73" s="21"/>
      <c r="W73" s="21"/>
      <c r="X73" s="30"/>
    </row>
    <row r="74" spans="1:24" ht="17" customHeight="1" x14ac:dyDescent="0.2">
      <c r="A74" s="23" t="s">
        <v>45</v>
      </c>
      <c r="B74" s="21">
        <v>3</v>
      </c>
      <c r="C74" s="21">
        <v>0</v>
      </c>
      <c r="D74" s="21">
        <v>0</v>
      </c>
      <c r="E74" s="21"/>
      <c r="F74" s="21"/>
      <c r="G74" s="21"/>
      <c r="H74" s="21"/>
      <c r="I74" s="21"/>
      <c r="J74" s="21"/>
      <c r="K74" s="21"/>
      <c r="L74" s="21"/>
      <c r="M74" s="21"/>
      <c r="N74" s="21"/>
      <c r="O74" s="22"/>
      <c r="P74" s="22"/>
      <c r="Q74" s="22"/>
      <c r="R74" s="21"/>
      <c r="S74" s="21"/>
      <c r="T74" s="21"/>
      <c r="U74" s="21">
        <v>1</v>
      </c>
      <c r="V74" s="21">
        <v>1</v>
      </c>
      <c r="W74" s="21"/>
      <c r="X74" s="30"/>
    </row>
    <row r="75" spans="1:24" ht="17" customHeight="1" x14ac:dyDescent="0.2">
      <c r="A75" s="23" t="s">
        <v>45</v>
      </c>
      <c r="B75" s="21">
        <v>3</v>
      </c>
      <c r="C75" s="21">
        <v>1</v>
      </c>
      <c r="D75" s="21">
        <v>1</v>
      </c>
      <c r="E75" s="21"/>
      <c r="F75" s="21"/>
      <c r="G75" s="21"/>
      <c r="H75" s="21"/>
      <c r="I75" s="21">
        <v>1</v>
      </c>
      <c r="J75" s="21">
        <v>1</v>
      </c>
      <c r="K75" s="21"/>
      <c r="L75" s="21"/>
      <c r="M75" s="21"/>
      <c r="N75" s="21"/>
      <c r="O75" s="22"/>
      <c r="P75" s="22"/>
      <c r="Q75" s="22"/>
      <c r="R75" s="21">
        <v>1</v>
      </c>
      <c r="S75" s="21"/>
      <c r="T75" s="21"/>
      <c r="U75" s="21"/>
      <c r="V75" s="21">
        <v>1</v>
      </c>
      <c r="W75" s="21"/>
      <c r="X75" s="30"/>
    </row>
    <row r="76" spans="1:24" ht="17" customHeight="1" x14ac:dyDescent="0.2">
      <c r="A76" s="23" t="s">
        <v>46</v>
      </c>
      <c r="B76" s="21">
        <v>3</v>
      </c>
      <c r="C76" s="21">
        <v>1</v>
      </c>
      <c r="D76" s="21">
        <v>1</v>
      </c>
      <c r="E76" s="21"/>
      <c r="F76" s="21"/>
      <c r="G76" s="21"/>
      <c r="H76" s="21"/>
      <c r="I76" s="21"/>
      <c r="J76" s="21"/>
      <c r="K76" s="21"/>
      <c r="L76" s="21"/>
      <c r="M76" s="21"/>
      <c r="N76" s="21">
        <v>1</v>
      </c>
      <c r="O76" s="20" t="s">
        <v>84</v>
      </c>
      <c r="P76" s="22"/>
      <c r="Q76" s="22"/>
      <c r="R76" s="21"/>
      <c r="S76" s="21"/>
      <c r="T76" s="21"/>
      <c r="U76" s="21"/>
      <c r="V76" s="21">
        <v>1</v>
      </c>
      <c r="W76" s="21"/>
      <c r="X76" s="30"/>
    </row>
    <row r="77" spans="1:24" ht="17" customHeight="1" x14ac:dyDescent="0.2">
      <c r="A77" s="23" t="s">
        <v>47</v>
      </c>
      <c r="B77" s="21">
        <v>3</v>
      </c>
      <c r="C77" s="21">
        <v>0</v>
      </c>
      <c r="D77" s="21">
        <v>0</v>
      </c>
      <c r="E77" s="21"/>
      <c r="F77" s="21"/>
      <c r="G77" s="21"/>
      <c r="H77" s="21"/>
      <c r="I77" s="21">
        <v>3</v>
      </c>
      <c r="J77" s="21"/>
      <c r="K77" s="21"/>
      <c r="L77" s="21"/>
      <c r="M77" s="21"/>
      <c r="N77" s="21"/>
      <c r="O77" s="22"/>
      <c r="P77" s="22"/>
      <c r="Q77" s="22"/>
      <c r="R77" s="21"/>
      <c r="S77" s="21"/>
      <c r="T77" s="21"/>
      <c r="U77" s="21">
        <v>1</v>
      </c>
      <c r="V77" s="21"/>
      <c r="W77" s="21"/>
      <c r="X77" s="30"/>
    </row>
    <row r="78" spans="1:24" ht="17" customHeight="1" x14ac:dyDescent="0.2">
      <c r="A78" s="23" t="s">
        <v>47</v>
      </c>
      <c r="B78" s="21">
        <v>4</v>
      </c>
      <c r="C78" s="21">
        <v>0</v>
      </c>
      <c r="D78" s="21">
        <v>1</v>
      </c>
      <c r="E78" s="21"/>
      <c r="F78" s="21"/>
      <c r="G78" s="21"/>
      <c r="H78" s="21">
        <v>1</v>
      </c>
      <c r="I78" s="21">
        <v>1</v>
      </c>
      <c r="J78" s="21"/>
      <c r="K78" s="21"/>
      <c r="L78" s="21"/>
      <c r="M78" s="21"/>
      <c r="N78" s="21"/>
      <c r="O78" s="22"/>
      <c r="P78" s="22"/>
      <c r="Q78" s="22"/>
      <c r="R78" s="21"/>
      <c r="S78" s="21"/>
      <c r="T78" s="21"/>
      <c r="U78" s="21">
        <v>1</v>
      </c>
      <c r="V78" s="21">
        <v>1</v>
      </c>
      <c r="W78" s="21"/>
      <c r="X78" s="30"/>
    </row>
    <row r="79" spans="1:24" ht="17" customHeight="1" x14ac:dyDescent="0.2">
      <c r="A79" s="23" t="s">
        <v>48</v>
      </c>
      <c r="B79" s="21">
        <v>3</v>
      </c>
      <c r="C79" s="21">
        <v>0</v>
      </c>
      <c r="D79" s="21">
        <v>3</v>
      </c>
      <c r="E79" s="21"/>
      <c r="F79" s="21"/>
      <c r="G79" s="21"/>
      <c r="H79" s="21"/>
      <c r="I79" s="21"/>
      <c r="J79" s="21"/>
      <c r="K79" s="21"/>
      <c r="L79" s="21"/>
      <c r="M79" s="21"/>
      <c r="N79" s="21"/>
      <c r="O79" s="22"/>
      <c r="P79" s="22"/>
      <c r="Q79" s="22"/>
      <c r="R79" s="21"/>
      <c r="S79" s="21"/>
      <c r="T79" s="21"/>
      <c r="U79" s="21">
        <v>3</v>
      </c>
      <c r="V79" s="21"/>
      <c r="W79" s="21"/>
      <c r="X79" s="30"/>
    </row>
    <row r="80" spans="1:24" ht="17" customHeight="1" x14ac:dyDescent="0.2">
      <c r="A80" s="23" t="s">
        <v>48</v>
      </c>
      <c r="B80" s="21">
        <v>2</v>
      </c>
      <c r="C80" s="21">
        <v>1</v>
      </c>
      <c r="D80" s="21">
        <v>0</v>
      </c>
      <c r="E80" s="21"/>
      <c r="F80" s="21"/>
      <c r="G80" s="21"/>
      <c r="H80" s="21"/>
      <c r="I80" s="21"/>
      <c r="J80" s="21">
        <v>1</v>
      </c>
      <c r="K80" s="21"/>
      <c r="L80" s="21"/>
      <c r="M80" s="21"/>
      <c r="N80" s="21"/>
      <c r="O80" s="22"/>
      <c r="P80" s="22"/>
      <c r="Q80" s="22"/>
      <c r="R80" s="21"/>
      <c r="S80" s="21"/>
      <c r="T80" s="21"/>
      <c r="U80" s="21"/>
      <c r="V80" s="21">
        <v>2</v>
      </c>
      <c r="W80" s="21"/>
      <c r="X80" s="30"/>
    </row>
    <row r="81" spans="1:24" ht="17" customHeight="1" x14ac:dyDescent="0.2">
      <c r="A81" s="20" t="s">
        <v>49</v>
      </c>
      <c r="B81" s="21">
        <v>3</v>
      </c>
      <c r="C81" s="21">
        <v>1</v>
      </c>
      <c r="D81" s="21">
        <v>0</v>
      </c>
      <c r="E81" s="21"/>
      <c r="F81" s="21"/>
      <c r="G81" s="21"/>
      <c r="H81" s="21"/>
      <c r="I81" s="21"/>
      <c r="J81" s="21"/>
      <c r="K81" s="21"/>
      <c r="L81" s="21"/>
      <c r="M81" s="21"/>
      <c r="N81" s="21">
        <v>1</v>
      </c>
      <c r="O81" s="22"/>
      <c r="P81" s="22"/>
      <c r="Q81" s="22"/>
      <c r="R81" s="21"/>
      <c r="S81" s="21"/>
      <c r="T81" s="21"/>
      <c r="U81" s="21"/>
      <c r="V81" s="21"/>
      <c r="W81" s="21"/>
      <c r="X81" s="30"/>
    </row>
    <row r="82" spans="1:24" ht="17" customHeight="1" x14ac:dyDescent="0.2">
      <c r="A82" s="23" t="s">
        <v>50</v>
      </c>
      <c r="B82" s="21">
        <v>3</v>
      </c>
      <c r="C82" s="21">
        <v>0</v>
      </c>
      <c r="D82" s="21">
        <v>0</v>
      </c>
      <c r="E82" s="21"/>
      <c r="F82" s="21"/>
      <c r="G82" s="21"/>
      <c r="H82" s="21"/>
      <c r="I82" s="21">
        <v>1</v>
      </c>
      <c r="J82" s="21">
        <v>1</v>
      </c>
      <c r="K82" s="21"/>
      <c r="L82" s="21"/>
      <c r="M82" s="21"/>
      <c r="N82" s="21"/>
      <c r="O82" s="22"/>
      <c r="P82" s="22"/>
      <c r="Q82" s="22"/>
      <c r="R82" s="21"/>
      <c r="S82" s="21"/>
      <c r="T82" s="21">
        <v>1</v>
      </c>
      <c r="U82" s="21">
        <v>1</v>
      </c>
      <c r="V82" s="21">
        <v>1</v>
      </c>
      <c r="W82" s="21"/>
      <c r="X82" s="30"/>
    </row>
    <row r="83" spans="1:24" ht="19" customHeight="1" x14ac:dyDescent="0.2">
      <c r="A83" s="11" t="s">
        <v>48</v>
      </c>
      <c r="B83" s="24">
        <v>2</v>
      </c>
      <c r="C83" s="24">
        <v>0</v>
      </c>
      <c r="D83" s="24">
        <v>0</v>
      </c>
      <c r="E83" s="24"/>
      <c r="F83" s="24"/>
      <c r="G83" s="24"/>
      <c r="H83" s="24"/>
      <c r="I83" s="24"/>
      <c r="J83" s="24"/>
      <c r="K83" s="24">
        <v>1</v>
      </c>
      <c r="L83" s="24"/>
      <c r="M83" s="24"/>
      <c r="N83" s="24"/>
      <c r="O83" s="27"/>
      <c r="P83" s="27"/>
      <c r="Q83" s="27"/>
      <c r="R83" s="24">
        <v>1</v>
      </c>
      <c r="S83" s="24"/>
      <c r="T83" s="24">
        <v>3</v>
      </c>
      <c r="U83" s="24">
        <v>2</v>
      </c>
      <c r="V83" s="24">
        <v>1</v>
      </c>
      <c r="W83" s="24"/>
      <c r="X83" s="28"/>
    </row>
    <row r="84" spans="1:24" ht="17" customHeight="1" x14ac:dyDescent="0.2">
      <c r="A84" s="16" t="s">
        <v>51</v>
      </c>
      <c r="B84" s="16">
        <f t="shared" ref="B84:N84" si="3">SUM(B59:B83)</f>
        <v>62</v>
      </c>
      <c r="C84" s="16">
        <f t="shared" si="3"/>
        <v>15</v>
      </c>
      <c r="D84" s="16">
        <f t="shared" si="3"/>
        <v>18</v>
      </c>
      <c r="E84" s="16">
        <f t="shared" si="3"/>
        <v>1</v>
      </c>
      <c r="F84" s="16">
        <f t="shared" si="3"/>
        <v>0</v>
      </c>
      <c r="G84" s="16">
        <f t="shared" si="3"/>
        <v>0</v>
      </c>
      <c r="H84" s="16">
        <f t="shared" si="3"/>
        <v>5</v>
      </c>
      <c r="I84" s="16">
        <f t="shared" si="3"/>
        <v>13</v>
      </c>
      <c r="J84" s="16">
        <f t="shared" si="3"/>
        <v>4</v>
      </c>
      <c r="K84" s="16">
        <f t="shared" si="3"/>
        <v>2</v>
      </c>
      <c r="L84" s="16">
        <f t="shared" si="3"/>
        <v>2</v>
      </c>
      <c r="M84" s="16">
        <f t="shared" si="3"/>
        <v>0</v>
      </c>
      <c r="N84" s="16">
        <f t="shared" si="3"/>
        <v>5</v>
      </c>
      <c r="O84" s="18">
        <f>(D84+J84+K84+N84)/(B84+J84+K84+M84)</f>
        <v>0.4264705882352941</v>
      </c>
      <c r="P84" s="18">
        <f>($D84+$E84+($F84*2)+(G84*3))/$B84</f>
        <v>0.30645161290322581</v>
      </c>
      <c r="Q84" s="18">
        <f>D84/B84</f>
        <v>0.29032258064516131</v>
      </c>
      <c r="R84" s="16">
        <f>SUM(R59:R83)</f>
        <v>11</v>
      </c>
      <c r="S84" s="16">
        <f>SUM(S59:S83)</f>
        <v>1</v>
      </c>
      <c r="T84" s="16">
        <f>SUM(T59:T83)</f>
        <v>6</v>
      </c>
      <c r="U84" s="16">
        <f>SUM(U59:U83)</f>
        <v>17</v>
      </c>
      <c r="V84" s="16">
        <f>SUM(V59:V83)</f>
        <v>22</v>
      </c>
      <c r="W84" s="18">
        <f>(U84+V84)/(T84+U84+V84)</f>
        <v>0.8666666666666667</v>
      </c>
      <c r="X84" s="18">
        <f>(D84-G84)/(B84-I84-G84+M84)</f>
        <v>0.36734693877551022</v>
      </c>
    </row>
  </sheetData>
  <pageMargins left="0.75" right="0.75" top="1" bottom="1" header="0.5" footer="0.5"/>
  <pageSetup orientation="portrait"/>
  <headerFooter>
    <oddHeader>&amp;L&amp;"Geneva,Regular"&amp;10&amp;K000000VegaWiliams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58"/>
  <sheetViews>
    <sheetView showGridLines="0" workbookViewId="0"/>
  </sheetViews>
  <sheetFormatPr baseColWidth="10" defaultColWidth="8.125" defaultRowHeight="13" customHeight="1" x14ac:dyDescent="0.2"/>
  <cols>
    <col min="1" max="1" width="16.75" style="5" customWidth="1"/>
    <col min="2" max="2" width="2.625" style="5" customWidth="1"/>
    <col min="3" max="4" width="2" style="5" customWidth="1"/>
    <col min="5" max="5" width="3.5" style="5" customWidth="1"/>
    <col min="6" max="6" width="3.375" style="5" customWidth="1"/>
    <col min="7" max="10" width="2" style="5" customWidth="1"/>
    <col min="11" max="11" width="2.75" style="5" customWidth="1"/>
    <col min="12" max="12" width="3" style="5" customWidth="1"/>
    <col min="13" max="13" width="2.375" style="5" customWidth="1"/>
    <col min="14" max="15" width="3.625" style="5" customWidth="1"/>
    <col min="16" max="16" width="5.375" style="5" customWidth="1"/>
    <col min="17" max="17" width="3" style="5" customWidth="1"/>
    <col min="18" max="19" width="2.25" style="5" customWidth="1"/>
    <col min="20" max="20" width="1.375" style="5" customWidth="1"/>
    <col min="21" max="22" width="2.625" style="5" customWidth="1"/>
    <col min="23" max="23" width="4.125" style="5" customWidth="1"/>
    <col min="24" max="24" width="3.875" style="5" customWidth="1"/>
    <col min="25" max="256" width="8.125" customWidth="1"/>
  </cols>
  <sheetData>
    <row r="1" spans="1:24" ht="21" customHeight="1" x14ac:dyDescent="0.2">
      <c r="A1" s="6" t="s">
        <v>86</v>
      </c>
      <c r="B1" s="7"/>
      <c r="C1" s="7"/>
      <c r="D1" s="7"/>
      <c r="E1" s="7"/>
      <c r="F1" s="7"/>
      <c r="G1" s="7"/>
      <c r="H1" s="7"/>
      <c r="I1" s="7"/>
      <c r="J1" s="7"/>
      <c r="K1" s="7"/>
      <c r="L1" s="7"/>
      <c r="M1" s="7"/>
      <c r="N1" s="7"/>
      <c r="O1" s="7"/>
      <c r="P1" s="7"/>
      <c r="Q1" s="7"/>
      <c r="R1" s="7"/>
      <c r="S1" s="7"/>
      <c r="T1" s="7"/>
      <c r="U1" s="9"/>
      <c r="V1" s="9"/>
      <c r="W1" s="8"/>
      <c r="X1" s="8"/>
    </row>
    <row r="2" spans="1:24" ht="19" customHeight="1" x14ac:dyDescent="0.2">
      <c r="A2" s="8"/>
      <c r="B2" s="8"/>
      <c r="C2" s="8"/>
      <c r="D2" s="8"/>
      <c r="E2" s="44"/>
      <c r="F2" s="8"/>
      <c r="G2" s="8"/>
      <c r="H2" s="8"/>
      <c r="I2" s="8"/>
      <c r="J2" s="8"/>
      <c r="K2" s="8"/>
      <c r="L2" s="8"/>
      <c r="M2" s="8"/>
      <c r="N2" s="8"/>
      <c r="O2" s="8"/>
      <c r="P2" s="8"/>
      <c r="Q2" s="8"/>
      <c r="R2" s="8"/>
      <c r="S2" s="8"/>
      <c r="T2" s="8"/>
      <c r="U2" s="9"/>
      <c r="V2" s="9"/>
      <c r="W2" s="8"/>
      <c r="X2" s="8"/>
    </row>
    <row r="3" spans="1:24" ht="28.25" customHeight="1" x14ac:dyDescent="0.2">
      <c r="A3" s="10" t="s">
        <v>7</v>
      </c>
      <c r="B3" s="11" t="s">
        <v>8</v>
      </c>
      <c r="C3" s="11" t="s">
        <v>9</v>
      </c>
      <c r="D3" s="11" t="s">
        <v>10</v>
      </c>
      <c r="E3" s="11" t="s">
        <v>11</v>
      </c>
      <c r="F3" s="11" t="s">
        <v>12</v>
      </c>
      <c r="G3" s="11" t="s">
        <v>13</v>
      </c>
      <c r="H3" s="11" t="s">
        <v>14</v>
      </c>
      <c r="I3" s="11" t="s">
        <v>15</v>
      </c>
      <c r="J3" s="11" t="s">
        <v>16</v>
      </c>
      <c r="K3" s="11" t="s">
        <v>17</v>
      </c>
      <c r="L3" s="11" t="s">
        <v>18</v>
      </c>
      <c r="M3" s="11" t="s">
        <v>19</v>
      </c>
      <c r="N3" s="11" t="s">
        <v>20</v>
      </c>
      <c r="O3" s="11" t="s">
        <v>21</v>
      </c>
      <c r="P3" s="12" t="s">
        <v>22</v>
      </c>
      <c r="Q3" s="11" t="s">
        <v>23</v>
      </c>
      <c r="R3" s="13" t="s">
        <v>24</v>
      </c>
      <c r="S3" s="13" t="s">
        <v>25</v>
      </c>
      <c r="T3" s="13" t="s">
        <v>26</v>
      </c>
      <c r="U3" s="10" t="s">
        <v>27</v>
      </c>
      <c r="V3" s="10" t="s">
        <v>28</v>
      </c>
      <c r="W3" s="14" t="s">
        <v>29</v>
      </c>
      <c r="X3" s="47" t="s">
        <v>30</v>
      </c>
    </row>
    <row r="4" spans="1:24" ht="18.25" customHeight="1" x14ac:dyDescent="0.2">
      <c r="A4" s="15" t="s">
        <v>31</v>
      </c>
      <c r="B4" s="16">
        <v>3</v>
      </c>
      <c r="C4" s="16">
        <v>1</v>
      </c>
      <c r="D4" s="16">
        <v>1</v>
      </c>
      <c r="E4" s="17"/>
      <c r="F4" s="17"/>
      <c r="G4" s="17"/>
      <c r="H4" s="17"/>
      <c r="I4" s="17"/>
      <c r="J4" s="17"/>
      <c r="K4" s="17"/>
      <c r="L4" s="17"/>
      <c r="M4" s="17"/>
      <c r="N4" s="17"/>
      <c r="O4" s="18"/>
      <c r="P4" s="18"/>
      <c r="Q4" s="18"/>
      <c r="R4" s="17"/>
      <c r="S4" s="17"/>
      <c r="T4" s="17"/>
      <c r="U4" s="57"/>
      <c r="V4" s="57"/>
      <c r="W4" s="32"/>
      <c r="X4" s="19"/>
    </row>
    <row r="5" spans="1:24" ht="18.25" customHeight="1" x14ac:dyDescent="0.2">
      <c r="A5" s="23" t="s">
        <v>32</v>
      </c>
      <c r="B5" s="20">
        <v>4</v>
      </c>
      <c r="C5" s="20">
        <v>0</v>
      </c>
      <c r="D5" s="20">
        <v>0</v>
      </c>
      <c r="E5" s="21"/>
      <c r="F5" s="21"/>
      <c r="G5" s="21"/>
      <c r="H5" s="21"/>
      <c r="I5" s="20">
        <v>1</v>
      </c>
      <c r="J5" s="21"/>
      <c r="K5" s="21"/>
      <c r="L5" s="21"/>
      <c r="M5" s="21"/>
      <c r="N5" s="21"/>
      <c r="O5" s="22"/>
      <c r="P5" s="22"/>
      <c r="Q5" s="22"/>
      <c r="R5" s="21"/>
      <c r="S5" s="21"/>
      <c r="T5" s="21"/>
      <c r="U5" s="9"/>
      <c r="V5" s="9"/>
      <c r="W5" s="30"/>
      <c r="X5" s="8"/>
    </row>
    <row r="6" spans="1:24" ht="18.25" customHeight="1" x14ac:dyDescent="0.2">
      <c r="A6" s="23" t="s">
        <v>33</v>
      </c>
      <c r="B6" s="21">
        <v>3</v>
      </c>
      <c r="C6" s="21">
        <v>0</v>
      </c>
      <c r="D6" s="21">
        <v>0</v>
      </c>
      <c r="E6" s="21"/>
      <c r="F6" s="21"/>
      <c r="G6" s="21"/>
      <c r="H6" s="21"/>
      <c r="I6" s="21">
        <v>3</v>
      </c>
      <c r="J6" s="21"/>
      <c r="K6" s="21"/>
      <c r="L6" s="21"/>
      <c r="M6" s="21"/>
      <c r="N6" s="21"/>
      <c r="O6" s="22"/>
      <c r="P6" s="22"/>
      <c r="Q6" s="22"/>
      <c r="R6" s="21"/>
      <c r="S6" s="21"/>
      <c r="T6" s="21"/>
      <c r="U6" s="9"/>
      <c r="V6" s="9"/>
      <c r="W6" s="30"/>
      <c r="X6" s="8"/>
    </row>
    <row r="7" spans="1:24" ht="18.25" customHeight="1" x14ac:dyDescent="0.2">
      <c r="A7" s="23" t="s">
        <v>34</v>
      </c>
      <c r="B7" s="21">
        <v>4</v>
      </c>
      <c r="C7" s="21">
        <v>0</v>
      </c>
      <c r="D7" s="21">
        <v>2</v>
      </c>
      <c r="E7" s="21"/>
      <c r="F7" s="21"/>
      <c r="G7" s="21"/>
      <c r="H7" s="21"/>
      <c r="I7" s="21"/>
      <c r="J7" s="21"/>
      <c r="K7" s="21"/>
      <c r="L7" s="21"/>
      <c r="M7" s="21"/>
      <c r="N7" s="21"/>
      <c r="O7" s="22"/>
      <c r="P7" s="22"/>
      <c r="Q7" s="22"/>
      <c r="R7" s="21"/>
      <c r="S7" s="21"/>
      <c r="T7" s="21"/>
      <c r="U7" s="9"/>
      <c r="V7" s="9"/>
      <c r="W7" s="30"/>
      <c r="X7" s="8"/>
    </row>
    <row r="8" spans="1:24" ht="18.25" customHeight="1" x14ac:dyDescent="0.2">
      <c r="A8" s="13" t="s">
        <v>35</v>
      </c>
      <c r="B8" s="21">
        <v>3</v>
      </c>
      <c r="C8" s="21">
        <v>0</v>
      </c>
      <c r="D8" s="21">
        <v>0</v>
      </c>
      <c r="E8" s="21"/>
      <c r="F8" s="21"/>
      <c r="G8" s="21"/>
      <c r="H8" s="21"/>
      <c r="I8" s="21">
        <v>1</v>
      </c>
      <c r="J8" s="21"/>
      <c r="K8" s="21"/>
      <c r="L8" s="21"/>
      <c r="M8" s="21"/>
      <c r="N8" s="21"/>
      <c r="O8" s="22"/>
      <c r="P8" s="22"/>
      <c r="Q8" s="22"/>
      <c r="R8" s="21"/>
      <c r="S8" s="21"/>
      <c r="T8" s="21"/>
      <c r="U8" s="9">
        <v>1</v>
      </c>
      <c r="V8" s="9">
        <v>7</v>
      </c>
      <c r="W8" s="30"/>
      <c r="X8" s="8"/>
    </row>
    <row r="9" spans="1:24" ht="18.25" customHeight="1" x14ac:dyDescent="0.2">
      <c r="A9" s="16" t="s">
        <v>36</v>
      </c>
      <c r="B9" s="21">
        <v>3</v>
      </c>
      <c r="C9" s="21">
        <v>1</v>
      </c>
      <c r="D9" s="21">
        <v>1</v>
      </c>
      <c r="E9" s="21"/>
      <c r="F9" s="21"/>
      <c r="G9" s="21">
        <v>1</v>
      </c>
      <c r="H9" s="21">
        <v>2</v>
      </c>
      <c r="I9" s="21">
        <v>1</v>
      </c>
      <c r="J9" s="21"/>
      <c r="K9" s="21"/>
      <c r="L9" s="21"/>
      <c r="M9" s="21"/>
      <c r="N9" s="21"/>
      <c r="O9" s="22"/>
      <c r="P9" s="22"/>
      <c r="Q9" s="22"/>
      <c r="R9" s="21"/>
      <c r="S9" s="21"/>
      <c r="T9" s="21"/>
      <c r="U9" s="9"/>
      <c r="V9" s="9">
        <v>9</v>
      </c>
      <c r="W9" s="30"/>
      <c r="X9" s="8"/>
    </row>
    <row r="10" spans="1:24" ht="18.25" customHeight="1" x14ac:dyDescent="0.2">
      <c r="A10" s="20" t="s">
        <v>37</v>
      </c>
      <c r="B10" s="21">
        <v>3</v>
      </c>
      <c r="C10" s="21">
        <v>1</v>
      </c>
      <c r="D10" s="21">
        <v>0</v>
      </c>
      <c r="E10" s="21"/>
      <c r="F10" s="21"/>
      <c r="G10" s="21"/>
      <c r="H10" s="21">
        <v>1</v>
      </c>
      <c r="I10" s="21">
        <v>1</v>
      </c>
      <c r="J10" s="21"/>
      <c r="K10" s="21"/>
      <c r="L10" s="21"/>
      <c r="M10" s="21"/>
      <c r="N10" s="21">
        <v>1</v>
      </c>
      <c r="O10" s="22"/>
      <c r="P10" s="22"/>
      <c r="Q10" s="22"/>
      <c r="R10" s="21"/>
      <c r="S10" s="21"/>
      <c r="T10" s="21"/>
      <c r="U10" s="9"/>
      <c r="V10" s="9"/>
      <c r="W10" s="30"/>
      <c r="X10" s="8"/>
    </row>
    <row r="11" spans="1:24" ht="18.25" customHeight="1" x14ac:dyDescent="0.2">
      <c r="A11" s="23" t="s">
        <v>38</v>
      </c>
      <c r="B11" s="21">
        <v>4</v>
      </c>
      <c r="C11" s="21">
        <v>0</v>
      </c>
      <c r="D11" s="21">
        <v>1</v>
      </c>
      <c r="E11" s="21"/>
      <c r="F11" s="21"/>
      <c r="G11" s="21"/>
      <c r="H11" s="21"/>
      <c r="I11" s="21"/>
      <c r="J11" s="21"/>
      <c r="K11" s="21"/>
      <c r="L11" s="21"/>
      <c r="M11" s="21"/>
      <c r="N11" s="21"/>
      <c r="O11" s="22"/>
      <c r="P11" s="22"/>
      <c r="Q11" s="22"/>
      <c r="R11" s="21"/>
      <c r="S11" s="21"/>
      <c r="T11" s="21">
        <v>1</v>
      </c>
      <c r="U11" s="9"/>
      <c r="V11" s="9">
        <v>6</v>
      </c>
      <c r="W11" s="30"/>
      <c r="X11" s="8"/>
    </row>
    <row r="12" spans="1:24" ht="19" customHeight="1" x14ac:dyDescent="0.2">
      <c r="A12" s="26" t="s">
        <v>38</v>
      </c>
      <c r="B12" s="21">
        <v>1</v>
      </c>
      <c r="C12" s="21">
        <v>0</v>
      </c>
      <c r="D12" s="21">
        <v>0</v>
      </c>
      <c r="E12" s="21"/>
      <c r="F12" s="21"/>
      <c r="G12" s="21"/>
      <c r="H12" s="21"/>
      <c r="I12" s="21">
        <v>1</v>
      </c>
      <c r="J12" s="21">
        <v>1</v>
      </c>
      <c r="K12" s="21"/>
      <c r="L12" s="21"/>
      <c r="M12" s="21"/>
      <c r="N12" s="21"/>
      <c r="O12" s="22"/>
      <c r="P12" s="22"/>
      <c r="Q12" s="22"/>
      <c r="R12" s="21"/>
      <c r="S12" s="21"/>
      <c r="T12" s="21"/>
      <c r="U12" s="9"/>
      <c r="V12" s="9">
        <v>4</v>
      </c>
      <c r="W12" s="30"/>
      <c r="X12" s="8"/>
    </row>
    <row r="13" spans="1:24" ht="18.25" customHeight="1" x14ac:dyDescent="0.2">
      <c r="A13" s="23" t="s">
        <v>39</v>
      </c>
      <c r="B13" s="21">
        <v>3</v>
      </c>
      <c r="C13" s="21">
        <v>0</v>
      </c>
      <c r="D13" s="21">
        <v>0</v>
      </c>
      <c r="E13" s="21"/>
      <c r="F13" s="21"/>
      <c r="G13" s="21"/>
      <c r="H13" s="21"/>
      <c r="I13" s="21"/>
      <c r="J13" s="21"/>
      <c r="K13" s="21"/>
      <c r="L13" s="21"/>
      <c r="M13" s="21"/>
      <c r="N13" s="21"/>
      <c r="O13" s="22"/>
      <c r="P13" s="22"/>
      <c r="Q13" s="22"/>
      <c r="R13" s="21"/>
      <c r="S13" s="21"/>
      <c r="T13" s="21"/>
      <c r="U13" s="9">
        <v>1</v>
      </c>
      <c r="V13" s="9">
        <v>4</v>
      </c>
      <c r="W13" s="30"/>
      <c r="X13" s="8"/>
    </row>
    <row r="14" spans="1:24" ht="18.25" customHeight="1" x14ac:dyDescent="0.2">
      <c r="A14" s="23" t="s">
        <v>41</v>
      </c>
      <c r="B14" s="21">
        <v>2</v>
      </c>
      <c r="C14" s="21">
        <v>0</v>
      </c>
      <c r="D14" s="21">
        <v>1</v>
      </c>
      <c r="E14" s="21"/>
      <c r="F14" s="21"/>
      <c r="G14" s="21"/>
      <c r="H14" s="21">
        <v>1</v>
      </c>
      <c r="I14" s="21"/>
      <c r="J14" s="21"/>
      <c r="K14" s="21"/>
      <c r="L14" s="21"/>
      <c r="M14" s="21"/>
      <c r="N14" s="21"/>
      <c r="O14" s="22"/>
      <c r="P14" s="22"/>
      <c r="Q14" s="22"/>
      <c r="R14" s="21"/>
      <c r="S14" s="21"/>
      <c r="T14" s="21"/>
      <c r="U14" s="9"/>
      <c r="V14" s="9"/>
      <c r="W14" s="30"/>
      <c r="X14" s="8"/>
    </row>
    <row r="15" spans="1:24" ht="18.25" customHeight="1" x14ac:dyDescent="0.2">
      <c r="A15" s="20" t="s">
        <v>42</v>
      </c>
      <c r="B15" s="21">
        <v>2</v>
      </c>
      <c r="C15" s="21">
        <v>0</v>
      </c>
      <c r="D15" s="21">
        <v>0</v>
      </c>
      <c r="E15" s="21"/>
      <c r="F15" s="21"/>
      <c r="G15" s="21"/>
      <c r="H15" s="21"/>
      <c r="I15" s="21"/>
      <c r="J15" s="21"/>
      <c r="K15" s="21"/>
      <c r="L15" s="21"/>
      <c r="M15" s="21"/>
      <c r="N15" s="21"/>
      <c r="O15" s="22"/>
      <c r="P15" s="22"/>
      <c r="Q15" s="22"/>
      <c r="R15" s="21"/>
      <c r="S15" s="21"/>
      <c r="T15" s="21"/>
      <c r="U15" s="9"/>
      <c r="V15" s="9">
        <v>7</v>
      </c>
      <c r="W15" s="30"/>
      <c r="X15" s="8"/>
    </row>
    <row r="16" spans="1:24" ht="19" customHeight="1" x14ac:dyDescent="0.2">
      <c r="A16" s="23" t="s">
        <v>67</v>
      </c>
      <c r="B16" s="24">
        <v>2</v>
      </c>
      <c r="C16" s="24">
        <v>0</v>
      </c>
      <c r="D16" s="24">
        <v>0</v>
      </c>
      <c r="E16" s="24"/>
      <c r="F16" s="24"/>
      <c r="G16" s="24"/>
      <c r="H16" s="24"/>
      <c r="I16" s="24">
        <v>1</v>
      </c>
      <c r="J16" s="24"/>
      <c r="K16" s="24"/>
      <c r="L16" s="24"/>
      <c r="M16" s="24"/>
      <c r="N16" s="24"/>
      <c r="O16" s="27"/>
      <c r="P16" s="27"/>
      <c r="Q16" s="27"/>
      <c r="R16" s="24"/>
      <c r="S16" s="24"/>
      <c r="T16" s="24"/>
      <c r="U16" s="49"/>
      <c r="V16" s="49">
        <v>2</v>
      </c>
      <c r="W16" s="36"/>
      <c r="X16" s="28"/>
    </row>
    <row r="17" spans="1:24" ht="19" customHeight="1" x14ac:dyDescent="0.2">
      <c r="A17" s="23" t="s">
        <v>45</v>
      </c>
      <c r="B17" s="58">
        <v>3</v>
      </c>
      <c r="C17" s="58">
        <v>0</v>
      </c>
      <c r="D17" s="58">
        <v>3</v>
      </c>
      <c r="E17" s="58"/>
      <c r="F17" s="58">
        <v>1</v>
      </c>
      <c r="G17" s="58"/>
      <c r="H17" s="58"/>
      <c r="I17" s="58"/>
      <c r="J17" s="58"/>
      <c r="K17" s="58"/>
      <c r="L17" s="58"/>
      <c r="M17" s="58"/>
      <c r="N17" s="58"/>
      <c r="O17" s="59"/>
      <c r="P17" s="59"/>
      <c r="Q17" s="59"/>
      <c r="R17" s="58"/>
      <c r="S17" s="58"/>
      <c r="T17" s="58"/>
      <c r="U17" s="60"/>
      <c r="V17" s="60">
        <v>4</v>
      </c>
      <c r="W17" s="61"/>
      <c r="X17" s="62"/>
    </row>
    <row r="18" spans="1:24" ht="19" customHeight="1" x14ac:dyDescent="0.2">
      <c r="A18" s="23" t="s">
        <v>45</v>
      </c>
      <c r="B18" s="58">
        <v>2</v>
      </c>
      <c r="C18" s="58">
        <v>2</v>
      </c>
      <c r="D18" s="58">
        <v>1</v>
      </c>
      <c r="E18" s="58"/>
      <c r="F18" s="58"/>
      <c r="G18" s="58"/>
      <c r="H18" s="58">
        <v>1</v>
      </c>
      <c r="I18" s="58">
        <v>1</v>
      </c>
      <c r="J18" s="58"/>
      <c r="K18" s="58">
        <v>1</v>
      </c>
      <c r="L18" s="58"/>
      <c r="M18" s="58">
        <v>1</v>
      </c>
      <c r="N18" s="58"/>
      <c r="O18" s="59"/>
      <c r="P18" s="59"/>
      <c r="Q18" s="59"/>
      <c r="R18" s="58"/>
      <c r="S18" s="58"/>
      <c r="T18" s="58"/>
      <c r="U18" s="60"/>
      <c r="V18" s="60">
        <v>4</v>
      </c>
      <c r="W18" s="61"/>
      <c r="X18" s="62"/>
    </row>
    <row r="19" spans="1:24" ht="19" customHeight="1" x14ac:dyDescent="0.2">
      <c r="A19" s="23" t="s">
        <v>46</v>
      </c>
      <c r="B19" s="58">
        <v>2</v>
      </c>
      <c r="C19" s="58">
        <v>1</v>
      </c>
      <c r="D19" s="58">
        <v>1</v>
      </c>
      <c r="E19" s="58"/>
      <c r="F19" s="58"/>
      <c r="G19" s="58"/>
      <c r="H19" s="58">
        <v>1</v>
      </c>
      <c r="I19" s="58"/>
      <c r="J19" s="58"/>
      <c r="K19" s="58"/>
      <c r="L19" s="58"/>
      <c r="M19" s="58"/>
      <c r="N19" s="58">
        <v>1</v>
      </c>
      <c r="O19" s="59"/>
      <c r="P19" s="59"/>
      <c r="Q19" s="59"/>
      <c r="R19" s="58"/>
      <c r="S19" s="58"/>
      <c r="T19" s="58">
        <v>1</v>
      </c>
      <c r="U19" s="60"/>
      <c r="V19" s="60">
        <v>2</v>
      </c>
      <c r="W19" s="61"/>
      <c r="X19" s="62"/>
    </row>
    <row r="20" spans="1:24" ht="19" customHeight="1" x14ac:dyDescent="0.2">
      <c r="A20" s="23" t="s">
        <v>47</v>
      </c>
      <c r="B20" s="58">
        <v>2</v>
      </c>
      <c r="C20" s="58">
        <v>0</v>
      </c>
      <c r="D20" s="58">
        <v>0</v>
      </c>
      <c r="E20" s="58"/>
      <c r="F20" s="58"/>
      <c r="G20" s="58"/>
      <c r="H20" s="58">
        <v>1</v>
      </c>
      <c r="I20" s="58">
        <v>2</v>
      </c>
      <c r="J20" s="58"/>
      <c r="K20" s="58"/>
      <c r="L20" s="58">
        <v>1</v>
      </c>
      <c r="M20" s="58"/>
      <c r="N20" s="58"/>
      <c r="O20" s="59"/>
      <c r="P20" s="59"/>
      <c r="Q20" s="59"/>
      <c r="R20" s="58"/>
      <c r="S20" s="58">
        <v>1</v>
      </c>
      <c r="T20" s="58"/>
      <c r="U20" s="60">
        <v>1</v>
      </c>
      <c r="V20" s="60">
        <v>5</v>
      </c>
      <c r="W20" s="61"/>
      <c r="X20" s="62"/>
    </row>
    <row r="21" spans="1:24" ht="19" customHeight="1" x14ac:dyDescent="0.2">
      <c r="A21" s="23" t="s">
        <v>47</v>
      </c>
      <c r="B21" s="58">
        <v>3</v>
      </c>
      <c r="C21" s="58">
        <v>0</v>
      </c>
      <c r="D21" s="58">
        <v>0</v>
      </c>
      <c r="E21" s="58"/>
      <c r="F21" s="58"/>
      <c r="G21" s="58"/>
      <c r="H21" s="58"/>
      <c r="I21" s="58">
        <v>1</v>
      </c>
      <c r="J21" s="58">
        <v>1</v>
      </c>
      <c r="K21" s="58"/>
      <c r="L21" s="58"/>
      <c r="M21" s="58"/>
      <c r="N21" s="58"/>
      <c r="O21" s="59"/>
      <c r="P21" s="59"/>
      <c r="Q21" s="59"/>
      <c r="R21" s="58"/>
      <c r="S21" s="58"/>
      <c r="T21" s="58"/>
      <c r="U21" s="60"/>
      <c r="V21" s="60">
        <v>6</v>
      </c>
      <c r="W21" s="61"/>
      <c r="X21" s="62"/>
    </row>
    <row r="22" spans="1:24" ht="19" customHeight="1" x14ac:dyDescent="0.2">
      <c r="A22" s="23" t="s">
        <v>48</v>
      </c>
      <c r="B22" s="58">
        <v>3</v>
      </c>
      <c r="C22" s="58">
        <v>1</v>
      </c>
      <c r="D22" s="58">
        <v>0</v>
      </c>
      <c r="E22" s="58"/>
      <c r="F22" s="58"/>
      <c r="G22" s="58"/>
      <c r="H22" s="58"/>
      <c r="I22" s="58">
        <v>2</v>
      </c>
      <c r="J22" s="58"/>
      <c r="K22" s="58"/>
      <c r="L22" s="58"/>
      <c r="M22" s="58"/>
      <c r="N22" s="58"/>
      <c r="O22" s="59"/>
      <c r="P22" s="59"/>
      <c r="Q22" s="59"/>
      <c r="R22" s="58"/>
      <c r="S22" s="58"/>
      <c r="T22" s="58">
        <v>1</v>
      </c>
      <c r="U22" s="60"/>
      <c r="V22" s="60">
        <v>8</v>
      </c>
      <c r="W22" s="61"/>
      <c r="X22" s="62"/>
    </row>
    <row r="23" spans="1:24" ht="19" customHeight="1" x14ac:dyDescent="0.2">
      <c r="A23" s="23" t="s">
        <v>50</v>
      </c>
      <c r="B23" s="58">
        <v>2</v>
      </c>
      <c r="C23" s="58">
        <v>0</v>
      </c>
      <c r="D23" s="58">
        <v>0</v>
      </c>
      <c r="E23" s="58"/>
      <c r="F23" s="58"/>
      <c r="G23" s="58"/>
      <c r="H23" s="58"/>
      <c r="I23" s="58">
        <v>2</v>
      </c>
      <c r="J23" s="58"/>
      <c r="K23" s="58"/>
      <c r="L23" s="58"/>
      <c r="M23" s="58"/>
      <c r="N23" s="58"/>
      <c r="O23" s="59"/>
      <c r="P23" s="59"/>
      <c r="Q23" s="59"/>
      <c r="R23" s="58"/>
      <c r="S23" s="58"/>
      <c r="T23" s="58"/>
      <c r="U23" s="60"/>
      <c r="V23" s="60">
        <v>7</v>
      </c>
      <c r="W23" s="61"/>
      <c r="X23" s="62"/>
    </row>
    <row r="24" spans="1:24" ht="19" customHeight="1" x14ac:dyDescent="0.2">
      <c r="A24" s="13" t="s">
        <v>48</v>
      </c>
      <c r="B24" s="58">
        <v>3</v>
      </c>
      <c r="C24" s="58">
        <v>0</v>
      </c>
      <c r="D24" s="58">
        <v>0</v>
      </c>
      <c r="E24" s="58"/>
      <c r="F24" s="58"/>
      <c r="G24" s="58"/>
      <c r="H24" s="58"/>
      <c r="I24" s="58"/>
      <c r="J24" s="58"/>
      <c r="K24" s="58"/>
      <c r="L24" s="58"/>
      <c r="M24" s="58"/>
      <c r="N24" s="58"/>
      <c r="O24" s="59"/>
      <c r="P24" s="59"/>
      <c r="Q24" s="59"/>
      <c r="R24" s="58"/>
      <c r="S24" s="58"/>
      <c r="T24" s="58">
        <v>2</v>
      </c>
      <c r="U24" s="60">
        <v>7</v>
      </c>
      <c r="V24" s="60"/>
      <c r="W24" s="61"/>
      <c r="X24" s="62"/>
    </row>
    <row r="25" spans="1:24" ht="17" customHeight="1" x14ac:dyDescent="0.2">
      <c r="A25" s="15" t="s">
        <v>51</v>
      </c>
      <c r="B25" s="17">
        <f t="shared" ref="B25:N25" si="0">SUM(B4:B24)</f>
        <v>57</v>
      </c>
      <c r="C25" s="17">
        <f t="shared" si="0"/>
        <v>7</v>
      </c>
      <c r="D25" s="17">
        <f t="shared" si="0"/>
        <v>11</v>
      </c>
      <c r="E25" s="17">
        <f t="shared" si="0"/>
        <v>0</v>
      </c>
      <c r="F25" s="17">
        <f t="shared" si="0"/>
        <v>1</v>
      </c>
      <c r="G25" s="17">
        <f t="shared" si="0"/>
        <v>1</v>
      </c>
      <c r="H25" s="17">
        <f t="shared" si="0"/>
        <v>7</v>
      </c>
      <c r="I25" s="17">
        <f t="shared" si="0"/>
        <v>17</v>
      </c>
      <c r="J25" s="17">
        <f t="shared" si="0"/>
        <v>2</v>
      </c>
      <c r="K25" s="17">
        <f t="shared" si="0"/>
        <v>1</v>
      </c>
      <c r="L25" s="17">
        <f t="shared" si="0"/>
        <v>1</v>
      </c>
      <c r="M25" s="17">
        <f t="shared" si="0"/>
        <v>1</v>
      </c>
      <c r="N25" s="17">
        <f t="shared" si="0"/>
        <v>2</v>
      </c>
      <c r="O25" s="18">
        <f>(D25+J25+K25+N25)/(B25+J25+K25+M25)</f>
        <v>0.26229508196721313</v>
      </c>
      <c r="P25" s="18">
        <f>($D25+$E25+($F25*2)+(G25*3))/$B25</f>
        <v>0.2807017543859649</v>
      </c>
      <c r="Q25" s="18">
        <f>D25/B25</f>
        <v>0.19298245614035087</v>
      </c>
      <c r="R25" s="17">
        <f>SUM(R4:R24)</f>
        <v>0</v>
      </c>
      <c r="S25" s="17">
        <f>SUM(S4:S24)</f>
        <v>1</v>
      </c>
      <c r="T25" s="17">
        <f>SUM(T4:T24)</f>
        <v>5</v>
      </c>
      <c r="U25" s="57">
        <f>SUM(U4:U24)</f>
        <v>10</v>
      </c>
      <c r="V25" s="57">
        <f>SUM(V4:V24)</f>
        <v>75</v>
      </c>
      <c r="W25" s="18">
        <f>(U25+V25)/(T25+U25+V25)</f>
        <v>0.94444444444444442</v>
      </c>
      <c r="X25" s="18">
        <f>(D25-G25)/(B25-I25-G25+M25)</f>
        <v>0.25</v>
      </c>
    </row>
    <row r="26" spans="1:24" ht="18.25" customHeight="1" x14ac:dyDescent="0.2">
      <c r="A26" s="30"/>
      <c r="B26" s="30"/>
      <c r="C26" s="30"/>
      <c r="D26" s="30"/>
      <c r="E26" s="21"/>
      <c r="F26" s="30"/>
      <c r="G26" s="30"/>
      <c r="H26" s="30"/>
      <c r="I26" s="30"/>
      <c r="J26" s="30"/>
      <c r="K26" s="30"/>
      <c r="L26" s="30"/>
      <c r="M26" s="30"/>
      <c r="N26" s="30"/>
      <c r="O26" s="30"/>
      <c r="P26" s="30"/>
      <c r="Q26" s="30"/>
      <c r="R26" s="30"/>
      <c r="S26" s="30"/>
      <c r="T26" s="30"/>
      <c r="U26" s="9"/>
      <c r="V26" s="9"/>
      <c r="W26" s="8"/>
      <c r="X26" s="8"/>
    </row>
    <row r="27" spans="1:24" ht="18.25" customHeight="1" x14ac:dyDescent="0.2">
      <c r="A27" s="30"/>
      <c r="B27" s="30"/>
      <c r="C27" s="30"/>
      <c r="D27" s="30"/>
      <c r="E27" s="21"/>
      <c r="F27" s="30"/>
      <c r="G27" s="30"/>
      <c r="H27" s="30"/>
      <c r="I27" s="30"/>
      <c r="J27" s="30"/>
      <c r="K27" s="30"/>
      <c r="L27" s="30"/>
      <c r="M27" s="30"/>
      <c r="N27" s="30"/>
      <c r="O27" s="30"/>
      <c r="P27" s="30"/>
      <c r="Q27" s="30"/>
      <c r="R27" s="30"/>
      <c r="S27" s="30"/>
      <c r="T27" s="30"/>
      <c r="U27" s="9"/>
      <c r="V27" s="9"/>
      <c r="W27" s="8"/>
      <c r="X27" s="8"/>
    </row>
    <row r="28" spans="1:24" ht="18.25" customHeight="1" x14ac:dyDescent="0.2">
      <c r="A28" s="8"/>
      <c r="B28" s="8"/>
      <c r="C28" s="8"/>
      <c r="D28" s="8"/>
      <c r="E28" s="8"/>
      <c r="F28" s="8"/>
      <c r="G28" s="8"/>
      <c r="H28" s="8"/>
      <c r="I28" s="8"/>
      <c r="J28" s="8"/>
      <c r="K28" s="8"/>
      <c r="L28" s="8"/>
      <c r="M28" s="8"/>
      <c r="N28" s="8"/>
      <c r="O28" s="8"/>
      <c r="P28" s="8"/>
      <c r="Q28" s="8"/>
      <c r="R28" s="8"/>
      <c r="S28" s="8"/>
      <c r="T28" s="8"/>
      <c r="U28" s="8"/>
      <c r="V28" s="8"/>
      <c r="W28" s="8"/>
      <c r="X28" s="8"/>
    </row>
    <row r="29" spans="1:24" ht="18.25" customHeight="1" x14ac:dyDescent="0.2">
      <c r="A29" s="8"/>
      <c r="B29" s="8"/>
      <c r="C29" s="8"/>
      <c r="D29" s="8"/>
      <c r="E29" s="8"/>
      <c r="F29" s="8"/>
      <c r="G29" s="8"/>
      <c r="H29" s="8"/>
      <c r="I29" s="8"/>
      <c r="J29" s="8"/>
      <c r="K29" s="8"/>
      <c r="L29" s="8"/>
      <c r="M29" s="8"/>
      <c r="N29" s="8"/>
      <c r="O29" s="8"/>
      <c r="P29" s="8"/>
      <c r="Q29" s="8"/>
      <c r="R29" s="8"/>
      <c r="S29" s="8"/>
      <c r="T29" s="8"/>
      <c r="U29" s="8"/>
      <c r="V29" s="8"/>
      <c r="W29" s="8"/>
      <c r="X29" s="8"/>
    </row>
    <row r="30" spans="1:24" ht="21" customHeight="1" x14ac:dyDescent="0.2">
      <c r="A30" s="6" t="s">
        <v>87</v>
      </c>
      <c r="B30" s="7"/>
      <c r="C30" s="7"/>
      <c r="D30" s="7"/>
      <c r="E30" s="7"/>
      <c r="F30" s="7"/>
      <c r="G30" s="7"/>
      <c r="H30" s="7"/>
      <c r="I30" s="7"/>
      <c r="J30" s="7"/>
      <c r="K30" s="7"/>
      <c r="L30" s="7"/>
      <c r="M30" s="7"/>
      <c r="N30" s="7"/>
      <c r="O30" s="7"/>
      <c r="P30" s="7"/>
      <c r="Q30" s="7"/>
      <c r="R30" s="7"/>
      <c r="S30" s="7"/>
      <c r="T30" s="7"/>
      <c r="U30" s="9"/>
      <c r="V30" s="9"/>
      <c r="W30" s="8"/>
      <c r="X30" s="8"/>
    </row>
    <row r="31" spans="1:24" ht="19" customHeight="1" x14ac:dyDescent="0.2">
      <c r="A31" s="8"/>
      <c r="B31" s="8"/>
      <c r="C31" s="8"/>
      <c r="D31" s="8"/>
      <c r="E31" s="44"/>
      <c r="F31" s="8"/>
      <c r="G31" s="8"/>
      <c r="H31" s="8"/>
      <c r="I31" s="8"/>
      <c r="J31" s="8"/>
      <c r="K31" s="8"/>
      <c r="L31" s="8"/>
      <c r="M31" s="8"/>
      <c r="N31" s="8"/>
      <c r="O31" s="8"/>
      <c r="P31" s="8"/>
      <c r="Q31" s="8"/>
      <c r="R31" s="8"/>
      <c r="S31" s="8"/>
      <c r="T31" s="8"/>
      <c r="U31" s="9"/>
      <c r="V31" s="9"/>
      <c r="W31" s="8"/>
      <c r="X31" s="8"/>
    </row>
    <row r="32" spans="1:24" ht="28.25" customHeight="1" x14ac:dyDescent="0.2">
      <c r="A32" s="10" t="s">
        <v>7</v>
      </c>
      <c r="B32" s="11" t="s">
        <v>8</v>
      </c>
      <c r="C32" s="11" t="s">
        <v>9</v>
      </c>
      <c r="D32" s="11" t="s">
        <v>10</v>
      </c>
      <c r="E32" s="11" t="s">
        <v>11</v>
      </c>
      <c r="F32" s="11" t="s">
        <v>12</v>
      </c>
      <c r="G32" s="11" t="s">
        <v>13</v>
      </c>
      <c r="H32" s="11" t="s">
        <v>14</v>
      </c>
      <c r="I32" s="11" t="s">
        <v>15</v>
      </c>
      <c r="J32" s="11" t="s">
        <v>16</v>
      </c>
      <c r="K32" s="11" t="s">
        <v>17</v>
      </c>
      <c r="L32" s="11" t="s">
        <v>18</v>
      </c>
      <c r="M32" s="11" t="s">
        <v>19</v>
      </c>
      <c r="N32" s="11" t="s">
        <v>20</v>
      </c>
      <c r="O32" s="11" t="s">
        <v>21</v>
      </c>
      <c r="P32" s="12" t="s">
        <v>22</v>
      </c>
      <c r="Q32" s="11" t="s">
        <v>23</v>
      </c>
      <c r="R32" s="13" t="s">
        <v>24</v>
      </c>
      <c r="S32" s="13" t="s">
        <v>25</v>
      </c>
      <c r="T32" s="13" t="s">
        <v>26</v>
      </c>
      <c r="U32" s="10" t="s">
        <v>27</v>
      </c>
      <c r="V32" s="10" t="s">
        <v>28</v>
      </c>
      <c r="W32" s="14" t="s">
        <v>29</v>
      </c>
      <c r="X32" s="47" t="s">
        <v>30</v>
      </c>
    </row>
    <row r="33" spans="1:24" ht="18.25" customHeight="1" x14ac:dyDescent="0.2">
      <c r="A33" s="63" t="s">
        <v>34</v>
      </c>
      <c r="B33" s="17">
        <v>1</v>
      </c>
      <c r="C33" s="17">
        <v>0</v>
      </c>
      <c r="D33" s="17">
        <v>0</v>
      </c>
      <c r="E33" s="17"/>
      <c r="F33" s="17"/>
      <c r="G33" s="17"/>
      <c r="H33" s="17"/>
      <c r="I33" s="17">
        <v>1</v>
      </c>
      <c r="J33" s="17"/>
      <c r="K33" s="17"/>
      <c r="L33" s="17"/>
      <c r="M33" s="17"/>
      <c r="N33" s="17"/>
      <c r="O33" s="18"/>
      <c r="P33" s="18"/>
      <c r="Q33" s="18"/>
      <c r="R33" s="17"/>
      <c r="S33" s="17"/>
      <c r="T33" s="17"/>
      <c r="U33" s="57"/>
      <c r="V33" s="57"/>
      <c r="W33" s="32"/>
      <c r="X33" s="19"/>
    </row>
    <row r="34" spans="1:24" ht="18.25" customHeight="1" x14ac:dyDescent="0.2">
      <c r="A34" s="16" t="s">
        <v>36</v>
      </c>
      <c r="B34" s="21">
        <v>0</v>
      </c>
      <c r="C34" s="21">
        <v>0</v>
      </c>
      <c r="D34" s="21">
        <v>0</v>
      </c>
      <c r="E34" s="21"/>
      <c r="F34" s="21"/>
      <c r="G34" s="21"/>
      <c r="H34" s="21">
        <v>1</v>
      </c>
      <c r="I34" s="21"/>
      <c r="J34" s="21"/>
      <c r="K34" s="21"/>
      <c r="L34" s="21"/>
      <c r="M34" s="21">
        <v>1</v>
      </c>
      <c r="N34" s="21"/>
      <c r="O34" s="22"/>
      <c r="P34" s="22"/>
      <c r="Q34" s="22"/>
      <c r="R34" s="21"/>
      <c r="S34" s="21"/>
      <c r="T34" s="21"/>
      <c r="U34" s="9"/>
      <c r="V34" s="9"/>
      <c r="W34" s="30"/>
      <c r="X34" s="8"/>
    </row>
    <row r="35" spans="1:24" ht="18.25" customHeight="1" x14ac:dyDescent="0.2">
      <c r="A35" s="20" t="s">
        <v>37</v>
      </c>
      <c r="B35" s="21">
        <v>2</v>
      </c>
      <c r="C35" s="21">
        <v>0</v>
      </c>
      <c r="D35" s="21">
        <v>0</v>
      </c>
      <c r="E35" s="21"/>
      <c r="F35" s="21"/>
      <c r="G35" s="21"/>
      <c r="H35" s="21"/>
      <c r="I35" s="21">
        <v>1</v>
      </c>
      <c r="J35" s="21"/>
      <c r="K35" s="21"/>
      <c r="L35" s="21"/>
      <c r="M35" s="21"/>
      <c r="N35" s="21"/>
      <c r="O35" s="22"/>
      <c r="P35" s="22"/>
      <c r="Q35" s="22"/>
      <c r="R35" s="21"/>
      <c r="S35" s="21"/>
      <c r="T35" s="21"/>
      <c r="U35" s="9">
        <v>1</v>
      </c>
      <c r="V35" s="9">
        <v>4</v>
      </c>
      <c r="W35" s="30"/>
      <c r="X35" s="8"/>
    </row>
    <row r="36" spans="1:24" ht="18.25" customHeight="1" x14ac:dyDescent="0.2">
      <c r="A36" s="23" t="s">
        <v>38</v>
      </c>
      <c r="B36" s="21">
        <v>1</v>
      </c>
      <c r="C36" s="21">
        <v>0</v>
      </c>
      <c r="D36" s="21">
        <v>0</v>
      </c>
      <c r="E36" s="21"/>
      <c r="F36" s="21"/>
      <c r="G36" s="21"/>
      <c r="H36" s="21"/>
      <c r="I36" s="21">
        <v>1</v>
      </c>
      <c r="J36" s="21"/>
      <c r="K36" s="21"/>
      <c r="L36" s="21"/>
      <c r="M36" s="21"/>
      <c r="N36" s="21"/>
      <c r="O36" s="22"/>
      <c r="P36" s="22"/>
      <c r="Q36" s="22"/>
      <c r="R36" s="21"/>
      <c r="S36" s="21"/>
      <c r="T36" s="21"/>
      <c r="U36" s="9"/>
      <c r="V36" s="9"/>
      <c r="W36" s="30"/>
      <c r="X36" s="8"/>
    </row>
    <row r="37" spans="1:24" ht="18.25" customHeight="1" x14ac:dyDescent="0.2">
      <c r="A37" s="23" t="s">
        <v>41</v>
      </c>
      <c r="B37" s="21">
        <v>0</v>
      </c>
      <c r="C37" s="21">
        <v>0</v>
      </c>
      <c r="D37" s="21">
        <v>0</v>
      </c>
      <c r="E37" s="21"/>
      <c r="F37" s="21"/>
      <c r="G37" s="21"/>
      <c r="H37" s="21"/>
      <c r="I37" s="21"/>
      <c r="J37" s="21">
        <v>1</v>
      </c>
      <c r="K37" s="21"/>
      <c r="L37" s="21"/>
      <c r="M37" s="21"/>
      <c r="N37" s="21"/>
      <c r="O37" s="22"/>
      <c r="P37" s="22"/>
      <c r="Q37" s="22"/>
      <c r="R37" s="21"/>
      <c r="S37" s="21"/>
      <c r="T37" s="21"/>
      <c r="U37" s="9"/>
      <c r="V37" s="9"/>
      <c r="W37" s="30"/>
      <c r="X37" s="8"/>
    </row>
    <row r="38" spans="1:24" ht="18.25" customHeight="1" x14ac:dyDescent="0.2">
      <c r="A38" s="23" t="s">
        <v>43</v>
      </c>
      <c r="B38" s="21">
        <v>1</v>
      </c>
      <c r="C38" s="21">
        <v>0</v>
      </c>
      <c r="D38" s="21">
        <v>0</v>
      </c>
      <c r="E38" s="21"/>
      <c r="F38" s="21"/>
      <c r="G38" s="21"/>
      <c r="H38" s="21"/>
      <c r="I38" s="21">
        <v>1</v>
      </c>
      <c r="J38" s="21"/>
      <c r="K38" s="21"/>
      <c r="L38" s="21"/>
      <c r="M38" s="21"/>
      <c r="N38" s="21"/>
      <c r="O38" s="22"/>
      <c r="P38" s="22"/>
      <c r="Q38" s="22"/>
      <c r="R38" s="21"/>
      <c r="S38" s="21"/>
      <c r="T38" s="21"/>
      <c r="U38" s="9"/>
      <c r="V38" s="9"/>
      <c r="W38" s="30"/>
      <c r="X38" s="8"/>
    </row>
    <row r="39" spans="1:24" ht="18.25" customHeight="1" x14ac:dyDescent="0.2">
      <c r="A39" s="23" t="s">
        <v>67</v>
      </c>
      <c r="B39" s="21">
        <v>3</v>
      </c>
      <c r="C39" s="21">
        <v>1</v>
      </c>
      <c r="D39" s="21">
        <v>0</v>
      </c>
      <c r="E39" s="21"/>
      <c r="F39" s="21"/>
      <c r="G39" s="21"/>
      <c r="H39" s="21"/>
      <c r="I39" s="21">
        <v>2</v>
      </c>
      <c r="J39" s="21"/>
      <c r="K39" s="21"/>
      <c r="L39" s="21"/>
      <c r="M39" s="21"/>
      <c r="N39" s="21"/>
      <c r="O39" s="22"/>
      <c r="P39" s="22"/>
      <c r="Q39" s="22"/>
      <c r="R39" s="21"/>
      <c r="S39" s="21"/>
      <c r="T39" s="21">
        <v>1</v>
      </c>
      <c r="U39" s="9"/>
      <c r="V39" s="9">
        <v>6</v>
      </c>
      <c r="W39" s="30"/>
      <c r="X39" s="8"/>
    </row>
    <row r="40" spans="1:24" ht="18.25" customHeight="1" x14ac:dyDescent="0.2">
      <c r="A40" s="21"/>
      <c r="B40" s="21"/>
      <c r="C40" s="21"/>
      <c r="D40" s="21"/>
      <c r="E40" s="21"/>
      <c r="F40" s="21"/>
      <c r="G40" s="21"/>
      <c r="H40" s="21"/>
      <c r="I40" s="21"/>
      <c r="J40" s="21"/>
      <c r="K40" s="21"/>
      <c r="L40" s="21"/>
      <c r="M40" s="21"/>
      <c r="N40" s="21"/>
      <c r="O40" s="22"/>
      <c r="P40" s="22"/>
      <c r="Q40" s="22"/>
      <c r="R40" s="21"/>
      <c r="S40" s="21"/>
      <c r="T40" s="21"/>
      <c r="U40" s="9"/>
      <c r="V40" s="9"/>
      <c r="W40" s="30"/>
      <c r="X40" s="8"/>
    </row>
    <row r="41" spans="1:24" ht="18.25" customHeight="1" x14ac:dyDescent="0.2">
      <c r="A41" s="21"/>
      <c r="B41" s="21"/>
      <c r="C41" s="21"/>
      <c r="D41" s="21"/>
      <c r="E41" s="21"/>
      <c r="F41" s="21"/>
      <c r="G41" s="21"/>
      <c r="H41" s="21"/>
      <c r="I41" s="21"/>
      <c r="J41" s="21"/>
      <c r="K41" s="21"/>
      <c r="L41" s="21"/>
      <c r="M41" s="21"/>
      <c r="N41" s="21"/>
      <c r="O41" s="22"/>
      <c r="P41" s="22"/>
      <c r="Q41" s="22"/>
      <c r="R41" s="21"/>
      <c r="S41" s="21"/>
      <c r="T41" s="21"/>
      <c r="U41" s="30"/>
      <c r="V41" s="9"/>
      <c r="W41" s="30"/>
      <c r="X41" s="8"/>
    </row>
    <row r="42" spans="1:24" ht="18.25" customHeight="1" x14ac:dyDescent="0.2">
      <c r="A42" s="30"/>
      <c r="B42" s="21"/>
      <c r="C42" s="21"/>
      <c r="D42" s="21"/>
      <c r="E42" s="21"/>
      <c r="F42" s="21"/>
      <c r="G42" s="21"/>
      <c r="H42" s="21"/>
      <c r="I42" s="21"/>
      <c r="J42" s="21"/>
      <c r="K42" s="21"/>
      <c r="L42" s="21"/>
      <c r="M42" s="21"/>
      <c r="N42" s="21"/>
      <c r="O42" s="22"/>
      <c r="P42" s="22"/>
      <c r="Q42" s="22"/>
      <c r="R42" s="21"/>
      <c r="S42" s="21"/>
      <c r="T42" s="21"/>
      <c r="U42" s="9"/>
      <c r="V42" s="9"/>
      <c r="W42" s="30"/>
      <c r="X42" s="8"/>
    </row>
    <row r="43" spans="1:24" ht="18.25" customHeight="1" x14ac:dyDescent="0.2">
      <c r="A43" s="30"/>
      <c r="B43" s="21"/>
      <c r="C43" s="21"/>
      <c r="D43" s="21"/>
      <c r="E43" s="21"/>
      <c r="F43" s="21"/>
      <c r="G43" s="21"/>
      <c r="H43" s="21"/>
      <c r="I43" s="21"/>
      <c r="J43" s="21"/>
      <c r="K43" s="21"/>
      <c r="L43" s="21"/>
      <c r="M43" s="21"/>
      <c r="N43" s="21"/>
      <c r="O43" s="22"/>
      <c r="P43" s="22"/>
      <c r="Q43" s="22"/>
      <c r="R43" s="21"/>
      <c r="S43" s="21"/>
      <c r="T43" s="21"/>
      <c r="U43" s="9"/>
      <c r="V43" s="9"/>
      <c r="W43" s="30"/>
      <c r="X43" s="8"/>
    </row>
    <row r="44" spans="1:24" ht="18.25" customHeight="1" x14ac:dyDescent="0.2">
      <c r="A44" s="22"/>
      <c r="B44" s="21"/>
      <c r="C44" s="21"/>
      <c r="D44" s="21"/>
      <c r="E44" s="21"/>
      <c r="F44" s="21"/>
      <c r="G44" s="21"/>
      <c r="H44" s="21"/>
      <c r="I44" s="21"/>
      <c r="J44" s="21"/>
      <c r="K44" s="21"/>
      <c r="L44" s="21"/>
      <c r="M44" s="21"/>
      <c r="N44" s="21"/>
      <c r="O44" s="22"/>
      <c r="P44" s="22"/>
      <c r="Q44" s="22"/>
      <c r="R44" s="21"/>
      <c r="S44" s="21"/>
      <c r="T44" s="21"/>
      <c r="U44" s="9"/>
      <c r="V44" s="9"/>
      <c r="W44" s="30"/>
      <c r="X44" s="8"/>
    </row>
    <row r="45" spans="1:24" ht="18.25" customHeight="1" x14ac:dyDescent="0.2">
      <c r="A45" s="30"/>
      <c r="B45" s="21"/>
      <c r="C45" s="21"/>
      <c r="D45" s="21"/>
      <c r="E45" s="21"/>
      <c r="F45" s="21"/>
      <c r="G45" s="21"/>
      <c r="H45" s="21"/>
      <c r="I45" s="21"/>
      <c r="J45" s="21"/>
      <c r="K45" s="21"/>
      <c r="L45" s="21"/>
      <c r="M45" s="21"/>
      <c r="N45" s="21"/>
      <c r="O45" s="22"/>
      <c r="P45" s="22"/>
      <c r="Q45" s="22"/>
      <c r="R45" s="21"/>
      <c r="S45" s="21"/>
      <c r="T45" s="21"/>
      <c r="U45" s="9"/>
      <c r="V45" s="9"/>
      <c r="W45" s="30"/>
      <c r="X45" s="8"/>
    </row>
    <row r="46" spans="1:24" ht="18.25" customHeight="1" x14ac:dyDescent="0.2">
      <c r="A46" s="30"/>
      <c r="B46" s="21"/>
      <c r="C46" s="21"/>
      <c r="D46" s="21"/>
      <c r="E46" s="21"/>
      <c r="F46" s="21"/>
      <c r="G46" s="21"/>
      <c r="H46" s="21"/>
      <c r="I46" s="21"/>
      <c r="J46" s="21"/>
      <c r="K46" s="21"/>
      <c r="L46" s="21"/>
      <c r="M46" s="21"/>
      <c r="N46" s="21"/>
      <c r="O46" s="22"/>
      <c r="P46" s="22"/>
      <c r="Q46" s="22"/>
      <c r="R46" s="21"/>
      <c r="S46" s="21"/>
      <c r="T46" s="21"/>
      <c r="U46" s="9"/>
      <c r="V46" s="9"/>
      <c r="W46" s="30"/>
      <c r="X46" s="8"/>
    </row>
    <row r="47" spans="1:24" ht="19" customHeight="1" x14ac:dyDescent="0.2">
      <c r="A47" s="36"/>
      <c r="B47" s="24"/>
      <c r="C47" s="24"/>
      <c r="D47" s="24"/>
      <c r="E47" s="24"/>
      <c r="F47" s="24"/>
      <c r="G47" s="24"/>
      <c r="H47" s="24"/>
      <c r="I47" s="24"/>
      <c r="J47" s="24"/>
      <c r="K47" s="24"/>
      <c r="L47" s="24"/>
      <c r="M47" s="24"/>
      <c r="N47" s="24"/>
      <c r="O47" s="27"/>
      <c r="P47" s="27"/>
      <c r="Q47" s="27"/>
      <c r="R47" s="24"/>
      <c r="S47" s="24"/>
      <c r="T47" s="24"/>
      <c r="U47" s="49"/>
      <c r="V47" s="49"/>
      <c r="W47" s="36"/>
      <c r="X47" s="28"/>
    </row>
    <row r="48" spans="1:24" ht="17" customHeight="1" x14ac:dyDescent="0.2">
      <c r="A48" s="15" t="s">
        <v>51</v>
      </c>
      <c r="B48" s="17">
        <f t="shared" ref="B48:N48" si="1">SUM(B33:B47)</f>
        <v>8</v>
      </c>
      <c r="C48" s="17">
        <f t="shared" si="1"/>
        <v>1</v>
      </c>
      <c r="D48" s="17">
        <f t="shared" si="1"/>
        <v>0</v>
      </c>
      <c r="E48" s="17">
        <f t="shared" si="1"/>
        <v>0</v>
      </c>
      <c r="F48" s="17">
        <f t="shared" si="1"/>
        <v>0</v>
      </c>
      <c r="G48" s="17">
        <f t="shared" si="1"/>
        <v>0</v>
      </c>
      <c r="H48" s="17">
        <f t="shared" si="1"/>
        <v>1</v>
      </c>
      <c r="I48" s="17">
        <f t="shared" si="1"/>
        <v>6</v>
      </c>
      <c r="J48" s="17">
        <f t="shared" si="1"/>
        <v>1</v>
      </c>
      <c r="K48" s="17">
        <f t="shared" si="1"/>
        <v>0</v>
      </c>
      <c r="L48" s="17">
        <f t="shared" si="1"/>
        <v>0</v>
      </c>
      <c r="M48" s="17">
        <f t="shared" si="1"/>
        <v>1</v>
      </c>
      <c r="N48" s="17">
        <f t="shared" si="1"/>
        <v>0</v>
      </c>
      <c r="O48" s="18">
        <f>(D48+J48+K48+N58)/(B48+J48+K48+M48)</f>
        <v>0.1</v>
      </c>
      <c r="P48" s="18">
        <f>($D48+$E48+($F48*2)+(G48*3))/$B48</f>
        <v>0</v>
      </c>
      <c r="Q48" s="18">
        <f>D48/B48</f>
        <v>0</v>
      </c>
      <c r="R48" s="17">
        <f>SUM(R33:R47)</f>
        <v>0</v>
      </c>
      <c r="S48" s="17"/>
      <c r="T48" s="17">
        <f>SUM(T33:T47)</f>
        <v>1</v>
      </c>
      <c r="U48" s="57">
        <f>SUM(U33:U47)</f>
        <v>1</v>
      </c>
      <c r="V48" s="57">
        <f>SUM(V33:V47)</f>
        <v>10</v>
      </c>
      <c r="W48" s="18">
        <f>(U48+V48)/(T48+U48+V48)</f>
        <v>0.91666666666666663</v>
      </c>
      <c r="X48" s="18">
        <f>(D48-G48)/(B48-I48-G48+L48)</f>
        <v>0</v>
      </c>
    </row>
    <row r="49" spans="1:24" ht="18.25" customHeight="1" x14ac:dyDescent="0.2">
      <c r="A49" s="8"/>
      <c r="B49" s="8"/>
      <c r="C49" s="8"/>
      <c r="D49" s="8"/>
      <c r="E49" s="8"/>
      <c r="F49" s="8"/>
      <c r="G49" s="8"/>
      <c r="H49" s="8"/>
      <c r="I49" s="8"/>
      <c r="J49" s="8"/>
      <c r="K49" s="8"/>
      <c r="L49" s="8"/>
      <c r="M49" s="8"/>
      <c r="N49" s="8"/>
      <c r="O49" s="8"/>
      <c r="P49" s="8"/>
      <c r="Q49" s="8"/>
      <c r="R49" s="8"/>
      <c r="S49" s="8"/>
      <c r="T49" s="8"/>
      <c r="U49" s="8"/>
      <c r="V49" s="8"/>
      <c r="W49" s="8"/>
      <c r="X49" s="8"/>
    </row>
    <row r="50" spans="1:24" ht="18.25" customHeight="1" x14ac:dyDescent="0.2">
      <c r="A50" s="8"/>
      <c r="B50" s="8"/>
      <c r="C50" s="8"/>
      <c r="D50" s="8"/>
      <c r="E50" s="8"/>
      <c r="F50" s="8"/>
      <c r="G50" s="8"/>
      <c r="H50" s="8"/>
      <c r="I50" s="8"/>
      <c r="J50" s="8"/>
      <c r="K50" s="8"/>
      <c r="L50" s="8"/>
      <c r="M50" s="8"/>
      <c r="N50" s="8"/>
      <c r="O50" s="8"/>
      <c r="P50" s="8"/>
      <c r="Q50" s="8"/>
      <c r="R50" s="8"/>
      <c r="S50" s="8"/>
      <c r="T50" s="8"/>
      <c r="U50" s="8"/>
      <c r="V50" s="8"/>
      <c r="W50" s="8"/>
      <c r="X50" s="8"/>
    </row>
    <row r="51" spans="1:24" ht="18.25" customHeight="1" x14ac:dyDescent="0.2">
      <c r="A51" s="8"/>
      <c r="B51" s="8"/>
      <c r="C51" s="8"/>
      <c r="D51" s="8"/>
      <c r="E51" s="8"/>
      <c r="F51" s="8"/>
      <c r="G51" s="8"/>
      <c r="H51" s="8"/>
      <c r="I51" s="8"/>
      <c r="J51" s="8"/>
      <c r="K51" s="8"/>
      <c r="L51" s="8"/>
      <c r="M51" s="8"/>
      <c r="N51" s="8"/>
      <c r="O51" s="8"/>
      <c r="P51" s="8"/>
      <c r="Q51" s="8"/>
      <c r="R51" s="8"/>
      <c r="S51" s="8"/>
      <c r="T51" s="8"/>
      <c r="U51" s="8"/>
      <c r="V51" s="8"/>
      <c r="W51" s="8"/>
      <c r="X51" s="8"/>
    </row>
    <row r="52" spans="1:24" ht="18.25" customHeight="1" x14ac:dyDescent="0.2">
      <c r="A52" s="8"/>
      <c r="B52" s="8"/>
      <c r="C52" s="8"/>
      <c r="D52" s="8"/>
      <c r="E52" s="8"/>
      <c r="F52" s="8"/>
      <c r="G52" s="8"/>
      <c r="H52" s="8"/>
      <c r="I52" s="8"/>
      <c r="J52" s="8"/>
      <c r="K52" s="8"/>
      <c r="L52" s="8"/>
      <c r="M52" s="8"/>
      <c r="N52" s="8"/>
      <c r="O52" s="8"/>
      <c r="P52" s="8"/>
      <c r="Q52" s="8"/>
      <c r="R52" s="8"/>
      <c r="S52" s="8"/>
      <c r="T52" s="8"/>
      <c r="U52" s="8"/>
      <c r="V52" s="8"/>
      <c r="W52" s="8"/>
      <c r="X52" s="8"/>
    </row>
    <row r="53" spans="1:24" ht="18.25" customHeight="1" x14ac:dyDescent="0.2">
      <c r="A53" s="8"/>
      <c r="B53" s="8"/>
      <c r="C53" s="8"/>
      <c r="D53" s="8"/>
      <c r="E53" s="8"/>
      <c r="F53" s="8"/>
      <c r="G53" s="8"/>
      <c r="H53" s="8"/>
      <c r="I53" s="8"/>
      <c r="J53" s="8"/>
      <c r="K53" s="8"/>
      <c r="L53" s="8"/>
      <c r="M53" s="8"/>
      <c r="N53" s="8"/>
      <c r="O53" s="8"/>
      <c r="P53" s="8"/>
      <c r="Q53" s="8"/>
      <c r="R53" s="8"/>
      <c r="S53" s="8"/>
      <c r="T53" s="8"/>
      <c r="U53" s="8"/>
      <c r="V53" s="8"/>
      <c r="W53" s="8"/>
      <c r="X53" s="8"/>
    </row>
    <row r="54" spans="1:24" ht="18.25" customHeight="1" x14ac:dyDescent="0.2">
      <c r="A54" s="8"/>
      <c r="B54" s="8"/>
      <c r="C54" s="8"/>
      <c r="D54" s="8"/>
      <c r="E54" s="8"/>
      <c r="F54" s="8"/>
      <c r="G54" s="8"/>
      <c r="H54" s="8"/>
      <c r="I54" s="8"/>
      <c r="J54" s="8"/>
      <c r="K54" s="8"/>
      <c r="L54" s="8"/>
      <c r="M54" s="8"/>
      <c r="N54" s="8"/>
      <c r="O54" s="8"/>
      <c r="P54" s="8"/>
      <c r="Q54" s="8"/>
      <c r="R54" s="8"/>
      <c r="S54" s="8"/>
      <c r="T54" s="8"/>
      <c r="U54" s="8"/>
      <c r="V54" s="8"/>
      <c r="W54" s="8"/>
      <c r="X54" s="8"/>
    </row>
    <row r="55" spans="1:24" ht="18.25" customHeight="1" x14ac:dyDescent="0.2">
      <c r="A55" s="8"/>
      <c r="B55" s="8"/>
      <c r="C55" s="8"/>
      <c r="D55" s="8"/>
      <c r="E55" s="8"/>
      <c r="F55" s="8"/>
      <c r="G55" s="8"/>
      <c r="H55" s="8"/>
      <c r="I55" s="8"/>
      <c r="J55" s="8"/>
      <c r="K55" s="8"/>
      <c r="L55" s="8"/>
      <c r="M55" s="8"/>
      <c r="N55" s="8"/>
      <c r="O55" s="8"/>
      <c r="P55" s="8"/>
      <c r="Q55" s="8"/>
      <c r="R55" s="8"/>
      <c r="S55" s="8"/>
      <c r="T55" s="8"/>
      <c r="U55" s="8"/>
      <c r="V55" s="8"/>
      <c r="W55" s="8"/>
      <c r="X55" s="8"/>
    </row>
    <row r="56" spans="1:24" ht="18.25" customHeight="1" x14ac:dyDescent="0.2">
      <c r="A56" s="8"/>
      <c r="B56" s="8"/>
      <c r="C56" s="8"/>
      <c r="D56" s="8"/>
      <c r="E56" s="8"/>
      <c r="F56" s="8"/>
      <c r="G56" s="8"/>
      <c r="H56" s="8"/>
      <c r="I56" s="8"/>
      <c r="J56" s="8"/>
      <c r="K56" s="8"/>
      <c r="L56" s="8"/>
      <c r="M56" s="8"/>
      <c r="N56" s="8"/>
      <c r="O56" s="8"/>
      <c r="P56" s="8"/>
      <c r="Q56" s="8"/>
      <c r="R56" s="8"/>
      <c r="S56" s="8"/>
      <c r="T56" s="8"/>
      <c r="U56" s="8"/>
      <c r="V56" s="8"/>
      <c r="W56" s="8"/>
      <c r="X56" s="8"/>
    </row>
    <row r="57" spans="1:24" ht="18.25" customHeight="1" x14ac:dyDescent="0.2">
      <c r="A57" s="8"/>
      <c r="B57" s="8"/>
      <c r="C57" s="8"/>
      <c r="D57" s="8"/>
      <c r="E57" s="8"/>
      <c r="F57" s="8"/>
      <c r="G57" s="8"/>
      <c r="H57" s="8"/>
      <c r="I57" s="8"/>
      <c r="J57" s="8"/>
      <c r="K57" s="8"/>
      <c r="L57" s="8"/>
      <c r="M57" s="8"/>
      <c r="N57" s="8"/>
      <c r="O57" s="8"/>
      <c r="P57" s="8"/>
      <c r="Q57" s="8"/>
      <c r="R57" s="8"/>
      <c r="S57" s="8"/>
      <c r="T57" s="8"/>
      <c r="U57" s="8"/>
      <c r="V57" s="8"/>
      <c r="W57" s="8"/>
      <c r="X57" s="8"/>
    </row>
    <row r="58" spans="1:24" ht="18.25" customHeight="1" x14ac:dyDescent="0.2">
      <c r="A58" s="8"/>
      <c r="B58" s="8"/>
      <c r="C58" s="8"/>
      <c r="D58" s="8"/>
      <c r="E58" s="8"/>
      <c r="F58" s="8"/>
      <c r="G58" s="8"/>
      <c r="H58" s="8"/>
      <c r="I58" s="8"/>
      <c r="J58" s="8"/>
      <c r="K58" s="8"/>
      <c r="L58" s="8"/>
      <c r="M58" s="8"/>
      <c r="N58" s="8"/>
      <c r="O58" s="8"/>
      <c r="P58" s="8"/>
      <c r="Q58" s="8"/>
      <c r="R58" s="8"/>
      <c r="S58" s="8"/>
      <c r="T58" s="8"/>
      <c r="U58" s="8"/>
      <c r="V58" s="8"/>
      <c r="W58" s="8"/>
      <c r="X58" s="8"/>
    </row>
  </sheetData>
  <pageMargins left="0.75" right="0.75" top="1" bottom="1" header="0.5" footer="0.5"/>
  <pageSetup orientation="portrait"/>
  <headerFooter>
    <oddHeader>&amp;L&amp;"Geneva,Regular"&amp;10&amp;K000000GarrardRollings</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Export Summary</vt:lpstr>
      <vt:lpstr>Hahneman</vt:lpstr>
      <vt:lpstr>HollstronRosenblum</vt:lpstr>
      <vt:lpstr>Larryson</vt:lpstr>
      <vt:lpstr>blank</vt:lpstr>
      <vt:lpstr>Catchers</vt:lpstr>
      <vt:lpstr>Sizemore</vt:lpstr>
      <vt:lpstr>VegaWiliams</vt:lpstr>
      <vt:lpstr>GarrardRollings</vt:lpstr>
      <vt:lpstr>Oczypok</vt:lpstr>
      <vt:lpstr>HayWitt - Table 1</vt:lpstr>
      <vt:lpstr>HayWitt - Table 1-1</vt:lpstr>
      <vt:lpstr>MantiaWernick</vt:lpstr>
      <vt:lpstr>AlemanLyons</vt:lpstr>
      <vt:lpstr>Team Totals</vt:lpstr>
      <vt:lpstr>DonaldsonBerger</vt:lpstr>
      <vt:lpstr>ZehilNorrisLineau</vt:lpstr>
      <vt:lpstr>Rolfson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Jim Moyes</cp:lastModifiedBy>
  <dcterms:modified xsi:type="dcterms:W3CDTF">2025-07-28T19:15:26Z</dcterms:modified>
</cp:coreProperties>
</file>