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National folder 2025-26/"/>
    </mc:Choice>
  </mc:AlternateContent>
  <xr:revisionPtr revIDLastSave="0" documentId="13_ncr:1_{B03DFF8B-C085-3D4B-B4AE-521C0EBF8570}" xr6:coauthVersionLast="47" xr6:coauthVersionMax="47" xr10:uidLastSave="{00000000-0000-0000-0000-000000000000}"/>
  <bookViews>
    <workbookView xWindow="54320" yWindow="5060" windowWidth="19680" windowHeight="166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" l="1"/>
  <c r="P14" i="1"/>
  <c r="V14" i="1" s="1"/>
  <c r="J14" i="1"/>
  <c r="G14" i="1"/>
  <c r="G11" i="1"/>
  <c r="G8" i="1"/>
  <c r="P11" i="1"/>
  <c r="V11" i="1" s="1"/>
  <c r="J9" i="1"/>
  <c r="G9" i="1"/>
  <c r="M7" i="1"/>
  <c r="M6" i="1"/>
  <c r="J6" i="1"/>
  <c r="G6" i="1"/>
  <c r="W11" i="1"/>
  <c r="J11" i="1"/>
  <c r="W9" i="1"/>
  <c r="P9" i="1"/>
  <c r="V9" i="1" s="1"/>
  <c r="M9" i="1"/>
  <c r="M8" i="1"/>
  <c r="W6" i="1"/>
  <c r="P6" i="1"/>
  <c r="V6" i="1" s="1"/>
  <c r="X14" i="1" l="1"/>
  <c r="Y14" i="1" s="1"/>
  <c r="X11" i="1"/>
  <c r="X9" i="1"/>
  <c r="X6" i="1"/>
  <c r="M13" i="1"/>
  <c r="M10" i="1"/>
  <c r="P5" i="1"/>
  <c r="V5" i="1" s="1"/>
  <c r="J5" i="1"/>
  <c r="G5" i="1"/>
  <c r="P12" i="1"/>
  <c r="V12" i="1" s="1"/>
  <c r="M12" i="1"/>
  <c r="J12" i="1"/>
  <c r="G12" i="1"/>
  <c r="G13" i="1"/>
  <c r="G10" i="1"/>
  <c r="G7" i="1"/>
  <c r="J13" i="1"/>
  <c r="J10" i="1"/>
  <c r="J8" i="1"/>
  <c r="J7" i="1"/>
  <c r="W12" i="1"/>
  <c r="W13" i="1"/>
  <c r="W10" i="1"/>
  <c r="W8" i="1"/>
  <c r="W7" i="1"/>
  <c r="P13" i="1"/>
  <c r="V13" i="1" s="1"/>
  <c r="P10" i="1"/>
  <c r="V10" i="1" s="1"/>
  <c r="P8" i="1"/>
  <c r="V8" i="1" s="1"/>
  <c r="P7" i="1"/>
  <c r="V7" i="1" s="1"/>
  <c r="W5" i="1"/>
  <c r="X10" i="1" l="1"/>
  <c r="X8" i="1"/>
  <c r="X7" i="1"/>
  <c r="X5" i="1"/>
  <c r="X12" i="1"/>
  <c r="X13" i="1"/>
  <c r="Y13" i="1" l="1"/>
  <c r="Y7" i="1"/>
  <c r="Y8" i="1"/>
  <c r="Y12" i="1"/>
  <c r="Y5" i="1"/>
  <c r="Y11" i="1"/>
  <c r="Y10" i="1"/>
  <c r="Y9" i="1"/>
  <c r="Y6" i="1"/>
  <c r="F18" i="1" l="1"/>
  <c r="U18" i="1"/>
  <c r="T18" i="1"/>
  <c r="S18" i="1"/>
  <c r="R18" i="1"/>
  <c r="Q18" i="1"/>
  <c r="O18" i="1"/>
  <c r="N18" i="1"/>
  <c r="L18" i="1"/>
  <c r="K18" i="1"/>
  <c r="I18" i="1"/>
  <c r="H18" i="1"/>
  <c r="E18" i="1"/>
  <c r="D18" i="1"/>
  <c r="J18" i="1" l="1"/>
  <c r="W18" i="1"/>
  <c r="M18" i="1"/>
  <c r="P18" i="1"/>
  <c r="V18" i="1" s="1"/>
  <c r="G18" i="1"/>
  <c r="X18" i="1" l="1"/>
  <c r="Y18" i="1" s="1"/>
</calcChain>
</file>

<file path=xl/sharedStrings.xml><?xml version="1.0" encoding="utf-8"?>
<sst xmlns="http://schemas.openxmlformats.org/spreadsheetml/2006/main" count="42" uniqueCount="41">
  <si>
    <t>Rebounds</t>
  </si>
  <si>
    <t>Plus</t>
  </si>
  <si>
    <t>Minus</t>
  </si>
  <si>
    <t>Efficiency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</si>
  <si>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</si>
  <si>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</si>
  <si>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</si>
  <si>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</si>
  <si>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</si>
  <si>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</si>
  <si>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</si>
  <si>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</si>
  <si>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</si>
  <si>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</si>
  <si>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</si>
  <si>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</si>
  <si>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</si>
  <si>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</si>
  <si>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</si>
  <si>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</si>
  <si>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</si>
  <si>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</si>
  <si>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</si>
  <si>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</si>
  <si>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</si>
  <si>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</si>
  <si>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</si>
  <si>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Quinn Costello (#21)</t>
  </si>
  <si>
    <t>Louis O'Keefe</t>
  </si>
  <si>
    <t>Preston Bollin</t>
  </si>
  <si>
    <t>Chase Geremiah</t>
  </si>
  <si>
    <t>Jalen Hunter-Coleman</t>
  </si>
  <si>
    <t>Timmy Bolin</t>
  </si>
  <si>
    <t>Kabir Narisamhan</t>
  </si>
  <si>
    <t>Jordan Smith</t>
  </si>
  <si>
    <t>William Meribe</t>
  </si>
  <si>
    <t>Atticus Richmond</t>
  </si>
  <si>
    <t>G</t>
  </si>
  <si>
    <t>PPG</t>
  </si>
  <si>
    <t>Newman vs Knox School</t>
  </si>
  <si>
    <t>Newman 76 Knox School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</si>
</sst>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2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22"/>
  <sheetViews>
    <sheetView tabSelected="1" workbookViewId="0">
      <selection activeCell="R9" sqref="R9"/>
    </sheetView>
  </sheetViews>
  <sheetFormatPr baseColWidth="10" defaultRowHeight="16" x14ac:dyDescent="0.2"/>
  <cols>
    <col min="1" max="1" width="25.6640625" bestFit="1" customWidth="1"/>
    <col min="2" max="3" width="4.5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" style="1" customWidth="1"/>
    <col min="15" max="15" width="4" style="1" bestFit="1" customWidth="1"/>
    <col min="16" max="16" width="6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8.33203125" style="1" bestFit="1" customWidth="1"/>
    <col min="23" max="23" width="6.1640625" style="1" bestFit="1" customWidth="1"/>
    <col min="24" max="24" width="5.33203125" style="1" bestFit="1" customWidth="1"/>
    <col min="25" max="25" width="7.33203125" style="1" customWidth="1"/>
  </cols>
  <sheetData>
    <row r="2" spans="1:25" x14ac:dyDescent="0.2">
      <c r="A2" t="s">
        <v>39</v>
      </c>
    </row>
    <row r="3" spans="1:25" x14ac:dyDescent="0.2">
      <c r="A3" t="s">
        <v>40</v>
      </c>
      <c r="G3" s="2"/>
      <c r="J3" s="2"/>
      <c r="M3" s="2"/>
      <c r="N3" s="1" t="s">
        <v>0</v>
      </c>
      <c r="V3" s="1" t="s">
        <v>1</v>
      </c>
      <c r="W3" s="1" t="s">
        <v>2</v>
      </c>
      <c r="Y3" s="1" t="s">
        <v>3</v>
      </c>
    </row>
    <row r="4" spans="1:25" x14ac:dyDescent="0.2">
      <c r="A4" s="1" t="s">
        <v>25</v>
      </c>
      <c r="B4" s="1" t="s">
        <v>37</v>
      </c>
      <c r="C4" s="1" t="s">
        <v>38</v>
      </c>
      <c r="D4" s="1" t="s">
        <v>4</v>
      </c>
      <c r="E4" s="1" t="s">
        <v>5</v>
      </c>
      <c r="F4" s="1" t="s">
        <v>6</v>
      </c>
      <c r="G4" s="2" t="s">
        <v>7</v>
      </c>
      <c r="H4" s="1" t="s">
        <v>8</v>
      </c>
      <c r="I4" s="1" t="s">
        <v>9</v>
      </c>
      <c r="J4" s="2" t="s">
        <v>10</v>
      </c>
      <c r="K4" s="1" t="s">
        <v>11</v>
      </c>
      <c r="L4" s="1" t="s">
        <v>12</v>
      </c>
      <c r="M4" s="2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  <c r="V4" s="1" t="s">
        <v>22</v>
      </c>
      <c r="W4" s="1" t="s">
        <v>22</v>
      </c>
      <c r="X4" s="1" t="s">
        <v>23</v>
      </c>
      <c r="Y4" s="1" t="s">
        <v>24</v>
      </c>
    </row>
    <row r="5" spans="1:25" x14ac:dyDescent="0.2">
      <c r="A5" t="s">
        <v>34</v>
      </c>
      <c r="D5" s="1">
        <v>0</v>
      </c>
      <c r="E5" s="1">
        <v>0</v>
      </c>
      <c r="F5" s="1">
        <v>0</v>
      </c>
      <c r="G5" s="2" t="e">
        <f t="shared" ref="G5:G14" si="0">E5/F5</f>
        <v>#DIV/0!</v>
      </c>
      <c r="H5" s="1">
        <v>0</v>
      </c>
      <c r="J5" s="2" t="e">
        <f t="shared" ref="J5:J14" si="1">H5/I5</f>
        <v>#DIV/0!</v>
      </c>
      <c r="M5" s="2"/>
      <c r="P5" s="1">
        <f>N5+O5</f>
        <v>0</v>
      </c>
      <c r="R5" s="1">
        <v>0</v>
      </c>
      <c r="V5" s="1">
        <f>D5+E5+H5+K5+P5+Q5+R5+S5+U5</f>
        <v>0</v>
      </c>
      <c r="W5" s="1">
        <f t="shared" ref="W5:W13" si="2">F5-E5+I5-H5+L5-K5+T5</f>
        <v>0</v>
      </c>
      <c r="X5" s="1">
        <f t="shared" ref="X5:X13" si="3">V5-W5</f>
        <v>0</v>
      </c>
      <c r="Y5" s="2" t="e">
        <f t="shared" ref="Y5:Y13" si="4">X5/V5</f>
        <v>#DIV/0!</v>
      </c>
    </row>
    <row r="6" spans="1:25" x14ac:dyDescent="0.2">
      <c r="A6" t="s">
        <v>30</v>
      </c>
      <c r="D6" s="1">
        <v>17</v>
      </c>
      <c r="E6" s="1">
        <v>1</v>
      </c>
      <c r="F6" s="1">
        <v>1</v>
      </c>
      <c r="G6" s="2">
        <f t="shared" si="0"/>
        <v>1</v>
      </c>
      <c r="H6" s="1">
        <v>5</v>
      </c>
      <c r="I6" s="1">
        <v>14</v>
      </c>
      <c r="J6" s="2">
        <f t="shared" si="1"/>
        <v>0.35714285714285715</v>
      </c>
      <c r="K6" s="1">
        <v>0</v>
      </c>
      <c r="L6" s="1">
        <v>0</v>
      </c>
      <c r="M6" s="3" t="e">
        <f>K6/L6</f>
        <v>#DIV/0!</v>
      </c>
      <c r="N6" s="1">
        <v>2</v>
      </c>
      <c r="O6" s="1">
        <v>5</v>
      </c>
      <c r="P6" s="1">
        <f>N6+O6</f>
        <v>7</v>
      </c>
      <c r="Q6" s="1">
        <v>2</v>
      </c>
      <c r="S6" s="1">
        <v>1</v>
      </c>
      <c r="T6" s="1">
        <v>3</v>
      </c>
      <c r="V6" s="1">
        <f>D6+E6+H6+K6+P6+Q6+R6+S6+U6</f>
        <v>33</v>
      </c>
      <c r="W6" s="1">
        <f t="shared" ref="W6" si="5">F6-E6+I6-H6+L6-K6+T6</f>
        <v>12</v>
      </c>
      <c r="X6" s="1">
        <f t="shared" ref="X6" si="6">V6-W6</f>
        <v>21</v>
      </c>
      <c r="Y6" s="2">
        <f t="shared" si="4"/>
        <v>0.63636363636363635</v>
      </c>
    </row>
    <row r="7" spans="1:25" x14ac:dyDescent="0.2">
      <c r="A7" t="s">
        <v>27</v>
      </c>
      <c r="D7" s="1">
        <v>15</v>
      </c>
      <c r="E7" s="1">
        <v>4</v>
      </c>
      <c r="F7" s="1">
        <v>6</v>
      </c>
      <c r="G7" s="2">
        <f t="shared" si="0"/>
        <v>0.66666666666666663</v>
      </c>
      <c r="H7" s="1">
        <v>0</v>
      </c>
      <c r="I7" s="1">
        <v>5</v>
      </c>
      <c r="J7" s="2">
        <f t="shared" si="1"/>
        <v>0</v>
      </c>
      <c r="K7" s="1">
        <v>7</v>
      </c>
      <c r="L7" s="1">
        <v>11</v>
      </c>
      <c r="M7" s="3">
        <f>K7/L7</f>
        <v>0.63636363636363635</v>
      </c>
      <c r="N7" s="1">
        <v>4</v>
      </c>
      <c r="O7" s="1">
        <v>7</v>
      </c>
      <c r="P7" s="1">
        <f t="shared" ref="P7:P14" si="7">N7+O7</f>
        <v>11</v>
      </c>
      <c r="Q7" s="1">
        <v>1</v>
      </c>
      <c r="R7" s="1">
        <v>1</v>
      </c>
      <c r="S7" s="1">
        <v>1</v>
      </c>
      <c r="T7" s="1">
        <v>2</v>
      </c>
      <c r="V7" s="1">
        <f t="shared" ref="V7:V13" si="8">D7+E7+H7+K7+P7+Q7+R7+S7+U7</f>
        <v>40</v>
      </c>
      <c r="W7" s="1">
        <f t="shared" si="2"/>
        <v>13</v>
      </c>
      <c r="X7" s="1">
        <f t="shared" si="3"/>
        <v>27</v>
      </c>
      <c r="Y7" s="2">
        <f t="shared" si="4"/>
        <v>0.67500000000000004</v>
      </c>
    </row>
    <row r="8" spans="1:25" x14ac:dyDescent="0.2">
      <c r="A8" t="s">
        <v>31</v>
      </c>
      <c r="D8" s="1">
        <v>7</v>
      </c>
      <c r="E8" s="1">
        <v>1</v>
      </c>
      <c r="F8" s="1">
        <v>2</v>
      </c>
      <c r="G8" s="2">
        <f t="shared" si="0"/>
        <v>0.5</v>
      </c>
      <c r="H8" s="1">
        <v>0</v>
      </c>
      <c r="I8" s="1">
        <v>1</v>
      </c>
      <c r="J8" s="2">
        <f t="shared" si="1"/>
        <v>0</v>
      </c>
      <c r="K8" s="1">
        <v>5</v>
      </c>
      <c r="L8" s="1">
        <v>6</v>
      </c>
      <c r="M8" s="3">
        <f>K8/L8</f>
        <v>0.83333333333333337</v>
      </c>
      <c r="N8" s="1">
        <v>1</v>
      </c>
      <c r="O8" s="1">
        <v>2</v>
      </c>
      <c r="P8" s="1">
        <f t="shared" si="7"/>
        <v>3</v>
      </c>
      <c r="Q8" s="1">
        <v>0</v>
      </c>
      <c r="S8" s="1">
        <v>0</v>
      </c>
      <c r="T8" s="1">
        <v>2</v>
      </c>
      <c r="V8" s="1">
        <f t="shared" si="8"/>
        <v>16</v>
      </c>
      <c r="W8" s="1">
        <f t="shared" si="2"/>
        <v>5</v>
      </c>
      <c r="X8" s="1">
        <f t="shared" si="3"/>
        <v>11</v>
      </c>
      <c r="Y8" s="2">
        <f t="shared" si="4"/>
        <v>0.6875</v>
      </c>
    </row>
    <row r="9" spans="1:25" x14ac:dyDescent="0.2">
      <c r="A9" t="s">
        <v>35</v>
      </c>
      <c r="D9" s="1">
        <v>0</v>
      </c>
      <c r="E9" s="1">
        <v>0</v>
      </c>
      <c r="F9" s="1">
        <v>1</v>
      </c>
      <c r="G9" s="2">
        <f t="shared" si="0"/>
        <v>0</v>
      </c>
      <c r="J9" s="2" t="e">
        <f t="shared" si="1"/>
        <v>#DIV/0!</v>
      </c>
      <c r="M9" s="3" t="e">
        <f>K9/L9</f>
        <v>#DIV/0!</v>
      </c>
      <c r="N9" s="1">
        <v>0</v>
      </c>
      <c r="O9" s="1">
        <v>0</v>
      </c>
      <c r="P9" s="1">
        <f t="shared" si="7"/>
        <v>0</v>
      </c>
      <c r="R9" s="1">
        <v>1</v>
      </c>
      <c r="V9" s="1">
        <f t="shared" ref="V9" si="9">D9+E9+H9+K9+P9+Q9+R9+S9+U9</f>
        <v>1</v>
      </c>
      <c r="W9" s="1">
        <f t="shared" ref="W9" si="10">F9-E9+I9-H9+L9-K9+T9</f>
        <v>1</v>
      </c>
      <c r="X9" s="1">
        <f t="shared" ref="X9" si="11">V9-W9</f>
        <v>0</v>
      </c>
      <c r="Y9" s="2">
        <f t="shared" si="4"/>
        <v>0</v>
      </c>
    </row>
    <row r="10" spans="1:25" x14ac:dyDescent="0.2">
      <c r="A10" t="s">
        <v>28</v>
      </c>
      <c r="D10" s="1">
        <v>15</v>
      </c>
      <c r="E10" s="1">
        <v>6</v>
      </c>
      <c r="F10" s="1">
        <v>8</v>
      </c>
      <c r="G10" s="2">
        <f t="shared" si="0"/>
        <v>0.75</v>
      </c>
      <c r="H10" s="1">
        <v>0</v>
      </c>
      <c r="I10" s="1">
        <v>4</v>
      </c>
      <c r="J10" s="2">
        <f t="shared" si="1"/>
        <v>0</v>
      </c>
      <c r="K10" s="1">
        <v>3</v>
      </c>
      <c r="L10" s="1">
        <v>4</v>
      </c>
      <c r="M10" s="3">
        <f>K10/L10</f>
        <v>0.75</v>
      </c>
      <c r="N10" s="1">
        <v>2</v>
      </c>
      <c r="O10" s="1">
        <v>5</v>
      </c>
      <c r="P10" s="1">
        <f t="shared" si="7"/>
        <v>7</v>
      </c>
      <c r="Q10" s="1">
        <v>8</v>
      </c>
      <c r="S10" s="1">
        <v>2</v>
      </c>
      <c r="T10" s="1">
        <v>4</v>
      </c>
      <c r="U10" s="1">
        <v>2</v>
      </c>
      <c r="V10" s="1">
        <f t="shared" si="8"/>
        <v>43</v>
      </c>
      <c r="W10" s="1">
        <f t="shared" si="2"/>
        <v>11</v>
      </c>
      <c r="X10" s="1">
        <f t="shared" si="3"/>
        <v>32</v>
      </c>
      <c r="Y10" s="2">
        <f t="shared" si="4"/>
        <v>0.7441860465116279</v>
      </c>
    </row>
    <row r="11" spans="1:25" x14ac:dyDescent="0.2">
      <c r="A11" t="s">
        <v>33</v>
      </c>
      <c r="D11" s="1">
        <v>0</v>
      </c>
      <c r="G11" s="2" t="e">
        <f t="shared" si="0"/>
        <v>#DIV/0!</v>
      </c>
      <c r="H11" s="1">
        <v>0</v>
      </c>
      <c r="I11" s="1">
        <v>0</v>
      </c>
      <c r="J11" s="2" t="e">
        <f t="shared" si="1"/>
        <v>#DIV/0!</v>
      </c>
      <c r="M11" s="2"/>
      <c r="P11" s="1">
        <f t="shared" si="7"/>
        <v>0</v>
      </c>
      <c r="Q11" s="1">
        <v>1</v>
      </c>
      <c r="V11" s="1">
        <f t="shared" ref="V11" si="12">D11+E11+H11+K11+P11+Q11+R11+S11+U11</f>
        <v>1</v>
      </c>
      <c r="W11" s="1">
        <f t="shared" ref="W11" si="13">F11-E11+I11-H11+L11-K11+T11</f>
        <v>0</v>
      </c>
      <c r="X11" s="1">
        <f t="shared" ref="X11" si="14">V11-W11</f>
        <v>1</v>
      </c>
      <c r="Y11" s="2">
        <f t="shared" si="4"/>
        <v>1</v>
      </c>
    </row>
    <row r="12" spans="1:25" x14ac:dyDescent="0.2">
      <c r="A12" t="s">
        <v>32</v>
      </c>
      <c r="D12" s="1">
        <v>5</v>
      </c>
      <c r="E12" s="1">
        <v>2</v>
      </c>
      <c r="F12" s="1">
        <v>3</v>
      </c>
      <c r="G12" s="2">
        <f>E12/F12</f>
        <v>0.66666666666666663</v>
      </c>
      <c r="H12" s="1">
        <v>0</v>
      </c>
      <c r="I12" s="1">
        <v>1</v>
      </c>
      <c r="J12" s="2">
        <f>H12/I12</f>
        <v>0</v>
      </c>
      <c r="K12" s="1">
        <v>1</v>
      </c>
      <c r="L12" s="1">
        <v>2</v>
      </c>
      <c r="M12" s="3">
        <f>K12/L12</f>
        <v>0.5</v>
      </c>
      <c r="N12" s="1">
        <v>6</v>
      </c>
      <c r="O12" s="1">
        <v>6</v>
      </c>
      <c r="P12" s="1">
        <f>N12+O12</f>
        <v>12</v>
      </c>
      <c r="Q12" s="1">
        <v>6</v>
      </c>
      <c r="R12" s="1">
        <v>1</v>
      </c>
      <c r="S12" s="1">
        <v>1</v>
      </c>
      <c r="T12" s="1">
        <v>1</v>
      </c>
      <c r="V12" s="1">
        <f>D12+E12+H12+K12+P12+Q12+R12+S12+U12</f>
        <v>28</v>
      </c>
      <c r="W12" s="1">
        <f>F12-E12+I12-H12+L12-K12+T12</f>
        <v>4</v>
      </c>
      <c r="X12" s="1">
        <f>V12-W12</f>
        <v>24</v>
      </c>
      <c r="Y12" s="2">
        <f>X12/V12</f>
        <v>0.8571428571428571</v>
      </c>
    </row>
    <row r="13" spans="1:25" x14ac:dyDescent="0.2">
      <c r="A13" t="s">
        <v>29</v>
      </c>
      <c r="D13" s="1">
        <v>7</v>
      </c>
      <c r="E13" s="1">
        <v>2</v>
      </c>
      <c r="F13" s="1">
        <v>3</v>
      </c>
      <c r="G13" s="2">
        <f t="shared" si="0"/>
        <v>0.66666666666666663</v>
      </c>
      <c r="H13" s="1">
        <v>1</v>
      </c>
      <c r="I13" s="1">
        <v>1</v>
      </c>
      <c r="J13" s="2">
        <f t="shared" si="1"/>
        <v>1</v>
      </c>
      <c r="M13" s="3" t="e">
        <f>K13/L13</f>
        <v>#DIV/0!</v>
      </c>
      <c r="N13" s="1">
        <v>1</v>
      </c>
      <c r="O13" s="1">
        <v>1</v>
      </c>
      <c r="P13" s="1">
        <f t="shared" si="7"/>
        <v>2</v>
      </c>
      <c r="Q13" s="1">
        <v>2</v>
      </c>
      <c r="S13" s="1">
        <v>1</v>
      </c>
      <c r="T13" s="1">
        <v>1</v>
      </c>
      <c r="V13" s="1">
        <f t="shared" si="8"/>
        <v>15</v>
      </c>
      <c r="W13" s="1">
        <f t="shared" si="2"/>
        <v>2</v>
      </c>
      <c r="X13" s="1">
        <f t="shared" si="3"/>
        <v>13</v>
      </c>
      <c r="Y13" s="2">
        <f t="shared" si="4"/>
        <v>0.8666666666666667</v>
      </c>
    </row>
    <row r="14" spans="1:25" x14ac:dyDescent="0.2">
      <c r="A14" t="s">
        <v>36</v>
      </c>
      <c r="D14" s="1">
        <v>10</v>
      </c>
      <c r="E14" s="1">
        <v>2</v>
      </c>
      <c r="F14" s="1">
        <v>3</v>
      </c>
      <c r="G14" s="2">
        <f t="shared" si="0"/>
        <v>0.66666666666666663</v>
      </c>
      <c r="H14" s="1">
        <v>2</v>
      </c>
      <c r="I14" s="1">
        <v>3</v>
      </c>
      <c r="J14" s="2">
        <f t="shared" si="1"/>
        <v>0.66666666666666663</v>
      </c>
      <c r="K14" s="1">
        <v>0</v>
      </c>
      <c r="L14" s="1">
        <v>2</v>
      </c>
      <c r="N14" s="1">
        <v>0</v>
      </c>
      <c r="P14" s="1">
        <f t="shared" si="7"/>
        <v>0</v>
      </c>
      <c r="T14" s="1">
        <v>2</v>
      </c>
      <c r="V14" s="1">
        <f t="shared" ref="V14" si="15">D14+E14+H14+K14+P14+Q14+R14+S14+U14</f>
        <v>14</v>
      </c>
      <c r="W14" s="1">
        <f t="shared" ref="W14" si="16">F14-E14+I14-H14+L14-K14+T14</f>
        <v>6</v>
      </c>
      <c r="X14" s="1">
        <f t="shared" ref="X14" si="17">V14-W14</f>
        <v>8</v>
      </c>
      <c r="Y14" s="2">
        <f t="shared" ref="Y14" si="18">X14/V14</f>
        <v>0.5714285714285714</v>
      </c>
    </row>
    <row r="15" spans="1:25" x14ac:dyDescent="0.2">
      <c r="G15" s="2"/>
      <c r="J15" s="2"/>
      <c r="M15" s="2"/>
      <c r="Y15" s="2"/>
    </row>
    <row r="16" spans="1:25" x14ac:dyDescent="0.2">
      <c r="A16" s="5"/>
      <c r="B16" s="5"/>
      <c r="C16" s="5"/>
      <c r="D16" s="6"/>
      <c r="E16" s="6"/>
      <c r="F16" s="6"/>
      <c r="G16" s="7"/>
      <c r="H16" s="6"/>
      <c r="I16" s="6"/>
      <c r="J16" s="7"/>
      <c r="K16" s="6"/>
      <c r="L16" s="6"/>
      <c r="M16" s="7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7"/>
    </row>
    <row r="17" spans="1:25" x14ac:dyDescent="0.2">
      <c r="G17" s="2"/>
      <c r="J17" s="3"/>
      <c r="M17" s="4"/>
      <c r="Y17" s="2"/>
    </row>
    <row r="18" spans="1:25" x14ac:dyDescent="0.2">
      <c r="A18" t="s">
        <v>26</v>
      </c>
      <c r="D18" s="1">
        <f>SUM(D5:D16)</f>
        <v>76</v>
      </c>
      <c r="E18" s="1">
        <f>SUM(E5:E16)</f>
        <v>18</v>
      </c>
      <c r="F18" s="1">
        <f>SUM(F5:F16)</f>
        <v>27</v>
      </c>
      <c r="G18" s="2">
        <f t="shared" ref="G18" si="19">E18/F18</f>
        <v>0.66666666666666663</v>
      </c>
      <c r="H18" s="1">
        <f>SUM(H5:H16)</f>
        <v>8</v>
      </c>
      <c r="I18" s="1">
        <f>SUM(I5:I16)</f>
        <v>29</v>
      </c>
      <c r="J18" s="2">
        <f t="shared" ref="J18" si="20">H18/I18</f>
        <v>0.27586206896551724</v>
      </c>
      <c r="K18" s="1">
        <f>SUM(K5:K16)</f>
        <v>16</v>
      </c>
      <c r="L18" s="1">
        <f>SUM(L5:L16)</f>
        <v>25</v>
      </c>
      <c r="M18" s="3">
        <f>K18/L18</f>
        <v>0.64</v>
      </c>
      <c r="N18" s="1">
        <f t="shared" ref="N18:U18" si="21">SUM(N5:N16)</f>
        <v>16</v>
      </c>
      <c r="O18" s="1">
        <f t="shared" si="21"/>
        <v>26</v>
      </c>
      <c r="P18" s="1">
        <f t="shared" si="21"/>
        <v>42</v>
      </c>
      <c r="Q18" s="1">
        <f t="shared" si="21"/>
        <v>20</v>
      </c>
      <c r="R18" s="1">
        <f t="shared" si="21"/>
        <v>3</v>
      </c>
      <c r="S18" s="1">
        <f t="shared" si="21"/>
        <v>6</v>
      </c>
      <c r="T18" s="1">
        <f t="shared" si="21"/>
        <v>15</v>
      </c>
      <c r="U18" s="1">
        <f t="shared" si="21"/>
        <v>2</v>
      </c>
      <c r="V18" s="1">
        <f t="shared" ref="V18" si="22">D18+E18+H18+K18+P18+Q18+R18+S18+U18</f>
        <v>191</v>
      </c>
      <c r="W18" s="1">
        <f t="shared" ref="W18" si="23">F18-E18+I18-H18+L18-K18+T18</f>
        <v>54</v>
      </c>
      <c r="X18" s="1">
        <f t="shared" ref="X18" si="24">V18-W18</f>
        <v>137</v>
      </c>
      <c r="Y18" s="8">
        <f t="shared" ref="Y18" si="25">X18/V18</f>
        <v>0.7172774869109948</v>
      </c>
    </row>
    <row r="22" spans="1:25" x14ac:dyDescent="0.2">
      <c r="G22" s="9"/>
    </row>
  </sheetData>
  <sortState xmlns:xlrd2="http://schemas.microsoft.com/office/spreadsheetml/2017/richdata2" ref="A5:Y14">
    <sortCondition descending="1" ref="D5:D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2025-11-24T05:24:37Z</dcterms:modified>
</cp:coreProperties>
</file>