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immoyes/Documents/basketball all/NM BASKETBALL/Newman/NewmanPrep/Newman Prep 2025-26/"/>
    </mc:Choice>
  </mc:AlternateContent>
  <xr:revisionPtr revIDLastSave="0" documentId="13_ncr:1_{F2A57344-67F1-CE4A-8B13-9FCC0BB89B90}" xr6:coauthVersionLast="47" xr6:coauthVersionMax="47" xr10:uidLastSave="{00000000-0000-0000-0000-000000000000}"/>
  <bookViews>
    <workbookView xWindow="51180" yWindow="5720" windowWidth="20780" windowHeight="14380" xr2:uid="{E0B3E9A0-4A9E-DE47-9296-78D2DF72A24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5" i="1" l="1"/>
  <c r="W14" i="1"/>
  <c r="W13" i="1"/>
  <c r="W12" i="1"/>
  <c r="W11" i="1"/>
  <c r="W10" i="1"/>
  <c r="W9" i="1"/>
  <c r="W8" i="1"/>
  <c r="W7" i="1"/>
  <c r="W6" i="1"/>
  <c r="P15" i="1"/>
  <c r="V15" i="1" s="1"/>
  <c r="P14" i="1"/>
  <c r="V14" i="1" s="1"/>
  <c r="P13" i="1"/>
  <c r="V13" i="1" s="1"/>
  <c r="P12" i="1"/>
  <c r="V12" i="1" s="1"/>
  <c r="P11" i="1"/>
  <c r="V11" i="1" s="1"/>
  <c r="P10" i="1"/>
  <c r="V10" i="1" s="1"/>
  <c r="P9" i="1"/>
  <c r="V9" i="1" s="1"/>
  <c r="P8" i="1"/>
  <c r="V8" i="1" s="1"/>
  <c r="P7" i="1"/>
  <c r="V7" i="1" s="1"/>
  <c r="P6" i="1"/>
  <c r="V6" i="1" s="1"/>
  <c r="W5" i="1"/>
  <c r="P5" i="1"/>
  <c r="V5" i="1" s="1"/>
  <c r="M5" i="1"/>
  <c r="J5" i="1"/>
  <c r="G5" i="1"/>
  <c r="X13" i="1" l="1"/>
  <c r="Y13" i="1" s="1"/>
  <c r="X6" i="1"/>
  <c r="Y6" i="1" s="1"/>
  <c r="X15" i="1"/>
  <c r="Y15" i="1" s="1"/>
  <c r="X14" i="1"/>
  <c r="Y14" i="1" s="1"/>
  <c r="X12" i="1"/>
  <c r="Y12" i="1" s="1"/>
  <c r="X11" i="1"/>
  <c r="Y11" i="1" s="1"/>
  <c r="X10" i="1"/>
  <c r="Y10" i="1" s="1"/>
  <c r="X9" i="1"/>
  <c r="Y9" i="1" s="1"/>
  <c r="X8" i="1"/>
  <c r="Y8" i="1" s="1"/>
  <c r="X7" i="1"/>
  <c r="Y7" i="1" s="1"/>
  <c r="X5" i="1"/>
  <c r="Y5" i="1" s="1"/>
  <c r="I17" i="1"/>
  <c r="F17" i="1"/>
  <c r="U17" i="1"/>
  <c r="T17" i="1"/>
  <c r="S17" i="1"/>
  <c r="R17" i="1"/>
  <c r="Q17" i="1"/>
  <c r="O17" i="1"/>
  <c r="N17" i="1"/>
  <c r="L17" i="1"/>
  <c r="K17" i="1"/>
  <c r="H17" i="1"/>
  <c r="E17" i="1"/>
  <c r="D17" i="1"/>
  <c r="J17" i="1" l="1"/>
  <c r="W17" i="1"/>
  <c r="M17" i="1"/>
  <c r="P17" i="1"/>
  <c r="V17" i="1" s="1"/>
  <c r="G17" i="1"/>
  <c r="X17" i="1" l="1"/>
  <c r="Y17" i="1" s="1"/>
</calcChain>
</file>

<file path=xl/sharedStrings.xml><?xml version="1.0" encoding="utf-8"?>
<sst xmlns="http://schemas.openxmlformats.org/spreadsheetml/2006/main" count="42" uniqueCount="41">
  <si>
    <t>Rebounds</t>
  </si>
  <si>
    <t>Plus</t>
  </si>
  <si>
    <t>Minus</t>
  </si>
  <si>
    <t>Efficiency</t>
  </si>
  <si>
    <t>G</t>
  </si>
  <si>
    <t>PPG</t>
  </si>
  <si>
    <t>Points</t>
  </si>
  <si>
    <t>2FGM</t>
  </si>
  <si>
    <t>2FGA</t>
  </si>
  <si>
    <t>2FG%</t>
  </si>
  <si>
    <t>3FGM</t>
  </si>
  <si>
    <t>3FGA</t>
  </si>
  <si>
    <t>3FG%</t>
  </si>
  <si>
    <t>FTM</t>
  </si>
  <si>
    <t>FTA</t>
  </si>
  <si>
    <t>FT%</t>
  </si>
  <si>
    <t>Off</t>
  </si>
  <si>
    <t>Def</t>
  </si>
  <si>
    <t>Reb</t>
  </si>
  <si>
    <t>Ast</t>
  </si>
  <si>
    <t>Blk</t>
  </si>
  <si>
    <t>Stl</t>
  </si>
  <si>
    <t>TO</t>
  </si>
  <si>
    <t>Chrg</t>
  </si>
  <si>
    <t>No.</t>
  </si>
  <si>
    <t>Total</t>
  </si>
  <si>
    <t>%</t>
  </si>
  <si>
    <t>Name</t>
  </si>
  <si>
    <t>Totals</t>
  </si>
  <si>
    <t>Trey Grant</t>
  </si>
  <si>
    <t>Rickey Aberlard</t>
  </si>
  <si>
    <t>Xavier Sanchez</t>
  </si>
  <si>
    <t>Brended Mathey</t>
  </si>
  <si>
    <t>Philip Ndong</t>
  </si>
  <si>
    <t>Jack Donohue</t>
  </si>
  <si>
    <t xml:space="preserve">Chris Taylor </t>
  </si>
  <si>
    <t>Duke Clement</t>
  </si>
  <si>
    <t>Ryan Metzger</t>
  </si>
  <si>
    <t>Monte Douglas</t>
  </si>
  <si>
    <t>Newman Prep 57 Ist Marks 70</t>
  </si>
  <si>
    <t>William Meribe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</si>
</sst>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9" fontId="0" fillId="0" borderId="0" xfId="1" applyFont="1"/>
    <xf numFmtId="0" fontId="0" fillId="0" borderId="0" xfId="0" applyAlignment="1">
      <alignment horizontal="left"/>
    </xf>
    <xf numFmtId="9" fontId="0" fillId="0" borderId="0" xfId="1" applyFont="1" applyAlignment="1">
      <alignment horizontal="left"/>
    </xf>
    <xf numFmtId="164" fontId="0" fillId="0" borderId="0" xfId="0" applyNumberFormat="1" applyAlignment="1">
      <alignment horizontal="left"/>
    </xf>
    <xf numFmtId="164" fontId="0" fillId="0" borderId="0" xfId="1" applyNumberFormat="1" applyFont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left"/>
    </xf>
    <xf numFmtId="9" fontId="0" fillId="0" borderId="1" xfId="1" applyFont="1" applyBorder="1" applyAlignment="1">
      <alignment horizontal="left"/>
    </xf>
    <xf numFmtId="0" fontId="2" fillId="0" borderId="0" xfId="0" applyFont="1" applyAlignment="1">
      <alignment horizontal="left"/>
    </xf>
    <xf numFmtId="9" fontId="0" fillId="0" borderId="0" xfId="1" applyFont="1" applyBorder="1" applyAlignment="1">
      <alignment horizontal="left"/>
    </xf>
    <xf numFmtId="164" fontId="0" fillId="0" borderId="1" xfId="0" applyNumberFormat="1" applyBorder="1" applyAlignment="1">
      <alignment horizontal="left"/>
    </xf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B2B50-F7E4-3449-AA25-095754E4A101}">
  <dimension ref="A2:Y17"/>
  <sheetViews>
    <sheetView tabSelected="1" workbookViewId="0">
      <selection activeCell="A8" sqref="A8"/>
    </sheetView>
  </sheetViews>
  <sheetFormatPr baseColWidth="10" defaultRowHeight="16" x14ac:dyDescent="0.2"/>
  <cols>
    <col min="1" max="1" width="29.5" bestFit="1" customWidth="1"/>
    <col min="2" max="2" width="2.5" bestFit="1" customWidth="1"/>
    <col min="3" max="3" width="4.5" bestFit="1" customWidth="1"/>
    <col min="4" max="5" width="6.1640625" bestFit="1" customWidth="1"/>
    <col min="6" max="6" width="5.6640625" bestFit="1" customWidth="1"/>
    <col min="7" max="7" width="7.5" bestFit="1" customWidth="1"/>
    <col min="8" max="8" width="6.1640625" bestFit="1" customWidth="1"/>
    <col min="9" max="9" width="5.6640625" bestFit="1" customWidth="1"/>
    <col min="10" max="10" width="7.5" bestFit="1" customWidth="1"/>
    <col min="11" max="11" width="4.83203125" bestFit="1" customWidth="1"/>
    <col min="12" max="12" width="4.33203125" bestFit="1" customWidth="1"/>
    <col min="13" max="13" width="6.1640625" bestFit="1" customWidth="1"/>
    <col min="14" max="14" width="5" customWidth="1"/>
    <col min="15" max="15" width="4" bestFit="1" customWidth="1"/>
    <col min="16" max="16" width="4.83203125" style="12" customWidth="1"/>
    <col min="17" max="17" width="3.83203125" bestFit="1" customWidth="1"/>
    <col min="18" max="18" width="3.6640625" bestFit="1" customWidth="1"/>
    <col min="19" max="19" width="3.33203125" bestFit="1" customWidth="1"/>
    <col min="20" max="20" width="3.5" bestFit="1" customWidth="1"/>
    <col min="21" max="21" width="4.83203125" bestFit="1" customWidth="1"/>
    <col min="22" max="22" width="4.5" bestFit="1" customWidth="1"/>
    <col min="23" max="23" width="6.1640625" bestFit="1" customWidth="1"/>
    <col min="24" max="24" width="5.33203125" bestFit="1" customWidth="1"/>
    <col min="25" max="25" width="7.33203125" customWidth="1"/>
  </cols>
  <sheetData>
    <row r="2" spans="1:25" x14ac:dyDescent="0.2">
      <c r="A2" t="s">
        <v>39</v>
      </c>
    </row>
    <row r="3" spans="1:25" x14ac:dyDescent="0.2">
      <c r="G3" s="1"/>
      <c r="J3" s="1"/>
      <c r="M3" s="1"/>
      <c r="N3" t="s">
        <v>0</v>
      </c>
      <c r="V3" s="2" t="s">
        <v>1</v>
      </c>
      <c r="W3" s="2" t="s">
        <v>2</v>
      </c>
      <c r="X3" s="2"/>
      <c r="Y3" s="2" t="s">
        <v>3</v>
      </c>
    </row>
    <row r="4" spans="1:25" x14ac:dyDescent="0.2">
      <c r="A4" s="2" t="s">
        <v>27</v>
      </c>
      <c r="B4" s="2" t="s">
        <v>4</v>
      </c>
      <c r="C4" s="2" t="s">
        <v>5</v>
      </c>
      <c r="D4" s="2" t="s">
        <v>6</v>
      </c>
      <c r="E4" s="2" t="s">
        <v>7</v>
      </c>
      <c r="F4" s="2" t="s">
        <v>8</v>
      </c>
      <c r="G4" s="3" t="s">
        <v>9</v>
      </c>
      <c r="H4" s="2" t="s">
        <v>10</v>
      </c>
      <c r="I4" s="2" t="s">
        <v>11</v>
      </c>
      <c r="J4" s="3" t="s">
        <v>12</v>
      </c>
      <c r="K4" s="2" t="s">
        <v>13</v>
      </c>
      <c r="L4" s="2" t="s">
        <v>14</v>
      </c>
      <c r="M4" s="3" t="s">
        <v>15</v>
      </c>
      <c r="N4" s="2" t="s">
        <v>16</v>
      </c>
      <c r="O4" s="2" t="s">
        <v>17</v>
      </c>
      <c r="P4" s="12" t="s">
        <v>18</v>
      </c>
      <c r="Q4" s="2" t="s">
        <v>19</v>
      </c>
      <c r="R4" s="2" t="s">
        <v>20</v>
      </c>
      <c r="S4" s="2" t="s">
        <v>21</v>
      </c>
      <c r="T4" s="2" t="s">
        <v>22</v>
      </c>
      <c r="U4" s="2" t="s">
        <v>23</v>
      </c>
      <c r="V4" s="2" t="s">
        <v>24</v>
      </c>
      <c r="W4" s="2" t="s">
        <v>24</v>
      </c>
      <c r="X4" s="2" t="s">
        <v>25</v>
      </c>
      <c r="Y4" s="2" t="s">
        <v>26</v>
      </c>
    </row>
    <row r="5" spans="1:25" x14ac:dyDescent="0.2">
      <c r="A5" s="2" t="s">
        <v>37</v>
      </c>
      <c r="B5" s="2"/>
      <c r="C5" s="2"/>
      <c r="D5" s="2"/>
      <c r="E5" s="2"/>
      <c r="F5" s="2"/>
      <c r="G5" s="3" t="e">
        <f t="shared" ref="G5" si="0">E5/F5</f>
        <v>#DIV/0!</v>
      </c>
      <c r="H5" s="2"/>
      <c r="I5" s="2"/>
      <c r="J5" s="3" t="e">
        <f t="shared" ref="J5" si="1">H5/I5</f>
        <v>#DIV/0!</v>
      </c>
      <c r="K5" s="2"/>
      <c r="L5" s="2"/>
      <c r="M5" s="3" t="e">
        <f t="shared" ref="M5" si="2">K5/L5</f>
        <v>#DIV/0!</v>
      </c>
      <c r="N5" s="2"/>
      <c r="O5" s="2"/>
      <c r="P5" s="12">
        <f>N5+O5</f>
        <v>0</v>
      </c>
      <c r="Q5" s="2"/>
      <c r="R5" s="2"/>
      <c r="S5" s="2"/>
      <c r="T5" s="2"/>
      <c r="U5" s="2"/>
      <c r="V5" s="2">
        <f t="shared" ref="V5" si="3">D5+E5+H5+K5+P5+Q5+R5+S5+U5</f>
        <v>0</v>
      </c>
      <c r="W5" s="2">
        <f t="shared" ref="W5" si="4">F5-E5+I5-H5+L5-K5+T5</f>
        <v>0</v>
      </c>
      <c r="X5" s="2">
        <f t="shared" ref="X5" si="5">V5-W5</f>
        <v>0</v>
      </c>
      <c r="Y5" s="3" t="e">
        <f t="shared" ref="Y5" si="6">X5/V5</f>
        <v>#DIV/0!</v>
      </c>
    </row>
    <row r="6" spans="1:25" x14ac:dyDescent="0.2">
      <c r="A6" t="s">
        <v>31</v>
      </c>
      <c r="B6" s="2"/>
      <c r="C6" s="2"/>
      <c r="D6" s="2">
        <v>0</v>
      </c>
      <c r="E6" s="2">
        <v>0</v>
      </c>
      <c r="F6" s="2">
        <v>0</v>
      </c>
      <c r="G6" s="3"/>
      <c r="H6" s="2">
        <v>0</v>
      </c>
      <c r="I6" s="2">
        <v>1</v>
      </c>
      <c r="J6" s="3"/>
      <c r="K6" s="2"/>
      <c r="L6" s="2"/>
      <c r="M6" s="3"/>
      <c r="N6" s="2"/>
      <c r="O6" s="2"/>
      <c r="P6" s="12">
        <f t="shared" ref="P6:P15" si="7">N6+O6</f>
        <v>0</v>
      </c>
      <c r="Q6" s="2">
        <v>2</v>
      </c>
      <c r="R6" s="2"/>
      <c r="S6" s="2"/>
      <c r="T6" s="2">
        <v>2</v>
      </c>
      <c r="U6" s="2"/>
      <c r="V6" s="2">
        <f t="shared" ref="V6:V15" si="8">D6+E6+H6+K6+P6+Q6+R6+S6+U6</f>
        <v>2</v>
      </c>
      <c r="W6" s="2">
        <f t="shared" ref="W6:W15" si="9">F6-E6+I6-H6+L6-K6+T6</f>
        <v>3</v>
      </c>
      <c r="X6" s="2">
        <f t="shared" ref="X6:X15" si="10">V6-W6</f>
        <v>-1</v>
      </c>
      <c r="Y6" s="3">
        <f t="shared" ref="Y6:Y15" si="11">X6/V6</f>
        <v>-0.5</v>
      </c>
    </row>
    <row r="7" spans="1:25" x14ac:dyDescent="0.2">
      <c r="A7" t="s">
        <v>30</v>
      </c>
      <c r="B7" s="2"/>
      <c r="C7" s="2"/>
      <c r="D7" s="2">
        <v>0</v>
      </c>
      <c r="E7" s="2">
        <v>0</v>
      </c>
      <c r="F7" s="2">
        <v>0</v>
      </c>
      <c r="G7" s="3"/>
      <c r="H7" s="2">
        <v>0</v>
      </c>
      <c r="I7" s="2">
        <v>1</v>
      </c>
      <c r="J7" s="3"/>
      <c r="K7" s="2"/>
      <c r="L7" s="2"/>
      <c r="M7" s="3"/>
      <c r="N7" s="2"/>
      <c r="O7" s="2"/>
      <c r="P7" s="12">
        <f t="shared" si="7"/>
        <v>0</v>
      </c>
      <c r="Q7" s="2"/>
      <c r="R7" s="2"/>
      <c r="S7" s="2">
        <v>1</v>
      </c>
      <c r="T7" s="2">
        <v>1</v>
      </c>
      <c r="U7" s="2"/>
      <c r="V7" s="2">
        <f t="shared" si="8"/>
        <v>1</v>
      </c>
      <c r="W7" s="2">
        <f t="shared" si="9"/>
        <v>2</v>
      </c>
      <c r="X7" s="2">
        <f t="shared" si="10"/>
        <v>-1</v>
      </c>
      <c r="Y7" s="3">
        <f t="shared" si="11"/>
        <v>-1</v>
      </c>
    </row>
    <row r="8" spans="1:25" x14ac:dyDescent="0.2">
      <c r="A8" t="s">
        <v>36</v>
      </c>
      <c r="B8" s="2"/>
      <c r="C8" s="2"/>
      <c r="D8" s="2">
        <v>11</v>
      </c>
      <c r="E8" s="2">
        <v>1</v>
      </c>
      <c r="F8" s="2">
        <v>1</v>
      </c>
      <c r="G8" s="3"/>
      <c r="H8" s="2">
        <v>3</v>
      </c>
      <c r="I8" s="2">
        <v>3</v>
      </c>
      <c r="J8" s="3"/>
      <c r="K8" s="2"/>
      <c r="L8" s="2"/>
      <c r="M8" s="3"/>
      <c r="N8" s="2"/>
      <c r="O8" s="2">
        <v>1</v>
      </c>
      <c r="P8" s="12">
        <f t="shared" si="7"/>
        <v>1</v>
      </c>
      <c r="Q8" s="2">
        <v>1</v>
      </c>
      <c r="R8" s="2"/>
      <c r="S8" s="2"/>
      <c r="T8" s="2">
        <v>1</v>
      </c>
      <c r="U8" s="2"/>
      <c r="V8" s="2">
        <f t="shared" si="8"/>
        <v>17</v>
      </c>
      <c r="W8" s="2">
        <f t="shared" si="9"/>
        <v>1</v>
      </c>
      <c r="X8" s="2">
        <f t="shared" si="10"/>
        <v>16</v>
      </c>
      <c r="Y8" s="3">
        <f t="shared" si="11"/>
        <v>0.94117647058823528</v>
      </c>
    </row>
    <row r="9" spans="1:25" x14ac:dyDescent="0.2">
      <c r="A9" t="s">
        <v>32</v>
      </c>
      <c r="B9" s="2"/>
      <c r="C9" s="2"/>
      <c r="D9" s="2">
        <v>2</v>
      </c>
      <c r="E9" s="2">
        <v>1</v>
      </c>
      <c r="F9" s="2">
        <v>1</v>
      </c>
      <c r="G9" s="3"/>
      <c r="H9" s="2">
        <v>0</v>
      </c>
      <c r="I9" s="2">
        <v>6</v>
      </c>
      <c r="J9" s="3"/>
      <c r="K9" s="2"/>
      <c r="L9" s="2"/>
      <c r="M9" s="3"/>
      <c r="N9" s="2">
        <v>1</v>
      </c>
      <c r="O9" s="2">
        <v>1</v>
      </c>
      <c r="P9" s="12">
        <f t="shared" si="7"/>
        <v>2</v>
      </c>
      <c r="Q9" s="2">
        <v>0</v>
      </c>
      <c r="R9" s="2"/>
      <c r="S9" s="2">
        <v>1</v>
      </c>
      <c r="T9" s="2">
        <v>1</v>
      </c>
      <c r="U9" s="2"/>
      <c r="V9" s="2">
        <f t="shared" si="8"/>
        <v>6</v>
      </c>
      <c r="W9" s="2">
        <f t="shared" si="9"/>
        <v>7</v>
      </c>
      <c r="X9" s="2">
        <f t="shared" si="10"/>
        <v>-1</v>
      </c>
      <c r="Y9" s="3">
        <f t="shared" si="11"/>
        <v>-0.16666666666666666</v>
      </c>
    </row>
    <row r="10" spans="1:25" x14ac:dyDescent="0.2">
      <c r="A10" t="s">
        <v>29</v>
      </c>
      <c r="B10" s="2"/>
      <c r="C10" s="2"/>
      <c r="D10" s="2">
        <v>15</v>
      </c>
      <c r="E10" s="2">
        <v>2</v>
      </c>
      <c r="F10" s="2">
        <v>5</v>
      </c>
      <c r="G10" s="3"/>
      <c r="H10" s="2">
        <v>3</v>
      </c>
      <c r="I10" s="2">
        <v>5</v>
      </c>
      <c r="J10" s="3"/>
      <c r="K10" s="2">
        <v>2</v>
      </c>
      <c r="L10" s="2">
        <v>2</v>
      </c>
      <c r="M10" s="3"/>
      <c r="N10" s="2">
        <v>2</v>
      </c>
      <c r="O10" s="2">
        <v>1</v>
      </c>
      <c r="P10" s="12">
        <f t="shared" si="7"/>
        <v>3</v>
      </c>
      <c r="Q10" s="2">
        <v>3</v>
      </c>
      <c r="R10" s="2"/>
      <c r="S10" s="2"/>
      <c r="T10" s="2">
        <v>3</v>
      </c>
      <c r="U10" s="2"/>
      <c r="V10" s="2">
        <f t="shared" si="8"/>
        <v>28</v>
      </c>
      <c r="W10" s="2">
        <f t="shared" si="9"/>
        <v>8</v>
      </c>
      <c r="X10" s="2">
        <f t="shared" si="10"/>
        <v>20</v>
      </c>
      <c r="Y10" s="3">
        <f t="shared" si="11"/>
        <v>0.7142857142857143</v>
      </c>
    </row>
    <row r="11" spans="1:25" x14ac:dyDescent="0.2">
      <c r="A11" t="s">
        <v>33</v>
      </c>
      <c r="B11" s="2"/>
      <c r="C11" s="2"/>
      <c r="D11" s="2">
        <v>10</v>
      </c>
      <c r="E11" s="2">
        <v>2</v>
      </c>
      <c r="F11" s="2">
        <v>4</v>
      </c>
      <c r="G11" s="3"/>
      <c r="H11" s="2">
        <v>2</v>
      </c>
      <c r="I11" s="2">
        <v>6</v>
      </c>
      <c r="J11" s="3"/>
      <c r="K11" s="2"/>
      <c r="L11" s="2"/>
      <c r="M11" s="3"/>
      <c r="N11" s="2">
        <v>4</v>
      </c>
      <c r="O11" s="2">
        <v>7</v>
      </c>
      <c r="P11" s="12">
        <f t="shared" si="7"/>
        <v>11</v>
      </c>
      <c r="Q11" s="2">
        <v>4</v>
      </c>
      <c r="R11" s="2"/>
      <c r="S11" s="2"/>
      <c r="T11" s="2"/>
      <c r="U11" s="2"/>
      <c r="V11" s="2">
        <f t="shared" si="8"/>
        <v>29</v>
      </c>
      <c r="W11" s="2">
        <f t="shared" si="9"/>
        <v>6</v>
      </c>
      <c r="X11" s="2">
        <f t="shared" si="10"/>
        <v>23</v>
      </c>
      <c r="Y11" s="3">
        <f t="shared" si="11"/>
        <v>0.7931034482758621</v>
      </c>
    </row>
    <row r="12" spans="1:25" x14ac:dyDescent="0.2">
      <c r="A12" t="s">
        <v>35</v>
      </c>
      <c r="B12" s="9"/>
      <c r="C12" s="9"/>
      <c r="D12" s="9">
        <v>0</v>
      </c>
      <c r="E12" s="9">
        <v>0</v>
      </c>
      <c r="F12" s="9">
        <v>2</v>
      </c>
      <c r="G12" s="3"/>
      <c r="H12" s="9"/>
      <c r="I12" s="9"/>
      <c r="J12" s="3"/>
      <c r="K12" s="9">
        <v>0</v>
      </c>
      <c r="L12" s="9">
        <v>2</v>
      </c>
      <c r="M12" s="3"/>
      <c r="N12" s="9">
        <v>0</v>
      </c>
      <c r="O12" s="9">
        <v>2</v>
      </c>
      <c r="P12" s="12">
        <f t="shared" si="7"/>
        <v>2</v>
      </c>
      <c r="Q12" s="9"/>
      <c r="R12" s="9"/>
      <c r="S12" s="9">
        <v>1</v>
      </c>
      <c r="T12" s="9"/>
      <c r="U12" s="9"/>
      <c r="V12" s="2">
        <f t="shared" si="8"/>
        <v>3</v>
      </c>
      <c r="W12" s="2">
        <f t="shared" si="9"/>
        <v>4</v>
      </c>
      <c r="X12" s="2">
        <f t="shared" si="10"/>
        <v>-1</v>
      </c>
      <c r="Y12" s="3">
        <f t="shared" si="11"/>
        <v>-0.33333333333333331</v>
      </c>
    </row>
    <row r="13" spans="1:25" x14ac:dyDescent="0.2">
      <c r="A13" t="s">
        <v>34</v>
      </c>
      <c r="B13" s="2"/>
      <c r="C13" s="2"/>
      <c r="D13" s="2">
        <v>4</v>
      </c>
      <c r="E13" s="2">
        <v>2</v>
      </c>
      <c r="F13" s="2">
        <v>6</v>
      </c>
      <c r="G13" s="3"/>
      <c r="H13" s="2">
        <v>0</v>
      </c>
      <c r="I13" s="2">
        <v>4</v>
      </c>
      <c r="J13" s="3"/>
      <c r="K13" s="2"/>
      <c r="L13" s="2"/>
      <c r="M13" s="3"/>
      <c r="N13" s="2">
        <v>1</v>
      </c>
      <c r="O13" s="2">
        <v>7</v>
      </c>
      <c r="P13" s="12">
        <f t="shared" si="7"/>
        <v>8</v>
      </c>
      <c r="Q13" s="2">
        <v>3</v>
      </c>
      <c r="R13" s="2">
        <v>1</v>
      </c>
      <c r="S13" s="2">
        <v>1</v>
      </c>
      <c r="T13" s="2"/>
      <c r="U13" s="2"/>
      <c r="V13" s="2">
        <f t="shared" si="8"/>
        <v>19</v>
      </c>
      <c r="W13" s="2">
        <f t="shared" si="9"/>
        <v>8</v>
      </c>
      <c r="X13" s="2">
        <f t="shared" si="10"/>
        <v>11</v>
      </c>
      <c r="Y13" s="3">
        <f t="shared" si="11"/>
        <v>0.57894736842105265</v>
      </c>
    </row>
    <row r="14" spans="1:25" x14ac:dyDescent="0.2">
      <c r="A14" t="s">
        <v>40</v>
      </c>
      <c r="B14" s="2"/>
      <c r="C14" s="2"/>
      <c r="D14" s="2">
        <v>12</v>
      </c>
      <c r="E14" s="2">
        <v>5</v>
      </c>
      <c r="F14" s="2">
        <v>9</v>
      </c>
      <c r="G14" s="3"/>
      <c r="H14" s="2">
        <v>0</v>
      </c>
      <c r="I14" s="2">
        <v>0</v>
      </c>
      <c r="J14" s="3"/>
      <c r="K14" s="2">
        <v>2</v>
      </c>
      <c r="L14" s="2">
        <v>4</v>
      </c>
      <c r="M14" s="3"/>
      <c r="N14" s="2">
        <v>0</v>
      </c>
      <c r="O14" s="2">
        <v>5</v>
      </c>
      <c r="P14" s="12">
        <f t="shared" si="7"/>
        <v>5</v>
      </c>
      <c r="Q14" s="2"/>
      <c r="R14" s="2">
        <v>2</v>
      </c>
      <c r="S14" s="2">
        <v>2</v>
      </c>
      <c r="T14" s="2">
        <v>4</v>
      </c>
      <c r="U14" s="2"/>
      <c r="V14" s="2">
        <f t="shared" si="8"/>
        <v>28</v>
      </c>
      <c r="W14" s="2">
        <f t="shared" si="9"/>
        <v>10</v>
      </c>
      <c r="X14" s="2">
        <f t="shared" si="10"/>
        <v>18</v>
      </c>
      <c r="Y14" s="3">
        <f t="shared" si="11"/>
        <v>0.6428571428571429</v>
      </c>
    </row>
    <row r="15" spans="1:25" x14ac:dyDescent="0.2">
      <c r="A15" s="6" t="s">
        <v>38</v>
      </c>
      <c r="B15" s="7"/>
      <c r="C15" s="7"/>
      <c r="D15" s="7">
        <v>3</v>
      </c>
      <c r="E15" s="7">
        <v>0</v>
      </c>
      <c r="F15" s="7">
        <v>1</v>
      </c>
      <c r="G15" s="8"/>
      <c r="H15" s="7">
        <v>1</v>
      </c>
      <c r="I15" s="7">
        <v>5</v>
      </c>
      <c r="J15" s="11"/>
      <c r="K15" s="7">
        <v>0</v>
      </c>
      <c r="L15" s="7">
        <v>0</v>
      </c>
      <c r="M15" s="8"/>
      <c r="N15" s="7">
        <v>2</v>
      </c>
      <c r="O15" s="7">
        <v>1</v>
      </c>
      <c r="P15" s="12">
        <f t="shared" si="7"/>
        <v>3</v>
      </c>
      <c r="Q15" s="7">
        <v>4</v>
      </c>
      <c r="R15" s="7"/>
      <c r="S15" s="7">
        <v>0</v>
      </c>
      <c r="T15" s="7">
        <v>0</v>
      </c>
      <c r="U15" s="7"/>
      <c r="V15" s="2">
        <f t="shared" si="8"/>
        <v>11</v>
      </c>
      <c r="W15" s="2">
        <f t="shared" si="9"/>
        <v>5</v>
      </c>
      <c r="X15" s="2">
        <f t="shared" si="10"/>
        <v>6</v>
      </c>
      <c r="Y15" s="3">
        <f t="shared" si="11"/>
        <v>0.54545454545454541</v>
      </c>
    </row>
    <row r="16" spans="1:25" x14ac:dyDescent="0.2">
      <c r="D16" s="2"/>
      <c r="E16" s="2"/>
      <c r="F16" s="2"/>
      <c r="G16" s="3"/>
      <c r="H16" s="2"/>
      <c r="I16" s="2"/>
      <c r="J16" s="4"/>
      <c r="K16" s="2"/>
      <c r="L16" s="2"/>
      <c r="M16" s="5"/>
      <c r="N16" s="2"/>
      <c r="O16" s="2"/>
      <c r="Q16" s="2"/>
      <c r="R16" s="2"/>
      <c r="S16" s="2"/>
      <c r="T16" s="2"/>
      <c r="U16" s="2"/>
      <c r="V16" s="2"/>
      <c r="W16" s="2"/>
      <c r="X16" s="2"/>
      <c r="Y16" s="3"/>
    </row>
    <row r="17" spans="1:25" x14ac:dyDescent="0.2">
      <c r="A17" t="s">
        <v>28</v>
      </c>
      <c r="B17" s="2"/>
      <c r="C17" s="2"/>
      <c r="D17" s="2">
        <f>SUM(D6:D15)</f>
        <v>57</v>
      </c>
      <c r="E17" s="2">
        <f>SUM(E6:E15)</f>
        <v>13</v>
      </c>
      <c r="F17" s="2">
        <f>SUM(F6:F15)</f>
        <v>29</v>
      </c>
      <c r="G17" s="3">
        <f t="shared" ref="G17" si="12">E17/F17</f>
        <v>0.44827586206896552</v>
      </c>
      <c r="H17" s="2">
        <f>SUM(H6:H15)</f>
        <v>9</v>
      </c>
      <c r="I17" s="2">
        <f>SUM(I6:I15)</f>
        <v>31</v>
      </c>
      <c r="J17" s="3">
        <f t="shared" ref="J17" si="13">H17/I17</f>
        <v>0.29032258064516131</v>
      </c>
      <c r="K17" s="2">
        <f>SUM(K6:K15)</f>
        <v>4</v>
      </c>
      <c r="L17" s="2">
        <f>SUM(L6:L15)</f>
        <v>8</v>
      </c>
      <c r="M17" s="4">
        <f>K17/L17</f>
        <v>0.5</v>
      </c>
      <c r="N17" s="2">
        <f t="shared" ref="N17:U17" si="14">SUM(N6:N15)</f>
        <v>10</v>
      </c>
      <c r="O17" s="2">
        <f t="shared" si="14"/>
        <v>25</v>
      </c>
      <c r="P17" s="12">
        <f t="shared" si="14"/>
        <v>35</v>
      </c>
      <c r="Q17" s="2">
        <f t="shared" si="14"/>
        <v>17</v>
      </c>
      <c r="R17" s="2">
        <f t="shared" si="14"/>
        <v>3</v>
      </c>
      <c r="S17" s="2">
        <f t="shared" si="14"/>
        <v>6</v>
      </c>
      <c r="T17" s="2">
        <f t="shared" si="14"/>
        <v>12</v>
      </c>
      <c r="U17" s="2">
        <f t="shared" si="14"/>
        <v>0</v>
      </c>
      <c r="V17" s="2">
        <f t="shared" ref="V17" si="15">D17+E17+H17+K17+P17+Q17+R17+S17+U17</f>
        <v>144</v>
      </c>
      <c r="W17" s="2">
        <f t="shared" ref="W17" si="16">F17-E17+I17-H17+L17-K17+T17</f>
        <v>54</v>
      </c>
      <c r="X17" s="2">
        <f t="shared" ref="X17" si="17">V17-W17</f>
        <v>90</v>
      </c>
      <c r="Y17" s="10">
        <f t="shared" ref="Y17" si="18">X17/V17</f>
        <v>0.625</v>
      </c>
    </row>
  </sheetData>
  <sortState xmlns:xlrd2="http://schemas.microsoft.com/office/spreadsheetml/2017/richdata2" ref="A6:Y13">
    <sortCondition descending="1" ref="D6:D1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Jim Moyes</cp:lastModifiedBy>
  <dcterms:created xsi:type="dcterms:W3CDTF">2024-01-09T05:14:53Z</dcterms:created>
  <dcterms:modified xsi:type="dcterms:W3CDTF">2026-01-10T20:37:12Z</dcterms:modified>
</cp:coreProperties>
</file>