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f3ce571123659c/Desktop/AUSSIE TEAGUES TENNIS ACADEMY/COSTA MESA CITY PITCH/RFP SUBMISSION/fnal/RFB Rewrite and Format_files/"/>
    </mc:Choice>
  </mc:AlternateContent>
  <xr:revisionPtr revIDLastSave="0" documentId="8_{955015EA-80DE-47DC-8E10-A54AEDF15115}" xr6:coauthVersionLast="47" xr6:coauthVersionMax="47" xr10:uidLastSave="{00000000-0000-0000-0000-000000000000}"/>
  <bookViews>
    <workbookView xWindow="3144" yWindow="2652" windowWidth="21600" windowHeight="11232" xr2:uid="{514EEC36-D2CC-45D5-837D-6E92A23DE7DB}"/>
  </bookViews>
  <sheets>
    <sheet name="Sheet1" sheetId="1" r:id="rId1"/>
  </sheets>
  <externalReferences>
    <externalReference r:id="rId2"/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7" i="1" l="1"/>
  <c r="E217" i="1"/>
  <c r="D220" i="1"/>
  <c r="D219" i="1"/>
  <c r="D217" i="1"/>
  <c r="D152" i="1"/>
  <c r="B152" i="1"/>
  <c r="D165" i="1"/>
  <c r="D214" i="1"/>
  <c r="B214" i="1"/>
  <c r="D197" i="1"/>
  <c r="B197" i="1"/>
  <c r="D180" i="1"/>
  <c r="B171" i="1"/>
  <c r="B172" i="1"/>
  <c r="B173" i="1"/>
  <c r="B174" i="1"/>
  <c r="B175" i="1"/>
  <c r="B176" i="1"/>
  <c r="B177" i="1"/>
  <c r="B178" i="1"/>
  <c r="B179" i="1"/>
  <c r="B165" i="1"/>
  <c r="D138" i="1"/>
  <c r="B138" i="1"/>
  <c r="B125" i="1"/>
  <c r="D125" i="1"/>
  <c r="B111" i="1"/>
  <c r="D100" i="1"/>
  <c r="B100" i="1"/>
  <c r="D74" i="1"/>
  <c r="B74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D42" i="1"/>
  <c r="D39" i="1"/>
  <c r="D40" i="1"/>
  <c r="A39" i="1"/>
  <c r="B39" i="1"/>
  <c r="A40" i="1"/>
  <c r="B40" i="1"/>
  <c r="A9" i="1"/>
  <c r="C9" i="1"/>
  <c r="D9" i="1"/>
  <c r="A10" i="1"/>
  <c r="C10" i="1"/>
  <c r="D10" i="1"/>
  <c r="A11" i="1"/>
  <c r="C11" i="1"/>
  <c r="D11" i="1"/>
  <c r="A12" i="1"/>
  <c r="C12" i="1"/>
  <c r="D12" i="1"/>
  <c r="A13" i="1"/>
  <c r="C13" i="1"/>
  <c r="D13" i="1"/>
  <c r="A14" i="1"/>
  <c r="C14" i="1"/>
  <c r="D14" i="1"/>
  <c r="A15" i="1"/>
  <c r="C15" i="1"/>
  <c r="D15" i="1"/>
  <c r="A16" i="1"/>
  <c r="C16" i="1"/>
  <c r="D16" i="1"/>
  <c r="A17" i="1"/>
  <c r="C17" i="1"/>
  <c r="D17" i="1"/>
  <c r="A18" i="1"/>
  <c r="C18" i="1"/>
  <c r="D18" i="1"/>
  <c r="A19" i="1"/>
  <c r="C19" i="1"/>
  <c r="D19" i="1"/>
  <c r="A20" i="1"/>
  <c r="C20" i="1"/>
  <c r="D20" i="1"/>
  <c r="A21" i="1"/>
  <c r="C21" i="1"/>
  <c r="D21" i="1"/>
  <c r="A22" i="1"/>
  <c r="C22" i="1"/>
  <c r="D22" i="1"/>
  <c r="A23" i="1"/>
  <c r="C23" i="1"/>
  <c r="D23" i="1"/>
  <c r="A24" i="1"/>
  <c r="C24" i="1"/>
  <c r="D24" i="1"/>
  <c r="A25" i="1"/>
  <c r="C25" i="1"/>
  <c r="D25" i="1"/>
  <c r="A26" i="1"/>
  <c r="C26" i="1"/>
  <c r="D26" i="1"/>
  <c r="A27" i="1"/>
  <c r="C27" i="1"/>
  <c r="D27" i="1"/>
  <c r="A28" i="1"/>
  <c r="C28" i="1"/>
  <c r="D28" i="1"/>
  <c r="A29" i="1"/>
  <c r="C29" i="1"/>
  <c r="D29" i="1"/>
  <c r="A30" i="1"/>
  <c r="C30" i="1"/>
  <c r="D30" i="1"/>
  <c r="A31" i="1"/>
  <c r="C31" i="1"/>
  <c r="D31" i="1"/>
  <c r="A32" i="1"/>
  <c r="C32" i="1"/>
  <c r="D32" i="1"/>
  <c r="A33" i="1"/>
  <c r="C33" i="1"/>
  <c r="D33" i="1"/>
  <c r="A34" i="1"/>
  <c r="C34" i="1"/>
  <c r="D34" i="1"/>
  <c r="A35" i="1"/>
  <c r="C35" i="1"/>
  <c r="D35" i="1"/>
  <c r="A36" i="1"/>
  <c r="C36" i="1"/>
  <c r="D36" i="1"/>
  <c r="A37" i="1"/>
  <c r="C37" i="1"/>
  <c r="D37" i="1"/>
  <c r="A38" i="1"/>
  <c r="C38" i="1"/>
  <c r="D38" i="1"/>
  <c r="D6" i="1"/>
  <c r="D215" i="1" l="1"/>
  <c r="B180" i="1"/>
  <c r="B42" i="1"/>
  <c r="B215" i="1" s="1"/>
</calcChain>
</file>

<file path=xl/sharedStrings.xml><?xml version="1.0" encoding="utf-8"?>
<sst xmlns="http://schemas.openxmlformats.org/spreadsheetml/2006/main" count="272" uniqueCount="198">
  <si>
    <t>JANUARY</t>
  </si>
  <si>
    <t xml:space="preserve"> DEBITS</t>
  </si>
  <si>
    <t>PERSONAL</t>
  </si>
  <si>
    <t xml:space="preserve"> CREDITS</t>
  </si>
  <si>
    <t>SAMM MEDIA</t>
  </si>
  <si>
    <t>MONTHLY BALANCE</t>
  </si>
  <si>
    <t>START</t>
  </si>
  <si>
    <t>END</t>
  </si>
  <si>
    <t>VENDOR</t>
  </si>
  <si>
    <t>TOTAL</t>
  </si>
  <si>
    <t>FEBRUARY</t>
  </si>
  <si>
    <t>EXPENSES</t>
  </si>
  <si>
    <t>REVENUE</t>
  </si>
  <si>
    <t xml:space="preserve">EXPENSES </t>
  </si>
  <si>
    <t>SAMM YTD</t>
  </si>
  <si>
    <t>MARCH</t>
  </si>
  <si>
    <t>COLONIAL PENN</t>
  </si>
  <si>
    <t>CHECK 7657</t>
  </si>
  <si>
    <t>CHECK 7660</t>
  </si>
  <si>
    <t>REGIONS BANK</t>
  </si>
  <si>
    <t>CHECK 7658</t>
  </si>
  <si>
    <t>Orig CO Name:American Express        Orig ID:2005032111 Desc Date:250303 CO Entry Descr:ACH Pmt   Sec:CCD    Trace#:021000028367148 Eed:250303   Ind ID:M5030
Ind Name:Michael Te Mcgrath                                                                                                Er
Am Trn: 0628367148Tc</t>
  </si>
  <si>
    <t>Orig CO Name:American Express        Orig ID:2005032111 Desc Date:250303 CO Entry Descr:ACH Pmt   Sec:CCD    Trace#:021000028366999 Eed:250303   Ind ID:M5172
Ind Name:Michael Te Mcgrath                                                                                                Er
Am Trn: 0628366999Tc</t>
  </si>
  <si>
    <t>03/04 Same-Day ACH Payroll Payment 11164097806 To ########8681</t>
  </si>
  <si>
    <t>Zelle Payment To Chad Gaitan Jpm99B0B9Bhr</t>
  </si>
  <si>
    <t>Orig CO Name:American Express        Orig ID:2005032111 Desc Date:250307 CO Entry Descr:ACH Pmt   Sec:CCD    Trace#:021000023291001 Eed:250307   Ind ID:M6492
Ind Name:Michael Te Mcgrath                                                                                                Er
Am Trn: 0663291001Tc</t>
  </si>
  <si>
    <t>Orig CO Name:American Express        Orig ID:2005032111 Desc Date:250307 CO Entry Descr:ACH Pmt   Sec:CCD    Trace#:021000023291007 Eed:250307   Ind ID:M7150
Ind Name:Michael Te Mcgrath                                                                                                Er
Am Trn: 0663291007Tc</t>
  </si>
  <si>
    <t>Zelle Payment To Margarito Canico 24011856803</t>
  </si>
  <si>
    <t>Zelle Payment To Robert Dalhem Jpm99B0Zj44B</t>
  </si>
  <si>
    <t>03/11 Same-Day ACH Payroll Payment 11164905405 To ########4771</t>
  </si>
  <si>
    <t>03/13 Online Realtime Payroll Payment  11165282447 Payment ID Reference#: 1165282447Rx  To  1404</t>
  </si>
  <si>
    <t>03/13 Same-Day ACH Payroll Payment 11165282556 To ######1404</t>
  </si>
  <si>
    <t>Orig CO Name:American Express        Orig ID:2005032111 Desc Date:250317 CO Entry Descr:ACH Pmt   Sec:CCD    Trace#:021000025812395 Eed:250317   Ind ID:M1458
Ind Name:Michael Te Mcgrath                                                                                                Er
Am Trn: 0765812395Tc</t>
  </si>
  <si>
    <t>Zelle Payment To Margarito Canico 24110339312</t>
  </si>
  <si>
    <t>03/19 Basic Online Payroll Payment 11165958742 To ########4771</t>
  </si>
  <si>
    <t>Orig CO Name:American Express        Orig ID:2005032111 Desc Date:250320 CO Entry Descr:ACH Pmt   Sec:CCD    Trace#:021000022207844 Eed:250320   Ind ID:M2354
Ind Name:Michael Te Mcgrath                                                                                                Er
Am Trn: 0792207844Tc</t>
  </si>
  <si>
    <t>Orig CO Name:American Express        Orig ID:2005032111 Desc Date:250320 CO Entry Descr:ACH Pmt   Sec:CCD    Trace#:021000022208137 Eed:250320   Ind ID:M3208
Ind Name:Michael Te Mcgrath                                                                                                Er
Am Trn: 0792208137Tc</t>
  </si>
  <si>
    <t>03/21 Same-Day ACH Payroll Payment 11166255270 To ######1404</t>
  </si>
  <si>
    <t>03/21 Same-Day ACH Payroll Payment 11166258174 To ######1404</t>
  </si>
  <si>
    <t>Zelle Payment To Chad Gaitan Jpm99B23D07Q</t>
  </si>
  <si>
    <t>Orig CO Name:American Express        Orig ID:2005032111 Desc Date:250328 CO Entry Descr:ACH Pmt   Sec:CCD    Trace#:021000024829152 Eed:250328   Ind ID:M2838
Ind Name:Michael Te Mcgrath                                                                                                Er
Am Trn: 0874829152Tc</t>
  </si>
  <si>
    <t>Zelle Payment To Margarito Canico 24225606756</t>
  </si>
  <si>
    <t>03/29 Online Transfer To Sav ...1466 Transaction#: 24225676537</t>
  </si>
  <si>
    <t>03/31 Same-Day ACH Payroll Payment 11167140330 To ########8681</t>
  </si>
  <si>
    <t>03/31 Basic Online Payroll Payment 11167293828 To ########4771</t>
  </si>
  <si>
    <t>APRIL</t>
  </si>
  <si>
    <t xml:space="preserve">CHECK </t>
  </si>
  <si>
    <t>Manual Db-Bkrk</t>
  </si>
  <si>
    <t>MAY</t>
  </si>
  <si>
    <t>CHECK 101</t>
  </si>
  <si>
    <t>CHECK 121</t>
  </si>
  <si>
    <t>05/05</t>
  </si>
  <si>
    <t>05/08</t>
  </si>
  <si>
    <t>05/09</t>
  </si>
  <si>
    <t>05/23</t>
  </si>
  <si>
    <t>05/28</t>
  </si>
  <si>
    <t>JUNE</t>
  </si>
  <si>
    <t>CHECK DEPOSIT</t>
  </si>
  <si>
    <t>06/02</t>
  </si>
  <si>
    <t>06/06</t>
  </si>
  <si>
    <t>06/09</t>
  </si>
  <si>
    <t>06/16</t>
  </si>
  <si>
    <t>06/17</t>
  </si>
  <si>
    <t>06/18</t>
  </si>
  <si>
    <t>06/20</t>
  </si>
  <si>
    <t>04/01</t>
  </si>
  <si>
    <t>04/02</t>
  </si>
  <si>
    <t>04/07</t>
  </si>
  <si>
    <t>04/08</t>
  </si>
  <si>
    <t>04/09</t>
  </si>
  <si>
    <t>04/10</t>
  </si>
  <si>
    <t>04/15</t>
  </si>
  <si>
    <t>04/18</t>
  </si>
  <si>
    <t>04/28</t>
  </si>
  <si>
    <t>04/29</t>
  </si>
  <si>
    <t>04/30</t>
  </si>
  <si>
    <t>04/01 Basic Online Payroll Payment 11167446384 To #######1707</t>
  </si>
  <si>
    <t>Zelle Payment To Chad Gaitan Jpm99B3Cc54V</t>
  </si>
  <si>
    <t>Zelle Payment To Chad Gaitan Jpm99B3Cbfvs</t>
  </si>
  <si>
    <t>04/08 Online ACH Payment 11168336692 To Healclient1 (_######0034)</t>
  </si>
  <si>
    <t>04/09 Basic Online Payroll Payment 11168480049 To ########8681</t>
  </si>
  <si>
    <t>Zelle Payment To Zee - Editor 24356320757</t>
  </si>
  <si>
    <t>Zelle Payment To Chad Gaitan Jpm99B4Wmujo</t>
  </si>
  <si>
    <t>Zelle Payment To Robert Dalhem Jpm99B5D8Nw8</t>
  </si>
  <si>
    <t>04/18 Online Realtime Payroll Payment  11169704046 Payment ID Reference#: 1169704046Rx  To  8681</t>
  </si>
  <si>
    <t>Zelle Payment To Margarito Canico 24553953774</t>
  </si>
  <si>
    <t>Zelle Payment To Chad Gaitan Jpm99B6Ojipo</t>
  </si>
  <si>
    <t>04/30 Online Realtime Payroll Payment  11170987071 Payment ID Reference#: 1170987071Rx  To  8681</t>
  </si>
  <si>
    <t>Zelle Payment To Margarito Canico 24661086012</t>
  </si>
  <si>
    <t>Zelle Payment To Zee - Editor 24685849073</t>
  </si>
  <si>
    <t>Zelle Payment To Makeli Jpm99B9Enb66</t>
  </si>
  <si>
    <t>Zelle Payment To Makeli Jpm99B9Eniaw</t>
  </si>
  <si>
    <t>06/09 Same-Day ACH Payroll Payment 11175717172 To #######1707</t>
  </si>
  <si>
    <t>Zelle Payment To Zee - Editor 25137364924</t>
  </si>
  <si>
    <t>Zelle Payment To Margarito Canico 25180695666</t>
  </si>
  <si>
    <t>JULY</t>
  </si>
  <si>
    <t>CHECK 728</t>
  </si>
  <si>
    <t>Monelyline</t>
  </si>
  <si>
    <t>Zelle Payment To Margarito Canico 25520541772</t>
  </si>
  <si>
    <t>Zelle Payment To Chad Gaitan Jpm99Bgr05H9</t>
  </si>
  <si>
    <t>07/11</t>
  </si>
  <si>
    <t>07/17</t>
  </si>
  <si>
    <t>07/21</t>
  </si>
  <si>
    <t>07/23</t>
  </si>
  <si>
    <t>07/24</t>
  </si>
  <si>
    <t>07/25</t>
  </si>
  <si>
    <t>SEPTEMBER</t>
  </si>
  <si>
    <t>CHECK 162</t>
  </si>
  <si>
    <t>CHECK162</t>
  </si>
  <si>
    <t>CHECK 103</t>
  </si>
  <si>
    <t>OCTOBER</t>
  </si>
  <si>
    <t>PERSONAL LOAN</t>
  </si>
  <si>
    <t>NOVEMBER</t>
  </si>
  <si>
    <t>STOCK SOLD</t>
  </si>
  <si>
    <t xml:space="preserve">MONELYLINE </t>
  </si>
  <si>
    <t>American Express Payment</t>
  </si>
  <si>
    <t>10/31 Venmo *Josh Drum Visa Direct NY Card 3003</t>
  </si>
  <si>
    <t>11/04 Venmo *Cheryl Mcgrath Visa Direct NY Card 3003</t>
  </si>
  <si>
    <t>Payment Sent 11/08 Venmo *Josh Drum Visa Direct NY Card 3003</t>
  </si>
  <si>
    <t>Payment Sent  Venmo *Michael Mcgrath Visa Direct NY Card 3003</t>
  </si>
  <si>
    <t>COLLEGE PAYMENT</t>
  </si>
  <si>
    <t>DECEMBER</t>
  </si>
  <si>
    <t>CHECK</t>
  </si>
  <si>
    <t>MONY BRKG</t>
  </si>
  <si>
    <t>MANUAL CR-BRG</t>
  </si>
  <si>
    <t>ALIMONY</t>
  </si>
  <si>
    <t>AMERICAN EXPRESS</t>
  </si>
  <si>
    <t>AUGUST</t>
  </si>
  <si>
    <t>Michael McGrath - COLLEGE</t>
  </si>
  <si>
    <t>JOSH DRUM -EDITOR</t>
  </si>
  <si>
    <t>JOSH DRUM - EDITOR</t>
  </si>
  <si>
    <t>SOCAL EDISON</t>
  </si>
  <si>
    <t>09/02</t>
  </si>
  <si>
    <t>09/15</t>
  </si>
  <si>
    <t>09/17</t>
  </si>
  <si>
    <t>09/24</t>
  </si>
  <si>
    <t>10/06</t>
  </si>
  <si>
    <t>10/07</t>
  </si>
  <si>
    <t>10/10</t>
  </si>
  <si>
    <t>10/21</t>
  </si>
  <si>
    <t>10/23</t>
  </si>
  <si>
    <t>10/24</t>
  </si>
  <si>
    <r>
      <rPr>
        <sz val="9"/>
        <rFont val="Aptos Display"/>
        <family val="2"/>
        <scheme val="major"/>
      </rPr>
      <t>Orig CO Name:So Cal Edison CO       Orig ID:4951240335 Desc Date:250331 CO Entry
Descr:Bill Paymtsec:Web     Trace#:091000019881511 Eed:250401   Ind ID:700484078241 Ind Name:Mcgrath   Michael Trn: 0919881511Tc</t>
    </r>
  </si>
  <si>
    <r>
      <rPr>
        <sz val="9"/>
        <rFont val="Aptos Display"/>
        <family val="2"/>
        <scheme val="major"/>
      </rPr>
      <t>Orig CO Name:American Express        Orig ID:2005032111 Desc Date:250407 CO Entry Descr:ACH Pmt   Sec:CCD    Trace#:021000026143531 Eed:250407   Ind ID:M8514
Ind Name:Michael Te Mcgrath                                                                                                Er
Am Trn: 0976143531Tc</t>
    </r>
  </si>
  <si>
    <r>
      <rPr>
        <sz val="9"/>
        <rFont val="Aptos Display"/>
        <family val="2"/>
        <scheme val="major"/>
      </rPr>
      <t>Orig CO Name:So Cal Edison CO       Orig ID:4951240335 Desc Date:250407 CO Entry
Descr:Bill Paymtsec:Web     Trace#:091000012243952 Eed:250408   Ind ID:700484078241 Ind Name:Mcgrath   Michael Trn: 0982243952Tc</t>
    </r>
  </si>
  <si>
    <r>
      <rPr>
        <sz val="9"/>
        <rFont val="Aptos Display"/>
        <family val="2"/>
        <scheme val="major"/>
      </rPr>
      <t>Orig CO Name:Citi Card Online       Orig ID:Citictp    Desc Date:250409 CO Entry Descr:Payment    Sec:Web    Trace#:091409681969079 Eed:250410   Ind
ID:431666415471695               Ind Name:Michael T Mcgrath Trn: 1001969079Tc</t>
    </r>
  </si>
  <si>
    <r>
      <rPr>
        <sz val="9"/>
        <rFont val="Aptos Display"/>
        <family val="2"/>
        <scheme val="major"/>
      </rPr>
      <t>Orig CO Name:American Express        Orig ID:2005032111 Desc Date:250418 CO Entry Descr:ACH Pmt   Sec:CCD    Trace#:021000027053167 Eed:250418   Ind ID:M3796
Ind Name:Michael Te Mcgrath                                                                                                Er
Am Trn: 1087053167Tc</t>
    </r>
  </si>
  <si>
    <r>
      <rPr>
        <sz val="9"/>
        <rFont val="Aptos Display"/>
        <family val="2"/>
        <scheme val="major"/>
      </rPr>
      <t>Orig CO Name:American Express        Orig ID:2005032111 Desc Date:250418 CO Entry Descr:ACH Pmt   Sec:CCD    Trace#:021000027052871 Eed:250418   Ind ID:M5062
Ind Name:Michael Te Mcgrath                                                                                                Er
Am Trn: 1087052871Tc</t>
    </r>
  </si>
  <si>
    <r>
      <rPr>
        <sz val="9"/>
        <rFont val="Aptos Display"/>
        <family val="2"/>
        <scheme val="major"/>
      </rPr>
      <t>Orig CO Name:Seattlesmc              Orig ID:3916001275 Desc Date:Apr 25 CO Entry Descr:Web_Pay   Sec:Web    Trace#:091000013480744 Eed:250429   Ind ID:03117168042825
Ind Name:Michael Mcgrath Trn: 1193480744Tc</t>
    </r>
  </si>
  <si>
    <r>
      <rPr>
        <sz val="9"/>
        <rFont val="Aptos Display"/>
        <family val="2"/>
        <scheme val="major"/>
      </rPr>
      <t>Orig CO Name:American Express        Orig ID:2005032111 Desc Date:250429 CO Entry Descr:ACH Pmt   Sec:CCD    Trace#:021000026453377 Eed:250429   Ind ID:M1448
Ind Name:Michael Te Mcgrath                                                                                                Er
Am Trn: 1196453377Tc</t>
    </r>
  </si>
  <si>
    <r>
      <rPr>
        <sz val="9"/>
        <rFont val="Aptos Display"/>
        <family val="2"/>
        <scheme val="major"/>
      </rPr>
      <t>Orig CO Name:American Express        Orig ID:2005032111 Desc Date:250509 CO Entry Descr:ACH Pmt   Sec:CCD    Trace#:021000021975238 Eed:250509   Ind ID:M4822
Ind Name:Michael Te Mcgrath                                                                                                Er
Am Trn: 1291975238Tc</t>
    </r>
  </si>
  <si>
    <r>
      <rPr>
        <sz val="9"/>
        <rFont val="Aptos Display"/>
        <family val="2"/>
        <scheme val="major"/>
      </rPr>
      <t>Orig CO Name:American Express        Orig ID:2005032111 Desc Date:250528 CO Entry Descr:ACH Pmt   Sec:CCD    Trace#:021000021396074 Eed:250528   Ind ID:M8664
Ind Name:Michael Te Mcgrath                                                                                                Er
Am Trn: 1481396074Tc</t>
    </r>
  </si>
  <si>
    <r>
      <rPr>
        <sz val="9"/>
        <rFont val="Aptos Display"/>
        <family val="2"/>
        <scheme val="major"/>
      </rPr>
      <t>Orig CO Name:So Cal Edison CO       Orig ID:4951240335 Desc Date:250530 CO Entry
Descr:Bill Paymtsec:Web     Trace#:091000011587604 Eed:250602   Ind ID:700484078241 Ind Name:Mcgrath   Michael Trn: 1531587604Tc</t>
    </r>
  </si>
  <si>
    <r>
      <rPr>
        <sz val="9"/>
        <rFont val="Aptos Display"/>
        <family val="2"/>
        <scheme val="major"/>
      </rPr>
      <t>Orig CO Name:American Express        Orig ID:2005032111 Desc Date:250606 CO Entry Descr:ACH Pmt   Sec:CCD    Trace#:021000027237360 Eed:250606   Ind ID:M1228
Ind Name:Michael Te Mcgrath                                                                                                Er
Am Trn: 1577237360Tc</t>
    </r>
  </si>
  <si>
    <r>
      <rPr>
        <sz val="9"/>
        <rFont val="Aptos Display"/>
        <family val="2"/>
        <scheme val="major"/>
      </rPr>
      <t>Orig CO Name:Spectrum                Orig ID:0000358635 Desc Date:250617 CO Entry Descr:Spectrum   Sec:Web    Trace#:021000022884365 Eed:250617   Ind ID:7565076 Ind Name:Michael Teague Mcgrath
855-707-7328 Trn: 1682884365Tc</t>
    </r>
  </si>
  <si>
    <r>
      <rPr>
        <sz val="9"/>
        <rFont val="Aptos Display"/>
        <family val="2"/>
        <scheme val="major"/>
      </rPr>
      <t>Orig CO Name:Seattlesmc              Orig ID:3916001275 Desc Date:Jun 25 CO Entry Descr:Web_Pay   Sec:Web    Trace#:091000015347838 Eed:250618   Ind ID:03158845061725
Ind Name:Michael Mcgrath Trn: 1695347838Tc</t>
    </r>
  </si>
  <si>
    <r>
      <rPr>
        <sz val="9"/>
        <rFont val="Aptos Display"/>
        <family val="2"/>
        <scheme val="major"/>
      </rPr>
      <t>Orig CO Name:So Cal Edison CO       Orig ID:0088778600 Desc Date:        CO Entry Descr:Directpay Sec:PPD    Trace#:021000024462029 Eed:250618   Ind ID:
Ind Name:Michael Teague Mcgrath Trn: 1694462029Tc</t>
    </r>
  </si>
  <si>
    <r>
      <rPr>
        <sz val="9"/>
        <rFont val="Aptos Display"/>
        <family val="2"/>
        <scheme val="major"/>
      </rPr>
      <t>Orig CO Name:American Express        Orig ID:2005032111 Desc Date:250620 CO Entry Descr:ACH Pmt   Sec:CCD    Trace#:021000027773963 Eed:250620   Ind ID:M6718
Ind Name:Michael Te Mcgrath                                                                                                Er
Am Trn: 1717773963Tc</t>
    </r>
  </si>
  <si>
    <r>
      <rPr>
        <sz val="9"/>
        <rFont val="Aptos Display"/>
        <family val="2"/>
        <scheme val="major"/>
      </rPr>
      <t>Orig CO Name:American Express        Orig ID:2005032111 Desc Date:250711 CO Entry Descr:ACH Pmt   Sec:CCD    Trace#:021000021111699 Eed:250711   Ind ID:M9722
Ind Name:Michael Te Mcgrath                                                                                                Er
Am Trn: 1921111699Tc</t>
    </r>
  </si>
  <si>
    <r>
      <rPr>
        <sz val="9"/>
        <rFont val="Aptos Display"/>
        <family val="2"/>
        <scheme val="major"/>
      </rPr>
      <t>Orig CO Name:So Cal Edison CO       Orig ID:0088778600 Desc Date:        CO Entry Descr:Directpay Sec:PPD    Trace#:021000026775169 Eed:250721   Ind ID:
Ind Name:Michael Teague Mcgrath Trn: 2026775169Tc</t>
    </r>
  </si>
  <si>
    <r>
      <rPr>
        <sz val="9"/>
        <rFont val="Aptos Display"/>
        <family val="2"/>
        <scheme val="major"/>
      </rPr>
      <t>Orig CO Name:Seattlesmc              Orig ID:3916001275 Desc Date:Jul 25 CO Entry Descr:Web_Pay   Sec:Web    Trace#:091000019891169 Eed:250724   Ind ID:03187277072325
Ind Name:Michael Mcgrath Trn: 2059891169Tc</t>
    </r>
  </si>
  <si>
    <r>
      <rPr>
        <sz val="9"/>
        <rFont val="Aptos Display"/>
        <family val="2"/>
        <scheme val="major"/>
      </rPr>
      <t>Orig CO Name:Seattlesmc              Orig ID:3916001275 Desc Date:Jul 25 CO Entry Descr:Web_Pay   Sec:Web    Trace#:091000019891168 Eed:250724   Ind ID:03187260072325
Ind Name:Michael Mcgrath Trn: 2059891168Tc</t>
    </r>
  </si>
  <si>
    <r>
      <rPr>
        <sz val="9"/>
        <rFont val="Aptos Display"/>
        <family val="2"/>
        <scheme val="major"/>
      </rPr>
      <t>Orig CO Name:American Express        Orig ID:2005032111 Desc Date:250725 CO Entry Descr:ACH Pmt   Sec:CCD    Trace#:021000020144933 Eed:250725   Ind ID:M6478
Ind Name:Michael Te Mcgrath                                                                                                Er
Am Trn: 2060144933Tc</t>
    </r>
  </si>
  <si>
    <r>
      <rPr>
        <sz val="9"/>
        <rFont val="Aptos Display"/>
        <family val="2"/>
        <scheme val="major"/>
      </rPr>
      <t>Orig CO Name:American Express        Orig ID:2005032111 Desc Date:250725 CO Entry Descr:ACH Pmt   Sec:CCD    Trace#:021000020144902 Eed:250725   Ind ID:M5856
Ind Name:Michael Te Mcgrath                                                                                                Er
Am Trn: 2060144902Tc</t>
    </r>
  </si>
  <si>
    <t>Zelle Payment To Smith Jpm99Bl9Jtzv</t>
  </si>
  <si>
    <t>Zelle Payment To Smith Jpm99Blhb6Qw</t>
  </si>
  <si>
    <t>Zelle Payment To Danielle Delmar Jpm99Blmks8K</t>
  </si>
  <si>
    <t>Zelle Payment To Makeli Jpm99Blnwcno</t>
  </si>
  <si>
    <t>Orig CO Name:So Cal Edison CO       Orig ID:4951240335 Desc Date:250912 CO Entry Descr:Bill Paymtsec:Web     Trace#:091000017727616 Eed:250915   Ind ID:700484078241 Ind Name:Mcgrath   Michael Trn: 2587727616Tc</t>
  </si>
  <si>
    <r>
      <rPr>
        <sz val="9"/>
        <rFont val="Arial"/>
        <family val="2"/>
      </rPr>
      <t>Orig CO Name:American Express        Orig ID:2005032111 Desc Date:250917 CO Entry Descr:ACH Pmt   Sec:CCD    Trace#:021000025253948 Eed:250917   Ind ID:M6782
Ind Name:Michael Te Mcgrath                                                                                                Er
Am Trn: 2605253948Tc</t>
    </r>
  </si>
  <si>
    <r>
      <rPr>
        <sz val="9"/>
        <rFont val="Arial"/>
        <family val="2"/>
      </rPr>
      <t>Orig CO Name:American Express        Orig ID:2005032111 Desc Date:250924 CO Entry Descr:ACH Pmt   Sec:CCD    Trace#:021000024988392 Eed:250924   Ind ID:M6294
Ind Name:Michael Te Mcgrath                                                                                                Er
Am Trn: 2674988392Tc</t>
    </r>
  </si>
  <si>
    <t>ATM Check Deposit       10/01 1000 Irvine Ave Newport Beach CA Card 3003</t>
  </si>
  <si>
    <t>Deposit      1260708174</t>
  </si>
  <si>
    <t>Manual CR-Bkrg</t>
  </si>
  <si>
    <r>
      <rPr>
        <sz val="9"/>
        <rFont val="Arial"/>
        <family val="2"/>
      </rPr>
      <t>Orig CO Name:American Express        Orig ID:2005032111 Desc Date:250924 CO Entry Descr:Retry Pymtsec:CCD    Trace#:021000028690121 Eed:251006   Ind ID:M6262
Ind Name:Michael Te Mcgrath                                                                                                Er
Am Trn: 2798690121Tc</t>
    </r>
  </si>
  <si>
    <r>
      <rPr>
        <sz val="9"/>
        <rFont val="Arial"/>
        <family val="2"/>
      </rPr>
      <t>Orig CO Name:Riordan &amp; Associ       Orig ID:9215986202 Desc Date:251004 CO Entry Descr:Sale      Sec:CCD    Trace#:021000029380149 Eed:251006   Ind ID:
Ind Name:Michael Teague Mcgrath Trn: 2799380149Tc</t>
    </r>
  </si>
  <si>
    <r>
      <rPr>
        <sz val="9"/>
        <rFont val="Arial"/>
        <family val="2"/>
      </rPr>
      <t>Orig CO Name:Franchise Tax Bo       Orig ID:1282532045 Desc Date:251007 CO Entry
Descr:Payments  Sec:CCD    Trace#:042000019168244 Eed:251007   Ind ID:122381341    Pm Ind Name:Samm Med Trn: 2809168244Tc</t>
    </r>
  </si>
  <si>
    <r>
      <rPr>
        <sz val="9"/>
        <rFont val="Arial"/>
        <family val="2"/>
      </rPr>
      <t>Orig CO Name:Franchise Tax Bo       Orig ID:1282532045 Desc Date:251007 CO Entry Descr:Payments  Sec:CCD    Trace#:042000019168245 Eed:251007   Ind ID:122381342    Pm
Ind Name:Samm Med Trn: 2809168245Tc</t>
    </r>
  </si>
  <si>
    <t>10/10 Payment To Chase Card Ending IN 3510</t>
  </si>
  <si>
    <r>
      <rPr>
        <sz val="9"/>
        <rFont val="Arial"/>
        <family val="2"/>
      </rPr>
      <t>Orig CO Name:Franchise Tax Bo       Orig ID:1282532045 Desc Date:251021 CO Entry Descr:Payments  Sec:PPD    Trace#:042000012462622 Eed:251021   Ind ID:
Ind Name:Mcgrath Trn: 2942462622Tc</t>
    </r>
  </si>
  <si>
    <r>
      <rPr>
        <sz val="9"/>
        <rFont val="Arial"/>
        <family val="2"/>
      </rPr>
      <t>Orig CO Name:Irs                     Orig ID:3387702000 Desc Date:101225 CO Entry
Descr:Usataxpymtsec:PPD     Trace#:061036016451346 Eed:251021   Ind ID: Ind Name:Michael Mcgrath &amp; C Ch Trn: 2946451346Tc</t>
    </r>
  </si>
  <si>
    <r>
      <rPr>
        <sz val="9"/>
        <rFont val="Arial"/>
        <family val="2"/>
      </rPr>
      <t>Orig CO Name:American Express        Orig ID:2005032111 Desc Date:251023 CO Entry Descr:ACH Pmt   Sec:CCD    Trace#:021000023256005 Eed:251023   Ind ID:M7706
Ind Name:Michael Te Mcgrath                                                                                                Er
Am Trn: 2963256005Tc</t>
    </r>
  </si>
  <si>
    <r>
      <rPr>
        <sz val="9"/>
        <rFont val="Arial"/>
        <family val="2"/>
      </rPr>
      <t>Orig CO Name:American Express        Orig ID:2005032111 Desc Date:251024 CO Entry Descr:ACH Pmt   Sec:CCD    Trace#:021000021141288 Eed:251024   Ind ID:M0934
Ind Name:Michael Te Mcgrath                                                                                                Er
Am Trn: 2971141288Tc</t>
    </r>
  </si>
  <si>
    <t>Payment Sent             11/29 Venmo *Josh Drum New York NY Card 3003</t>
  </si>
  <si>
    <t>Payment Sent             12/07 Venmo *Josh Drum Visa Direct NY Card 3003</t>
  </si>
  <si>
    <t>Payment Sent             12/11 Venmo *Josh Drum Visa Direct NY Card 3003</t>
  </si>
  <si>
    <t>Payment Sent             12/15 Venmo *Josh Drum Visa Direct NY Card 3003</t>
  </si>
  <si>
    <t>Payment Sent             12/19 Venmo *Danielle Delmar New York NY Card 3003</t>
  </si>
  <si>
    <t>CREDIT CARD</t>
  </si>
  <si>
    <t>CCD PAYMENT</t>
  </si>
  <si>
    <t>ALL IN ART</t>
  </si>
  <si>
    <t>GRAND TOTAL</t>
  </si>
  <si>
    <t>2025 NET INCOME</t>
  </si>
  <si>
    <t>AMEX PAYMENTS 2025 TOTAL</t>
  </si>
  <si>
    <t>TOTAL NET INCOME</t>
  </si>
  <si>
    <t>CHASE BK ACT.</t>
  </si>
  <si>
    <t>BUSNESS COSTS</t>
  </si>
  <si>
    <t xml:space="preserve">AMEX 20% PERSONAL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</si>
</sst>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\$#,##0.00"/>
    <numFmt numFmtId="165" formatCode="\$0.00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Aptos Display"/>
      <family val="2"/>
      <scheme val="major"/>
    </font>
    <font>
      <b/>
      <sz val="10"/>
      <color rgb="FF000000"/>
      <name val="Aptos Display"/>
      <family val="2"/>
      <scheme val="major"/>
    </font>
    <font>
      <sz val="10"/>
      <color theme="1"/>
      <name val="Aptos Display"/>
      <family val="2"/>
      <scheme val="major"/>
    </font>
    <font>
      <b/>
      <sz val="10"/>
      <name val="Aptos Display"/>
      <family val="2"/>
      <scheme val="major"/>
    </font>
    <font>
      <sz val="10"/>
      <name val="Aptos Display"/>
      <family val="2"/>
      <scheme val="major"/>
    </font>
    <font>
      <sz val="9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9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9"/>
      <color theme="1"/>
      <name val="Aptos Display"/>
      <family val="2"/>
      <scheme val="maj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Display"/>
      <family val="2"/>
      <scheme val="major"/>
    </font>
    <font>
      <b/>
      <sz val="12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0">
    <xf numFmtId="0" fontId="0" fillId="0" borderId="0" xfId="0"/>
    <xf numFmtId="0" fontId="0" fillId="0" borderId="1" xfId="0" applyBorder="1"/>
    <xf numFmtId="0" fontId="0" fillId="0" borderId="3" xfId="0" applyBorder="1"/>
    <xf numFmtId="0" fontId="0" fillId="3" borderId="8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3" borderId="14" xfId="0" applyFill="1" applyBorder="1"/>
    <xf numFmtId="0" fontId="0" fillId="3" borderId="16" xfId="0" applyFill="1" applyBorder="1"/>
    <xf numFmtId="0" fontId="0" fillId="3" borderId="18" xfId="0" applyFill="1" applyBorder="1"/>
    <xf numFmtId="0" fontId="0" fillId="6" borderId="0" xfId="0" applyFill="1"/>
    <xf numFmtId="0" fontId="0" fillId="6" borderId="24" xfId="0" applyFill="1" applyBorder="1"/>
    <xf numFmtId="0" fontId="0" fillId="6" borderId="25" xfId="0" applyFill="1" applyBorder="1"/>
    <xf numFmtId="0" fontId="0" fillId="3" borderId="20" xfId="0" applyFill="1" applyBorder="1"/>
    <xf numFmtId="0" fontId="0" fillId="3" borderId="22" xfId="0" applyFill="1" applyBorder="1"/>
    <xf numFmtId="0" fontId="2" fillId="0" borderId="26" xfId="0" applyFont="1" applyBorder="1" applyAlignment="1">
      <alignment horizontal="center"/>
    </xf>
    <xf numFmtId="0" fontId="2" fillId="0" borderId="1" xfId="0" applyFont="1" applyBorder="1"/>
    <xf numFmtId="0" fontId="2" fillId="3" borderId="1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28" xfId="0" applyBorder="1"/>
    <xf numFmtId="0" fontId="0" fillId="3" borderId="1" xfId="0" applyFill="1" applyBorder="1"/>
    <xf numFmtId="44" fontId="0" fillId="0" borderId="1" xfId="1" applyFont="1" applyBorder="1"/>
    <xf numFmtId="44" fontId="0" fillId="6" borderId="1" xfId="1" applyFont="1" applyFill="1" applyBorder="1"/>
    <xf numFmtId="0" fontId="0" fillId="7" borderId="1" xfId="0" applyFill="1" applyBorder="1"/>
    <xf numFmtId="0" fontId="0" fillId="3" borderId="4" xfId="0" applyFill="1" applyBorder="1"/>
    <xf numFmtId="44" fontId="0" fillId="0" borderId="4" xfId="1" applyFont="1" applyBorder="1"/>
    <xf numFmtId="4" fontId="0" fillId="0" borderId="0" xfId="0" applyNumberFormat="1"/>
    <xf numFmtId="2" fontId="0" fillId="0" borderId="0" xfId="0" applyNumberFormat="1"/>
    <xf numFmtId="0" fontId="0" fillId="0" borderId="4" xfId="0" applyBorder="1"/>
    <xf numFmtId="0" fontId="2" fillId="4" borderId="0" xfId="0" applyFont="1" applyFill="1"/>
    <xf numFmtId="0" fontId="2" fillId="3" borderId="1" xfId="0" applyFont="1" applyFill="1" applyBorder="1"/>
    <xf numFmtId="0" fontId="0" fillId="3" borderId="3" xfId="0" applyFill="1" applyBorder="1"/>
    <xf numFmtId="0" fontId="0" fillId="3" borderId="36" xfId="0" applyFill="1" applyBorder="1"/>
    <xf numFmtId="0" fontId="2" fillId="3" borderId="3" xfId="0" applyFont="1" applyFill="1" applyBorder="1"/>
    <xf numFmtId="44" fontId="2" fillId="6" borderId="20" xfId="1" applyFont="1" applyFill="1" applyBorder="1"/>
    <xf numFmtId="44" fontId="2" fillId="6" borderId="22" xfId="1" applyFont="1" applyFill="1" applyBorder="1"/>
    <xf numFmtId="44" fontId="2" fillId="6" borderId="27" xfId="1" applyFont="1" applyFill="1" applyBorder="1"/>
    <xf numFmtId="0" fontId="0" fillId="6" borderId="23" xfId="0" applyFill="1" applyBorder="1"/>
    <xf numFmtId="0" fontId="0" fillId="6" borderId="27" xfId="0" applyFill="1" applyBorder="1"/>
    <xf numFmtId="44" fontId="0" fillId="6" borderId="16" xfId="1" applyFont="1" applyFill="1" applyBorder="1"/>
    <xf numFmtId="44" fontId="0" fillId="6" borderId="15" xfId="1" applyFont="1" applyFill="1" applyBorder="1"/>
    <xf numFmtId="44" fontId="0" fillId="6" borderId="7" xfId="1" applyFont="1" applyFill="1" applyBorder="1"/>
    <xf numFmtId="44" fontId="0" fillId="6" borderId="2" xfId="1" applyFont="1" applyFill="1" applyBorder="1"/>
    <xf numFmtId="44" fontId="0" fillId="6" borderId="12" xfId="1" applyFont="1" applyFill="1" applyBorder="1"/>
    <xf numFmtId="44" fontId="0" fillId="6" borderId="11" xfId="1" applyFont="1" applyFill="1" applyBorder="1"/>
    <xf numFmtId="44" fontId="2" fillId="6" borderId="34" xfId="1" applyFont="1" applyFill="1" applyBorder="1"/>
    <xf numFmtId="44" fontId="0" fillId="6" borderId="35" xfId="1" applyFont="1" applyFill="1" applyBorder="1"/>
    <xf numFmtId="44" fontId="0" fillId="6" borderId="23" xfId="1" applyFont="1" applyFill="1" applyBorder="1"/>
    <xf numFmtId="44" fontId="0" fillId="6" borderId="22" xfId="1" applyFont="1" applyFill="1" applyBorder="1"/>
    <xf numFmtId="0" fontId="0" fillId="3" borderId="0" xfId="0" applyFill="1"/>
    <xf numFmtId="0" fontId="0" fillId="0" borderId="32" xfId="0" applyBorder="1" applyAlignment="1">
      <alignment vertical="top" wrapText="1"/>
    </xf>
    <xf numFmtId="0" fontId="4" fillId="0" borderId="33" xfId="0" applyFont="1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29" xfId="0" applyBorder="1"/>
    <xf numFmtId="0" fontId="0" fillId="0" borderId="22" xfId="0" applyBorder="1"/>
    <xf numFmtId="0" fontId="4" fillId="0" borderId="3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2" fontId="3" fillId="0" borderId="33" xfId="0" applyNumberFormat="1" applyFont="1" applyBorder="1" applyAlignment="1">
      <alignment vertical="top" shrinkToFit="1"/>
    </xf>
    <xf numFmtId="4" fontId="3" fillId="0" borderId="33" xfId="0" applyNumberFormat="1" applyFont="1" applyBorder="1" applyAlignment="1">
      <alignment vertical="top" shrinkToFit="1"/>
    </xf>
    <xf numFmtId="164" fontId="3" fillId="0" borderId="32" xfId="0" applyNumberFormat="1" applyFont="1" applyBorder="1" applyAlignment="1">
      <alignment vertical="top" shrinkToFit="1"/>
    </xf>
    <xf numFmtId="44" fontId="6" fillId="0" borderId="33" xfId="1" applyFont="1" applyBorder="1" applyAlignment="1">
      <alignment vertical="top" shrinkToFit="1"/>
    </xf>
    <xf numFmtId="165" fontId="3" fillId="0" borderId="32" xfId="0" applyNumberFormat="1" applyFont="1" applyBorder="1" applyAlignment="1">
      <alignment vertical="top" shrinkToFit="1"/>
    </xf>
    <xf numFmtId="44" fontId="7" fillId="0" borderId="0" xfId="1" applyFont="1"/>
    <xf numFmtId="44" fontId="7" fillId="2" borderId="5" xfId="1" applyFont="1" applyFill="1" applyBorder="1" applyAlignment="1">
      <alignment horizontal="center"/>
    </xf>
    <xf numFmtId="44" fontId="7" fillId="2" borderId="12" xfId="1" applyFont="1" applyFill="1" applyBorder="1" applyAlignment="1">
      <alignment horizontal="center"/>
    </xf>
    <xf numFmtId="44" fontId="7" fillId="2" borderId="20" xfId="1" applyFont="1" applyFill="1" applyBorder="1"/>
    <xf numFmtId="44" fontId="7" fillId="2" borderId="16" xfId="1" applyFont="1" applyFill="1" applyBorder="1"/>
    <xf numFmtId="44" fontId="7" fillId="4" borderId="20" xfId="1" applyFont="1" applyFill="1" applyBorder="1"/>
    <xf numFmtId="44" fontId="7" fillId="6" borderId="24" xfId="1" applyFont="1" applyFill="1" applyBorder="1"/>
    <xf numFmtId="44" fontId="7" fillId="2" borderId="8" xfId="1" applyFont="1" applyFill="1" applyBorder="1"/>
    <xf numFmtId="44" fontId="7" fillId="2" borderId="7" xfId="1" applyFont="1" applyFill="1" applyBorder="1"/>
    <xf numFmtId="44" fontId="7" fillId="2" borderId="12" xfId="1" applyFont="1" applyFill="1" applyBorder="1"/>
    <xf numFmtId="44" fontId="7" fillId="2" borderId="1" xfId="1" applyFont="1" applyFill="1" applyBorder="1"/>
    <xf numFmtId="44" fontId="7" fillId="2" borderId="4" xfId="1" applyFont="1" applyFill="1" applyBorder="1"/>
    <xf numFmtId="44" fontId="7" fillId="2" borderId="0" xfId="1" applyFont="1" applyFill="1"/>
    <xf numFmtId="44" fontId="7" fillId="2" borderId="28" xfId="1" applyFont="1" applyFill="1" applyBorder="1"/>
    <xf numFmtId="44" fontId="7" fillId="4" borderId="29" xfId="1" applyFont="1" applyFill="1" applyBorder="1"/>
    <xf numFmtId="44" fontId="7" fillId="0" borderId="29" xfId="1" applyFont="1" applyBorder="1"/>
    <xf numFmtId="44" fontId="8" fillId="2" borderId="1" xfId="1" applyFont="1" applyFill="1" applyBorder="1" applyAlignment="1">
      <alignment horizontal="left" vertical="top" shrinkToFit="1"/>
    </xf>
    <xf numFmtId="44" fontId="8" fillId="2" borderId="1" xfId="1" applyFont="1" applyFill="1" applyBorder="1" applyAlignment="1">
      <alignment horizontal="right" vertical="top" wrapText="1" shrinkToFit="1"/>
    </xf>
    <xf numFmtId="44" fontId="8" fillId="2" borderId="32" xfId="1" applyFont="1" applyFill="1" applyBorder="1" applyAlignment="1">
      <alignment horizontal="left" vertical="top" shrinkToFit="1"/>
    </xf>
    <xf numFmtId="0" fontId="9" fillId="6" borderId="21" xfId="0" applyFont="1" applyFill="1" applyBorder="1" applyAlignment="1">
      <alignment wrapText="1"/>
    </xf>
    <xf numFmtId="44" fontId="8" fillId="2" borderId="1" xfId="1" applyFont="1" applyFill="1" applyBorder="1" applyAlignment="1">
      <alignment vertical="top" shrinkToFit="1"/>
    </xf>
    <xf numFmtId="44" fontId="8" fillId="2" borderId="28" xfId="1" applyFont="1" applyFill="1" applyBorder="1" applyAlignment="1">
      <alignment vertical="top" shrinkToFit="1"/>
    </xf>
    <xf numFmtId="44" fontId="7" fillId="2" borderId="2" xfId="1" applyFont="1" applyFill="1" applyBorder="1"/>
    <xf numFmtId="44" fontId="8" fillId="2" borderId="32" xfId="1" applyFont="1" applyFill="1" applyBorder="1" applyAlignment="1">
      <alignment vertical="top" shrinkToFit="1"/>
    </xf>
    <xf numFmtId="44" fontId="8" fillId="2" borderId="33" xfId="1" applyFont="1" applyFill="1" applyBorder="1" applyAlignment="1">
      <alignment vertical="top" shrinkToFit="1"/>
    </xf>
    <xf numFmtId="44" fontId="10" fillId="2" borderId="33" xfId="1" applyFont="1" applyFill="1" applyBorder="1" applyAlignment="1">
      <alignment vertical="top" wrapText="1"/>
    </xf>
    <xf numFmtId="44" fontId="7" fillId="0" borderId="1" xfId="1" applyFont="1" applyBorder="1"/>
    <xf numFmtId="44" fontId="7" fillId="5" borderId="6" xfId="1" applyFont="1" applyFill="1" applyBorder="1" applyAlignment="1">
      <alignment horizontal="center"/>
    </xf>
    <xf numFmtId="44" fontId="7" fillId="5" borderId="14" xfId="1" applyFont="1" applyFill="1" applyBorder="1" applyAlignment="1">
      <alignment horizontal="center"/>
    </xf>
    <xf numFmtId="44" fontId="7" fillId="5" borderId="22" xfId="1" applyFont="1" applyFill="1" applyBorder="1"/>
    <xf numFmtId="44" fontId="7" fillId="5" borderId="30" xfId="1" applyFont="1" applyFill="1" applyBorder="1"/>
    <xf numFmtId="44" fontId="7" fillId="4" borderId="22" xfId="1" applyFont="1" applyFill="1" applyBorder="1"/>
    <xf numFmtId="44" fontId="7" fillId="6" borderId="25" xfId="1" applyFont="1" applyFill="1" applyBorder="1"/>
    <xf numFmtId="44" fontId="7" fillId="5" borderId="16" xfId="1" applyFont="1" applyFill="1" applyBorder="1"/>
    <xf numFmtId="44" fontId="7" fillId="5" borderId="1" xfId="1" applyFont="1" applyFill="1" applyBorder="1"/>
    <xf numFmtId="44" fontId="7" fillId="5" borderId="4" xfId="1" applyFont="1" applyFill="1" applyBorder="1"/>
    <xf numFmtId="44" fontId="7" fillId="5" borderId="0" xfId="1" applyFont="1" applyFill="1"/>
    <xf numFmtId="44" fontId="7" fillId="5" borderId="28" xfId="1" applyFont="1" applyFill="1" applyBorder="1"/>
    <xf numFmtId="44" fontId="7" fillId="4" borderId="31" xfId="1" applyFont="1" applyFill="1" applyBorder="1"/>
    <xf numFmtId="44" fontId="9" fillId="5" borderId="1" xfId="1" applyFont="1" applyFill="1" applyBorder="1" applyAlignment="1">
      <alignment vertical="top" wrapText="1"/>
    </xf>
    <xf numFmtId="0" fontId="9" fillId="5" borderId="1" xfId="0" applyFont="1" applyFill="1" applyBorder="1" applyAlignment="1">
      <alignment vertical="top" wrapText="1"/>
    </xf>
    <xf numFmtId="44" fontId="11" fillId="5" borderId="1" xfId="1" applyFont="1" applyFill="1" applyBorder="1" applyAlignment="1">
      <alignment vertical="top" wrapText="1"/>
    </xf>
    <xf numFmtId="0" fontId="11" fillId="5" borderId="1" xfId="0" applyFont="1" applyFill="1" applyBorder="1" applyAlignment="1">
      <alignment vertical="top" wrapText="1"/>
    </xf>
    <xf numFmtId="44" fontId="11" fillId="5" borderId="32" xfId="1" applyFont="1" applyFill="1" applyBorder="1" applyAlignment="1">
      <alignment vertical="top" wrapText="1"/>
    </xf>
    <xf numFmtId="44" fontId="9" fillId="6" borderId="21" xfId="1" applyFont="1" applyFill="1" applyBorder="1" applyAlignment="1">
      <alignment wrapText="1"/>
    </xf>
    <xf numFmtId="44" fontId="9" fillId="5" borderId="28" xfId="1" applyFont="1" applyFill="1" applyBorder="1" applyAlignment="1">
      <alignment vertical="top" wrapText="1"/>
    </xf>
    <xf numFmtId="0" fontId="9" fillId="5" borderId="32" xfId="0" applyFont="1" applyFill="1" applyBorder="1" applyAlignment="1">
      <alignment vertical="top" wrapText="1"/>
    </xf>
    <xf numFmtId="0" fontId="4" fillId="0" borderId="37" xfId="0" applyFont="1" applyBorder="1" applyAlignment="1">
      <alignment vertical="top" wrapText="1"/>
    </xf>
    <xf numFmtId="44" fontId="7" fillId="4" borderId="1" xfId="1" applyFont="1" applyFill="1" applyBorder="1"/>
    <xf numFmtId="44" fontId="7" fillId="4" borderId="0" xfId="1" applyFont="1" applyFill="1"/>
    <xf numFmtId="165" fontId="0" fillId="0" borderId="0" xfId="0" applyNumberFormat="1"/>
    <xf numFmtId="0" fontId="14" fillId="0" borderId="1" xfId="0" applyFont="1" applyBorder="1"/>
    <xf numFmtId="44" fontId="7" fillId="0" borderId="28" xfId="1" applyFont="1" applyBorder="1"/>
    <xf numFmtId="44" fontId="6" fillId="4" borderId="1" xfId="1" applyFont="1" applyFill="1" applyBorder="1" applyAlignment="1">
      <alignment vertical="top" shrinkToFit="1"/>
    </xf>
    <xf numFmtId="44" fontId="7" fillId="0" borderId="4" xfId="1" applyFont="1" applyBorder="1"/>
    <xf numFmtId="44" fontId="7" fillId="0" borderId="34" xfId="1" applyFont="1" applyBorder="1"/>
    <xf numFmtId="44" fontId="7" fillId="4" borderId="38" xfId="1" applyFont="1" applyFill="1" applyBorder="1"/>
    <xf numFmtId="44" fontId="7" fillId="4" borderId="39" xfId="1" applyFont="1" applyFill="1" applyBorder="1"/>
    <xf numFmtId="44" fontId="7" fillId="6" borderId="1" xfId="1" applyFont="1" applyFill="1" applyBorder="1"/>
    <xf numFmtId="44" fontId="7" fillId="6" borderId="28" xfId="1" applyFont="1" applyFill="1" applyBorder="1"/>
    <xf numFmtId="44" fontId="7" fillId="6" borderId="4" xfId="1" applyFont="1" applyFill="1" applyBorder="1"/>
    <xf numFmtId="44" fontId="7" fillId="6" borderId="29" xfId="1" applyFont="1" applyFill="1" applyBorder="1"/>
    <xf numFmtId="0" fontId="5" fillId="4" borderId="4" xfId="0" applyFont="1" applyFill="1" applyBorder="1" applyAlignment="1">
      <alignment vertical="top" wrapText="1"/>
    </xf>
    <xf numFmtId="44" fontId="15" fillId="3" borderId="1" xfId="1" applyFont="1" applyFill="1" applyBorder="1"/>
    <xf numFmtId="44" fontId="7" fillId="6" borderId="38" xfId="1" applyFont="1" applyFill="1" applyBorder="1"/>
    <xf numFmtId="44" fontId="7" fillId="6" borderId="42" xfId="1" applyFont="1" applyFill="1" applyBorder="1"/>
    <xf numFmtId="0" fontId="4" fillId="2" borderId="32" xfId="0" applyFont="1" applyFill="1" applyBorder="1" applyAlignment="1">
      <alignment vertical="top" wrapText="1"/>
    </xf>
    <xf numFmtId="0" fontId="4" fillId="2" borderId="3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14" fillId="2" borderId="1" xfId="0" applyFont="1" applyFill="1" applyBorder="1"/>
    <xf numFmtId="2" fontId="14" fillId="2" borderId="1" xfId="0" applyNumberFormat="1" applyFont="1" applyFill="1" applyBorder="1"/>
    <xf numFmtId="4" fontId="14" fillId="2" borderId="1" xfId="0" applyNumberFormat="1" applyFont="1" applyFill="1" applyBorder="1"/>
    <xf numFmtId="0" fontId="12" fillId="5" borderId="1" xfId="0" applyFont="1" applyFill="1" applyBorder="1" applyAlignment="1">
      <alignment vertical="top" wrapText="1"/>
    </xf>
    <xf numFmtId="165" fontId="6" fillId="5" borderId="32" xfId="0" applyNumberFormat="1" applyFont="1" applyFill="1" applyBorder="1" applyAlignment="1">
      <alignment vertical="top" shrinkToFit="1"/>
    </xf>
    <xf numFmtId="2" fontId="6" fillId="5" borderId="33" xfId="0" applyNumberFormat="1" applyFont="1" applyFill="1" applyBorder="1" applyAlignment="1">
      <alignment vertical="top" shrinkToFit="1"/>
    </xf>
    <xf numFmtId="4" fontId="6" fillId="5" borderId="37" xfId="0" applyNumberFormat="1" applyFont="1" applyFill="1" applyBorder="1" applyAlignment="1">
      <alignment vertical="top" shrinkToFit="1"/>
    </xf>
    <xf numFmtId="0" fontId="4" fillId="5" borderId="1" xfId="0" applyFont="1" applyFill="1" applyBorder="1" applyAlignment="1">
      <alignment vertical="top" wrapText="1"/>
    </xf>
    <xf numFmtId="44" fontId="6" fillId="5" borderId="1" xfId="1" applyFont="1" applyFill="1" applyBorder="1" applyAlignment="1">
      <alignment vertical="top" shrinkToFit="1"/>
    </xf>
    <xf numFmtId="165" fontId="7" fillId="5" borderId="1" xfId="1" applyNumberFormat="1" applyFont="1" applyFill="1" applyBorder="1"/>
    <xf numFmtId="4" fontId="7" fillId="5" borderId="1" xfId="1" applyNumberFormat="1" applyFont="1" applyFill="1" applyBorder="1"/>
    <xf numFmtId="2" fontId="7" fillId="5" borderId="1" xfId="1" applyNumberFormat="1" applyFont="1" applyFill="1" applyBorder="1"/>
    <xf numFmtId="44" fontId="7" fillId="6" borderId="34" xfId="1" applyFont="1" applyFill="1" applyBorder="1"/>
    <xf numFmtId="44" fontId="7" fillId="6" borderId="0" xfId="1" applyFont="1" applyFill="1"/>
    <xf numFmtId="44" fontId="17" fillId="2" borderId="32" xfId="1" applyFont="1" applyFill="1" applyBorder="1" applyAlignment="1">
      <alignment vertical="top" shrinkToFit="1"/>
    </xf>
    <xf numFmtId="44" fontId="17" fillId="2" borderId="33" xfId="1" applyFont="1" applyFill="1" applyBorder="1" applyAlignment="1">
      <alignment vertical="top" shrinkToFit="1"/>
    </xf>
    <xf numFmtId="44" fontId="18" fillId="2" borderId="1" xfId="1" applyFont="1" applyFill="1" applyBorder="1" applyAlignment="1">
      <alignment vertical="top" wrapText="1"/>
    </xf>
    <xf numFmtId="44" fontId="18" fillId="2" borderId="32" xfId="1" applyFont="1" applyFill="1" applyBorder="1" applyAlignment="1">
      <alignment vertical="top" wrapText="1"/>
    </xf>
    <xf numFmtId="0" fontId="14" fillId="0" borderId="0" xfId="0" applyFont="1"/>
    <xf numFmtId="0" fontId="19" fillId="2" borderId="9" xfId="0" applyFont="1" applyFill="1" applyBorder="1" applyAlignment="1">
      <alignment horizontal="center"/>
    </xf>
    <xf numFmtId="0" fontId="19" fillId="2" borderId="13" xfId="0" applyFont="1" applyFill="1" applyBorder="1" applyAlignment="1">
      <alignment horizontal="center"/>
    </xf>
    <xf numFmtId="0" fontId="14" fillId="2" borderId="21" xfId="0" applyFont="1" applyFill="1" applyBorder="1"/>
    <xf numFmtId="0" fontId="14" fillId="2" borderId="17" xfId="0" applyFont="1" applyFill="1" applyBorder="1"/>
    <xf numFmtId="0" fontId="19" fillId="4" borderId="19" xfId="0" applyFont="1" applyFill="1" applyBorder="1" applyAlignment="1">
      <alignment horizontal="right"/>
    </xf>
    <xf numFmtId="0" fontId="14" fillId="6" borderId="0" xfId="0" applyFont="1" applyFill="1"/>
    <xf numFmtId="0" fontId="14" fillId="2" borderId="10" xfId="0" applyFont="1" applyFill="1" applyBorder="1"/>
    <xf numFmtId="0" fontId="14" fillId="2" borderId="13" xfId="0" applyFont="1" applyFill="1" applyBorder="1"/>
    <xf numFmtId="0" fontId="14" fillId="2" borderId="4" xfId="0" applyFont="1" applyFill="1" applyBorder="1"/>
    <xf numFmtId="0" fontId="14" fillId="2" borderId="28" xfId="0" applyFont="1" applyFill="1" applyBorder="1"/>
    <xf numFmtId="0" fontId="19" fillId="4" borderId="29" xfId="0" applyFont="1" applyFill="1" applyBorder="1" applyAlignment="1">
      <alignment horizontal="right"/>
    </xf>
    <xf numFmtId="0" fontId="14" fillId="6" borderId="4" xfId="0" applyFont="1" applyFill="1" applyBorder="1"/>
    <xf numFmtId="0" fontId="14" fillId="6" borderId="1" xfId="0" applyFont="1" applyFill="1" applyBorder="1"/>
    <xf numFmtId="0" fontId="14" fillId="2" borderId="0" xfId="0" applyFont="1" applyFill="1"/>
    <xf numFmtId="0" fontId="14" fillId="0" borderId="29" xfId="0" applyFont="1" applyBorder="1"/>
    <xf numFmtId="0" fontId="14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12" fillId="2" borderId="32" xfId="0" applyFont="1" applyFill="1" applyBorder="1" applyAlignment="1">
      <alignment vertical="top" wrapText="1"/>
    </xf>
    <xf numFmtId="0" fontId="14" fillId="6" borderId="21" xfId="0" applyFont="1" applyFill="1" applyBorder="1" applyAlignment="1">
      <alignment wrapText="1"/>
    </xf>
    <xf numFmtId="0" fontId="14" fillId="2" borderId="28" xfId="0" applyFont="1" applyFill="1" applyBorder="1" applyAlignment="1">
      <alignment vertical="top" wrapText="1"/>
    </xf>
    <xf numFmtId="0" fontId="14" fillId="6" borderId="29" xfId="0" applyFont="1" applyFill="1" applyBorder="1"/>
    <xf numFmtId="0" fontId="14" fillId="2" borderId="32" xfId="0" applyFont="1" applyFill="1" applyBorder="1" applyAlignment="1">
      <alignment vertical="top" wrapText="1"/>
    </xf>
    <xf numFmtId="0" fontId="14" fillId="0" borderId="28" xfId="0" applyFont="1" applyBorder="1"/>
    <xf numFmtId="0" fontId="19" fillId="4" borderId="38" xfId="0" applyFont="1" applyFill="1" applyBorder="1" applyAlignment="1">
      <alignment horizontal="right"/>
    </xf>
    <xf numFmtId="0" fontId="19" fillId="6" borderId="28" xfId="0" applyFont="1" applyFill="1" applyBorder="1" applyAlignment="1">
      <alignment horizontal="right"/>
    </xf>
    <xf numFmtId="0" fontId="19" fillId="6" borderId="29" xfId="0" applyFont="1" applyFill="1" applyBorder="1" applyAlignment="1">
      <alignment horizontal="right"/>
    </xf>
    <xf numFmtId="3" fontId="19" fillId="2" borderId="4" xfId="0" applyNumberFormat="1" applyFont="1" applyFill="1" applyBorder="1" applyAlignment="1">
      <alignment horizontal="right"/>
    </xf>
    <xf numFmtId="0" fontId="19" fillId="2" borderId="1" xfId="0" applyFont="1" applyFill="1" applyBorder="1" applyAlignment="1">
      <alignment horizontal="right"/>
    </xf>
    <xf numFmtId="0" fontId="14" fillId="2" borderId="1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left"/>
    </xf>
    <xf numFmtId="0" fontId="19" fillId="6" borderId="38" xfId="0" applyFont="1" applyFill="1" applyBorder="1" applyAlignment="1">
      <alignment horizontal="right"/>
    </xf>
    <xf numFmtId="0" fontId="20" fillId="2" borderId="33" xfId="0" applyFont="1" applyFill="1" applyBorder="1" applyAlignment="1">
      <alignment vertical="top" wrapText="1"/>
    </xf>
    <xf numFmtId="0" fontId="14" fillId="6" borderId="28" xfId="0" applyFont="1" applyFill="1" applyBorder="1"/>
    <xf numFmtId="0" fontId="20" fillId="2" borderId="1" xfId="0" applyFont="1" applyFill="1" applyBorder="1" applyAlignment="1">
      <alignment vertical="top" wrapText="1"/>
    </xf>
    <xf numFmtId="0" fontId="20" fillId="2" borderId="32" xfId="0" applyFont="1" applyFill="1" applyBorder="1" applyAlignment="1">
      <alignment vertical="top" wrapText="1"/>
    </xf>
    <xf numFmtId="44" fontId="17" fillId="5" borderId="32" xfId="1" applyFont="1" applyFill="1" applyBorder="1" applyAlignment="1">
      <alignment vertical="top" shrinkToFit="1"/>
    </xf>
    <xf numFmtId="44" fontId="17" fillId="5" borderId="33" xfId="1" applyFont="1" applyFill="1" applyBorder="1" applyAlignment="1">
      <alignment vertical="top" shrinkToFit="1"/>
    </xf>
    <xf numFmtId="44" fontId="17" fillId="5" borderId="37" xfId="1" applyFont="1" applyFill="1" applyBorder="1" applyAlignment="1">
      <alignment vertical="top" shrinkToFit="1"/>
    </xf>
    <xf numFmtId="0" fontId="16" fillId="5" borderId="1" xfId="0" applyFont="1" applyFill="1" applyBorder="1" applyAlignment="1">
      <alignment vertical="top" wrapText="1"/>
    </xf>
    <xf numFmtId="0" fontId="21" fillId="5" borderId="1" xfId="0" applyFont="1" applyFill="1" applyBorder="1" applyAlignment="1">
      <alignment vertical="top" wrapText="1"/>
    </xf>
    <xf numFmtId="0" fontId="21" fillId="5" borderId="32" xfId="0" applyFont="1" applyFill="1" applyBorder="1" applyAlignment="1">
      <alignment vertical="top" wrapText="1"/>
    </xf>
    <xf numFmtId="44" fontId="18" fillId="4" borderId="4" xfId="0" applyNumberFormat="1" applyFont="1" applyFill="1" applyBorder="1" applyAlignment="1">
      <alignment vertical="top" wrapText="1"/>
    </xf>
    <xf numFmtId="44" fontId="17" fillId="5" borderId="1" xfId="1" applyFont="1" applyFill="1" applyBorder="1" applyAlignment="1">
      <alignment vertical="top" shrinkToFit="1"/>
    </xf>
    <xf numFmtId="44" fontId="17" fillId="4" borderId="1" xfId="1" applyFont="1" applyFill="1" applyBorder="1" applyAlignment="1">
      <alignment vertical="top" shrinkToFit="1"/>
    </xf>
    <xf numFmtId="0" fontId="19" fillId="5" borderId="9" xfId="0" applyFont="1" applyFill="1" applyBorder="1" applyAlignment="1">
      <alignment horizontal="center"/>
    </xf>
    <xf numFmtId="0" fontId="19" fillId="5" borderId="13" xfId="0" applyFont="1" applyFill="1" applyBorder="1" applyAlignment="1">
      <alignment horizontal="center"/>
    </xf>
    <xf numFmtId="0" fontId="14" fillId="5" borderId="21" xfId="0" applyFont="1" applyFill="1" applyBorder="1"/>
    <xf numFmtId="0" fontId="19" fillId="5" borderId="30" xfId="0" applyFont="1" applyFill="1" applyBorder="1" applyAlignment="1">
      <alignment horizontal="center"/>
    </xf>
    <xf numFmtId="0" fontId="14" fillId="5" borderId="17" xfId="0" applyFont="1" applyFill="1" applyBorder="1"/>
    <xf numFmtId="0" fontId="14" fillId="5" borderId="1" xfId="0" applyFont="1" applyFill="1" applyBorder="1"/>
    <xf numFmtId="0" fontId="19" fillId="5" borderId="1" xfId="0" applyFont="1" applyFill="1" applyBorder="1"/>
    <xf numFmtId="0" fontId="14" fillId="5" borderId="4" xfId="0" applyFont="1" applyFill="1" applyBorder="1"/>
    <xf numFmtId="0" fontId="19" fillId="5" borderId="1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6" borderId="1" xfId="0" applyFont="1" applyFill="1" applyBorder="1" applyAlignment="1">
      <alignment horizontal="center"/>
    </xf>
    <xf numFmtId="0" fontId="14" fillId="5" borderId="0" xfId="0" applyFont="1" applyFill="1"/>
    <xf numFmtId="0" fontId="19" fillId="5" borderId="4" xfId="0" applyFont="1" applyFill="1" applyBorder="1" applyAlignment="1">
      <alignment horizontal="center"/>
    </xf>
    <xf numFmtId="0" fontId="14" fillId="5" borderId="1" xfId="0" applyFont="1" applyFill="1" applyBorder="1" applyAlignment="1">
      <alignment vertical="top" wrapText="1"/>
    </xf>
    <xf numFmtId="0" fontId="12" fillId="5" borderId="32" xfId="0" applyFont="1" applyFill="1" applyBorder="1" applyAlignment="1">
      <alignment vertical="top" wrapText="1"/>
    </xf>
    <xf numFmtId="0" fontId="12" fillId="0" borderId="32" xfId="0" applyFont="1" applyBorder="1" applyAlignment="1">
      <alignment vertical="top" wrapText="1"/>
    </xf>
    <xf numFmtId="0" fontId="14" fillId="6" borderId="31" xfId="0" applyFont="1" applyFill="1" applyBorder="1" applyAlignment="1">
      <alignment wrapText="1"/>
    </xf>
    <xf numFmtId="0" fontId="14" fillId="0" borderId="22" xfId="0" applyFont="1" applyBorder="1"/>
    <xf numFmtId="0" fontId="14" fillId="5" borderId="0" xfId="0" applyFont="1" applyFill="1" applyAlignment="1">
      <alignment vertical="top" wrapText="1"/>
    </xf>
    <xf numFmtId="0" fontId="14" fillId="0" borderId="30" xfId="0" applyFont="1" applyBorder="1"/>
    <xf numFmtId="0" fontId="14" fillId="0" borderId="40" xfId="0" applyFont="1" applyBorder="1"/>
    <xf numFmtId="0" fontId="14" fillId="6" borderId="22" xfId="0" applyFont="1" applyFill="1" applyBorder="1"/>
    <xf numFmtId="0" fontId="19" fillId="5" borderId="4" xfId="0" applyFont="1" applyFill="1" applyBorder="1"/>
    <xf numFmtId="0" fontId="19" fillId="4" borderId="1" xfId="0" applyFont="1" applyFill="1" applyBorder="1"/>
    <xf numFmtId="0" fontId="14" fillId="5" borderId="28" xfId="0" applyFont="1" applyFill="1" applyBorder="1"/>
    <xf numFmtId="0" fontId="14" fillId="6" borderId="23" xfId="0" applyFont="1" applyFill="1" applyBorder="1"/>
    <xf numFmtId="0" fontId="20" fillId="5" borderId="1" xfId="0" applyFont="1" applyFill="1" applyBorder="1" applyAlignment="1">
      <alignment vertical="top" wrapText="1"/>
    </xf>
    <xf numFmtId="0" fontId="20" fillId="5" borderId="0" xfId="0" applyFont="1" applyFill="1" applyAlignment="1">
      <alignment vertical="top" wrapText="1"/>
    </xf>
    <xf numFmtId="165" fontId="14" fillId="5" borderId="1" xfId="0" applyNumberFormat="1" applyFont="1" applyFill="1" applyBorder="1"/>
    <xf numFmtId="4" fontId="14" fillId="5" borderId="1" xfId="0" applyNumberFormat="1" applyFont="1" applyFill="1" applyBorder="1"/>
    <xf numFmtId="2" fontId="14" fillId="5" borderId="1" xfId="0" applyNumberFormat="1" applyFont="1" applyFill="1" applyBorder="1"/>
    <xf numFmtId="4" fontId="14" fillId="5" borderId="28" xfId="0" applyNumberFormat="1" applyFont="1" applyFill="1" applyBorder="1"/>
    <xf numFmtId="0" fontId="14" fillId="0" borderId="4" xfId="0" applyFont="1" applyBorder="1"/>
    <xf numFmtId="14" fontId="9" fillId="0" borderId="0" xfId="0" applyNumberFormat="1" applyFont="1" applyAlignment="1">
      <alignment horizontal="center"/>
    </xf>
    <xf numFmtId="14" fontId="7" fillId="0" borderId="2" xfId="0" applyNumberFormat="1" applyFont="1" applyBorder="1" applyAlignment="1">
      <alignment horizontal="center"/>
    </xf>
    <xf numFmtId="14" fontId="7" fillId="8" borderId="19" xfId="0" applyNumberFormat="1" applyFont="1" applyFill="1" applyBorder="1" applyAlignment="1">
      <alignment horizontal="center"/>
    </xf>
    <xf numFmtId="14" fontId="9" fillId="0" borderId="15" xfId="0" applyNumberFormat="1" applyFont="1" applyBorder="1" applyAlignment="1">
      <alignment horizontal="center"/>
    </xf>
    <xf numFmtId="14" fontId="9" fillId="0" borderId="23" xfId="0" applyNumberFormat="1" applyFont="1" applyBorder="1" applyAlignment="1">
      <alignment horizontal="center"/>
    </xf>
    <xf numFmtId="14" fontId="9" fillId="0" borderId="2" xfId="0" applyNumberFormat="1" applyFont="1" applyBorder="1" applyAlignment="1">
      <alignment horizontal="center"/>
    </xf>
    <xf numFmtId="14" fontId="9" fillId="0" borderId="11" xfId="0" applyNumberFormat="1" applyFont="1" applyBorder="1" applyAlignment="1">
      <alignment horizontal="center"/>
    </xf>
    <xf numFmtId="14" fontId="9" fillId="6" borderId="1" xfId="0" applyNumberFormat="1" applyFont="1" applyFill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14" fontId="9" fillId="0" borderId="4" xfId="0" applyNumberFormat="1" applyFont="1" applyBorder="1" applyAlignment="1">
      <alignment horizontal="center"/>
    </xf>
    <xf numFmtId="14" fontId="9" fillId="0" borderId="28" xfId="0" applyNumberFormat="1" applyFont="1" applyBorder="1" applyAlignment="1">
      <alignment horizontal="center"/>
    </xf>
    <xf numFmtId="14" fontId="7" fillId="8" borderId="20" xfId="0" applyNumberFormat="1" applyFont="1" applyFill="1" applyBorder="1" applyAlignment="1">
      <alignment horizontal="center"/>
    </xf>
    <xf numFmtId="14" fontId="11" fillId="0" borderId="1" xfId="0" applyNumberFormat="1" applyFont="1" applyBorder="1" applyAlignment="1">
      <alignment horizontal="center" vertical="top" wrapText="1"/>
    </xf>
    <xf numFmtId="14" fontId="11" fillId="0" borderId="32" xfId="0" applyNumberFormat="1" applyFont="1" applyBorder="1" applyAlignment="1">
      <alignment horizontal="center" vertical="top" wrapText="1"/>
    </xf>
    <xf numFmtId="14" fontId="7" fillId="8" borderId="19" xfId="0" applyNumberFormat="1" applyFont="1" applyFill="1" applyBorder="1" applyAlignment="1">
      <alignment horizontal="center" wrapText="1"/>
    </xf>
    <xf numFmtId="14" fontId="11" fillId="0" borderId="28" xfId="0" applyNumberFormat="1" applyFont="1" applyBorder="1" applyAlignment="1">
      <alignment horizontal="center" vertical="top" wrapText="1"/>
    </xf>
    <xf numFmtId="14" fontId="7" fillId="9" borderId="20" xfId="0" applyNumberFormat="1" applyFont="1" applyFill="1" applyBorder="1" applyAlignment="1">
      <alignment horizontal="center"/>
    </xf>
    <xf numFmtId="14" fontId="11" fillId="0" borderId="33" xfId="0" applyNumberFormat="1" applyFont="1" applyBorder="1" applyAlignment="1">
      <alignment horizontal="center" vertical="top" wrapText="1"/>
    </xf>
    <xf numFmtId="14" fontId="7" fillId="9" borderId="30" xfId="0" applyNumberFormat="1" applyFont="1" applyFill="1" applyBorder="1" applyAlignment="1">
      <alignment horizontal="center"/>
    </xf>
    <xf numFmtId="14" fontId="7" fillId="4" borderId="19" xfId="0" applyNumberFormat="1" applyFont="1" applyFill="1" applyBorder="1" applyAlignment="1">
      <alignment horizontal="center"/>
    </xf>
    <xf numFmtId="14" fontId="7" fillId="4" borderId="20" xfId="0" applyNumberFormat="1" applyFont="1" applyFill="1" applyBorder="1" applyAlignment="1">
      <alignment horizontal="center"/>
    </xf>
    <xf numFmtId="14" fontId="7" fillId="4" borderId="41" xfId="0" applyNumberFormat="1" applyFont="1" applyFill="1" applyBorder="1" applyAlignment="1">
      <alignment horizontal="center"/>
    </xf>
    <xf numFmtId="14" fontId="7" fillId="6" borderId="28" xfId="0" applyNumberFormat="1" applyFont="1" applyFill="1" applyBorder="1" applyAlignment="1">
      <alignment horizontal="center"/>
    </xf>
    <xf numFmtId="14" fontId="9" fillId="6" borderId="4" xfId="0" applyNumberFormat="1" applyFont="1" applyFill="1" applyBorder="1" applyAlignment="1">
      <alignment horizontal="center"/>
    </xf>
    <xf numFmtId="14" fontId="7" fillId="6" borderId="1" xfId="0" applyNumberFormat="1" applyFont="1" applyFill="1" applyBorder="1" applyAlignment="1">
      <alignment horizontal="center"/>
    </xf>
    <xf numFmtId="14" fontId="7" fillId="6" borderId="41" xfId="0" applyNumberFormat="1" applyFont="1" applyFill="1" applyBorder="1" applyAlignment="1">
      <alignment horizontal="center"/>
    </xf>
    <xf numFmtId="14" fontId="16" fillId="0" borderId="32" xfId="0" applyNumberFormat="1" applyFont="1" applyBorder="1" applyAlignment="1">
      <alignment horizontal="center" vertical="top" wrapText="1"/>
    </xf>
    <xf numFmtId="14" fontId="16" fillId="0" borderId="33" xfId="0" applyNumberFormat="1" applyFont="1" applyBorder="1" applyAlignment="1">
      <alignment horizontal="center" vertical="top" wrapText="1"/>
    </xf>
    <xf numFmtId="14" fontId="16" fillId="0" borderId="1" xfId="0" applyNumberFormat="1" applyFont="1" applyBorder="1" applyAlignment="1">
      <alignment horizontal="center" vertical="top" wrapText="1"/>
    </xf>
    <xf numFmtId="44" fontId="7" fillId="4" borderId="0" xfId="1" applyFont="1" applyFill="1" applyBorder="1"/>
    <xf numFmtId="44" fontId="7" fillId="0" borderId="2" xfId="1" applyFont="1" applyBorder="1"/>
    <xf numFmtId="0" fontId="22" fillId="4" borderId="20" xfId="0" applyFont="1" applyFill="1" applyBorder="1"/>
    <xf numFmtId="44" fontId="22" fillId="4" borderId="22" xfId="1" applyFont="1" applyFill="1" applyBorder="1"/>
    <xf numFmtId="44" fontId="7" fillId="0" borderId="40" xfId="1" applyFont="1" applyBorder="1"/>
    <xf numFmtId="0" fontId="14" fillId="4" borderId="41" xfId="0" applyFont="1" applyFill="1" applyBorder="1"/>
    <xf numFmtId="0" fontId="19" fillId="4" borderId="42" xfId="0" applyFont="1" applyFill="1" applyBorder="1" applyAlignment="1">
      <alignment horizontal="center"/>
    </xf>
    <xf numFmtId="0" fontId="2" fillId="4" borderId="30" xfId="0" applyFont="1" applyFill="1" applyBorder="1"/>
    <xf numFmtId="0" fontId="19" fillId="3" borderId="20" xfId="0" applyFont="1" applyFill="1" applyBorder="1"/>
    <xf numFmtId="44" fontId="7" fillId="3" borderId="22" xfId="1" applyFont="1" applyFill="1" applyBorder="1"/>
    <xf numFmtId="9" fontId="19" fillId="3" borderId="43" xfId="0" applyNumberFormat="1" applyFont="1" applyFill="1" applyBorder="1"/>
    <xf numFmtId="44" fontId="7" fillId="3" borderId="44" xfId="1" applyFont="1" applyFill="1" applyBorder="1"/>
    <xf numFmtId="0" fontId="14" fillId="0" borderId="36" xfId="0" applyFont="1" applyBorder="1"/>
    <xf numFmtId="0" fontId="19" fillId="3" borderId="30" xfId="0" applyFont="1" applyFill="1" applyBorder="1"/>
    <xf numFmtId="14" fontId="15" fillId="3" borderId="1" xfId="0" applyNumberFormat="1" applyFont="1" applyFill="1" applyBorder="1" applyAlignment="1">
      <alignment horizontal="center"/>
    </xf>
    <xf numFmtId="0" fontId="13" fillId="3" borderId="28" xfId="0" applyFont="1" applyFill="1" applyBorder="1"/>
    <xf numFmtId="44" fontId="15" fillId="3" borderId="28" xfId="1" applyFont="1" applyFill="1" applyBorder="1"/>
    <xf numFmtId="44" fontId="22" fillId="4" borderId="30" xfId="0" applyNumberFormat="1" applyFont="1" applyFill="1" applyBorder="1"/>
    <xf numFmtId="44" fontId="23" fillId="4" borderId="30" xfId="0" applyNumberFormat="1" applyFont="1" applyFill="1" applyBorder="1"/>
    <xf numFmtId="0" fontId="0" fillId="0" borderId="37" xfId="0" applyBorder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5%20taxes/CHASE%20FEB%5eJ%2025.xlsx" TargetMode="External"/><Relationship Id="rId2" Type="http://schemas.openxmlformats.org/officeDocument/2006/relationships/externalLinkPath" Target="https://d.docs.live.net/62f3ce571123659c/Desktop/2025%20taxes/CHASE%20FEB%5eJ%2025.xlsx" TargetMode="External"/><Relationship Id="rId1" Type="http://schemas.openxmlformats.org/officeDocument/2006/relationships/externalLinkPath" Target="/62f3ce571123659c/Desktop/2025%20taxes/CHASE%20FEB%5eJ%2025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5%20taxes/CHASE%20MAR%5eJ%2025.xlsx" TargetMode="External"/><Relationship Id="rId2" Type="http://schemas.openxmlformats.org/officeDocument/2006/relationships/externalLinkPath" Target="https://d.docs.live.net/62f3ce571123659c/Desktop/2025%20taxes/CHASE%20MAR%5eJ%2025.xlsx" TargetMode="External"/><Relationship Id="rId1" Type="http://schemas.openxmlformats.org/officeDocument/2006/relationships/externalLinkPath" Target="/62f3ce571123659c/Desktop/2025%20taxes/CHASE%20MAR%5eJ%2025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5%20taxes/CHASE%20OCT%5eJ%2025.xlsx" TargetMode="External"/><Relationship Id="rId2" Type="http://schemas.openxmlformats.org/officeDocument/2006/relationships/externalLinkPath" Target="https://d.docs.live.net/62f3ce571123659c/Desktop/2025%20taxes/CHASE%20OCT%5eJ%2025.xlsx" TargetMode="External"/><Relationship Id="rId1" Type="http://schemas.openxmlformats.org/officeDocument/2006/relationships/externalLinkPath" Target="/62f3ce571123659c/Desktop/2025%20taxes/CHASE%20OCT%5eJ%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 1"/>
    </sheetNames>
    <sheetDataSet>
      <sheetData sheetId="0">
        <row r="26">
          <cell r="D26"/>
          <cell r="N26" t="str">
            <v>02/12</v>
          </cell>
          <cell r="W26">
            <v>5500</v>
          </cell>
        </row>
        <row r="27">
          <cell r="D27"/>
          <cell r="N27" t="str">
            <v>02/06</v>
          </cell>
          <cell r="W27">
            <v>2025</v>
          </cell>
        </row>
        <row r="56">
          <cell r="A56" t="str">
            <v>02/10</v>
          </cell>
          <cell r="C56" t="str">
            <v>Zelle Payment To Margarito Canico 23672143558</v>
          </cell>
          <cell r="D56"/>
        </row>
        <row r="57">
          <cell r="A57" t="str">
            <v>02/10</v>
          </cell>
          <cell r="C57" t="str">
            <v>Zelle Payment To Chad Gaitan Jpm99Axmim1O</v>
          </cell>
          <cell r="D57"/>
        </row>
        <row r="58">
          <cell r="A58" t="str">
            <v>02/10</v>
          </cell>
          <cell r="C58" t="str">
            <v>02/10 Same-Day ACH Payment 11161350984 To Sammmediaciti (_#####8571)</v>
          </cell>
          <cell r="D58"/>
        </row>
        <row r="59">
          <cell r="A59" t="str">
            <v>02/10</v>
          </cell>
          <cell r="C59" t="str">
            <v>02/10 Same-Day ACH Payroll Payment 11161346479 To #####1316</v>
          </cell>
          <cell r="D59"/>
        </row>
        <row r="60">
          <cell r="A60" t="str">
            <v>02/10</v>
          </cell>
          <cell r="C60" t="str">
            <v>02/10 Same-Day ACH Payment 11161451273 To Angeliquefox (_##########4806)</v>
          </cell>
          <cell r="D60"/>
        </row>
        <row r="61">
          <cell r="A61" t="str">
            <v>02/10</v>
          </cell>
          <cell r="C61" t="str">
            <v>02/10 Same-Day ACH Payroll Payment 11161444529 To ########6181</v>
          </cell>
          <cell r="D61"/>
        </row>
        <row r="62">
          <cell r="A62" t="str">
            <v>02/10</v>
          </cell>
          <cell r="C62" t="str">
            <v>02/10 Basic Online Payroll Payment 11161444484 To #######3060</v>
          </cell>
          <cell r="D62"/>
        </row>
        <row r="63">
          <cell r="A63" t="str">
            <v>02/10</v>
          </cell>
          <cell r="C63" t="str">
            <v>Orig CO Name:Fid Bkg Svc LLC        Orig ID:1035141383 Desc Date:250210 CO Entry Descr:Moneyline Sec:PPD    Trace#:091000012755532 Eed:250210   Ind ID:
Ind Name:Teague Mcgrath Trn: 0412755532Tc</v>
          </cell>
          <cell r="D63"/>
        </row>
        <row r="64">
          <cell r="A64" t="str">
            <v>02/10</v>
          </cell>
          <cell r="C64" t="str">
            <v>Orig CO Name:Fid Bkg Svc LLC        Orig ID:1035141383 Desc Date:250210 CO Entry Descr:Moneyline Sec:PPD    Trace#:091000012755533 Eed:250210   Ind ID:
Ind Name:Teague Mcgrath Trn: 0412755533Tc</v>
          </cell>
          <cell r="D64"/>
        </row>
        <row r="65">
          <cell r="A65" t="str">
            <v>02/11</v>
          </cell>
          <cell r="C65" t="str">
            <v>02/10 Online Realtime Payroll Payment  11161575401 Payment ID Reference#: 1161575401Rx  To  5160</v>
          </cell>
          <cell r="D65"/>
        </row>
        <row r="66">
          <cell r="A66" t="str">
            <v>02/11</v>
          </cell>
          <cell r="C66" t="str">
            <v>Orig CO Name:American Express        Orig ID:2005032111 Desc Date:250211 CO Entry Descr:ACH Pmt   Sec:CCD    Trace#:021000020821646 Eed:250211   Ind ID:W0030
Ind Name:Michael Te Mcgrath                                                                                                Er
Am Trn: 0420821646Tc</v>
          </cell>
          <cell r="D66"/>
        </row>
        <row r="67">
          <cell r="A67" t="str">
            <v>02/11</v>
          </cell>
          <cell r="C67" t="str">
            <v>Orig CO Name:American Express        Orig ID:2005032111 Desc Date:250211 CO Entry Descr:ACH Pmt   Sec:CCD    Trace#:021000020821630 Eed:250211   Ind ID:W0168
Ind Name:Michael Te Mcgrath                                                                                                Er
Am Trn: 0420821630Tc</v>
          </cell>
          <cell r="D67"/>
        </row>
        <row r="68">
          <cell r="A68" t="str">
            <v>02/12</v>
          </cell>
          <cell r="C68" t="str">
            <v>Orig CO Name:Citi Card Online       Orig ID:Citictp    Desc Date:250211 CO Entry Descr:Payment    Sec:Web    Trace#:091409688545092 Eed:250212   Ind ID:431617234736950               Ind Name:Michael T Mcgrath Trn: 0438545092Tc</v>
          </cell>
          <cell r="D68"/>
        </row>
        <row r="69">
          <cell r="A69" t="str">
            <v>02/13</v>
          </cell>
          <cell r="C69" t="str">
            <v>02/13 Basic Online Payroll Payment 11161697202 To #######1707</v>
          </cell>
          <cell r="D69"/>
        </row>
        <row r="70">
          <cell r="A70" t="str">
            <v>02/14</v>
          </cell>
          <cell r="C70" t="str">
            <v>Orig CO Name:American Express        Orig ID:2005032111 Desc Date:250214 CO Entry Descr:ACH Pmt   Sec:CCD    Trace#:021000022334228 Eed:250214   Ind ID:M2214
Ind Name:Michael Te Mcgrath                                                                                                Er
Am Trn: 0452334228Tc</v>
          </cell>
          <cell r="D70"/>
        </row>
        <row r="71">
          <cell r="A71" t="str">
            <v>02/18</v>
          </cell>
          <cell r="C71" t="str">
            <v>Zelle Payment To Zee - Editor 23756417992</v>
          </cell>
          <cell r="D71"/>
        </row>
        <row r="75">
          <cell r="A75" t="str">
            <v>02/18</v>
          </cell>
          <cell r="C75" t="str">
            <v>02/18 Same-Day ACH Payroll Payment 11162242231 To #9280</v>
          </cell>
          <cell r="D75"/>
        </row>
        <row r="76">
          <cell r="A76" t="str">
            <v>02/18</v>
          </cell>
          <cell r="C76" t="str">
            <v>02/18 Basic Online Payroll Payment 11162235762 To ######1404</v>
          </cell>
          <cell r="D76"/>
        </row>
        <row r="77">
          <cell r="A77" t="str">
            <v>02/18</v>
          </cell>
          <cell r="C77" t="str">
            <v>02/18 Online Realtime Payroll Payment  11162454686 Payment ID Reference#: 1162454686Rx  To  8681</v>
          </cell>
          <cell r="D77"/>
        </row>
        <row r="78">
          <cell r="A78" t="str">
            <v>02/18</v>
          </cell>
          <cell r="C78" t="str">
            <v>02/18 Online Realtime Payroll Payment  11162445138 Payment ID Reference#: 1162445138Rx  To  1707</v>
          </cell>
          <cell r="D78"/>
        </row>
        <row r="79">
          <cell r="A79" t="str">
            <v>02/18</v>
          </cell>
          <cell r="C79" t="str">
            <v>Zelle Payment To Chad Gaitan Jpm99Ayl4Q7A</v>
          </cell>
          <cell r="D79"/>
        </row>
        <row r="80">
          <cell r="A80" t="str">
            <v>02/19</v>
          </cell>
          <cell r="C80" t="str">
            <v>02/19 Online Realtime Payroll Payment  11162608152 Payment ID Reference#: 1162608152Rx  To  8681</v>
          </cell>
          <cell r="D80"/>
        </row>
        <row r="81">
          <cell r="A81" t="str">
            <v>02/20</v>
          </cell>
          <cell r="C81" t="str">
            <v>Orig CO Name:So Cal Edison CO       Orig ID:4951240335 Desc Date:250219 CO Entry
Descr:Bill Paymtsec:Web     Trace#:091000014466268 Eed:250220   Ind ID:700484078241 Ind Name:Mcgrath   Michael Trn: 0514466268Tc</v>
          </cell>
          <cell r="D81"/>
        </row>
        <row r="82">
          <cell r="A82" t="str">
            <v>02/20</v>
          </cell>
          <cell r="C82" t="str">
            <v>Zelle Payment To Marilyn Willians - Right Ph Jpm99Ayrvf52</v>
          </cell>
          <cell r="D82"/>
        </row>
        <row r="83">
          <cell r="A83" t="str">
            <v>02/20</v>
          </cell>
          <cell r="C83" t="str">
            <v>02/20 Online Realtime Payroll Payment  11162771549 Payment ID Reference#: 1162771549Rx  To  8681</v>
          </cell>
          <cell r="D83"/>
        </row>
        <row r="84">
          <cell r="A84" t="str">
            <v>02/24</v>
          </cell>
          <cell r="C84" t="str">
            <v>Orig CO Name:American Express        Orig ID:2005032111 Desc Date:250224 CO Entry Descr:ACH Pmt   Sec:CCD    Trace#:021000023083527 Eed:250224   Ind ID:M2738
Ind Name:Michael Te Mcgrath                                                                                                Er
Am Trn: 0553083527Tc</v>
          </cell>
          <cell r="D84"/>
        </row>
        <row r="85">
          <cell r="A85" t="str">
            <v>02/26</v>
          </cell>
          <cell r="C85" t="str">
            <v>Zelle Payment To Margarito Canico 23861062439</v>
          </cell>
          <cell r="D85"/>
        </row>
        <row r="86">
          <cell r="A86" t="str">
            <v>02/27</v>
          </cell>
          <cell r="C86" t="str">
            <v>Zelle Payment To Chad Gaitan Jpm99Azh53Kk</v>
          </cell>
          <cell r="D86"/>
        </row>
        <row r="87">
          <cell r="A87" t="str">
            <v>02/27</v>
          </cell>
          <cell r="C87" t="str">
            <v>Zelle Payment To Robert Dalhem Jpm99Azh574X</v>
          </cell>
          <cell r="D87"/>
        </row>
        <row r="88">
          <cell r="A88" t="str">
            <v>02/27</v>
          </cell>
          <cell r="C88" t="str">
            <v>Zelle Payment To Margarito Canico 23865162291</v>
          </cell>
          <cell r="D88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 1"/>
    </sheetNames>
    <sheetDataSet>
      <sheetData sheetId="0">
        <row r="68">
          <cell r="A68" t="str">
            <v>03/03</v>
          </cell>
        </row>
        <row r="69">
          <cell r="A69" t="str">
            <v>03/03</v>
          </cell>
        </row>
        <row r="70">
          <cell r="A70" t="str">
            <v>03/04</v>
          </cell>
        </row>
        <row r="71">
          <cell r="A71" t="str">
            <v>03/05</v>
          </cell>
        </row>
        <row r="72">
          <cell r="A72" t="str">
            <v>03/07</v>
          </cell>
        </row>
        <row r="73">
          <cell r="A73" t="str">
            <v>03/07</v>
          </cell>
        </row>
        <row r="74">
          <cell r="A74" t="str">
            <v>03/10</v>
          </cell>
        </row>
        <row r="75">
          <cell r="A75" t="str">
            <v>03/11</v>
          </cell>
        </row>
        <row r="76">
          <cell r="A76" t="str">
            <v>03/11</v>
          </cell>
        </row>
        <row r="77">
          <cell r="A77" t="str">
            <v>03/13</v>
          </cell>
        </row>
        <row r="78">
          <cell r="A78" t="str">
            <v>03/13</v>
          </cell>
        </row>
        <row r="79">
          <cell r="A79" t="str">
            <v>03/17</v>
          </cell>
        </row>
        <row r="80">
          <cell r="A80" t="str">
            <v>03/19</v>
          </cell>
        </row>
        <row r="81">
          <cell r="A81" t="str">
            <v>03/19</v>
          </cell>
        </row>
        <row r="82">
          <cell r="A82" t="str">
            <v>03/20</v>
          </cell>
        </row>
        <row r="83">
          <cell r="A83" t="str">
            <v>03/20</v>
          </cell>
        </row>
        <row r="84">
          <cell r="A84" t="str">
            <v>03/21</v>
          </cell>
        </row>
        <row r="85">
          <cell r="A85" t="str">
            <v>03/21</v>
          </cell>
        </row>
        <row r="86">
          <cell r="A86" t="str">
            <v>03/21</v>
          </cell>
        </row>
        <row r="87">
          <cell r="A87" t="str">
            <v>03/28</v>
          </cell>
        </row>
        <row r="88">
          <cell r="A88" t="str">
            <v>03/31</v>
          </cell>
        </row>
        <row r="92">
          <cell r="A92" t="str">
            <v>03/31</v>
          </cell>
        </row>
        <row r="93">
          <cell r="A93" t="str">
            <v>03/31</v>
          </cell>
        </row>
        <row r="94">
          <cell r="A94" t="str">
            <v>03/31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 1"/>
    </sheetNames>
    <sheetDataSet>
      <sheetData sheetId="0">
        <row r="89">
          <cell r="AB89">
            <v>7015.76</v>
          </cell>
        </row>
        <row r="90">
          <cell r="AB90">
            <v>3525</v>
          </cell>
        </row>
        <row r="91">
          <cell r="AB91">
            <v>6000</v>
          </cell>
        </row>
        <row r="92">
          <cell r="AB92">
            <v>800</v>
          </cell>
        </row>
        <row r="93">
          <cell r="AB93">
            <v>30.05</v>
          </cell>
        </row>
        <row r="94">
          <cell r="AB94">
            <v>596</v>
          </cell>
        </row>
        <row r="95">
          <cell r="AB95">
            <v>27403</v>
          </cell>
        </row>
        <row r="96">
          <cell r="AB96">
            <v>2020.1</v>
          </cell>
        </row>
        <row r="97">
          <cell r="AB97">
            <v>444.64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D15AD-BBFE-4D5E-AF52-7D525819EACD}">
  <dimension ref="A1:AF668"/>
  <sheetViews>
    <sheetView tabSelected="1" topLeftCell="A151" zoomScale="145" zoomScaleNormal="145" workbookViewId="0">
      <selection activeCell="G215" sqref="G215"/>
    </sheetView>
  </sheetViews>
  <sheetFormatPr defaultRowHeight="14.4" x14ac:dyDescent="0.3"/>
  <cols>
    <col min="1" max="1" width="15.33203125" style="230" customWidth="1"/>
    <col min="2" max="2" width="13.6640625" style="64" bestFit="1" customWidth="1"/>
    <col min="3" max="3" width="44.5546875" style="152" customWidth="1"/>
    <col min="4" max="4" width="13.6640625" style="64" bestFit="1" customWidth="1"/>
    <col min="5" max="5" width="27" style="152" customWidth="1"/>
    <col min="6" max="6" width="16.44140625" bestFit="1" customWidth="1"/>
    <col min="7" max="7" width="17.77734375" bestFit="1" customWidth="1"/>
    <col min="8" max="8" width="14.33203125" bestFit="1" customWidth="1"/>
    <col min="9" max="9" width="15.6640625" customWidth="1"/>
    <col min="10" max="10" width="10.109375" bestFit="1" customWidth="1"/>
  </cols>
  <sheetData>
    <row r="1" spans="1:11" ht="15" thickBot="1" x14ac:dyDescent="0.35"/>
    <row r="2" spans="1:11" x14ac:dyDescent="0.3">
      <c r="A2" s="231">
        <v>2024</v>
      </c>
      <c r="B2" s="65" t="s">
        <v>4</v>
      </c>
      <c r="C2" s="153"/>
      <c r="D2" s="91"/>
      <c r="E2" s="197"/>
      <c r="F2" s="4" t="s">
        <v>2</v>
      </c>
      <c r="G2" s="5"/>
      <c r="H2" s="6" t="s">
        <v>5</v>
      </c>
      <c r="I2" s="15"/>
      <c r="J2" s="16" t="s">
        <v>14</v>
      </c>
      <c r="K2" s="16"/>
    </row>
    <row r="3" spans="1:11" ht="15" thickBot="1" x14ac:dyDescent="0.35">
      <c r="B3" s="66" t="s">
        <v>11</v>
      </c>
      <c r="C3" s="154" t="s">
        <v>8</v>
      </c>
      <c r="D3" s="92" t="s">
        <v>12</v>
      </c>
      <c r="E3" s="198" t="s">
        <v>8</v>
      </c>
      <c r="F3" s="17" t="s">
        <v>1</v>
      </c>
      <c r="G3" s="18" t="s">
        <v>3</v>
      </c>
      <c r="H3" s="19" t="s">
        <v>6</v>
      </c>
      <c r="I3" s="20" t="s">
        <v>7</v>
      </c>
      <c r="J3" s="16" t="s">
        <v>13</v>
      </c>
      <c r="K3" s="16" t="s">
        <v>12</v>
      </c>
    </row>
    <row r="4" spans="1:11" ht="15" thickBot="1" x14ac:dyDescent="0.35">
      <c r="A4" s="232" t="s">
        <v>0</v>
      </c>
      <c r="B4" s="67"/>
      <c r="C4" s="155"/>
      <c r="D4" s="93"/>
      <c r="E4" s="199"/>
      <c r="F4" s="13"/>
      <c r="G4" s="14"/>
      <c r="H4" s="36"/>
      <c r="I4" s="37"/>
      <c r="J4" s="2"/>
      <c r="K4" s="1"/>
    </row>
    <row r="5" spans="1:11" ht="15" thickBot="1" x14ac:dyDescent="0.35">
      <c r="A5" s="233"/>
      <c r="B5" s="68"/>
      <c r="C5" s="156"/>
      <c r="D5" s="94">
        <v>292490.8</v>
      </c>
      <c r="E5" s="200" t="s">
        <v>16</v>
      </c>
      <c r="F5" s="51"/>
      <c r="G5" s="51"/>
      <c r="H5" s="10"/>
      <c r="I5" s="10"/>
    </row>
    <row r="6" spans="1:11" ht="15" thickBot="1" x14ac:dyDescent="0.35">
      <c r="A6" s="249" t="s">
        <v>9</v>
      </c>
      <c r="B6" s="69">
        <v>0</v>
      </c>
      <c r="C6" s="157" t="s">
        <v>9</v>
      </c>
      <c r="D6" s="95">
        <f>D5</f>
        <v>292490.8</v>
      </c>
      <c r="E6" s="199"/>
      <c r="F6" s="13"/>
      <c r="G6" s="14"/>
      <c r="H6" s="36"/>
      <c r="I6" s="38"/>
      <c r="J6" s="1"/>
      <c r="K6" s="1"/>
    </row>
    <row r="7" spans="1:11" ht="7.2" customHeight="1" thickBot="1" x14ac:dyDescent="0.35">
      <c r="A7" s="234"/>
      <c r="B7" s="70"/>
      <c r="C7" s="158"/>
      <c r="D7" s="96"/>
      <c r="E7" s="158"/>
      <c r="F7" s="11"/>
      <c r="G7" s="12"/>
      <c r="H7" s="10"/>
      <c r="I7" s="39"/>
      <c r="J7" s="1"/>
      <c r="K7" s="1"/>
    </row>
    <row r="8" spans="1:11" ht="15" thickBot="1" x14ac:dyDescent="0.35">
      <c r="A8" s="232" t="s">
        <v>10</v>
      </c>
      <c r="B8" s="67"/>
      <c r="C8" s="155"/>
      <c r="D8" s="93"/>
      <c r="E8" s="199"/>
      <c r="F8" s="13"/>
      <c r="G8" s="14"/>
      <c r="H8" s="37"/>
      <c r="I8" s="40"/>
      <c r="J8" s="1"/>
      <c r="K8" s="1"/>
    </row>
    <row r="9" spans="1:11" x14ac:dyDescent="0.3">
      <c r="A9" s="233" t="str">
        <f>'[1]Table 1'!A56</f>
        <v>02/10</v>
      </c>
      <c r="B9" s="68">
        <v>1000</v>
      </c>
      <c r="C9" s="156" t="str">
        <f>'[1]Table 1'!C56</f>
        <v>Zelle Payment To Margarito Canico 23672143558</v>
      </c>
      <c r="D9" s="97">
        <f>'[1]Table 1'!D56</f>
        <v>0</v>
      </c>
      <c r="E9" s="201"/>
      <c r="F9" s="8"/>
      <c r="G9" s="9"/>
      <c r="H9" s="41"/>
      <c r="I9" s="42"/>
      <c r="J9" s="1"/>
      <c r="K9" s="1"/>
    </row>
    <row r="10" spans="1:11" x14ac:dyDescent="0.3">
      <c r="A10" s="235" t="str">
        <f>'[1]Table 1'!A57</f>
        <v>02/10</v>
      </c>
      <c r="B10" s="71">
        <v>1575</v>
      </c>
      <c r="C10" s="159" t="str">
        <f>'[1]Table 1'!C57</f>
        <v>Zelle Payment To Chad Gaitan Jpm99Axmim1O</v>
      </c>
      <c r="D10" s="98">
        <f>'[1]Table 1'!D57</f>
        <v>0</v>
      </c>
      <c r="E10" s="202"/>
      <c r="F10" s="33"/>
      <c r="G10" s="3"/>
      <c r="H10" s="43"/>
      <c r="I10" s="44"/>
      <c r="J10" s="1"/>
      <c r="K10" s="1"/>
    </row>
    <row r="11" spans="1:11" x14ac:dyDescent="0.3">
      <c r="A11" s="235" t="str">
        <f>'[1]Table 1'!A58</f>
        <v>02/10</v>
      </c>
      <c r="B11" s="72">
        <v>8500</v>
      </c>
      <c r="C11" s="159" t="str">
        <f>'[1]Table 1'!C58</f>
        <v>02/10 Same-Day ACH Payment 11161350984 To Sammmediaciti (_#####8571)</v>
      </c>
      <c r="D11" s="98">
        <f>'[1]Table 1'!D58</f>
        <v>0</v>
      </c>
      <c r="E11" s="202"/>
      <c r="F11" s="33"/>
      <c r="G11" s="3"/>
      <c r="H11" s="43"/>
      <c r="I11" s="44"/>
      <c r="J11" s="1"/>
      <c r="K11" s="1"/>
    </row>
    <row r="12" spans="1:11" x14ac:dyDescent="0.3">
      <c r="A12" s="235" t="str">
        <f>'[1]Table 1'!A59</f>
        <v>02/10</v>
      </c>
      <c r="B12" s="72">
        <v>4650</v>
      </c>
      <c r="C12" s="159" t="str">
        <f>'[1]Table 1'!C59</f>
        <v>02/10 Same-Day ACH Payroll Payment 11161346479 To #####1316</v>
      </c>
      <c r="D12" s="98">
        <f>'[1]Table 1'!D59</f>
        <v>0</v>
      </c>
      <c r="E12" s="202"/>
      <c r="F12" s="33"/>
      <c r="G12" s="3"/>
      <c r="H12" s="43"/>
      <c r="I12" s="44"/>
      <c r="J12" s="1"/>
      <c r="K12" s="1"/>
    </row>
    <row r="13" spans="1:11" x14ac:dyDescent="0.3">
      <c r="A13" s="235" t="str">
        <f>'[1]Table 1'!A60</f>
        <v>02/10</v>
      </c>
      <c r="B13" s="72">
        <v>720</v>
      </c>
      <c r="C13" s="159" t="str">
        <f>'[1]Table 1'!C60</f>
        <v>02/10 Same-Day ACH Payment 11161451273 To Angeliquefox (_##########4806)</v>
      </c>
      <c r="D13" s="98">
        <f>'[1]Table 1'!D60</f>
        <v>0</v>
      </c>
      <c r="E13" s="202"/>
      <c r="F13" s="33"/>
      <c r="G13" s="3"/>
      <c r="H13" s="43"/>
      <c r="I13" s="44"/>
      <c r="J13" s="1"/>
      <c r="K13" s="1"/>
    </row>
    <row r="14" spans="1:11" x14ac:dyDescent="0.3">
      <c r="A14" s="235" t="str">
        <f>'[1]Table 1'!A61</f>
        <v>02/10</v>
      </c>
      <c r="B14" s="72">
        <v>400</v>
      </c>
      <c r="C14" s="159" t="str">
        <f>'[1]Table 1'!C61</f>
        <v>02/10 Same-Day ACH Payroll Payment 11161444529 To ########6181</v>
      </c>
      <c r="D14" s="98">
        <f>'[1]Table 1'!D61</f>
        <v>0</v>
      </c>
      <c r="E14" s="202"/>
      <c r="F14" s="33"/>
      <c r="G14" s="3"/>
      <c r="H14" s="43"/>
      <c r="I14" s="44"/>
      <c r="J14" s="1"/>
      <c r="K14" s="1"/>
    </row>
    <row r="15" spans="1:11" ht="15" thickBot="1" x14ac:dyDescent="0.35">
      <c r="A15" s="236" t="str">
        <f>'[1]Table 1'!A62</f>
        <v>02/10</v>
      </c>
      <c r="B15" s="73">
        <v>8500</v>
      </c>
      <c r="C15" s="160" t="str">
        <f>'[1]Table 1'!C62</f>
        <v>02/10 Basic Online Payroll Payment 11161444484 To #######3060</v>
      </c>
      <c r="D15" s="98">
        <f>'[1]Table 1'!D62</f>
        <v>0</v>
      </c>
      <c r="E15" s="202"/>
      <c r="F15" s="34"/>
      <c r="G15" s="7"/>
      <c r="H15" s="45"/>
      <c r="I15" s="46"/>
      <c r="J15" s="1"/>
      <c r="K15" s="1"/>
    </row>
    <row r="16" spans="1:11" ht="15" thickBot="1" x14ac:dyDescent="0.35">
      <c r="A16" s="237" t="str">
        <f>'[1]Table 1'!A63</f>
        <v>02/10</v>
      </c>
      <c r="B16" s="74">
        <v>8000</v>
      </c>
      <c r="C16" s="134" t="str">
        <f>'[1]Table 1'!C63</f>
        <v>Orig CO Name:Fid Bkg Svc LLC        Orig ID:1035141383 Desc Date:250210 CO Entry Descr:Moneyline Sec:PPD    Trace#:091000012755532 Eed:250210   Ind ID:
Ind Name:Teague Mcgrath Trn: 0412755532Tc</v>
      </c>
      <c r="D16" s="98">
        <f>'[1]Table 1'!D63</f>
        <v>0</v>
      </c>
      <c r="E16" s="203"/>
      <c r="F16" s="35"/>
      <c r="G16" s="32"/>
      <c r="H16" s="47"/>
      <c r="I16" s="38"/>
      <c r="J16" s="1"/>
      <c r="K16" s="1"/>
    </row>
    <row r="17" spans="1:11" ht="15" thickBot="1" x14ac:dyDescent="0.35">
      <c r="A17" s="238" t="str">
        <f>'[1]Table 1'!A64</f>
        <v>02/10</v>
      </c>
      <c r="B17" s="74">
        <v>8000</v>
      </c>
      <c r="C17" s="134" t="str">
        <f>'[1]Table 1'!C64</f>
        <v>Orig CO Name:Fid Bkg Svc LLC        Orig ID:1035141383 Desc Date:250210 CO Entry Descr:Moneyline Sec:PPD    Trace#:091000012755533 Eed:250210   Ind ID:
Ind Name:Teague Mcgrath Trn: 0412755533Tc</v>
      </c>
      <c r="D17" s="98">
        <f>'[1]Table 1'!D64</f>
        <v>0</v>
      </c>
      <c r="E17" s="202"/>
      <c r="F17" s="22"/>
      <c r="G17" s="22"/>
      <c r="H17" s="48"/>
      <c r="I17" s="49"/>
      <c r="J17" s="21"/>
      <c r="K17" s="21"/>
    </row>
    <row r="18" spans="1:11" ht="15" thickBot="1" x14ac:dyDescent="0.35">
      <c r="A18" s="238" t="str">
        <f>'[1]Table 1'!A65</f>
        <v>02/11</v>
      </c>
      <c r="B18" s="74">
        <v>1500</v>
      </c>
      <c r="C18" s="134" t="str">
        <f>'[1]Table 1'!C65</f>
        <v>02/10 Online Realtime Payroll Payment  11161575401 Payment ID Reference#: 1161575401Rx  To  5160</v>
      </c>
      <c r="D18" s="98">
        <f>'[1]Table 1'!D65</f>
        <v>0</v>
      </c>
      <c r="E18" s="202"/>
      <c r="F18" s="22"/>
      <c r="G18" s="22"/>
      <c r="H18" s="47"/>
      <c r="I18" s="50"/>
      <c r="J18" s="2"/>
      <c r="K18" s="1"/>
    </row>
    <row r="19" spans="1:11" x14ac:dyDescent="0.3">
      <c r="A19" s="239" t="str">
        <f>'[1]Table 1'!A66</f>
        <v>02/11</v>
      </c>
      <c r="B19" s="75">
        <v>14533.22</v>
      </c>
      <c r="C19" s="161" t="str">
        <f>'[1]Table 1'!C66</f>
        <v>Orig CO Name:American Express        Orig ID:2005032111 Desc Date:250211 CO Entry Descr:ACH Pmt   Sec:CCD    Trace#:021000020821646 Eed:250211   Ind ID:W0030
Ind Name:Michael Te Mcgrath                                                                                                Er
Am Trn: 0420821646Tc</v>
      </c>
      <c r="D19" s="99">
        <f>'[1]Table 1'!D66</f>
        <v>0</v>
      </c>
      <c r="E19" s="204"/>
      <c r="F19" s="26"/>
      <c r="G19" s="26"/>
      <c r="H19" s="27"/>
      <c r="I19" s="27"/>
      <c r="J19" s="1"/>
      <c r="K19" s="1"/>
    </row>
    <row r="20" spans="1:11" x14ac:dyDescent="0.3">
      <c r="A20" s="238" t="str">
        <f>'[1]Table 1'!A67</f>
        <v>02/11</v>
      </c>
      <c r="B20" s="74">
        <v>809.19</v>
      </c>
      <c r="C20" s="134" t="str">
        <f>'[1]Table 1'!C67</f>
        <v>Orig CO Name:American Express        Orig ID:2005032111 Desc Date:250211 CO Entry Descr:ACH Pmt   Sec:CCD    Trace#:021000020821630 Eed:250211   Ind ID:W0168
Ind Name:Michael Te Mcgrath                                                                                                Er
Am Trn: 0420821630Tc</v>
      </c>
      <c r="D20" s="98">
        <f>'[1]Table 1'!D67</f>
        <v>0</v>
      </c>
      <c r="E20" s="202"/>
      <c r="F20" s="22"/>
      <c r="G20" s="22"/>
      <c r="H20" s="23"/>
      <c r="I20" s="23"/>
      <c r="J20" s="1"/>
      <c r="K20" s="1"/>
    </row>
    <row r="21" spans="1:11" x14ac:dyDescent="0.3">
      <c r="A21" s="238" t="str">
        <f>'[1]Table 1'!A68</f>
        <v>02/12</v>
      </c>
      <c r="B21" s="74">
        <v>1883.64</v>
      </c>
      <c r="C21" s="134" t="str">
        <f>'[1]Table 1'!C68</f>
        <v>Orig CO Name:Citi Card Online       Orig ID:Citictp    Desc Date:250211 CO Entry Descr:Payment    Sec:Web    Trace#:091409688545092 Eed:250212   Ind ID:431617234736950               Ind Name:Michael T Mcgrath Trn: 0438545092Tc</v>
      </c>
      <c r="D21" s="98">
        <f>'[1]Table 1'!D68</f>
        <v>0</v>
      </c>
      <c r="E21" s="202"/>
      <c r="F21" s="22"/>
      <c r="G21" s="22"/>
      <c r="H21" s="23"/>
      <c r="I21" s="23"/>
      <c r="J21" s="1"/>
      <c r="K21" s="1"/>
    </row>
    <row r="22" spans="1:11" x14ac:dyDescent="0.3">
      <c r="A22" s="238" t="str">
        <f>'[1]Table 1'!A69</f>
        <v>02/13</v>
      </c>
      <c r="B22" s="74">
        <v>52210</v>
      </c>
      <c r="C22" s="134" t="str">
        <f>'[1]Table 1'!C69</f>
        <v>02/13 Basic Online Payroll Payment 11161697202 To #######1707</v>
      </c>
      <c r="D22" s="98">
        <f>'[1]Table 1'!D69</f>
        <v>0</v>
      </c>
      <c r="E22" s="202"/>
      <c r="F22" s="22"/>
      <c r="G22" s="22"/>
      <c r="H22" s="23"/>
      <c r="I22" s="23"/>
      <c r="J22" s="1"/>
      <c r="K22" s="1"/>
    </row>
    <row r="23" spans="1:11" ht="14.4" customHeight="1" x14ac:dyDescent="0.3">
      <c r="A23" s="238" t="str">
        <f>'[1]Table 1'!A70</f>
        <v>02/14</v>
      </c>
      <c r="B23" s="74">
        <v>5595.37</v>
      </c>
      <c r="C23" s="134" t="str">
        <f>'[1]Table 1'!C70</f>
        <v>Orig CO Name:American Express        Orig ID:2005032111 Desc Date:250214 CO Entry Descr:ACH Pmt   Sec:CCD    Trace#:021000022334228 Eed:250214   Ind ID:M2214
Ind Name:Michael Te Mcgrath                                                                                                Er
Am Trn: 0452334228Tc</v>
      </c>
      <c r="D23" s="98">
        <f>'[1]Table 1'!D70</f>
        <v>0</v>
      </c>
      <c r="E23" s="202"/>
      <c r="F23" s="22"/>
      <c r="G23" s="22"/>
      <c r="H23" s="23"/>
      <c r="I23" s="24"/>
      <c r="J23" s="1"/>
      <c r="K23" s="1"/>
    </row>
    <row r="24" spans="1:11" x14ac:dyDescent="0.3">
      <c r="A24" s="238" t="str">
        <f>'[1]Table 1'!A71</f>
        <v>02/18</v>
      </c>
      <c r="B24" s="74">
        <v>1000</v>
      </c>
      <c r="C24" s="134" t="str">
        <f>'[1]Table 1'!C71</f>
        <v>Zelle Payment To Zee - Editor 23756417992</v>
      </c>
      <c r="D24" s="98">
        <f>'[1]Table 1'!D71</f>
        <v>0</v>
      </c>
      <c r="E24" s="202"/>
      <c r="F24" s="25"/>
      <c r="G24" s="25"/>
      <c r="H24" s="23"/>
      <c r="I24" s="23"/>
      <c r="J24" s="1"/>
      <c r="K24" s="1"/>
    </row>
    <row r="25" spans="1:11" x14ac:dyDescent="0.3">
      <c r="A25" s="238" t="str">
        <f>'[1]Table 1'!A75</f>
        <v>02/18</v>
      </c>
      <c r="B25" s="74">
        <v>3656.25</v>
      </c>
      <c r="C25" s="161" t="str">
        <f>'[1]Table 1'!C75</f>
        <v>02/18 Same-Day ACH Payroll Payment 11162242231 To #9280</v>
      </c>
      <c r="D25" s="98">
        <f>'[1]Table 1'!D75</f>
        <v>0</v>
      </c>
      <c r="E25" s="202"/>
      <c r="F25" s="25"/>
      <c r="G25" s="25"/>
      <c r="H25" s="23"/>
      <c r="I25" s="23"/>
      <c r="J25" s="1"/>
      <c r="K25" s="1"/>
    </row>
    <row r="26" spans="1:11" x14ac:dyDescent="0.3">
      <c r="A26" s="238" t="str">
        <f>'[1]Table 1'!A76</f>
        <v>02/18</v>
      </c>
      <c r="B26" s="74">
        <v>2500</v>
      </c>
      <c r="C26" s="134" t="str">
        <f>'[1]Table 1'!C76</f>
        <v>02/18 Basic Online Payroll Payment 11162235762 To ######1404</v>
      </c>
      <c r="D26" s="98">
        <f>'[1]Table 1'!D76</f>
        <v>0</v>
      </c>
      <c r="E26" s="202"/>
      <c r="F26" s="25"/>
      <c r="G26" s="25"/>
      <c r="H26" s="23"/>
      <c r="I26" s="23"/>
      <c r="J26" s="1"/>
      <c r="K26" s="1"/>
    </row>
    <row r="27" spans="1:11" x14ac:dyDescent="0.3">
      <c r="A27" s="238" t="str">
        <f>'[1]Table 1'!A77</f>
        <v>02/18</v>
      </c>
      <c r="B27" s="74">
        <v>100</v>
      </c>
      <c r="C27" s="134" t="str">
        <f>'[1]Table 1'!C77</f>
        <v>02/18 Online Realtime Payroll Payment  11162454686 Payment ID Reference#: 1162454686Rx  To  8681</v>
      </c>
      <c r="D27" s="98">
        <f>'[1]Table 1'!D77</f>
        <v>0</v>
      </c>
      <c r="E27" s="202"/>
      <c r="F27" s="25"/>
      <c r="G27" s="25"/>
      <c r="H27" s="23"/>
      <c r="I27" s="23"/>
      <c r="J27" s="1"/>
      <c r="K27" s="1"/>
    </row>
    <row r="28" spans="1:11" x14ac:dyDescent="0.3">
      <c r="A28" s="238" t="str">
        <f>'[1]Table 1'!A78</f>
        <v>02/18</v>
      </c>
      <c r="B28" s="74">
        <v>6000</v>
      </c>
      <c r="C28" s="134" t="str">
        <f>'[1]Table 1'!C78</f>
        <v>02/18 Online Realtime Payroll Payment  11162445138 Payment ID Reference#: 1162445138Rx  To  1707</v>
      </c>
      <c r="D28" s="98">
        <f>'[1]Table 1'!D78</f>
        <v>0</v>
      </c>
      <c r="E28" s="202"/>
      <c r="F28" s="25"/>
      <c r="G28" s="25"/>
      <c r="H28" s="23"/>
      <c r="I28" s="23"/>
      <c r="J28" s="1"/>
      <c r="K28" s="1"/>
    </row>
    <row r="29" spans="1:11" x14ac:dyDescent="0.3">
      <c r="A29" s="238" t="str">
        <f>'[1]Table 1'!A79</f>
        <v>02/18</v>
      </c>
      <c r="B29" s="74">
        <v>1620</v>
      </c>
      <c r="C29" s="134" t="str">
        <f>'[1]Table 1'!C79</f>
        <v>Zelle Payment To Chad Gaitan Jpm99Ayl4Q7A</v>
      </c>
      <c r="D29" s="98">
        <f>'[1]Table 1'!D79</f>
        <v>0</v>
      </c>
      <c r="E29" s="202"/>
      <c r="F29" s="25"/>
      <c r="G29" s="25"/>
      <c r="H29" s="23"/>
      <c r="I29" s="23"/>
      <c r="J29" s="1"/>
      <c r="K29" s="1"/>
    </row>
    <row r="30" spans="1:11" x14ac:dyDescent="0.3">
      <c r="A30" s="238" t="str">
        <f>'[1]Table 1'!A80</f>
        <v>02/19</v>
      </c>
      <c r="B30" s="74">
        <v>4895</v>
      </c>
      <c r="C30" s="134" t="str">
        <f>'[1]Table 1'!C80</f>
        <v>02/19 Online Realtime Payroll Payment  11162608152 Payment ID Reference#: 1162608152Rx  To  8681</v>
      </c>
      <c r="D30" s="98">
        <f>'[1]Table 1'!D80</f>
        <v>0</v>
      </c>
      <c r="E30" s="202"/>
      <c r="F30" s="25"/>
      <c r="G30" s="25"/>
      <c r="H30" s="23"/>
      <c r="I30" s="23"/>
      <c r="J30" s="1"/>
      <c r="K30" s="1"/>
    </row>
    <row r="31" spans="1:11" ht="14.4" customHeight="1" x14ac:dyDescent="0.3">
      <c r="A31" s="238" t="str">
        <f>'[1]Table 1'!A81</f>
        <v>02/20</v>
      </c>
      <c r="B31" s="74">
        <v>94.88</v>
      </c>
      <c r="C31" s="134" t="str">
        <f>'[1]Table 1'!C81</f>
        <v>Orig CO Name:So Cal Edison CO       Orig ID:4951240335 Desc Date:250219 CO Entry
Descr:Bill Paymtsec:Web     Trace#:091000014466268 Eed:250220   Ind ID:700484078241 Ind Name:Mcgrath   Michael Trn: 0514466268Tc</v>
      </c>
      <c r="D31" s="98">
        <f>'[1]Table 1'!D81</f>
        <v>0</v>
      </c>
      <c r="E31" s="202"/>
      <c r="F31" s="25"/>
      <c r="G31" s="25"/>
      <c r="H31" s="23"/>
      <c r="I31" s="23"/>
      <c r="J31" s="1"/>
      <c r="K31" s="1"/>
    </row>
    <row r="32" spans="1:11" x14ac:dyDescent="0.3">
      <c r="A32" s="238" t="str">
        <f>'[1]Table 1'!A82</f>
        <v>02/20</v>
      </c>
      <c r="B32" s="74">
        <v>750</v>
      </c>
      <c r="C32" s="134" t="str">
        <f>'[1]Table 1'!C82</f>
        <v>Zelle Payment To Marilyn Willians - Right Ph Jpm99Ayrvf52</v>
      </c>
      <c r="D32" s="98">
        <f>'[1]Table 1'!D82</f>
        <v>0</v>
      </c>
      <c r="E32" s="202"/>
      <c r="F32" s="25"/>
      <c r="G32" s="25"/>
      <c r="H32" s="23"/>
      <c r="I32" s="23"/>
      <c r="J32" s="1"/>
      <c r="K32" s="1"/>
    </row>
    <row r="33" spans="1:11" x14ac:dyDescent="0.3">
      <c r="A33" s="238" t="str">
        <f>'[1]Table 1'!A83</f>
        <v>02/20</v>
      </c>
      <c r="B33" s="74">
        <v>4995</v>
      </c>
      <c r="C33" s="134" t="str">
        <f>'[1]Table 1'!C83</f>
        <v>02/20 Online Realtime Payroll Payment  11162771549 Payment ID Reference#: 1162771549Rx  To  8681</v>
      </c>
      <c r="D33" s="98">
        <f>'[1]Table 1'!D83</f>
        <v>0</v>
      </c>
      <c r="E33" s="202"/>
      <c r="F33" s="25"/>
      <c r="G33" s="25"/>
      <c r="H33" s="23"/>
      <c r="I33" s="23"/>
      <c r="J33" s="1"/>
      <c r="K33" s="1"/>
    </row>
    <row r="34" spans="1:11" x14ac:dyDescent="0.3">
      <c r="A34" s="238" t="str">
        <f>'[1]Table 1'!A84</f>
        <v>02/24</v>
      </c>
      <c r="B34" s="74">
        <v>6809.82</v>
      </c>
      <c r="C34" s="134" t="str">
        <f>'[1]Table 1'!C84</f>
        <v>Orig CO Name:American Express        Orig ID:2005032111 Desc Date:250224 CO Entry Descr:ACH Pmt   Sec:CCD    Trace#:021000023083527 Eed:250224   Ind ID:M2738
Ind Name:Michael Te Mcgrath                                                                                                Er
Am Trn: 0553083527Tc</v>
      </c>
      <c r="D34" s="98">
        <f>'[1]Table 1'!D84</f>
        <v>0</v>
      </c>
      <c r="E34" s="202"/>
      <c r="F34" s="25"/>
      <c r="G34" s="25"/>
      <c r="H34" s="23"/>
      <c r="I34" s="23"/>
      <c r="J34" s="1"/>
      <c r="K34" s="1"/>
    </row>
    <row r="35" spans="1:11" x14ac:dyDescent="0.3">
      <c r="A35" s="238" t="str">
        <f>'[1]Table 1'!A85</f>
        <v>02/26</v>
      </c>
      <c r="B35" s="74">
        <v>1220</v>
      </c>
      <c r="C35" s="134" t="str">
        <f>'[1]Table 1'!C85</f>
        <v>Zelle Payment To Margarito Canico 23861062439</v>
      </c>
      <c r="D35" s="98">
        <f>'[1]Table 1'!D85</f>
        <v>0</v>
      </c>
      <c r="E35" s="202"/>
      <c r="F35" s="25"/>
      <c r="G35" s="25"/>
      <c r="H35" s="23"/>
      <c r="I35" s="23"/>
      <c r="J35" s="1"/>
      <c r="K35" s="1"/>
    </row>
    <row r="36" spans="1:11" x14ac:dyDescent="0.3">
      <c r="A36" s="238" t="str">
        <f>'[1]Table 1'!A86</f>
        <v>02/27</v>
      </c>
      <c r="B36" s="74">
        <v>900</v>
      </c>
      <c r="C36" s="134" t="str">
        <f>'[1]Table 1'!C86</f>
        <v>Zelle Payment To Chad Gaitan Jpm99Azh53Kk</v>
      </c>
      <c r="D36" s="100">
        <f>'[1]Table 1'!D86</f>
        <v>0</v>
      </c>
      <c r="E36" s="202"/>
      <c r="F36" s="25"/>
      <c r="G36" s="25"/>
      <c r="H36" s="23"/>
      <c r="I36" s="23"/>
      <c r="J36" s="1"/>
      <c r="K36" s="1"/>
    </row>
    <row r="37" spans="1:11" x14ac:dyDescent="0.3">
      <c r="A37" s="238" t="str">
        <f>'[1]Table 1'!A87</f>
        <v>02/27</v>
      </c>
      <c r="B37" s="74">
        <v>2880</v>
      </c>
      <c r="C37" s="134" t="str">
        <f>'[1]Table 1'!C87</f>
        <v>Zelle Payment To Robert Dalhem Jpm99Azh574X</v>
      </c>
      <c r="D37" s="98">
        <f>'[1]Table 1'!D87</f>
        <v>0</v>
      </c>
      <c r="E37" s="202"/>
      <c r="F37" s="25"/>
      <c r="G37" s="25"/>
      <c r="H37" s="23"/>
      <c r="I37" s="23"/>
      <c r="J37" s="1"/>
      <c r="K37" s="1"/>
    </row>
    <row r="38" spans="1:11" x14ac:dyDescent="0.3">
      <c r="A38" s="238" t="str">
        <f>'[1]Table 1'!A88</f>
        <v>02/27</v>
      </c>
      <c r="B38" s="74">
        <v>3105</v>
      </c>
      <c r="C38" s="134" t="str">
        <f>'[1]Table 1'!C88</f>
        <v>Zelle Payment To Margarito Canico 23865162291</v>
      </c>
      <c r="D38" s="98">
        <f>'[1]Table 1'!D88</f>
        <v>0</v>
      </c>
      <c r="E38" s="202"/>
      <c r="F38" s="25"/>
      <c r="G38" s="25"/>
      <c r="H38" s="23"/>
      <c r="I38" s="23"/>
      <c r="J38" s="1"/>
      <c r="K38" s="1"/>
    </row>
    <row r="39" spans="1:11" x14ac:dyDescent="0.3">
      <c r="A39" s="230" t="str">
        <f>'[1]Table 1'!N26</f>
        <v>02/12</v>
      </c>
      <c r="B39" s="76">
        <f>'[1]Table 1'!W26</f>
        <v>5500</v>
      </c>
      <c r="C39" s="134" t="s">
        <v>17</v>
      </c>
      <c r="D39" s="98">
        <f>'[1]Table 1'!D26</f>
        <v>0</v>
      </c>
      <c r="E39" s="202"/>
      <c r="F39" s="25"/>
      <c r="G39" s="25"/>
      <c r="H39" s="23"/>
      <c r="I39" s="23"/>
      <c r="J39" s="1"/>
      <c r="K39" s="1"/>
    </row>
    <row r="40" spans="1:11" x14ac:dyDescent="0.3">
      <c r="A40" s="230" t="str">
        <f>'[1]Table 1'!N27</f>
        <v>02/06</v>
      </c>
      <c r="B40" s="76">
        <f>'[1]Table 1'!W27</f>
        <v>2025</v>
      </c>
      <c r="C40" s="134" t="s">
        <v>18</v>
      </c>
      <c r="D40" s="98">
        <f>'[1]Table 1'!D27</f>
        <v>0</v>
      </c>
      <c r="E40" s="202"/>
      <c r="F40" s="25"/>
      <c r="G40" s="25"/>
      <c r="H40" s="23"/>
      <c r="I40" s="23"/>
      <c r="J40" s="1"/>
      <c r="K40" s="1"/>
    </row>
    <row r="41" spans="1:11" ht="15" thickBot="1" x14ac:dyDescent="0.35">
      <c r="A41" s="240">
        <v>46065</v>
      </c>
      <c r="B41" s="77"/>
      <c r="C41" s="162"/>
      <c r="D41" s="101">
        <v>55000</v>
      </c>
      <c r="E41" s="205" t="s">
        <v>16</v>
      </c>
      <c r="F41" s="25"/>
      <c r="G41" s="25"/>
      <c r="H41" s="23"/>
      <c r="I41" s="23"/>
      <c r="J41" s="1"/>
      <c r="K41" s="1"/>
    </row>
    <row r="42" spans="1:11" ht="15" thickBot="1" x14ac:dyDescent="0.35">
      <c r="A42" s="250" t="s">
        <v>9</v>
      </c>
      <c r="B42" s="78">
        <f>SUM(B9:B40)</f>
        <v>165927.37</v>
      </c>
      <c r="C42" s="163" t="s">
        <v>9</v>
      </c>
      <c r="D42" s="102">
        <f>D41</f>
        <v>55000</v>
      </c>
      <c r="E42" s="206"/>
      <c r="F42" s="25"/>
      <c r="G42" s="25"/>
      <c r="H42" s="23"/>
      <c r="I42" s="23"/>
      <c r="J42" s="1"/>
      <c r="K42" s="1"/>
    </row>
    <row r="43" spans="1:11" ht="6.6" customHeight="1" thickBot="1" x14ac:dyDescent="0.35">
      <c r="A43" s="239"/>
      <c r="B43" s="124"/>
      <c r="C43" s="164"/>
      <c r="D43" s="124"/>
      <c r="E43" s="207"/>
      <c r="F43" s="25"/>
      <c r="G43" s="25"/>
      <c r="H43" s="23"/>
      <c r="I43" s="23"/>
      <c r="J43" s="1"/>
      <c r="K43" s="1"/>
    </row>
    <row r="44" spans="1:11" ht="15" thickBot="1" x14ac:dyDescent="0.35">
      <c r="A44" s="232" t="s">
        <v>15</v>
      </c>
      <c r="B44" s="122"/>
      <c r="C44" s="165"/>
      <c r="D44" s="122"/>
      <c r="E44" s="207"/>
      <c r="F44" s="25"/>
      <c r="G44" s="25"/>
      <c r="H44" s="23"/>
      <c r="I44" s="23"/>
      <c r="J44" s="1"/>
      <c r="K44" s="1"/>
    </row>
    <row r="45" spans="1:11" x14ac:dyDescent="0.3">
      <c r="A45" s="238">
        <v>46085</v>
      </c>
      <c r="B45" s="74"/>
      <c r="C45" s="134"/>
      <c r="D45" s="98">
        <v>55000</v>
      </c>
      <c r="E45" s="205" t="s">
        <v>16</v>
      </c>
      <c r="F45" s="25"/>
      <c r="G45" s="25"/>
      <c r="H45" s="23"/>
      <c r="I45" s="23"/>
      <c r="J45" s="1"/>
      <c r="K45" s="1"/>
    </row>
    <row r="46" spans="1:11" x14ac:dyDescent="0.3">
      <c r="A46" s="238">
        <v>46105</v>
      </c>
      <c r="B46" s="74"/>
      <c r="C46" s="134"/>
      <c r="D46" s="98">
        <v>55000</v>
      </c>
      <c r="E46" s="205" t="s">
        <v>16</v>
      </c>
      <c r="F46" s="25"/>
      <c r="G46" s="25"/>
      <c r="H46" s="23"/>
      <c r="I46" s="23"/>
      <c r="J46" s="1"/>
      <c r="K46" s="1"/>
    </row>
    <row r="47" spans="1:11" x14ac:dyDescent="0.3">
      <c r="A47" s="238">
        <v>46085</v>
      </c>
      <c r="B47" s="74"/>
      <c r="C47" s="134"/>
      <c r="D47" s="98">
        <v>2000</v>
      </c>
      <c r="E47" s="205" t="s">
        <v>19</v>
      </c>
      <c r="F47" s="25"/>
      <c r="G47" s="25"/>
      <c r="H47" s="23"/>
      <c r="I47" s="23"/>
      <c r="J47" s="1"/>
      <c r="K47" s="1"/>
    </row>
    <row r="48" spans="1:11" ht="7.2" customHeight="1" x14ac:dyDescent="0.3">
      <c r="A48" s="238"/>
      <c r="B48" s="74"/>
      <c r="C48" s="134"/>
      <c r="D48" s="98"/>
      <c r="E48" s="202"/>
      <c r="F48" s="25"/>
      <c r="G48" s="25"/>
      <c r="H48" s="23"/>
      <c r="I48" s="23"/>
      <c r="J48" s="1"/>
      <c r="K48" s="1"/>
    </row>
    <row r="49" spans="1:11" x14ac:dyDescent="0.3">
      <c r="A49" s="230">
        <v>46085</v>
      </c>
      <c r="B49" s="74">
        <v>1079.51</v>
      </c>
      <c r="C49" s="134" t="s">
        <v>20</v>
      </c>
      <c r="D49" s="98"/>
      <c r="E49" s="202"/>
      <c r="F49" s="1"/>
      <c r="G49" s="1"/>
      <c r="H49" s="23"/>
      <c r="I49" s="23"/>
      <c r="J49" s="1"/>
      <c r="K49" s="1"/>
    </row>
    <row r="50" spans="1:11" x14ac:dyDescent="0.3">
      <c r="A50" s="238" t="str">
        <f>'[2]Table 1'!A68</f>
        <v>03/03</v>
      </c>
      <c r="B50" s="74">
        <v>11905.07</v>
      </c>
      <c r="C50" s="134" t="s">
        <v>21</v>
      </c>
      <c r="D50" s="98"/>
      <c r="E50" s="202"/>
      <c r="F50" s="1"/>
      <c r="G50" s="1"/>
      <c r="H50" s="23"/>
      <c r="I50" s="23"/>
      <c r="J50" s="1"/>
      <c r="K50" s="1"/>
    </row>
    <row r="51" spans="1:11" x14ac:dyDescent="0.3">
      <c r="A51" s="238" t="str">
        <f>'[2]Table 1'!A69</f>
        <v>03/03</v>
      </c>
      <c r="B51" s="74">
        <v>42.87</v>
      </c>
      <c r="C51" s="134" t="s">
        <v>22</v>
      </c>
      <c r="D51" s="98"/>
      <c r="E51" s="202"/>
      <c r="F51" s="1"/>
      <c r="G51" s="1"/>
      <c r="H51" s="23"/>
      <c r="I51" s="23"/>
      <c r="J51" s="1"/>
      <c r="K51" s="1"/>
    </row>
    <row r="52" spans="1:11" x14ac:dyDescent="0.3">
      <c r="A52" s="238" t="str">
        <f>'[2]Table 1'!A70</f>
        <v>03/04</v>
      </c>
      <c r="B52" s="74">
        <v>22500</v>
      </c>
      <c r="C52" s="134" t="s">
        <v>23</v>
      </c>
      <c r="D52" s="98"/>
      <c r="E52" s="202"/>
      <c r="F52" s="1"/>
      <c r="G52" s="1"/>
      <c r="H52" s="23"/>
      <c r="I52" s="23"/>
      <c r="J52" s="1"/>
      <c r="K52" s="1"/>
    </row>
    <row r="53" spans="1:11" x14ac:dyDescent="0.3">
      <c r="A53" s="238" t="str">
        <f>'[2]Table 1'!A71</f>
        <v>03/05</v>
      </c>
      <c r="B53" s="74">
        <v>1265</v>
      </c>
      <c r="C53" s="134" t="s">
        <v>24</v>
      </c>
      <c r="D53" s="98"/>
      <c r="E53" s="202"/>
      <c r="F53" s="1"/>
      <c r="G53" s="1"/>
      <c r="H53" s="23"/>
      <c r="I53" s="23"/>
      <c r="J53" s="1"/>
      <c r="K53" s="1"/>
    </row>
    <row r="54" spans="1:11" x14ac:dyDescent="0.3">
      <c r="A54" s="238" t="str">
        <f>'[2]Table 1'!A72</f>
        <v>03/07</v>
      </c>
      <c r="B54" s="74">
        <v>6219.23</v>
      </c>
      <c r="C54" s="134" t="s">
        <v>25</v>
      </c>
      <c r="D54" s="98"/>
      <c r="E54" s="202"/>
      <c r="F54" s="1"/>
      <c r="G54" s="1"/>
      <c r="H54" s="23"/>
      <c r="I54" s="23"/>
      <c r="J54" s="1"/>
      <c r="K54" s="1"/>
    </row>
    <row r="55" spans="1:11" x14ac:dyDescent="0.3">
      <c r="A55" s="238" t="str">
        <f>'[2]Table 1'!A73</f>
        <v>03/07</v>
      </c>
      <c r="B55" s="74">
        <v>493.78</v>
      </c>
      <c r="C55" s="134" t="s">
        <v>26</v>
      </c>
      <c r="D55" s="98"/>
      <c r="E55" s="202"/>
      <c r="F55" s="1"/>
      <c r="G55" s="1"/>
      <c r="H55" s="23"/>
      <c r="I55" s="23"/>
      <c r="J55" s="1"/>
      <c r="K55" s="1"/>
    </row>
    <row r="56" spans="1:11" x14ac:dyDescent="0.3">
      <c r="A56" s="238" t="str">
        <f>'[2]Table 1'!A74</f>
        <v>03/10</v>
      </c>
      <c r="B56" s="74">
        <v>3025</v>
      </c>
      <c r="C56" s="134" t="s">
        <v>27</v>
      </c>
      <c r="D56" s="98"/>
      <c r="E56" s="202"/>
      <c r="F56" s="1"/>
      <c r="G56" s="1"/>
      <c r="H56" s="23"/>
      <c r="I56" s="23"/>
      <c r="J56" s="1"/>
      <c r="K56" s="1"/>
    </row>
    <row r="57" spans="1:11" x14ac:dyDescent="0.3">
      <c r="A57" s="238" t="str">
        <f>'[2]Table 1'!A75</f>
        <v>03/11</v>
      </c>
      <c r="B57" s="74">
        <v>3150</v>
      </c>
      <c r="C57" s="134" t="s">
        <v>28</v>
      </c>
      <c r="D57" s="98"/>
      <c r="E57" s="202"/>
      <c r="F57" s="1"/>
      <c r="G57" s="1"/>
      <c r="H57" s="23"/>
      <c r="I57" s="23"/>
      <c r="J57" s="1"/>
      <c r="K57" s="1"/>
    </row>
    <row r="58" spans="1:11" x14ac:dyDescent="0.3">
      <c r="A58" s="238" t="str">
        <f>'[2]Table 1'!A76</f>
        <v>03/11</v>
      </c>
      <c r="B58" s="74">
        <v>1000</v>
      </c>
      <c r="C58" s="134" t="s">
        <v>29</v>
      </c>
      <c r="D58" s="98"/>
      <c r="E58" s="202"/>
      <c r="F58" s="1"/>
      <c r="G58" s="1"/>
      <c r="H58" s="23"/>
      <c r="I58" s="23"/>
      <c r="J58" s="1"/>
      <c r="K58" s="1"/>
    </row>
    <row r="59" spans="1:11" x14ac:dyDescent="0.3">
      <c r="A59" s="238" t="str">
        <f>'[2]Table 1'!A77</f>
        <v>03/13</v>
      </c>
      <c r="B59" s="74">
        <v>3240</v>
      </c>
      <c r="C59" s="134" t="s">
        <v>30</v>
      </c>
      <c r="D59" s="98"/>
      <c r="E59" s="202"/>
      <c r="F59" s="1"/>
      <c r="G59" s="1"/>
      <c r="H59" s="23"/>
      <c r="I59" s="23"/>
      <c r="J59" s="1"/>
      <c r="K59" s="1"/>
    </row>
    <row r="60" spans="1:11" x14ac:dyDescent="0.3">
      <c r="A60" s="238" t="str">
        <f>'[2]Table 1'!A78</f>
        <v>03/13</v>
      </c>
      <c r="B60" s="74">
        <v>3150</v>
      </c>
      <c r="C60" s="134" t="s">
        <v>31</v>
      </c>
      <c r="D60" s="98"/>
      <c r="E60" s="202"/>
      <c r="F60" s="1"/>
      <c r="G60" s="1"/>
      <c r="H60" s="23"/>
      <c r="I60" s="23"/>
      <c r="J60" s="1"/>
      <c r="K60" s="1"/>
    </row>
    <row r="61" spans="1:11" x14ac:dyDescent="0.3">
      <c r="A61" s="238" t="str">
        <f>'[2]Table 1'!A79</f>
        <v>03/17</v>
      </c>
      <c r="B61" s="74">
        <v>4802.3</v>
      </c>
      <c r="C61" s="134" t="s">
        <v>32</v>
      </c>
      <c r="D61" s="98"/>
      <c r="E61" s="202"/>
      <c r="F61" s="1"/>
      <c r="G61" s="1"/>
      <c r="H61" s="23"/>
      <c r="I61" s="23"/>
      <c r="J61" s="1"/>
      <c r="K61" s="1"/>
    </row>
    <row r="62" spans="1:11" x14ac:dyDescent="0.3">
      <c r="A62" s="238" t="str">
        <f>'[2]Table 1'!A80</f>
        <v>03/19</v>
      </c>
      <c r="B62" s="74">
        <v>2750</v>
      </c>
      <c r="C62" s="134" t="s">
        <v>33</v>
      </c>
      <c r="D62" s="98"/>
      <c r="E62" s="202"/>
      <c r="F62" s="1"/>
      <c r="G62" s="1"/>
      <c r="H62" s="23"/>
      <c r="I62" s="23"/>
      <c r="J62" s="1"/>
      <c r="K62" s="1"/>
    </row>
    <row r="63" spans="1:11" x14ac:dyDescent="0.3">
      <c r="A63" s="238" t="str">
        <f>'[2]Table 1'!A81</f>
        <v>03/19</v>
      </c>
      <c r="B63" s="74">
        <v>500</v>
      </c>
      <c r="C63" s="134" t="s">
        <v>34</v>
      </c>
      <c r="D63" s="98"/>
      <c r="E63" s="202"/>
      <c r="F63" s="1"/>
      <c r="G63" s="1"/>
      <c r="H63" s="23"/>
      <c r="I63" s="23"/>
      <c r="J63" s="1"/>
      <c r="K63" s="1"/>
    </row>
    <row r="64" spans="1:11" x14ac:dyDescent="0.3">
      <c r="A64" s="238" t="str">
        <f>'[2]Table 1'!A82</f>
        <v>03/20</v>
      </c>
      <c r="B64" s="74">
        <v>3668.57</v>
      </c>
      <c r="C64" s="134" t="s">
        <v>35</v>
      </c>
      <c r="D64" s="98"/>
      <c r="E64" s="202"/>
      <c r="F64" s="1"/>
      <c r="G64" s="1"/>
      <c r="H64" s="1"/>
      <c r="I64" s="1"/>
      <c r="J64" s="1"/>
      <c r="K64" s="1"/>
    </row>
    <row r="65" spans="1:30" x14ac:dyDescent="0.3">
      <c r="A65" s="238" t="str">
        <f>'[2]Table 1'!A83</f>
        <v>03/20</v>
      </c>
      <c r="B65" s="74">
        <v>77.22</v>
      </c>
      <c r="C65" s="134" t="s">
        <v>36</v>
      </c>
      <c r="D65" s="98"/>
      <c r="E65" s="202"/>
      <c r="F65" s="1"/>
      <c r="G65" s="1"/>
      <c r="H65" s="1"/>
      <c r="I65" s="1"/>
      <c r="J65" s="1"/>
      <c r="K65" s="1"/>
    </row>
    <row r="66" spans="1:30" x14ac:dyDescent="0.3">
      <c r="A66" s="238" t="str">
        <f>'[2]Table 1'!A84</f>
        <v>03/21</v>
      </c>
      <c r="B66" s="74">
        <v>3150</v>
      </c>
      <c r="C66" s="134" t="s">
        <v>37</v>
      </c>
      <c r="D66" s="98"/>
      <c r="E66" s="202"/>
      <c r="F66" s="1"/>
      <c r="G66" s="1"/>
      <c r="H66" s="1"/>
      <c r="I66" s="1"/>
      <c r="J66" s="1"/>
      <c r="K66" s="1"/>
    </row>
    <row r="67" spans="1:30" x14ac:dyDescent="0.3">
      <c r="A67" s="238" t="str">
        <f>'[2]Table 1'!A85</f>
        <v>03/21</v>
      </c>
      <c r="B67" s="74">
        <v>3060</v>
      </c>
      <c r="C67" s="134" t="s">
        <v>38</v>
      </c>
      <c r="D67" s="98"/>
      <c r="E67" s="202"/>
      <c r="F67" s="1"/>
      <c r="G67" s="1"/>
      <c r="H67" s="1"/>
      <c r="I67" s="1"/>
      <c r="J67" s="1"/>
      <c r="K67" s="1"/>
    </row>
    <row r="68" spans="1:30" x14ac:dyDescent="0.3">
      <c r="A68" s="238" t="str">
        <f>'[2]Table 1'!A86</f>
        <v>03/21</v>
      </c>
      <c r="B68" s="74">
        <v>2500</v>
      </c>
      <c r="C68" s="134" t="s">
        <v>39</v>
      </c>
      <c r="D68" s="98"/>
      <c r="E68" s="202"/>
      <c r="F68" s="1"/>
      <c r="G68" s="1"/>
      <c r="H68" s="1"/>
      <c r="I68" s="1"/>
      <c r="J68" s="1"/>
      <c r="K68" s="1"/>
    </row>
    <row r="69" spans="1:30" x14ac:dyDescent="0.3">
      <c r="A69" s="238" t="str">
        <f>'[2]Table 1'!A87</f>
        <v>03/28</v>
      </c>
      <c r="B69" s="74">
        <v>13602.79</v>
      </c>
      <c r="C69" s="134" t="s">
        <v>40</v>
      </c>
      <c r="D69" s="98"/>
      <c r="E69" s="202"/>
      <c r="F69" s="1"/>
      <c r="G69" s="1"/>
      <c r="H69" s="1"/>
      <c r="I69" s="1"/>
      <c r="J69" s="1"/>
      <c r="K69" s="1"/>
    </row>
    <row r="70" spans="1:30" x14ac:dyDescent="0.3">
      <c r="A70" s="230" t="str">
        <f>'[2]Table 1'!A88</f>
        <v>03/31</v>
      </c>
      <c r="B70" s="76">
        <v>2750</v>
      </c>
      <c r="C70" s="166" t="s">
        <v>41</v>
      </c>
      <c r="D70" s="100"/>
      <c r="E70" s="208"/>
    </row>
    <row r="71" spans="1:30" x14ac:dyDescent="0.3">
      <c r="A71" s="230" t="str">
        <f>'[2]Table 1'!A92</f>
        <v>03/31</v>
      </c>
      <c r="B71" s="76">
        <v>10000</v>
      </c>
      <c r="C71" s="166" t="s">
        <v>42</v>
      </c>
      <c r="D71" s="100"/>
      <c r="E71" s="208"/>
    </row>
    <row r="72" spans="1:30" x14ac:dyDescent="0.3">
      <c r="A72" s="230" t="str">
        <f>'[2]Table 1'!A93</f>
        <v>03/31</v>
      </c>
      <c r="B72" s="76">
        <v>6995</v>
      </c>
      <c r="C72" s="166" t="s">
        <v>43</v>
      </c>
      <c r="D72" s="100"/>
      <c r="E72" s="208"/>
    </row>
    <row r="73" spans="1:30" ht="15" thickBot="1" x14ac:dyDescent="0.35">
      <c r="A73" s="230" t="str">
        <f>'[2]Table 1'!A94</f>
        <v>03/31</v>
      </c>
      <c r="B73" s="76">
        <v>1500</v>
      </c>
      <c r="C73" s="166" t="s">
        <v>44</v>
      </c>
      <c r="D73" s="100"/>
      <c r="E73" s="208"/>
    </row>
    <row r="74" spans="1:30" ht="15" thickBot="1" x14ac:dyDescent="0.35">
      <c r="A74" s="250" t="s">
        <v>9</v>
      </c>
      <c r="B74" s="78">
        <f>SUM(B49:B73)</f>
        <v>112426.34</v>
      </c>
      <c r="C74" s="163" t="s">
        <v>9</v>
      </c>
      <c r="D74" s="95">
        <f>SUM(D45:D47)</f>
        <v>112000</v>
      </c>
      <c r="E74" s="158"/>
      <c r="F74" s="10"/>
    </row>
    <row r="75" spans="1:30" ht="15" thickBot="1" x14ac:dyDescent="0.35">
      <c r="D75" s="147"/>
      <c r="E75" s="158"/>
    </row>
    <row r="76" spans="1:30" ht="15" thickBot="1" x14ac:dyDescent="0.35">
      <c r="A76" s="241" t="s">
        <v>45</v>
      </c>
      <c r="B76" s="79"/>
      <c r="C76" s="167"/>
      <c r="D76" s="125"/>
      <c r="E76" s="173"/>
      <c r="F76" s="55"/>
      <c r="G76" s="55"/>
      <c r="H76" s="56"/>
    </row>
    <row r="77" spans="1:30" x14ac:dyDescent="0.3">
      <c r="A77" s="239">
        <v>46129</v>
      </c>
      <c r="B77" s="75"/>
      <c r="C77" s="161"/>
      <c r="D77" s="99">
        <v>55000</v>
      </c>
      <c r="E77" s="209" t="s">
        <v>16</v>
      </c>
      <c r="F77" s="30"/>
      <c r="G77" s="30"/>
      <c r="H77" s="30"/>
    </row>
    <row r="78" spans="1:30" x14ac:dyDescent="0.3">
      <c r="A78" s="238">
        <v>46130</v>
      </c>
      <c r="B78" s="74"/>
      <c r="C78" s="134"/>
      <c r="D78" s="98">
        <v>4478.7759999999998</v>
      </c>
      <c r="E78" s="205" t="s">
        <v>46</v>
      </c>
      <c r="F78" s="2"/>
      <c r="G78" s="1"/>
      <c r="H78" s="1"/>
    </row>
    <row r="79" spans="1:30" ht="14.4" customHeight="1" x14ac:dyDescent="0.3">
      <c r="A79" s="242" t="s">
        <v>65</v>
      </c>
      <c r="B79" s="80">
        <v>57.83</v>
      </c>
      <c r="C79" s="168" t="s">
        <v>142</v>
      </c>
      <c r="D79" s="103"/>
      <c r="E79" s="210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</row>
    <row r="80" spans="1:30" ht="14.4" customHeight="1" x14ac:dyDescent="0.3">
      <c r="A80" s="242" t="s">
        <v>65</v>
      </c>
      <c r="B80" s="80">
        <v>6000</v>
      </c>
      <c r="C80" s="169" t="s">
        <v>76</v>
      </c>
      <c r="D80" s="105"/>
      <c r="E80" s="137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</row>
    <row r="81" spans="1:30" x14ac:dyDescent="0.3">
      <c r="A81" s="242" t="s">
        <v>65</v>
      </c>
      <c r="B81" s="80">
        <v>1210</v>
      </c>
      <c r="C81" s="169" t="s">
        <v>77</v>
      </c>
      <c r="D81" s="105"/>
      <c r="E81" s="137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</row>
    <row r="82" spans="1:30" x14ac:dyDescent="0.3">
      <c r="A82" s="242" t="s">
        <v>66</v>
      </c>
      <c r="B82" s="80">
        <v>1265</v>
      </c>
      <c r="C82" s="169" t="s">
        <v>78</v>
      </c>
      <c r="D82" s="105"/>
      <c r="E82" s="137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</row>
    <row r="83" spans="1:30" ht="14.4" customHeight="1" x14ac:dyDescent="0.3">
      <c r="A83" s="242" t="s">
        <v>67</v>
      </c>
      <c r="B83" s="81">
        <v>12379.48</v>
      </c>
      <c r="C83" s="168" t="s">
        <v>143</v>
      </c>
      <c r="D83" s="103"/>
      <c r="E83" s="210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</row>
    <row r="84" spans="1:30" ht="14.4" customHeight="1" x14ac:dyDescent="0.3">
      <c r="A84" s="242" t="s">
        <v>68</v>
      </c>
      <c r="B84" s="80">
        <v>13.54</v>
      </c>
      <c r="C84" s="168" t="s">
        <v>144</v>
      </c>
      <c r="D84" s="103"/>
      <c r="E84" s="210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</row>
    <row r="85" spans="1:30" ht="14.4" customHeight="1" x14ac:dyDescent="0.3">
      <c r="A85" s="242" t="s">
        <v>68</v>
      </c>
      <c r="B85" s="80">
        <v>2500</v>
      </c>
      <c r="C85" s="169" t="s">
        <v>79</v>
      </c>
      <c r="D85" s="105"/>
      <c r="E85" s="137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</row>
    <row r="86" spans="1:30" ht="14.4" customHeight="1" x14ac:dyDescent="0.3">
      <c r="A86" s="242" t="s">
        <v>69</v>
      </c>
      <c r="B86" s="80">
        <v>6995</v>
      </c>
      <c r="C86" s="169" t="s">
        <v>80</v>
      </c>
      <c r="D86" s="105"/>
      <c r="E86" s="137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</row>
    <row r="87" spans="1:30" x14ac:dyDescent="0.3">
      <c r="A87" s="242" t="s">
        <v>69</v>
      </c>
      <c r="B87" s="80">
        <v>1090.48</v>
      </c>
      <c r="C87" s="169" t="s">
        <v>81</v>
      </c>
      <c r="D87" s="105"/>
      <c r="E87" s="137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</row>
    <row r="88" spans="1:30" ht="14.4" customHeight="1" x14ac:dyDescent="0.3">
      <c r="A88" s="242" t="s">
        <v>70</v>
      </c>
      <c r="B88" s="80">
        <v>83.23</v>
      </c>
      <c r="C88" s="168" t="s">
        <v>145</v>
      </c>
      <c r="D88" s="103"/>
      <c r="E88" s="210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</row>
    <row r="89" spans="1:30" x14ac:dyDescent="0.3">
      <c r="A89" s="242" t="s">
        <v>71</v>
      </c>
      <c r="B89" s="80">
        <v>2970</v>
      </c>
      <c r="C89" s="169" t="s">
        <v>82</v>
      </c>
      <c r="D89" s="105"/>
      <c r="E89" s="137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</row>
    <row r="90" spans="1:30" x14ac:dyDescent="0.3">
      <c r="A90" s="242" t="s">
        <v>72</v>
      </c>
      <c r="B90" s="80">
        <v>2260</v>
      </c>
      <c r="C90" s="169" t="s">
        <v>83</v>
      </c>
      <c r="D90" s="105"/>
      <c r="E90" s="137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</row>
    <row r="91" spans="1:30" ht="14.4" customHeight="1" x14ac:dyDescent="0.3">
      <c r="A91" s="242" t="s">
        <v>72</v>
      </c>
      <c r="B91" s="80">
        <v>6995</v>
      </c>
      <c r="C91" s="169" t="s">
        <v>84</v>
      </c>
      <c r="D91" s="105"/>
      <c r="E91" s="137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</row>
    <row r="92" spans="1:30" ht="14.4" customHeight="1" x14ac:dyDescent="0.3">
      <c r="A92" s="242" t="s">
        <v>72</v>
      </c>
      <c r="B92" s="80">
        <v>13632.08</v>
      </c>
      <c r="C92" s="168" t="s">
        <v>146</v>
      </c>
      <c r="D92" s="103"/>
      <c r="E92" s="210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</row>
    <row r="93" spans="1:30" ht="14.4" customHeight="1" x14ac:dyDescent="0.3">
      <c r="A93" s="242" t="s">
        <v>72</v>
      </c>
      <c r="B93" s="80">
        <v>150</v>
      </c>
      <c r="C93" s="168" t="s">
        <v>147</v>
      </c>
      <c r="D93" s="103"/>
      <c r="E93" s="210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</row>
    <row r="94" spans="1:30" x14ac:dyDescent="0.3">
      <c r="A94" s="242" t="s">
        <v>73</v>
      </c>
      <c r="B94" s="80">
        <v>3300</v>
      </c>
      <c r="C94" s="169" t="s">
        <v>85</v>
      </c>
      <c r="D94" s="105"/>
      <c r="E94" s="137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</row>
    <row r="95" spans="1:30" ht="14.4" customHeight="1" x14ac:dyDescent="0.3">
      <c r="A95" s="242" t="s">
        <v>74</v>
      </c>
      <c r="B95" s="80">
        <v>93.6</v>
      </c>
      <c r="C95" s="168" t="s">
        <v>148</v>
      </c>
      <c r="D95" s="103"/>
      <c r="E95" s="210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</row>
    <row r="96" spans="1:30" ht="14.4" customHeight="1" x14ac:dyDescent="0.3">
      <c r="A96" s="242" t="s">
        <v>74</v>
      </c>
      <c r="B96" s="80">
        <v>15181.46</v>
      </c>
      <c r="C96" s="168" t="s">
        <v>149</v>
      </c>
      <c r="D96" s="103"/>
      <c r="E96" s="210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</row>
    <row r="97" spans="1:32" x14ac:dyDescent="0.3">
      <c r="A97" s="242" t="s">
        <v>75</v>
      </c>
      <c r="B97" s="80">
        <v>2750</v>
      </c>
      <c r="C97" s="169" t="s">
        <v>86</v>
      </c>
      <c r="D97" s="105"/>
      <c r="E97" s="137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</row>
    <row r="98" spans="1:32" ht="14.4" customHeight="1" x14ac:dyDescent="0.3">
      <c r="A98" s="242" t="s">
        <v>75</v>
      </c>
      <c r="B98" s="80">
        <v>6995</v>
      </c>
      <c r="C98" s="169" t="s">
        <v>87</v>
      </c>
      <c r="D98" s="105"/>
      <c r="E98" s="137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</row>
    <row r="99" spans="1:32" ht="14.4" customHeight="1" thickBot="1" x14ac:dyDescent="0.35">
      <c r="A99" s="243">
        <v>46133</v>
      </c>
      <c r="B99" s="82">
        <v>15000</v>
      </c>
      <c r="C99" s="170" t="s">
        <v>47</v>
      </c>
      <c r="D99" s="107"/>
      <c r="E99" s="211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</row>
    <row r="100" spans="1:32" ht="14.4" customHeight="1" thickBot="1" x14ac:dyDescent="0.35">
      <c r="A100" s="250" t="s">
        <v>9</v>
      </c>
      <c r="B100" s="78">
        <f>SUM(B75:B99)</f>
        <v>100921.7</v>
      </c>
      <c r="C100" s="163" t="s">
        <v>9</v>
      </c>
      <c r="D100" s="95">
        <f>SUM(D77:D78)</f>
        <v>59478.775999999998</v>
      </c>
      <c r="E100" s="212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</row>
    <row r="101" spans="1:32" ht="6.6" customHeight="1" thickBot="1" x14ac:dyDescent="0.35">
      <c r="A101" s="278"/>
      <c r="B101" s="278"/>
      <c r="C101" s="278"/>
      <c r="D101" s="278"/>
      <c r="E101" s="278"/>
      <c r="F101" s="278"/>
      <c r="G101" s="278"/>
      <c r="H101" s="278"/>
      <c r="I101" s="278"/>
      <c r="J101" s="278"/>
      <c r="K101" s="278"/>
      <c r="L101" s="278"/>
      <c r="M101" s="278"/>
      <c r="N101" s="278"/>
      <c r="O101" s="278"/>
      <c r="P101" s="278"/>
      <c r="Q101" s="278"/>
      <c r="R101" s="278"/>
      <c r="S101" s="278"/>
      <c r="T101" s="278"/>
      <c r="U101" s="278"/>
      <c r="V101" s="278"/>
      <c r="W101" s="278"/>
      <c r="X101" s="278"/>
      <c r="Y101" s="278"/>
      <c r="Z101" s="278"/>
      <c r="AA101" s="278"/>
      <c r="AB101" s="278"/>
      <c r="AC101" s="278"/>
      <c r="AD101" s="278"/>
      <c r="AE101" s="278"/>
      <c r="AF101" s="278"/>
    </row>
    <row r="102" spans="1:32" ht="15" thickBot="1" x14ac:dyDescent="0.35">
      <c r="A102" s="244" t="s">
        <v>48</v>
      </c>
      <c r="B102" s="83"/>
      <c r="C102" s="171"/>
      <c r="D102" s="108"/>
      <c r="E102" s="213"/>
      <c r="F102" s="279"/>
      <c r="G102" s="279"/>
      <c r="H102" s="279"/>
      <c r="I102" s="279"/>
      <c r="J102" s="279"/>
      <c r="K102" s="279"/>
      <c r="L102" s="279"/>
      <c r="M102" s="279"/>
      <c r="N102" s="279"/>
      <c r="O102" s="279"/>
      <c r="P102" s="279"/>
      <c r="Q102" s="279"/>
      <c r="R102" s="279"/>
      <c r="S102" s="279"/>
      <c r="T102" s="279"/>
      <c r="U102" s="279"/>
      <c r="V102" s="279"/>
      <c r="W102" s="279"/>
      <c r="X102" s="279"/>
      <c r="Y102" s="279"/>
      <c r="Z102" s="279"/>
      <c r="AA102" s="279"/>
      <c r="AB102" s="279"/>
      <c r="AC102" s="279"/>
      <c r="AD102" s="279"/>
      <c r="AE102" s="279"/>
      <c r="AF102" s="279"/>
    </row>
    <row r="103" spans="1:32" x14ac:dyDescent="0.3">
      <c r="A103" s="239">
        <v>46163</v>
      </c>
      <c r="B103" s="75">
        <v>450</v>
      </c>
      <c r="C103" s="161" t="s">
        <v>49</v>
      </c>
      <c r="D103" s="99"/>
      <c r="E103" s="204"/>
    </row>
    <row r="104" spans="1:32" x14ac:dyDescent="0.3">
      <c r="A104" s="238">
        <v>46147</v>
      </c>
      <c r="B104" s="74">
        <v>3685</v>
      </c>
      <c r="C104" s="134" t="s">
        <v>50</v>
      </c>
      <c r="D104" s="98"/>
      <c r="E104" s="202"/>
    </row>
    <row r="105" spans="1:32" ht="14.4" customHeight="1" x14ac:dyDescent="0.3">
      <c r="A105" s="242" t="s">
        <v>51</v>
      </c>
      <c r="B105" s="84">
        <v>1000</v>
      </c>
      <c r="C105" s="169" t="s">
        <v>88</v>
      </c>
      <c r="D105" s="105"/>
      <c r="E105" s="13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61">
        <v>1000</v>
      </c>
      <c r="AA105" s="61"/>
      <c r="AB105" s="61"/>
    </row>
    <row r="106" spans="1:32" ht="14.4" customHeight="1" x14ac:dyDescent="0.3">
      <c r="A106" s="242" t="s">
        <v>52</v>
      </c>
      <c r="B106" s="84">
        <v>400</v>
      </c>
      <c r="C106" s="169" t="s">
        <v>89</v>
      </c>
      <c r="D106" s="105"/>
      <c r="E106" s="137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9">
        <v>400</v>
      </c>
      <c r="AA106" s="59"/>
      <c r="AB106" s="59"/>
    </row>
    <row r="107" spans="1:32" ht="14.4" customHeight="1" x14ac:dyDescent="0.3">
      <c r="A107" s="242" t="s">
        <v>53</v>
      </c>
      <c r="B107" s="84">
        <v>6238.06</v>
      </c>
      <c r="C107" s="168" t="s">
        <v>150</v>
      </c>
      <c r="D107" s="103"/>
      <c r="E107" s="210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60">
        <v>6238.06</v>
      </c>
      <c r="AA107" s="60"/>
      <c r="AB107" s="60"/>
    </row>
    <row r="108" spans="1:32" ht="14.4" customHeight="1" x14ac:dyDescent="0.3">
      <c r="A108" s="242" t="s">
        <v>54</v>
      </c>
      <c r="B108" s="84">
        <v>500</v>
      </c>
      <c r="C108" s="169" t="s">
        <v>90</v>
      </c>
      <c r="D108" s="105"/>
      <c r="E108" s="137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9">
        <v>500</v>
      </c>
      <c r="AA108" s="59"/>
      <c r="AB108" s="59"/>
    </row>
    <row r="109" spans="1:32" ht="14.4" customHeight="1" x14ac:dyDescent="0.3">
      <c r="A109" s="242" t="s">
        <v>54</v>
      </c>
      <c r="B109" s="84">
        <v>800</v>
      </c>
      <c r="C109" s="169" t="s">
        <v>91</v>
      </c>
      <c r="D109" s="105"/>
      <c r="E109" s="137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9">
        <v>800</v>
      </c>
      <c r="AA109" s="59"/>
      <c r="AB109" s="59"/>
    </row>
    <row r="110" spans="1:32" ht="14.4" customHeight="1" thickBot="1" x14ac:dyDescent="0.35">
      <c r="A110" s="245" t="s">
        <v>55</v>
      </c>
      <c r="B110" s="85">
        <v>5626.73</v>
      </c>
      <c r="C110" s="172" t="s">
        <v>151</v>
      </c>
      <c r="D110" s="109"/>
      <c r="E110" s="210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60">
        <v>5626.73</v>
      </c>
      <c r="AA110" s="60"/>
      <c r="AB110" s="60"/>
    </row>
    <row r="111" spans="1:32" ht="15" thickBot="1" x14ac:dyDescent="0.35">
      <c r="A111" s="250" t="s">
        <v>9</v>
      </c>
      <c r="B111" s="78">
        <f>SUM(B103:B110)</f>
        <v>18699.79</v>
      </c>
      <c r="C111" s="163" t="s">
        <v>9</v>
      </c>
      <c r="D111" s="95">
        <v>0</v>
      </c>
    </row>
    <row r="112" spans="1:32" ht="15" thickBot="1" x14ac:dyDescent="0.35"/>
    <row r="113" spans="1:24" ht="15" thickBot="1" x14ac:dyDescent="0.35">
      <c r="A113" s="246" t="s">
        <v>56</v>
      </c>
      <c r="B113" s="125"/>
      <c r="C113" s="173"/>
      <c r="D113" s="79"/>
      <c r="E113" s="214"/>
    </row>
    <row r="114" spans="1:24" x14ac:dyDescent="0.3">
      <c r="A114" s="239">
        <v>46190</v>
      </c>
      <c r="B114" s="75"/>
      <c r="C114" s="161"/>
      <c r="D114" s="99">
        <v>105</v>
      </c>
      <c r="E114" s="204" t="s">
        <v>57</v>
      </c>
    </row>
    <row r="115" spans="1:24" x14ac:dyDescent="0.3">
      <c r="A115" s="238">
        <v>46200</v>
      </c>
      <c r="B115" s="86"/>
      <c r="C115" s="134"/>
      <c r="D115" s="98">
        <v>238</v>
      </c>
      <c r="E115" s="202" t="s">
        <v>57</v>
      </c>
    </row>
    <row r="116" spans="1:24" ht="14.4" customHeight="1" x14ac:dyDescent="0.3">
      <c r="A116" s="243" t="s">
        <v>58</v>
      </c>
      <c r="B116" s="87">
        <v>72.52</v>
      </c>
      <c r="C116" s="168" t="s">
        <v>152</v>
      </c>
      <c r="D116" s="104"/>
      <c r="E116" s="210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63">
        <v>72.52</v>
      </c>
      <c r="X116" s="63"/>
    </row>
    <row r="117" spans="1:24" ht="14.4" customHeight="1" x14ac:dyDescent="0.3">
      <c r="A117" s="247" t="s">
        <v>59</v>
      </c>
      <c r="B117" s="88">
        <v>5905.28</v>
      </c>
      <c r="C117" s="168" t="s">
        <v>153</v>
      </c>
      <c r="D117" s="104"/>
      <c r="E117" s="210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60">
        <v>5905.28</v>
      </c>
      <c r="X117" s="60"/>
    </row>
    <row r="118" spans="1:24" ht="14.4" customHeight="1" x14ac:dyDescent="0.3">
      <c r="A118" s="247" t="s">
        <v>60</v>
      </c>
      <c r="B118" s="88">
        <v>6000</v>
      </c>
      <c r="C118" s="169" t="s">
        <v>92</v>
      </c>
      <c r="D118" s="106"/>
      <c r="E118" s="137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60">
        <v>6000</v>
      </c>
      <c r="X118" s="60"/>
    </row>
    <row r="119" spans="1:24" x14ac:dyDescent="0.3">
      <c r="A119" s="247" t="s">
        <v>61</v>
      </c>
      <c r="B119" s="88">
        <v>1250</v>
      </c>
      <c r="C119" s="169" t="s">
        <v>93</v>
      </c>
      <c r="D119" s="106"/>
      <c r="E119" s="137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60">
        <v>1250</v>
      </c>
      <c r="X119" s="60"/>
    </row>
    <row r="120" spans="1:24" ht="14.4" customHeight="1" x14ac:dyDescent="0.3">
      <c r="A120" s="247" t="s">
        <v>62</v>
      </c>
      <c r="B120" s="88">
        <v>779.94</v>
      </c>
      <c r="C120" s="168" t="s">
        <v>154</v>
      </c>
      <c r="D120" s="104"/>
      <c r="E120" s="210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9">
        <v>779.94</v>
      </c>
      <c r="X120" s="59"/>
    </row>
    <row r="121" spans="1:24" ht="14.4" customHeight="1" x14ac:dyDescent="0.3">
      <c r="A121" s="247" t="s">
        <v>63</v>
      </c>
      <c r="B121" s="88">
        <v>72.599999999999994</v>
      </c>
      <c r="C121" s="168" t="s">
        <v>155</v>
      </c>
      <c r="D121" s="104"/>
      <c r="E121" s="210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9">
        <v>72.599999999999994</v>
      </c>
      <c r="X121" s="59"/>
    </row>
    <row r="122" spans="1:24" ht="14.4" customHeight="1" x14ac:dyDescent="0.3">
      <c r="A122" s="247" t="s">
        <v>63</v>
      </c>
      <c r="B122" s="88">
        <v>64.23</v>
      </c>
      <c r="C122" s="168" t="s">
        <v>156</v>
      </c>
      <c r="D122" s="104"/>
      <c r="E122" s="210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9">
        <v>64.23</v>
      </c>
      <c r="X122" s="59"/>
    </row>
    <row r="123" spans="1:24" x14ac:dyDescent="0.3">
      <c r="A123" s="247" t="s">
        <v>64</v>
      </c>
      <c r="B123" s="88">
        <v>2350</v>
      </c>
      <c r="C123" s="169" t="s">
        <v>94</v>
      </c>
      <c r="D123" s="106"/>
      <c r="E123" s="137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60">
        <v>2350</v>
      </c>
      <c r="X123" s="60"/>
    </row>
    <row r="124" spans="1:24" ht="14.4" customHeight="1" thickBot="1" x14ac:dyDescent="0.35">
      <c r="A124" s="247" t="s">
        <v>64</v>
      </c>
      <c r="B124" s="89">
        <v>9113.5300000000007</v>
      </c>
      <c r="C124" s="174" t="s">
        <v>157</v>
      </c>
      <c r="D124" s="110"/>
      <c r="E124" s="215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60">
        <v>9113.5300000000007</v>
      </c>
      <c r="X124" s="60"/>
    </row>
    <row r="125" spans="1:24" ht="15" thickBot="1" x14ac:dyDescent="0.35">
      <c r="A125" s="250" t="s">
        <v>9</v>
      </c>
      <c r="B125" s="78">
        <f>SUM(B116:B124)</f>
        <v>25608.1</v>
      </c>
      <c r="C125" s="163" t="s">
        <v>9</v>
      </c>
      <c r="D125" s="95">
        <f>SUM(D114:D123)</f>
        <v>343</v>
      </c>
      <c r="E125" s="216"/>
    </row>
    <row r="126" spans="1:24" ht="15" thickBot="1" x14ac:dyDescent="0.35">
      <c r="A126" s="240"/>
      <c r="B126" s="116"/>
      <c r="C126" s="175"/>
      <c r="D126" s="116"/>
      <c r="E126" s="217"/>
    </row>
    <row r="127" spans="1:24" ht="15" thickBot="1" x14ac:dyDescent="0.35">
      <c r="A127" s="246" t="s">
        <v>95</v>
      </c>
      <c r="B127" s="125"/>
      <c r="C127" s="173"/>
      <c r="D127" s="125"/>
      <c r="E127" s="218"/>
    </row>
    <row r="128" spans="1:24" x14ac:dyDescent="0.3">
      <c r="A128" s="239">
        <v>46228</v>
      </c>
      <c r="B128" s="75"/>
      <c r="C128" s="161"/>
      <c r="D128" s="99">
        <v>150</v>
      </c>
      <c r="E128" s="219" t="s">
        <v>96</v>
      </c>
    </row>
    <row r="129" spans="1:25" x14ac:dyDescent="0.3">
      <c r="A129" s="238">
        <v>46228</v>
      </c>
      <c r="B129" s="74"/>
      <c r="C129" s="134"/>
      <c r="D129" s="112">
        <v>8000</v>
      </c>
      <c r="E129" s="220" t="s">
        <v>97</v>
      </c>
      <c r="F129" s="31" t="s">
        <v>113</v>
      </c>
    </row>
    <row r="130" spans="1:25" ht="14.4" customHeight="1" x14ac:dyDescent="0.3">
      <c r="A130" s="242" t="s">
        <v>100</v>
      </c>
      <c r="B130" s="84">
        <v>24800.66</v>
      </c>
      <c r="C130" s="168" t="s">
        <v>158</v>
      </c>
      <c r="D130" s="104"/>
      <c r="E130" s="210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61">
        <v>24800.66</v>
      </c>
      <c r="Y130" s="61"/>
    </row>
    <row r="131" spans="1:25" x14ac:dyDescent="0.3">
      <c r="A131" s="242" t="s">
        <v>101</v>
      </c>
      <c r="B131" s="84">
        <v>5000</v>
      </c>
      <c r="C131" s="169" t="s">
        <v>98</v>
      </c>
      <c r="D131" s="106"/>
      <c r="E131" s="137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60">
        <v>5000</v>
      </c>
      <c r="Y131" s="60"/>
    </row>
    <row r="132" spans="1:25" ht="14.4" customHeight="1" x14ac:dyDescent="0.3">
      <c r="A132" s="242" t="s">
        <v>102</v>
      </c>
      <c r="B132" s="84">
        <v>37.340000000000003</v>
      </c>
      <c r="C132" s="168" t="s">
        <v>159</v>
      </c>
      <c r="D132" s="104"/>
      <c r="E132" s="210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9">
        <v>37.340000000000003</v>
      </c>
      <c r="Y132" s="59"/>
    </row>
    <row r="133" spans="1:25" x14ac:dyDescent="0.3">
      <c r="A133" s="242" t="s">
        <v>103</v>
      </c>
      <c r="B133" s="84">
        <v>1500</v>
      </c>
      <c r="C133" s="169" t="s">
        <v>99</v>
      </c>
      <c r="D133" s="106"/>
      <c r="E133" s="137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60">
        <v>1500</v>
      </c>
      <c r="Y133" s="60"/>
    </row>
    <row r="134" spans="1:25" ht="14.4" customHeight="1" x14ac:dyDescent="0.3">
      <c r="A134" s="242" t="s">
        <v>104</v>
      </c>
      <c r="B134" s="84">
        <v>97.6</v>
      </c>
      <c r="C134" s="168" t="s">
        <v>160</v>
      </c>
      <c r="D134" s="104"/>
      <c r="E134" s="210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9">
        <v>97.6</v>
      </c>
      <c r="Y134" s="59"/>
    </row>
    <row r="135" spans="1:25" ht="14.4" customHeight="1" x14ac:dyDescent="0.3">
      <c r="A135" s="242" t="s">
        <v>104</v>
      </c>
      <c r="B135" s="84">
        <v>93.6</v>
      </c>
      <c r="C135" s="168" t="s">
        <v>161</v>
      </c>
      <c r="D135" s="104"/>
      <c r="E135" s="210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9">
        <v>93.6</v>
      </c>
      <c r="Y135" s="59"/>
    </row>
    <row r="136" spans="1:25" ht="14.4" customHeight="1" x14ac:dyDescent="0.3">
      <c r="A136" s="242" t="s">
        <v>105</v>
      </c>
      <c r="B136" s="84">
        <v>14187.42</v>
      </c>
      <c r="C136" s="168" t="s">
        <v>162</v>
      </c>
      <c r="D136" s="104"/>
      <c r="E136" s="210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60">
        <v>14187.42</v>
      </c>
      <c r="Y136" s="60"/>
    </row>
    <row r="137" spans="1:25" ht="14.4" customHeight="1" thickBot="1" x14ac:dyDescent="0.35">
      <c r="A137" s="242" t="s">
        <v>105</v>
      </c>
      <c r="B137" s="84">
        <v>762.41</v>
      </c>
      <c r="C137" s="168" t="s">
        <v>163</v>
      </c>
      <c r="D137" s="104"/>
      <c r="E137" s="210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9">
        <v>762.41</v>
      </c>
      <c r="Y137" s="59"/>
    </row>
    <row r="138" spans="1:25" x14ac:dyDescent="0.3">
      <c r="A138" s="251" t="s">
        <v>9</v>
      </c>
      <c r="B138" s="120">
        <f>SUM(B129:B137)</f>
        <v>46479.03</v>
      </c>
      <c r="C138" s="176" t="s">
        <v>9</v>
      </c>
      <c r="D138" s="121">
        <f>SUM(D127:D136)</f>
        <v>8150</v>
      </c>
      <c r="E138" s="221"/>
    </row>
    <row r="139" spans="1:25" ht="15" thickBot="1" x14ac:dyDescent="0.35">
      <c r="A139" s="252"/>
      <c r="B139" s="123"/>
      <c r="C139" s="177"/>
      <c r="D139" s="123"/>
      <c r="E139" s="185"/>
    </row>
    <row r="140" spans="1:25" ht="15" thickBot="1" x14ac:dyDescent="0.35">
      <c r="A140" s="246" t="s">
        <v>127</v>
      </c>
      <c r="B140" s="125"/>
      <c r="C140" s="178"/>
      <c r="D140" s="125"/>
      <c r="E140" s="218"/>
    </row>
    <row r="141" spans="1:25" x14ac:dyDescent="0.3">
      <c r="A141" s="253">
        <v>46238</v>
      </c>
      <c r="B141" s="75"/>
      <c r="C141" s="179"/>
      <c r="D141" s="99">
        <v>10000</v>
      </c>
      <c r="E141" s="219" t="s">
        <v>16</v>
      </c>
    </row>
    <row r="142" spans="1:25" x14ac:dyDescent="0.3">
      <c r="A142" s="230">
        <v>46259</v>
      </c>
      <c r="B142" s="74"/>
      <c r="C142" s="180"/>
      <c r="D142" s="98">
        <v>238.5</v>
      </c>
      <c r="E142" s="202" t="s">
        <v>122</v>
      </c>
    </row>
    <row r="143" spans="1:25" x14ac:dyDescent="0.3">
      <c r="A143" s="237">
        <v>46238</v>
      </c>
      <c r="B143" s="74">
        <v>750</v>
      </c>
      <c r="C143" s="181" t="s">
        <v>128</v>
      </c>
      <c r="D143" s="98"/>
      <c r="E143" s="202"/>
    </row>
    <row r="144" spans="1:25" x14ac:dyDescent="0.3">
      <c r="A144" s="237">
        <v>46238</v>
      </c>
      <c r="B144" s="74">
        <v>380</v>
      </c>
      <c r="C144" s="181" t="s">
        <v>129</v>
      </c>
      <c r="D144" s="98"/>
      <c r="E144" s="202"/>
    </row>
    <row r="145" spans="1:28" x14ac:dyDescent="0.3">
      <c r="A145" s="237">
        <v>46242</v>
      </c>
      <c r="B145" s="74">
        <v>360</v>
      </c>
      <c r="C145" s="181" t="s">
        <v>130</v>
      </c>
      <c r="D145" s="98"/>
      <c r="E145" s="202"/>
    </row>
    <row r="146" spans="1:28" x14ac:dyDescent="0.3">
      <c r="A146" s="237">
        <v>46245</v>
      </c>
      <c r="B146" s="74">
        <v>3354.39</v>
      </c>
      <c r="C146" s="181" t="s">
        <v>131</v>
      </c>
      <c r="D146" s="98"/>
      <c r="E146" s="202"/>
    </row>
    <row r="147" spans="1:28" x14ac:dyDescent="0.3">
      <c r="A147" s="237">
        <v>46245</v>
      </c>
      <c r="B147" s="74">
        <v>10000</v>
      </c>
      <c r="C147" s="181" t="s">
        <v>126</v>
      </c>
      <c r="D147" s="98"/>
      <c r="E147" s="202"/>
    </row>
    <row r="148" spans="1:28" x14ac:dyDescent="0.3">
      <c r="A148" s="237">
        <v>46261</v>
      </c>
      <c r="B148" s="74">
        <v>15000</v>
      </c>
      <c r="C148" s="181" t="s">
        <v>126</v>
      </c>
      <c r="D148" s="98"/>
      <c r="E148" s="202"/>
    </row>
    <row r="149" spans="1:28" x14ac:dyDescent="0.3">
      <c r="A149" s="237">
        <v>46263</v>
      </c>
      <c r="B149" s="74">
        <v>630.72</v>
      </c>
      <c r="C149" s="181" t="s">
        <v>126</v>
      </c>
      <c r="D149" s="98"/>
      <c r="E149" s="202"/>
    </row>
    <row r="150" spans="1:28" x14ac:dyDescent="0.3">
      <c r="A150" s="254"/>
      <c r="B150" s="74"/>
      <c r="C150" s="182"/>
      <c r="D150" s="98"/>
      <c r="E150" s="202"/>
    </row>
    <row r="151" spans="1:28" ht="15" thickBot="1" x14ac:dyDescent="0.35">
      <c r="A151" s="254"/>
      <c r="B151" s="74"/>
      <c r="C151" s="180"/>
      <c r="D151" s="98"/>
      <c r="E151" s="202"/>
    </row>
    <row r="152" spans="1:28" ht="15" thickBot="1" x14ac:dyDescent="0.35">
      <c r="A152" s="251" t="s">
        <v>9</v>
      </c>
      <c r="B152" s="120">
        <f>SUM(B139:B151)</f>
        <v>30475.11</v>
      </c>
      <c r="C152" s="176" t="s">
        <v>9</v>
      </c>
      <c r="D152" s="121">
        <f>SUM(D141:D151)</f>
        <v>10238.5</v>
      </c>
      <c r="E152" s="221"/>
    </row>
    <row r="153" spans="1:28" ht="15" thickBot="1" x14ac:dyDescent="0.35">
      <c r="A153" s="255"/>
      <c r="B153" s="128"/>
      <c r="C153" s="183"/>
      <c r="D153" s="129"/>
      <c r="E153" s="222"/>
    </row>
    <row r="154" spans="1:28" ht="15" thickBot="1" x14ac:dyDescent="0.35">
      <c r="A154" s="246" t="s">
        <v>106</v>
      </c>
      <c r="B154" s="125"/>
      <c r="C154" s="173"/>
      <c r="D154" s="79"/>
      <c r="E154" s="214"/>
    </row>
    <row r="155" spans="1:28" x14ac:dyDescent="0.3">
      <c r="A155" s="239">
        <v>46290</v>
      </c>
      <c r="B155" s="75"/>
      <c r="C155" s="161"/>
      <c r="D155" s="188">
        <v>150</v>
      </c>
      <c r="E155" s="138" t="s">
        <v>109</v>
      </c>
      <c r="F155" s="63"/>
      <c r="G155" s="63"/>
    </row>
    <row r="156" spans="1:28" x14ac:dyDescent="0.3">
      <c r="A156" s="238">
        <v>46267</v>
      </c>
      <c r="B156" s="74"/>
      <c r="C156" s="134"/>
      <c r="D156" s="189">
        <v>457.25</v>
      </c>
      <c r="E156" s="139" t="s">
        <v>107</v>
      </c>
      <c r="F156" s="59"/>
      <c r="G156" s="59"/>
    </row>
    <row r="157" spans="1:28" x14ac:dyDescent="0.3">
      <c r="A157" s="238">
        <v>46269</v>
      </c>
      <c r="B157" s="74"/>
      <c r="C157" s="134"/>
      <c r="D157" s="190">
        <v>1503</v>
      </c>
      <c r="E157" s="140" t="s">
        <v>108</v>
      </c>
      <c r="F157" s="60"/>
      <c r="G157" s="60"/>
    </row>
    <row r="158" spans="1:28" x14ac:dyDescent="0.3">
      <c r="A158" s="256" t="s">
        <v>132</v>
      </c>
      <c r="B158" s="148">
        <v>30</v>
      </c>
      <c r="C158" s="130" t="s">
        <v>164</v>
      </c>
      <c r="D158" s="191"/>
      <c r="E158" s="141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63">
        <v>30</v>
      </c>
      <c r="Z158" s="63"/>
      <c r="AA158" s="63"/>
      <c r="AB158" s="63"/>
    </row>
    <row r="159" spans="1:28" x14ac:dyDescent="0.3">
      <c r="A159" s="257" t="s">
        <v>132</v>
      </c>
      <c r="B159" s="149">
        <v>50</v>
      </c>
      <c r="C159" s="131" t="s">
        <v>165</v>
      </c>
      <c r="D159" s="191"/>
      <c r="E159" s="141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9">
        <v>50</v>
      </c>
      <c r="Z159" s="59"/>
      <c r="AA159" s="59"/>
      <c r="AB159" s="59"/>
    </row>
    <row r="160" spans="1:28" x14ac:dyDescent="0.3">
      <c r="A160" s="257" t="s">
        <v>132</v>
      </c>
      <c r="B160" s="149">
        <v>800</v>
      </c>
      <c r="C160" s="131" t="s">
        <v>166</v>
      </c>
      <c r="D160" s="191"/>
      <c r="E160" s="141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9">
        <v>800</v>
      </c>
      <c r="Z160" s="59"/>
      <c r="AA160" s="59"/>
      <c r="AB160" s="59"/>
    </row>
    <row r="161" spans="1:28" x14ac:dyDescent="0.3">
      <c r="A161" s="257" t="s">
        <v>132</v>
      </c>
      <c r="B161" s="149">
        <v>1000</v>
      </c>
      <c r="C161" s="131" t="s">
        <v>167</v>
      </c>
      <c r="D161" s="191"/>
      <c r="E161" s="141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60">
        <v>1000</v>
      </c>
      <c r="Z161" s="60"/>
      <c r="AA161" s="60"/>
      <c r="AB161" s="60"/>
    </row>
    <row r="162" spans="1:28" ht="14.4" customHeight="1" x14ac:dyDescent="0.3">
      <c r="A162" s="257" t="s">
        <v>133</v>
      </c>
      <c r="B162" s="149">
        <v>37.6</v>
      </c>
      <c r="C162" s="131" t="s">
        <v>168</v>
      </c>
      <c r="D162" s="191"/>
      <c r="E162" s="141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9">
        <v>37.6</v>
      </c>
      <c r="Z162" s="59"/>
      <c r="AA162" s="59"/>
      <c r="AB162" s="59"/>
    </row>
    <row r="163" spans="1:28" ht="14.4" customHeight="1" x14ac:dyDescent="0.3">
      <c r="A163" s="257" t="s">
        <v>134</v>
      </c>
      <c r="B163" s="149">
        <v>6573.8</v>
      </c>
      <c r="C163" s="184" t="s">
        <v>169</v>
      </c>
      <c r="D163" s="192"/>
      <c r="E163" s="223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60">
        <v>6573.8</v>
      </c>
      <c r="Z163" s="60"/>
      <c r="AA163" s="60"/>
      <c r="AB163" s="60"/>
    </row>
    <row r="164" spans="1:28" ht="14.4" customHeight="1" thickBot="1" x14ac:dyDescent="0.35">
      <c r="A164" s="257" t="s">
        <v>135</v>
      </c>
      <c r="B164" s="149">
        <v>679.76</v>
      </c>
      <c r="C164" s="184" t="s">
        <v>170</v>
      </c>
      <c r="D164" s="193"/>
      <c r="E164" s="22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9">
        <v>679.76</v>
      </c>
      <c r="Z164" s="59"/>
      <c r="AA164" s="59"/>
      <c r="AB164" s="59"/>
    </row>
    <row r="165" spans="1:28" ht="15" thickBot="1" x14ac:dyDescent="0.35">
      <c r="A165" s="250" t="s">
        <v>9</v>
      </c>
      <c r="B165" s="78">
        <f>SUM(B156:B164)</f>
        <v>9171.16</v>
      </c>
      <c r="C165" s="163" t="s">
        <v>9</v>
      </c>
      <c r="D165" s="95">
        <f>SUM(D154:D163)</f>
        <v>2110.25</v>
      </c>
      <c r="E165" s="216"/>
    </row>
    <row r="166" spans="1:28" ht="15" thickBot="1" x14ac:dyDescent="0.35">
      <c r="A166" s="240"/>
      <c r="B166" s="123"/>
      <c r="C166" s="185"/>
      <c r="D166" s="116"/>
      <c r="E166" s="217"/>
    </row>
    <row r="167" spans="1:28" ht="15" thickBot="1" x14ac:dyDescent="0.35">
      <c r="A167" s="248" t="s">
        <v>110</v>
      </c>
      <c r="B167" s="146"/>
      <c r="C167" s="173"/>
      <c r="D167" s="79"/>
      <c r="E167" s="214"/>
    </row>
    <row r="168" spans="1:28" ht="14.4" customHeight="1" x14ac:dyDescent="0.3">
      <c r="A168" s="233"/>
      <c r="B168" s="75"/>
      <c r="C168" s="132" t="s">
        <v>171</v>
      </c>
      <c r="D168" s="194">
        <v>30000</v>
      </c>
      <c r="E168" s="126" t="s">
        <v>111</v>
      </c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</row>
    <row r="169" spans="1:28" x14ac:dyDescent="0.3">
      <c r="A169" s="235"/>
      <c r="B169" s="74"/>
      <c r="C169" s="133" t="s">
        <v>172</v>
      </c>
      <c r="D169" s="195">
        <v>1000</v>
      </c>
      <c r="E169" s="142"/>
      <c r="F169" s="62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</row>
    <row r="170" spans="1:28" x14ac:dyDescent="0.3">
      <c r="A170" s="235"/>
      <c r="B170" s="74"/>
      <c r="C170" s="133" t="s">
        <v>173</v>
      </c>
      <c r="D170" s="196">
        <v>2000</v>
      </c>
      <c r="E170" s="117" t="s">
        <v>124</v>
      </c>
      <c r="F170" s="31" t="s">
        <v>113</v>
      </c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</row>
    <row r="171" spans="1:28" ht="14.4" customHeight="1" x14ac:dyDescent="0.3">
      <c r="A171" s="256" t="s">
        <v>136</v>
      </c>
      <c r="B171" s="150">
        <f>'[3]Table 1'!AB89</f>
        <v>7015.76</v>
      </c>
      <c r="C171" s="186" t="s">
        <v>174</v>
      </c>
      <c r="D171" s="192"/>
      <c r="E171" s="223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</row>
    <row r="172" spans="1:28" ht="14.4" customHeight="1" x14ac:dyDescent="0.3">
      <c r="A172" s="257" t="s">
        <v>136</v>
      </c>
      <c r="B172" s="150">
        <f>'[3]Table 1'!AB90</f>
        <v>3525</v>
      </c>
      <c r="C172" s="186" t="s">
        <v>175</v>
      </c>
      <c r="D172" s="192"/>
      <c r="E172" s="223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spans="1:28" ht="14.4" customHeight="1" x14ac:dyDescent="0.3">
      <c r="A173" s="257" t="s">
        <v>137</v>
      </c>
      <c r="B173" s="150">
        <f>'[3]Table 1'!AB91</f>
        <v>6000</v>
      </c>
      <c r="C173" s="186" t="s">
        <v>176</v>
      </c>
      <c r="D173" s="192"/>
      <c r="E173" s="223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spans="1:28" ht="14.4" customHeight="1" x14ac:dyDescent="0.3">
      <c r="A174" s="257" t="s">
        <v>137</v>
      </c>
      <c r="B174" s="150">
        <f>'[3]Table 1'!AB92</f>
        <v>800</v>
      </c>
      <c r="C174" s="186" t="s">
        <v>177</v>
      </c>
      <c r="D174" s="192"/>
      <c r="E174" s="223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spans="1:28" x14ac:dyDescent="0.3">
      <c r="A175" s="257" t="s">
        <v>138</v>
      </c>
      <c r="B175" s="150">
        <f>'[3]Table 1'!AB93</f>
        <v>30.05</v>
      </c>
      <c r="C175" s="133" t="s">
        <v>178</v>
      </c>
      <c r="D175" s="191"/>
      <c r="E175" s="141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 spans="1:28" ht="14.4" customHeight="1" x14ac:dyDescent="0.3">
      <c r="A176" s="257" t="s">
        <v>139</v>
      </c>
      <c r="B176" s="150">
        <f>'[3]Table 1'!AB94</f>
        <v>596</v>
      </c>
      <c r="C176" s="186" t="s">
        <v>179</v>
      </c>
      <c r="D176" s="192"/>
      <c r="E176" s="223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spans="1:26" ht="14.4" customHeight="1" x14ac:dyDescent="0.3">
      <c r="A177" s="257" t="s">
        <v>139</v>
      </c>
      <c r="B177" s="150">
        <f>'[3]Table 1'!AB95</f>
        <v>27403</v>
      </c>
      <c r="C177" s="186" t="s">
        <v>180</v>
      </c>
      <c r="D177" s="192"/>
      <c r="E177" s="223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spans="1:26" ht="14.4" customHeight="1" x14ac:dyDescent="0.3">
      <c r="A178" s="257" t="s">
        <v>140</v>
      </c>
      <c r="B178" s="150">
        <f>'[3]Table 1'!AB96</f>
        <v>2020.1</v>
      </c>
      <c r="C178" s="186" t="s">
        <v>181</v>
      </c>
      <c r="D178" s="192"/>
      <c r="E178" s="223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spans="1:26" ht="14.4" customHeight="1" thickBot="1" x14ac:dyDescent="0.35">
      <c r="A179" s="257" t="s">
        <v>141</v>
      </c>
      <c r="B179" s="151">
        <f>'[3]Table 1'!AB97</f>
        <v>444.64</v>
      </c>
      <c r="C179" s="187" t="s">
        <v>182</v>
      </c>
      <c r="D179" s="193"/>
      <c r="E179" s="22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spans="1:26" ht="15" thickBot="1" x14ac:dyDescent="0.35">
      <c r="A180" s="250" t="s">
        <v>9</v>
      </c>
      <c r="B180" s="78">
        <f>SUM(B171:B179)</f>
        <v>47834.549999999996</v>
      </c>
      <c r="C180" s="163" t="s">
        <v>9</v>
      </c>
      <c r="D180" s="95">
        <f>SUM(D168:D179)</f>
        <v>33000</v>
      </c>
      <c r="E180" s="216"/>
    </row>
    <row r="181" spans="1:26" ht="15" thickBot="1" x14ac:dyDescent="0.35">
      <c r="A181" s="240"/>
      <c r="B181" s="116"/>
      <c r="C181" s="175"/>
      <c r="D181" s="116"/>
      <c r="E181" s="217"/>
    </row>
    <row r="182" spans="1:26" ht="15" thickBot="1" x14ac:dyDescent="0.35">
      <c r="A182" s="246" t="s">
        <v>112</v>
      </c>
      <c r="B182" s="79"/>
      <c r="C182" s="167"/>
      <c r="D182" s="79"/>
      <c r="E182" s="214"/>
    </row>
    <row r="183" spans="1:26" ht="14.4" customHeight="1" x14ac:dyDescent="0.3">
      <c r="A183" s="239">
        <v>46336</v>
      </c>
      <c r="B183" s="75"/>
      <c r="C183" s="161"/>
      <c r="D183" s="99">
        <v>489.31</v>
      </c>
      <c r="E183" s="204" t="s">
        <v>188</v>
      </c>
    </row>
    <row r="184" spans="1:26" ht="14.4" customHeight="1" x14ac:dyDescent="0.3">
      <c r="A184" s="238">
        <v>46336</v>
      </c>
      <c r="B184" s="74"/>
      <c r="C184" s="134"/>
      <c r="D184" s="112">
        <v>1400</v>
      </c>
      <c r="E184" s="220" t="s">
        <v>123</v>
      </c>
      <c r="F184" s="31" t="s">
        <v>113</v>
      </c>
    </row>
    <row r="185" spans="1:26" ht="14.4" customHeight="1" x14ac:dyDescent="0.3">
      <c r="A185" s="238">
        <v>46340</v>
      </c>
      <c r="B185" s="74"/>
      <c r="C185" s="134"/>
      <c r="D185" s="259">
        <v>8000</v>
      </c>
      <c r="E185" s="220" t="s">
        <v>123</v>
      </c>
      <c r="F185" s="31" t="s">
        <v>113</v>
      </c>
    </row>
    <row r="186" spans="1:26" ht="14.4" customHeight="1" x14ac:dyDescent="0.3">
      <c r="A186" s="238">
        <v>46340</v>
      </c>
      <c r="B186" s="74"/>
      <c r="C186" s="134"/>
      <c r="D186" s="113">
        <v>16000</v>
      </c>
      <c r="E186" s="220" t="s">
        <v>114</v>
      </c>
      <c r="F186" s="31" t="s">
        <v>113</v>
      </c>
    </row>
    <row r="187" spans="1:26" ht="14.4" customHeight="1" x14ac:dyDescent="0.3">
      <c r="A187" s="238">
        <v>46343</v>
      </c>
      <c r="B187" s="74"/>
      <c r="C187" s="134"/>
      <c r="D187" s="98">
        <v>756.76</v>
      </c>
      <c r="E187" s="202" t="s">
        <v>188</v>
      </c>
    </row>
    <row r="188" spans="1:26" ht="14.4" customHeight="1" x14ac:dyDescent="0.3">
      <c r="A188" s="238">
        <v>46344</v>
      </c>
      <c r="B188" s="74"/>
      <c r="C188" s="134"/>
      <c r="D188" s="98">
        <v>69.959999999999994</v>
      </c>
      <c r="E188" s="202" t="s">
        <v>189</v>
      </c>
    </row>
    <row r="189" spans="1:26" ht="14.4" customHeight="1" x14ac:dyDescent="0.3">
      <c r="A189" s="238"/>
      <c r="B189" s="74"/>
      <c r="C189" s="134"/>
      <c r="D189" s="98">
        <v>762.2</v>
      </c>
      <c r="E189" s="202" t="s">
        <v>189</v>
      </c>
    </row>
    <row r="190" spans="1:26" ht="14.4" customHeight="1" x14ac:dyDescent="0.3">
      <c r="A190" s="238">
        <v>46339</v>
      </c>
      <c r="B190" s="74">
        <v>5000</v>
      </c>
      <c r="C190" s="134" t="s">
        <v>115</v>
      </c>
      <c r="D190" s="98"/>
      <c r="E190" s="202"/>
    </row>
    <row r="191" spans="1:26" ht="14.4" customHeight="1" x14ac:dyDescent="0.3">
      <c r="A191" s="238">
        <v>46350</v>
      </c>
      <c r="B191" s="74">
        <v>9610.18</v>
      </c>
      <c r="C191" s="134" t="s">
        <v>115</v>
      </c>
      <c r="D191" s="98"/>
      <c r="E191" s="202"/>
    </row>
    <row r="192" spans="1:26" ht="2.4" customHeight="1" x14ac:dyDescent="0.3">
      <c r="A192" s="238"/>
      <c r="B192" s="74"/>
      <c r="C192" s="134"/>
      <c r="D192" s="98"/>
      <c r="E192" s="202"/>
    </row>
    <row r="193" spans="1:24" x14ac:dyDescent="0.3">
      <c r="A193" s="238">
        <v>46350</v>
      </c>
      <c r="B193" s="74">
        <v>350</v>
      </c>
      <c r="C193" s="135" t="s">
        <v>116</v>
      </c>
      <c r="D193" s="143"/>
      <c r="E193" s="225"/>
      <c r="F193" s="114"/>
    </row>
    <row r="194" spans="1:24" ht="14.4" customHeight="1" x14ac:dyDescent="0.3">
      <c r="A194" s="238">
        <v>46330</v>
      </c>
      <c r="B194" s="74">
        <v>1000</v>
      </c>
      <c r="C194" s="135" t="s">
        <v>117</v>
      </c>
      <c r="D194" s="144"/>
      <c r="E194" s="226" t="s">
        <v>190</v>
      </c>
      <c r="F194" s="28"/>
    </row>
    <row r="195" spans="1:24" x14ac:dyDescent="0.3">
      <c r="A195" s="238">
        <v>46344</v>
      </c>
      <c r="B195" s="74">
        <v>350</v>
      </c>
      <c r="C195" s="136" t="s">
        <v>118</v>
      </c>
      <c r="D195" s="145"/>
      <c r="E195" s="227"/>
      <c r="F195" s="29"/>
    </row>
    <row r="196" spans="1:24" ht="15" thickBot="1" x14ac:dyDescent="0.35">
      <c r="A196" s="238">
        <v>46336</v>
      </c>
      <c r="B196" s="74">
        <v>1100</v>
      </c>
      <c r="C196" s="134" t="s">
        <v>119</v>
      </c>
      <c r="D196" s="144"/>
      <c r="E196" s="228" t="s">
        <v>120</v>
      </c>
      <c r="F196" s="28"/>
    </row>
    <row r="197" spans="1:24" ht="14.4" customHeight="1" thickBot="1" x14ac:dyDescent="0.35">
      <c r="A197" s="250" t="s">
        <v>9</v>
      </c>
      <c r="B197" s="78">
        <f>SUM(B188:B196)</f>
        <v>17410.18</v>
      </c>
      <c r="C197" s="163" t="s">
        <v>9</v>
      </c>
      <c r="D197" s="95">
        <f>SUM(D183:D189)</f>
        <v>27478.229999999996</v>
      </c>
      <c r="E197" s="216"/>
    </row>
    <row r="198" spans="1:24" ht="15" thickBot="1" x14ac:dyDescent="0.35">
      <c r="A198" s="240"/>
      <c r="B198" s="116"/>
      <c r="C198" s="175"/>
      <c r="D198" s="116"/>
      <c r="E198" s="217"/>
    </row>
    <row r="199" spans="1:24" ht="14.4" customHeight="1" thickBot="1" x14ac:dyDescent="0.35">
      <c r="A199" s="248" t="s">
        <v>121</v>
      </c>
      <c r="B199" s="119"/>
      <c r="C199" s="167"/>
      <c r="D199" s="79"/>
      <c r="E199" s="214"/>
    </row>
    <row r="200" spans="1:24" x14ac:dyDescent="0.3">
      <c r="A200" s="239">
        <v>46358</v>
      </c>
      <c r="B200" s="75"/>
      <c r="C200" s="161"/>
      <c r="D200" s="99">
        <v>272.61</v>
      </c>
      <c r="E200" s="204" t="s">
        <v>122</v>
      </c>
    </row>
    <row r="201" spans="1:24" ht="14.4" customHeight="1" x14ac:dyDescent="0.3">
      <c r="A201" s="238">
        <v>46365</v>
      </c>
      <c r="B201" s="74"/>
      <c r="C201" s="134"/>
      <c r="D201" s="98">
        <v>440.29</v>
      </c>
      <c r="E201" s="202" t="s">
        <v>122</v>
      </c>
    </row>
    <row r="202" spans="1:24" ht="14.4" customHeight="1" x14ac:dyDescent="0.3">
      <c r="A202" s="238">
        <v>46367</v>
      </c>
      <c r="B202" s="74"/>
      <c r="C202" s="134"/>
      <c r="D202" s="112">
        <v>7000</v>
      </c>
      <c r="E202" s="220" t="s">
        <v>114</v>
      </c>
      <c r="F202" s="31" t="s">
        <v>113</v>
      </c>
    </row>
    <row r="203" spans="1:24" ht="14.4" customHeight="1" x14ac:dyDescent="0.3">
      <c r="A203" s="238">
        <v>46372</v>
      </c>
      <c r="B203" s="74"/>
      <c r="C203" s="134"/>
      <c r="D203" s="112">
        <v>1100</v>
      </c>
      <c r="E203" s="220" t="s">
        <v>123</v>
      </c>
      <c r="F203" s="31" t="s">
        <v>113</v>
      </c>
    </row>
    <row r="204" spans="1:24" ht="14.4" customHeight="1" x14ac:dyDescent="0.3">
      <c r="A204" s="238">
        <v>46373</v>
      </c>
      <c r="B204" s="74"/>
      <c r="C204" s="134"/>
      <c r="D204" s="98">
        <v>587.71</v>
      </c>
      <c r="E204" s="202" t="s">
        <v>122</v>
      </c>
    </row>
    <row r="205" spans="1:24" ht="14.4" customHeight="1" x14ac:dyDescent="0.3">
      <c r="A205" s="238">
        <v>46373</v>
      </c>
      <c r="B205" s="74"/>
      <c r="C205" s="134"/>
      <c r="D205" s="112">
        <v>3200</v>
      </c>
      <c r="E205" s="220" t="s">
        <v>114</v>
      </c>
      <c r="F205" s="31" t="s">
        <v>113</v>
      </c>
    </row>
    <row r="206" spans="1:24" ht="14.4" customHeight="1" x14ac:dyDescent="0.3">
      <c r="A206" s="230">
        <v>46380</v>
      </c>
      <c r="B206" s="74"/>
      <c r="C206" s="134"/>
      <c r="D206" s="112">
        <v>1770</v>
      </c>
      <c r="E206" s="220" t="s">
        <v>114</v>
      </c>
      <c r="F206" s="31" t="s">
        <v>113</v>
      </c>
    </row>
    <row r="207" spans="1:24" ht="14.4" customHeight="1" x14ac:dyDescent="0.3">
      <c r="A207" s="258">
        <v>46355</v>
      </c>
      <c r="B207" s="150">
        <v>750</v>
      </c>
      <c r="C207" s="133" t="s">
        <v>183</v>
      </c>
      <c r="D207" s="191"/>
      <c r="E207" s="141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63">
        <v>750</v>
      </c>
      <c r="X207" s="63"/>
    </row>
    <row r="208" spans="1:24" ht="14.4" customHeight="1" x14ac:dyDescent="0.3">
      <c r="A208" s="238">
        <v>46363</v>
      </c>
      <c r="B208" s="74">
        <v>550</v>
      </c>
      <c r="C208" s="133" t="s">
        <v>184</v>
      </c>
      <c r="D208" s="191"/>
      <c r="E208" s="141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</row>
    <row r="209" spans="1:22" ht="14.4" customHeight="1" x14ac:dyDescent="0.3">
      <c r="A209" s="238">
        <v>46367</v>
      </c>
      <c r="B209" s="74">
        <v>500</v>
      </c>
      <c r="C209" s="133" t="s">
        <v>185</v>
      </c>
      <c r="D209" s="191"/>
      <c r="E209" s="141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</row>
    <row r="210" spans="1:22" ht="14.4" customHeight="1" x14ac:dyDescent="0.3">
      <c r="A210" s="238">
        <v>46371</v>
      </c>
      <c r="B210" s="74">
        <v>500</v>
      </c>
      <c r="C210" s="133" t="s">
        <v>186</v>
      </c>
      <c r="D210" s="191"/>
      <c r="E210" s="141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</row>
    <row r="211" spans="1:22" ht="14.4" customHeight="1" x14ac:dyDescent="0.3">
      <c r="A211" s="238">
        <v>46385</v>
      </c>
      <c r="B211" s="74">
        <v>1000</v>
      </c>
      <c r="C211" s="133" t="s">
        <v>187</v>
      </c>
      <c r="D211" s="191"/>
      <c r="E211" s="141" t="s">
        <v>125</v>
      </c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</row>
    <row r="212" spans="1:22" ht="14.4" customHeight="1" x14ac:dyDescent="0.3">
      <c r="A212" s="238">
        <v>46385</v>
      </c>
      <c r="B212" s="74">
        <v>5000</v>
      </c>
      <c r="C212" s="134" t="s">
        <v>126</v>
      </c>
      <c r="D212" s="98"/>
      <c r="E212" s="202"/>
    </row>
    <row r="213" spans="1:22" ht="14.4" customHeight="1" thickBot="1" x14ac:dyDescent="0.35">
      <c r="A213" s="238">
        <v>46383</v>
      </c>
      <c r="B213" s="74">
        <v>5000</v>
      </c>
      <c r="C213" s="134" t="s">
        <v>126</v>
      </c>
      <c r="D213" s="98"/>
      <c r="E213" s="221"/>
    </row>
    <row r="214" spans="1:22" ht="14.4" customHeight="1" thickBot="1" x14ac:dyDescent="0.35">
      <c r="A214" s="250" t="s">
        <v>9</v>
      </c>
      <c r="B214" s="78">
        <f>SUM(B206:B213)</f>
        <v>13300</v>
      </c>
      <c r="C214" s="163" t="s">
        <v>9</v>
      </c>
      <c r="D214" s="95">
        <f>SUM(D200:D206)</f>
        <v>14370.61</v>
      </c>
      <c r="E214" s="216"/>
    </row>
    <row r="215" spans="1:22" ht="14.4" customHeight="1" thickBot="1" x14ac:dyDescent="0.35">
      <c r="A215" s="273" t="s">
        <v>191</v>
      </c>
      <c r="B215" s="127">
        <f>B6+B42+B74+B100+B111+B125+B138+B165+B180+B197+B214+B152</f>
        <v>588253.32999999996</v>
      </c>
      <c r="C215" s="274"/>
      <c r="D215" s="275">
        <f>D6+D42+D74+D100+D125+D138+D165+D180+D197+D214+D111+D152</f>
        <v>614660.16599999997</v>
      </c>
      <c r="E215" s="217"/>
    </row>
    <row r="216" spans="1:22" ht="14.4" customHeight="1" thickBot="1" x14ac:dyDescent="0.35">
      <c r="A216" s="238"/>
      <c r="B216" s="260"/>
      <c r="C216" s="264"/>
      <c r="D216" s="120" t="s">
        <v>195</v>
      </c>
      <c r="E216" s="265" t="s">
        <v>197</v>
      </c>
      <c r="F216" s="266" t="s">
        <v>194</v>
      </c>
    </row>
    <row r="217" spans="1:22" ht="14.4" customHeight="1" thickBot="1" x14ac:dyDescent="0.35">
      <c r="A217" s="238"/>
      <c r="B217" s="260"/>
      <c r="C217" s="261" t="s">
        <v>192</v>
      </c>
      <c r="D217" s="262">
        <f>D215-B215</f>
        <v>26406.83600000001</v>
      </c>
      <c r="E217" s="276">
        <f>(D219-D220)</f>
        <v>43505.84599999999</v>
      </c>
      <c r="F217" s="277">
        <f>D217+E217</f>
        <v>69912.682000000001</v>
      </c>
    </row>
    <row r="218" spans="1:22" ht="14.4" customHeight="1" thickBot="1" x14ac:dyDescent="0.35">
      <c r="A218" s="238"/>
      <c r="B218" s="90"/>
      <c r="C218" s="217"/>
      <c r="D218" s="263"/>
      <c r="E218" s="229"/>
    </row>
    <row r="219" spans="1:22" ht="14.4" customHeight="1" thickBot="1" x14ac:dyDescent="0.35">
      <c r="A219" s="238"/>
      <c r="B219" s="260"/>
      <c r="C219" s="267" t="s">
        <v>193</v>
      </c>
      <c r="D219" s="268">
        <f>B19+B20+B23+B34+B50+B51+B54+B55+B61+B64+B65+B92+B93+B96+B107+B110+B117+B124+B130+B136+B137+B147+B148+B149+B163+B164+B171+B178+B179+B190+B191+B212+B213</f>
        <v>217529.23</v>
      </c>
      <c r="E219" s="271"/>
    </row>
    <row r="220" spans="1:22" ht="15" thickBot="1" x14ac:dyDescent="0.35">
      <c r="A220" s="238"/>
      <c r="B220" s="260"/>
      <c r="C220" s="269">
        <v>0.8</v>
      </c>
      <c r="D220" s="270">
        <f>D219*C220</f>
        <v>174023.38400000002</v>
      </c>
      <c r="E220" s="272" t="s">
        <v>196</v>
      </c>
    </row>
    <row r="221" spans="1:22" x14ac:dyDescent="0.3">
      <c r="A221" s="238"/>
      <c r="B221" s="90"/>
      <c r="C221" s="229"/>
      <c r="D221" s="118"/>
      <c r="E221" s="229"/>
    </row>
    <row r="222" spans="1:22" x14ac:dyDescent="0.3">
      <c r="A222" s="238"/>
      <c r="B222" s="90"/>
      <c r="C222" s="115"/>
      <c r="D222" s="90"/>
      <c r="E222" s="115"/>
    </row>
    <row r="223" spans="1:22" x14ac:dyDescent="0.3">
      <c r="A223" s="238"/>
      <c r="B223" s="90"/>
      <c r="C223" s="115"/>
      <c r="D223" s="90"/>
      <c r="E223" s="115"/>
    </row>
    <row r="224" spans="1:22" x14ac:dyDescent="0.3">
      <c r="A224" s="238"/>
      <c r="B224" s="90"/>
      <c r="C224" s="115"/>
      <c r="D224" s="90"/>
      <c r="E224" s="115"/>
    </row>
    <row r="225" spans="1:5" x14ac:dyDescent="0.3">
      <c r="A225" s="238"/>
      <c r="B225" s="90"/>
      <c r="C225" s="115"/>
      <c r="D225" s="90"/>
      <c r="E225" s="115"/>
    </row>
    <row r="226" spans="1:5" x14ac:dyDescent="0.3">
      <c r="A226" s="238"/>
      <c r="B226" s="90"/>
      <c r="C226" s="115"/>
      <c r="D226" s="90"/>
      <c r="E226" s="115"/>
    </row>
    <row r="227" spans="1:5" x14ac:dyDescent="0.3">
      <c r="A227" s="238"/>
      <c r="B227" s="90"/>
      <c r="C227" s="115"/>
      <c r="D227" s="90"/>
      <c r="E227" s="115"/>
    </row>
    <row r="228" spans="1:5" x14ac:dyDescent="0.3">
      <c r="A228" s="238"/>
      <c r="B228" s="90"/>
      <c r="C228" s="115"/>
      <c r="D228" s="90"/>
      <c r="E228" s="115"/>
    </row>
    <row r="229" spans="1:5" x14ac:dyDescent="0.3">
      <c r="A229" s="238"/>
      <c r="B229" s="90"/>
      <c r="C229" s="115"/>
      <c r="D229" s="90"/>
      <c r="E229" s="115"/>
    </row>
    <row r="230" spans="1:5" x14ac:dyDescent="0.3">
      <c r="A230" s="238"/>
      <c r="B230" s="90"/>
      <c r="C230" s="115"/>
      <c r="D230" s="90"/>
      <c r="E230" s="115"/>
    </row>
    <row r="231" spans="1:5" x14ac:dyDescent="0.3">
      <c r="A231" s="238"/>
      <c r="B231" s="90"/>
      <c r="C231" s="115"/>
      <c r="D231" s="90"/>
      <c r="E231" s="115"/>
    </row>
    <row r="232" spans="1:5" x14ac:dyDescent="0.3">
      <c r="A232" s="238"/>
      <c r="B232" s="90"/>
      <c r="C232" s="115"/>
      <c r="D232" s="90"/>
      <c r="E232" s="115"/>
    </row>
    <row r="233" spans="1:5" x14ac:dyDescent="0.3">
      <c r="A233" s="238"/>
      <c r="B233" s="90"/>
      <c r="C233" s="115"/>
      <c r="D233" s="90"/>
      <c r="E233" s="115"/>
    </row>
    <row r="234" spans="1:5" x14ac:dyDescent="0.3">
      <c r="A234" s="238"/>
      <c r="B234" s="90"/>
      <c r="C234" s="115"/>
      <c r="D234" s="90"/>
      <c r="E234" s="115"/>
    </row>
    <row r="235" spans="1:5" x14ac:dyDescent="0.3">
      <c r="A235" s="238"/>
      <c r="B235" s="90"/>
      <c r="C235" s="115"/>
      <c r="D235" s="90"/>
      <c r="E235" s="115"/>
    </row>
    <row r="236" spans="1:5" x14ac:dyDescent="0.3">
      <c r="A236" s="238"/>
      <c r="B236" s="90"/>
      <c r="C236" s="115"/>
      <c r="D236" s="90"/>
      <c r="E236" s="115"/>
    </row>
    <row r="237" spans="1:5" x14ac:dyDescent="0.3">
      <c r="A237" s="238"/>
      <c r="B237" s="90"/>
      <c r="C237" s="115"/>
      <c r="D237" s="90"/>
      <c r="E237" s="115"/>
    </row>
    <row r="238" spans="1:5" x14ac:dyDescent="0.3">
      <c r="A238" s="238"/>
      <c r="B238" s="90"/>
      <c r="C238" s="115"/>
      <c r="D238" s="90"/>
      <c r="E238" s="115"/>
    </row>
    <row r="239" spans="1:5" x14ac:dyDescent="0.3">
      <c r="A239" s="238"/>
      <c r="B239" s="90"/>
      <c r="C239" s="115"/>
      <c r="D239" s="90"/>
      <c r="E239" s="115"/>
    </row>
    <row r="240" spans="1:5" x14ac:dyDescent="0.3">
      <c r="A240" s="238"/>
      <c r="B240" s="90"/>
      <c r="C240" s="115"/>
      <c r="D240" s="90"/>
      <c r="E240" s="115"/>
    </row>
    <row r="241" spans="1:5" x14ac:dyDescent="0.3">
      <c r="A241" s="238"/>
      <c r="B241" s="90"/>
      <c r="C241" s="115"/>
      <c r="D241" s="90"/>
      <c r="E241" s="115"/>
    </row>
    <row r="242" spans="1:5" x14ac:dyDescent="0.3">
      <c r="A242" s="238"/>
      <c r="B242" s="90"/>
      <c r="C242" s="115"/>
      <c r="D242" s="90"/>
      <c r="E242" s="115"/>
    </row>
    <row r="243" spans="1:5" x14ac:dyDescent="0.3">
      <c r="A243" s="238"/>
      <c r="B243" s="90"/>
      <c r="C243" s="115"/>
      <c r="D243" s="90"/>
      <c r="E243" s="115"/>
    </row>
    <row r="244" spans="1:5" x14ac:dyDescent="0.3">
      <c r="A244" s="238"/>
      <c r="B244" s="90"/>
      <c r="C244" s="115"/>
      <c r="D244" s="90"/>
      <c r="E244" s="115"/>
    </row>
    <row r="245" spans="1:5" x14ac:dyDescent="0.3">
      <c r="A245" s="238"/>
      <c r="B245" s="90"/>
      <c r="C245" s="115"/>
      <c r="D245" s="90"/>
      <c r="E245" s="115"/>
    </row>
    <row r="246" spans="1:5" x14ac:dyDescent="0.3">
      <c r="A246" s="238"/>
      <c r="B246" s="90"/>
      <c r="C246" s="115"/>
      <c r="D246" s="90"/>
      <c r="E246" s="115"/>
    </row>
    <row r="247" spans="1:5" x14ac:dyDescent="0.3">
      <c r="A247" s="238"/>
      <c r="B247" s="90"/>
      <c r="C247" s="115"/>
      <c r="D247" s="90"/>
      <c r="E247" s="115"/>
    </row>
    <row r="248" spans="1:5" x14ac:dyDescent="0.3">
      <c r="A248" s="238"/>
      <c r="B248" s="90"/>
      <c r="C248" s="115"/>
      <c r="D248" s="90"/>
      <c r="E248" s="115"/>
    </row>
    <row r="249" spans="1:5" x14ac:dyDescent="0.3">
      <c r="A249" s="238"/>
      <c r="B249" s="90"/>
      <c r="C249" s="115"/>
      <c r="D249" s="90"/>
      <c r="E249" s="115"/>
    </row>
    <row r="250" spans="1:5" x14ac:dyDescent="0.3">
      <c r="A250" s="238"/>
      <c r="B250" s="90"/>
      <c r="C250" s="115"/>
      <c r="D250" s="90"/>
      <c r="E250" s="115"/>
    </row>
    <row r="251" spans="1:5" x14ac:dyDescent="0.3">
      <c r="A251" s="238"/>
      <c r="B251" s="90"/>
      <c r="C251" s="115"/>
      <c r="D251" s="90"/>
      <c r="E251" s="115"/>
    </row>
    <row r="252" spans="1:5" x14ac:dyDescent="0.3">
      <c r="A252" s="238"/>
      <c r="B252" s="90"/>
      <c r="C252" s="115"/>
      <c r="D252" s="90"/>
      <c r="E252" s="115"/>
    </row>
    <row r="253" spans="1:5" x14ac:dyDescent="0.3">
      <c r="A253" s="238"/>
      <c r="B253" s="90"/>
      <c r="C253" s="115"/>
      <c r="D253" s="90"/>
      <c r="E253" s="115"/>
    </row>
    <row r="254" spans="1:5" x14ac:dyDescent="0.3">
      <c r="A254" s="238"/>
      <c r="B254" s="90"/>
      <c r="C254" s="115"/>
      <c r="D254" s="90"/>
      <c r="E254" s="115"/>
    </row>
    <row r="255" spans="1:5" x14ac:dyDescent="0.3">
      <c r="A255" s="238"/>
      <c r="B255" s="90"/>
      <c r="C255" s="115"/>
      <c r="D255" s="90"/>
      <c r="E255" s="115"/>
    </row>
    <row r="256" spans="1:5" x14ac:dyDescent="0.3">
      <c r="A256" s="238"/>
      <c r="B256" s="90"/>
      <c r="C256" s="115"/>
      <c r="D256" s="90"/>
      <c r="E256" s="115"/>
    </row>
    <row r="257" spans="1:5" x14ac:dyDescent="0.3">
      <c r="A257" s="238"/>
      <c r="B257" s="90"/>
      <c r="C257" s="115"/>
      <c r="D257" s="90"/>
      <c r="E257" s="115"/>
    </row>
    <row r="258" spans="1:5" x14ac:dyDescent="0.3">
      <c r="A258" s="238"/>
      <c r="B258" s="90"/>
      <c r="C258" s="115"/>
      <c r="D258" s="90"/>
      <c r="E258" s="115"/>
    </row>
    <row r="259" spans="1:5" x14ac:dyDescent="0.3">
      <c r="A259" s="238"/>
      <c r="B259" s="90"/>
      <c r="C259" s="115"/>
      <c r="D259" s="90"/>
      <c r="E259" s="115"/>
    </row>
    <row r="260" spans="1:5" x14ac:dyDescent="0.3">
      <c r="A260" s="238"/>
      <c r="B260" s="90"/>
      <c r="C260" s="115"/>
      <c r="D260" s="90"/>
      <c r="E260" s="115"/>
    </row>
    <row r="261" spans="1:5" x14ac:dyDescent="0.3">
      <c r="A261" s="238"/>
      <c r="B261" s="90"/>
      <c r="C261" s="115"/>
      <c r="D261" s="90"/>
      <c r="E261" s="115"/>
    </row>
    <row r="262" spans="1:5" x14ac:dyDescent="0.3">
      <c r="A262" s="238"/>
      <c r="B262" s="90"/>
      <c r="C262" s="115"/>
      <c r="D262" s="90"/>
      <c r="E262" s="115"/>
    </row>
    <row r="263" spans="1:5" x14ac:dyDescent="0.3">
      <c r="A263" s="238"/>
      <c r="B263" s="90"/>
      <c r="C263" s="115"/>
      <c r="D263" s="90"/>
      <c r="E263" s="115"/>
    </row>
    <row r="264" spans="1:5" x14ac:dyDescent="0.3">
      <c r="A264" s="238"/>
      <c r="B264" s="90"/>
      <c r="C264" s="115"/>
      <c r="D264" s="90"/>
      <c r="E264" s="115"/>
    </row>
    <row r="265" spans="1:5" x14ac:dyDescent="0.3">
      <c r="A265" s="238"/>
      <c r="B265" s="90"/>
      <c r="C265" s="115"/>
      <c r="D265" s="90"/>
      <c r="E265" s="115"/>
    </row>
    <row r="266" spans="1:5" x14ac:dyDescent="0.3">
      <c r="A266" s="238"/>
      <c r="B266" s="90"/>
      <c r="C266" s="115"/>
      <c r="D266" s="90"/>
      <c r="E266" s="115"/>
    </row>
    <row r="267" spans="1:5" x14ac:dyDescent="0.3">
      <c r="A267" s="238"/>
      <c r="B267" s="90"/>
      <c r="C267" s="115"/>
      <c r="D267" s="90"/>
      <c r="E267" s="115"/>
    </row>
    <row r="268" spans="1:5" x14ac:dyDescent="0.3">
      <c r="A268" s="238"/>
      <c r="B268" s="90"/>
      <c r="C268" s="115"/>
      <c r="D268" s="90"/>
      <c r="E268" s="115"/>
    </row>
    <row r="269" spans="1:5" x14ac:dyDescent="0.3">
      <c r="A269" s="238"/>
      <c r="B269" s="90"/>
      <c r="C269" s="115"/>
      <c r="D269" s="90"/>
      <c r="E269" s="115"/>
    </row>
    <row r="270" spans="1:5" x14ac:dyDescent="0.3">
      <c r="A270" s="238"/>
      <c r="B270" s="90"/>
      <c r="C270" s="115"/>
      <c r="D270" s="90"/>
      <c r="E270" s="115"/>
    </row>
    <row r="271" spans="1:5" x14ac:dyDescent="0.3">
      <c r="A271" s="238"/>
      <c r="B271" s="90"/>
      <c r="C271" s="115"/>
      <c r="D271" s="90"/>
      <c r="E271" s="115"/>
    </row>
    <row r="272" spans="1:5" x14ac:dyDescent="0.3">
      <c r="A272" s="238"/>
      <c r="B272" s="90"/>
      <c r="C272" s="115"/>
      <c r="D272" s="90"/>
      <c r="E272" s="115"/>
    </row>
    <row r="273" spans="1:5" x14ac:dyDescent="0.3">
      <c r="A273" s="238"/>
      <c r="B273" s="90"/>
      <c r="C273" s="115"/>
      <c r="D273" s="90"/>
      <c r="E273" s="115"/>
    </row>
    <row r="274" spans="1:5" x14ac:dyDescent="0.3">
      <c r="A274" s="238"/>
      <c r="B274" s="90"/>
      <c r="C274" s="115"/>
      <c r="D274" s="90"/>
      <c r="E274" s="115"/>
    </row>
    <row r="275" spans="1:5" x14ac:dyDescent="0.3">
      <c r="A275" s="238"/>
      <c r="B275" s="90"/>
      <c r="C275" s="115"/>
      <c r="D275" s="90"/>
      <c r="E275" s="115"/>
    </row>
    <row r="276" spans="1:5" x14ac:dyDescent="0.3">
      <c r="A276" s="238"/>
      <c r="B276" s="90"/>
      <c r="C276" s="115"/>
      <c r="D276" s="90"/>
      <c r="E276" s="115"/>
    </row>
    <row r="277" spans="1:5" x14ac:dyDescent="0.3">
      <c r="A277" s="238"/>
      <c r="B277" s="90"/>
      <c r="C277" s="115"/>
      <c r="D277" s="90"/>
      <c r="E277" s="115"/>
    </row>
    <row r="278" spans="1:5" x14ac:dyDescent="0.3">
      <c r="A278" s="238"/>
      <c r="B278" s="90"/>
      <c r="C278" s="115"/>
      <c r="D278" s="90"/>
      <c r="E278" s="115"/>
    </row>
    <row r="279" spans="1:5" x14ac:dyDescent="0.3">
      <c r="A279" s="238"/>
      <c r="B279" s="90"/>
      <c r="C279" s="115"/>
      <c r="D279" s="90"/>
      <c r="E279" s="115"/>
    </row>
    <row r="280" spans="1:5" x14ac:dyDescent="0.3">
      <c r="A280" s="238"/>
      <c r="B280" s="90"/>
      <c r="C280" s="115"/>
      <c r="D280" s="90"/>
      <c r="E280" s="115"/>
    </row>
    <row r="281" spans="1:5" x14ac:dyDescent="0.3">
      <c r="A281" s="238"/>
      <c r="B281" s="90"/>
      <c r="C281" s="115"/>
      <c r="D281" s="90"/>
      <c r="E281" s="115"/>
    </row>
    <row r="282" spans="1:5" x14ac:dyDescent="0.3">
      <c r="A282" s="238"/>
      <c r="B282" s="90"/>
      <c r="C282" s="115"/>
      <c r="D282" s="90"/>
      <c r="E282" s="115"/>
    </row>
    <row r="283" spans="1:5" x14ac:dyDescent="0.3">
      <c r="A283" s="238"/>
      <c r="B283" s="90"/>
      <c r="C283" s="115"/>
      <c r="D283" s="90"/>
      <c r="E283" s="115"/>
    </row>
    <row r="284" spans="1:5" x14ac:dyDescent="0.3">
      <c r="A284" s="238"/>
      <c r="B284" s="90"/>
      <c r="C284" s="115"/>
      <c r="D284" s="90"/>
      <c r="E284" s="115"/>
    </row>
    <row r="285" spans="1:5" x14ac:dyDescent="0.3">
      <c r="A285" s="238"/>
      <c r="B285" s="90"/>
      <c r="C285" s="115"/>
      <c r="D285" s="90"/>
      <c r="E285" s="115"/>
    </row>
    <row r="286" spans="1:5" x14ac:dyDescent="0.3">
      <c r="A286" s="238"/>
      <c r="B286" s="90"/>
      <c r="C286" s="115"/>
      <c r="D286" s="90"/>
      <c r="E286" s="115"/>
    </row>
    <row r="287" spans="1:5" x14ac:dyDescent="0.3">
      <c r="A287" s="238"/>
      <c r="B287" s="90"/>
      <c r="C287" s="115"/>
      <c r="D287" s="90"/>
      <c r="E287" s="115"/>
    </row>
    <row r="288" spans="1:5" x14ac:dyDescent="0.3">
      <c r="A288" s="238"/>
      <c r="B288" s="90"/>
      <c r="C288" s="115"/>
      <c r="D288" s="90"/>
      <c r="E288" s="115"/>
    </row>
    <row r="289" spans="1:5" x14ac:dyDescent="0.3">
      <c r="A289" s="238"/>
      <c r="B289" s="90"/>
      <c r="C289" s="115"/>
      <c r="D289" s="90"/>
      <c r="E289" s="115"/>
    </row>
    <row r="290" spans="1:5" x14ac:dyDescent="0.3">
      <c r="A290" s="238"/>
      <c r="B290" s="90"/>
      <c r="C290" s="115"/>
      <c r="D290" s="90"/>
      <c r="E290" s="115"/>
    </row>
    <row r="291" spans="1:5" x14ac:dyDescent="0.3">
      <c r="A291" s="238"/>
      <c r="B291" s="90"/>
      <c r="C291" s="115"/>
      <c r="D291" s="90"/>
      <c r="E291" s="115"/>
    </row>
    <row r="292" spans="1:5" x14ac:dyDescent="0.3">
      <c r="A292" s="238"/>
      <c r="B292" s="90"/>
      <c r="C292" s="115"/>
      <c r="D292" s="90"/>
      <c r="E292" s="115"/>
    </row>
    <row r="293" spans="1:5" x14ac:dyDescent="0.3">
      <c r="A293" s="238"/>
      <c r="B293" s="90"/>
      <c r="C293" s="115"/>
      <c r="D293" s="90"/>
      <c r="E293" s="115"/>
    </row>
    <row r="294" spans="1:5" x14ac:dyDescent="0.3">
      <c r="A294" s="238"/>
      <c r="B294" s="90"/>
      <c r="C294" s="115"/>
      <c r="D294" s="90"/>
      <c r="E294" s="115"/>
    </row>
    <row r="295" spans="1:5" x14ac:dyDescent="0.3">
      <c r="A295" s="238"/>
      <c r="B295" s="90"/>
      <c r="C295" s="115"/>
      <c r="D295" s="90"/>
      <c r="E295" s="115"/>
    </row>
    <row r="296" spans="1:5" x14ac:dyDescent="0.3">
      <c r="A296" s="238"/>
      <c r="B296" s="90"/>
      <c r="C296" s="115"/>
      <c r="D296" s="90"/>
      <c r="E296" s="115"/>
    </row>
    <row r="297" spans="1:5" x14ac:dyDescent="0.3">
      <c r="A297" s="238"/>
      <c r="B297" s="90"/>
      <c r="C297" s="115"/>
      <c r="D297" s="90"/>
      <c r="E297" s="115"/>
    </row>
    <row r="298" spans="1:5" x14ac:dyDescent="0.3">
      <c r="A298" s="238"/>
      <c r="B298" s="90"/>
      <c r="C298" s="115"/>
      <c r="D298" s="90"/>
      <c r="E298" s="115"/>
    </row>
    <row r="299" spans="1:5" x14ac:dyDescent="0.3">
      <c r="A299" s="238"/>
      <c r="B299" s="90"/>
      <c r="C299" s="115"/>
      <c r="D299" s="90"/>
      <c r="E299" s="115"/>
    </row>
    <row r="300" spans="1:5" x14ac:dyDescent="0.3">
      <c r="A300" s="238"/>
      <c r="B300" s="90"/>
      <c r="C300" s="115"/>
      <c r="D300" s="90"/>
      <c r="E300" s="115"/>
    </row>
    <row r="301" spans="1:5" x14ac:dyDescent="0.3">
      <c r="A301" s="238"/>
      <c r="B301" s="90"/>
      <c r="C301" s="115"/>
      <c r="D301" s="90"/>
      <c r="E301" s="115"/>
    </row>
    <row r="302" spans="1:5" x14ac:dyDescent="0.3">
      <c r="A302" s="238"/>
      <c r="B302" s="90"/>
      <c r="C302" s="115"/>
      <c r="D302" s="90"/>
      <c r="E302" s="115"/>
    </row>
    <row r="303" spans="1:5" x14ac:dyDescent="0.3">
      <c r="A303" s="238"/>
      <c r="B303" s="90"/>
      <c r="C303" s="115"/>
      <c r="D303" s="90"/>
      <c r="E303" s="115"/>
    </row>
    <row r="304" spans="1:5" x14ac:dyDescent="0.3">
      <c r="A304" s="238"/>
      <c r="B304" s="90"/>
      <c r="C304" s="115"/>
      <c r="D304" s="90"/>
      <c r="E304" s="115"/>
    </row>
    <row r="305" spans="1:5" x14ac:dyDescent="0.3">
      <c r="A305" s="238"/>
      <c r="B305" s="90"/>
      <c r="C305" s="115"/>
      <c r="D305" s="90"/>
      <c r="E305" s="115"/>
    </row>
    <row r="306" spans="1:5" x14ac:dyDescent="0.3">
      <c r="A306" s="238"/>
      <c r="B306" s="90"/>
      <c r="C306" s="115"/>
      <c r="D306" s="90"/>
      <c r="E306" s="115"/>
    </row>
    <row r="307" spans="1:5" x14ac:dyDescent="0.3">
      <c r="A307" s="238"/>
      <c r="B307" s="90"/>
      <c r="C307" s="115"/>
      <c r="D307" s="90"/>
      <c r="E307" s="115"/>
    </row>
    <row r="308" spans="1:5" x14ac:dyDescent="0.3">
      <c r="A308" s="238"/>
      <c r="B308" s="90"/>
      <c r="C308" s="115"/>
      <c r="D308" s="90"/>
      <c r="E308" s="115"/>
    </row>
    <row r="309" spans="1:5" x14ac:dyDescent="0.3">
      <c r="A309" s="238"/>
      <c r="B309" s="90"/>
      <c r="C309" s="115"/>
      <c r="D309" s="90"/>
      <c r="E309" s="115"/>
    </row>
    <row r="310" spans="1:5" x14ac:dyDescent="0.3">
      <c r="A310" s="238"/>
      <c r="B310" s="90"/>
      <c r="C310" s="115"/>
      <c r="D310" s="90"/>
      <c r="E310" s="115"/>
    </row>
    <row r="311" spans="1:5" x14ac:dyDescent="0.3">
      <c r="A311" s="238"/>
      <c r="B311" s="90"/>
      <c r="C311" s="115"/>
      <c r="D311" s="90"/>
      <c r="E311" s="115"/>
    </row>
    <row r="312" spans="1:5" x14ac:dyDescent="0.3">
      <c r="A312" s="238"/>
      <c r="B312" s="90"/>
      <c r="C312" s="115"/>
      <c r="D312" s="90"/>
      <c r="E312" s="115"/>
    </row>
    <row r="313" spans="1:5" x14ac:dyDescent="0.3">
      <c r="A313" s="238"/>
      <c r="B313" s="90"/>
      <c r="C313" s="115"/>
      <c r="D313" s="90"/>
      <c r="E313" s="115"/>
    </row>
    <row r="314" spans="1:5" x14ac:dyDescent="0.3">
      <c r="A314" s="238"/>
      <c r="B314" s="90"/>
      <c r="C314" s="115"/>
      <c r="D314" s="90"/>
      <c r="E314" s="115"/>
    </row>
    <row r="315" spans="1:5" x14ac:dyDescent="0.3">
      <c r="A315" s="238"/>
      <c r="B315" s="90"/>
      <c r="C315" s="115"/>
      <c r="D315" s="90"/>
      <c r="E315" s="115"/>
    </row>
    <row r="316" spans="1:5" x14ac:dyDescent="0.3">
      <c r="A316" s="238"/>
      <c r="B316" s="90"/>
      <c r="C316" s="115"/>
      <c r="D316" s="90"/>
      <c r="E316" s="115"/>
    </row>
    <row r="317" spans="1:5" x14ac:dyDescent="0.3">
      <c r="A317" s="238"/>
      <c r="B317" s="90"/>
      <c r="C317" s="115"/>
      <c r="D317" s="90"/>
      <c r="E317" s="115"/>
    </row>
    <row r="318" spans="1:5" x14ac:dyDescent="0.3">
      <c r="A318" s="238"/>
      <c r="B318" s="90"/>
      <c r="C318" s="115"/>
      <c r="D318" s="90"/>
      <c r="E318" s="115"/>
    </row>
    <row r="319" spans="1:5" x14ac:dyDescent="0.3">
      <c r="A319" s="238"/>
      <c r="B319" s="90"/>
      <c r="C319" s="115"/>
      <c r="D319" s="90"/>
      <c r="E319" s="115"/>
    </row>
    <row r="320" spans="1:5" x14ac:dyDescent="0.3">
      <c r="A320" s="238"/>
      <c r="B320" s="90"/>
      <c r="C320" s="115"/>
      <c r="D320" s="90"/>
      <c r="E320" s="115"/>
    </row>
    <row r="321" spans="1:5" x14ac:dyDescent="0.3">
      <c r="A321" s="238"/>
      <c r="B321" s="90"/>
      <c r="C321" s="115"/>
      <c r="D321" s="90"/>
      <c r="E321" s="115"/>
    </row>
    <row r="322" spans="1:5" x14ac:dyDescent="0.3">
      <c r="A322" s="238"/>
      <c r="B322" s="90"/>
      <c r="C322" s="115"/>
      <c r="D322" s="90"/>
      <c r="E322" s="115"/>
    </row>
    <row r="323" spans="1:5" x14ac:dyDescent="0.3">
      <c r="A323" s="238"/>
      <c r="B323" s="90"/>
      <c r="C323" s="115"/>
      <c r="D323" s="90"/>
      <c r="E323" s="115"/>
    </row>
    <row r="324" spans="1:5" x14ac:dyDescent="0.3">
      <c r="A324" s="238"/>
      <c r="B324" s="90"/>
      <c r="C324" s="115"/>
      <c r="D324" s="90"/>
      <c r="E324" s="115"/>
    </row>
    <row r="325" spans="1:5" x14ac:dyDescent="0.3">
      <c r="A325" s="238"/>
      <c r="B325" s="90"/>
      <c r="C325" s="115"/>
      <c r="D325" s="90"/>
      <c r="E325" s="115"/>
    </row>
    <row r="326" spans="1:5" x14ac:dyDescent="0.3">
      <c r="A326" s="238"/>
      <c r="B326" s="90"/>
      <c r="C326" s="115"/>
      <c r="D326" s="90"/>
      <c r="E326" s="115"/>
    </row>
    <row r="327" spans="1:5" x14ac:dyDescent="0.3">
      <c r="A327" s="238"/>
      <c r="B327" s="90"/>
      <c r="C327" s="115"/>
      <c r="D327" s="90"/>
      <c r="E327" s="115"/>
    </row>
    <row r="328" spans="1:5" x14ac:dyDescent="0.3">
      <c r="A328" s="238"/>
      <c r="B328" s="90"/>
      <c r="C328" s="115"/>
      <c r="D328" s="90"/>
      <c r="E328" s="115"/>
    </row>
    <row r="329" spans="1:5" x14ac:dyDescent="0.3">
      <c r="A329" s="238"/>
      <c r="B329" s="90"/>
      <c r="C329" s="115"/>
      <c r="D329" s="90"/>
      <c r="E329" s="115"/>
    </row>
    <row r="330" spans="1:5" x14ac:dyDescent="0.3">
      <c r="A330" s="238"/>
      <c r="B330" s="90"/>
      <c r="C330" s="115"/>
      <c r="D330" s="90"/>
      <c r="E330" s="115"/>
    </row>
    <row r="331" spans="1:5" x14ac:dyDescent="0.3">
      <c r="A331" s="238"/>
      <c r="B331" s="90"/>
      <c r="C331" s="115"/>
      <c r="D331" s="90"/>
      <c r="E331" s="115"/>
    </row>
    <row r="332" spans="1:5" x14ac:dyDescent="0.3">
      <c r="A332" s="238"/>
      <c r="B332" s="90"/>
      <c r="C332" s="115"/>
      <c r="D332" s="90"/>
      <c r="E332" s="115"/>
    </row>
    <row r="333" spans="1:5" x14ac:dyDescent="0.3">
      <c r="A333" s="238"/>
      <c r="B333" s="90"/>
      <c r="C333" s="115"/>
      <c r="D333" s="90"/>
      <c r="E333" s="115"/>
    </row>
    <row r="334" spans="1:5" x14ac:dyDescent="0.3">
      <c r="A334" s="238"/>
      <c r="B334" s="90"/>
      <c r="C334" s="115"/>
      <c r="D334" s="90"/>
      <c r="E334" s="115"/>
    </row>
    <row r="335" spans="1:5" x14ac:dyDescent="0.3">
      <c r="A335" s="238"/>
      <c r="B335" s="90"/>
      <c r="C335" s="115"/>
      <c r="D335" s="90"/>
      <c r="E335" s="115"/>
    </row>
    <row r="336" spans="1:5" x14ac:dyDescent="0.3">
      <c r="A336" s="238"/>
      <c r="B336" s="90"/>
      <c r="C336" s="115"/>
      <c r="D336" s="90"/>
      <c r="E336" s="115"/>
    </row>
    <row r="337" spans="1:5" x14ac:dyDescent="0.3">
      <c r="A337" s="238"/>
      <c r="B337" s="90"/>
      <c r="C337" s="115"/>
      <c r="D337" s="90"/>
      <c r="E337" s="115"/>
    </row>
    <row r="338" spans="1:5" x14ac:dyDescent="0.3">
      <c r="A338" s="238"/>
      <c r="B338" s="90"/>
      <c r="C338" s="115"/>
      <c r="D338" s="90"/>
      <c r="E338" s="115"/>
    </row>
    <row r="339" spans="1:5" x14ac:dyDescent="0.3">
      <c r="A339" s="238"/>
      <c r="B339" s="90"/>
      <c r="C339" s="115"/>
      <c r="D339" s="90"/>
      <c r="E339" s="115"/>
    </row>
    <row r="340" spans="1:5" x14ac:dyDescent="0.3">
      <c r="A340" s="238"/>
      <c r="B340" s="90"/>
      <c r="C340" s="115"/>
      <c r="D340" s="90"/>
      <c r="E340" s="115"/>
    </row>
    <row r="341" spans="1:5" x14ac:dyDescent="0.3">
      <c r="A341" s="238"/>
      <c r="B341" s="90"/>
      <c r="C341" s="115"/>
      <c r="D341" s="90"/>
      <c r="E341" s="115"/>
    </row>
    <row r="342" spans="1:5" x14ac:dyDescent="0.3">
      <c r="A342" s="238"/>
      <c r="B342" s="90"/>
      <c r="C342" s="115"/>
      <c r="D342" s="90"/>
      <c r="E342" s="115"/>
    </row>
    <row r="343" spans="1:5" x14ac:dyDescent="0.3">
      <c r="A343" s="238"/>
      <c r="B343" s="90"/>
      <c r="C343" s="115"/>
      <c r="D343" s="90"/>
      <c r="E343" s="115"/>
    </row>
    <row r="344" spans="1:5" x14ac:dyDescent="0.3">
      <c r="A344" s="238"/>
      <c r="B344" s="90"/>
      <c r="C344" s="115"/>
      <c r="D344" s="90"/>
      <c r="E344" s="115"/>
    </row>
    <row r="345" spans="1:5" x14ac:dyDescent="0.3">
      <c r="A345" s="238"/>
      <c r="B345" s="90"/>
      <c r="C345" s="115"/>
      <c r="D345" s="90"/>
      <c r="E345" s="115"/>
    </row>
    <row r="346" spans="1:5" x14ac:dyDescent="0.3">
      <c r="A346" s="238"/>
      <c r="B346" s="90"/>
      <c r="C346" s="115"/>
      <c r="D346" s="90"/>
      <c r="E346" s="115"/>
    </row>
    <row r="347" spans="1:5" x14ac:dyDescent="0.3">
      <c r="A347" s="238"/>
      <c r="B347" s="90"/>
      <c r="C347" s="115"/>
      <c r="D347" s="90"/>
      <c r="E347" s="115"/>
    </row>
    <row r="348" spans="1:5" x14ac:dyDescent="0.3">
      <c r="A348" s="238"/>
      <c r="B348" s="90"/>
      <c r="C348" s="115"/>
      <c r="D348" s="90"/>
      <c r="E348" s="115"/>
    </row>
    <row r="349" spans="1:5" x14ac:dyDescent="0.3">
      <c r="A349" s="238"/>
      <c r="B349" s="90"/>
      <c r="C349" s="115"/>
      <c r="D349" s="90"/>
      <c r="E349" s="115"/>
    </row>
    <row r="350" spans="1:5" x14ac:dyDescent="0.3">
      <c r="A350" s="238"/>
      <c r="B350" s="90"/>
      <c r="C350" s="115"/>
      <c r="D350" s="90"/>
      <c r="E350" s="115"/>
    </row>
    <row r="351" spans="1:5" x14ac:dyDescent="0.3">
      <c r="A351" s="238"/>
      <c r="B351" s="90"/>
      <c r="C351" s="115"/>
      <c r="D351" s="90"/>
      <c r="E351" s="115"/>
    </row>
    <row r="352" spans="1:5" x14ac:dyDescent="0.3">
      <c r="A352" s="238"/>
      <c r="B352" s="90"/>
      <c r="C352" s="115"/>
      <c r="D352" s="90"/>
      <c r="E352" s="115"/>
    </row>
    <row r="353" spans="1:5" x14ac:dyDescent="0.3">
      <c r="A353" s="238"/>
      <c r="B353" s="90"/>
      <c r="C353" s="115"/>
      <c r="D353" s="90"/>
      <c r="E353" s="115"/>
    </row>
    <row r="354" spans="1:5" x14ac:dyDescent="0.3">
      <c r="A354" s="238"/>
      <c r="B354" s="90"/>
      <c r="C354" s="115"/>
      <c r="D354" s="90"/>
      <c r="E354" s="115"/>
    </row>
    <row r="355" spans="1:5" x14ac:dyDescent="0.3">
      <c r="A355" s="238"/>
      <c r="B355" s="90"/>
      <c r="C355" s="115"/>
      <c r="D355" s="90"/>
      <c r="E355" s="115"/>
    </row>
    <row r="356" spans="1:5" x14ac:dyDescent="0.3">
      <c r="A356" s="238"/>
      <c r="B356" s="90"/>
      <c r="C356" s="115"/>
      <c r="D356" s="90"/>
      <c r="E356" s="115"/>
    </row>
    <row r="357" spans="1:5" x14ac:dyDescent="0.3">
      <c r="A357" s="238"/>
      <c r="B357" s="90"/>
      <c r="C357" s="115"/>
      <c r="D357" s="90"/>
      <c r="E357" s="115"/>
    </row>
    <row r="358" spans="1:5" x14ac:dyDescent="0.3">
      <c r="A358" s="238"/>
      <c r="B358" s="90"/>
      <c r="C358" s="115"/>
      <c r="D358" s="90"/>
      <c r="E358" s="115"/>
    </row>
    <row r="359" spans="1:5" x14ac:dyDescent="0.3">
      <c r="A359" s="238"/>
      <c r="B359" s="90"/>
      <c r="C359" s="115"/>
      <c r="D359" s="90"/>
      <c r="E359" s="115"/>
    </row>
    <row r="360" spans="1:5" x14ac:dyDescent="0.3">
      <c r="A360" s="238"/>
      <c r="B360" s="90"/>
      <c r="C360" s="115"/>
      <c r="D360" s="90"/>
      <c r="E360" s="115"/>
    </row>
    <row r="361" spans="1:5" x14ac:dyDescent="0.3">
      <c r="A361" s="238"/>
      <c r="B361" s="90"/>
      <c r="C361" s="115"/>
      <c r="D361" s="90"/>
      <c r="E361" s="115"/>
    </row>
    <row r="362" spans="1:5" x14ac:dyDescent="0.3">
      <c r="A362" s="238"/>
      <c r="B362" s="90"/>
      <c r="C362" s="115"/>
      <c r="D362" s="90"/>
      <c r="E362" s="115"/>
    </row>
    <row r="363" spans="1:5" x14ac:dyDescent="0.3">
      <c r="A363" s="238"/>
      <c r="B363" s="90"/>
      <c r="C363" s="115"/>
      <c r="D363" s="90"/>
      <c r="E363" s="115"/>
    </row>
    <row r="364" spans="1:5" x14ac:dyDescent="0.3">
      <c r="A364" s="238"/>
      <c r="B364" s="90"/>
      <c r="C364" s="115"/>
      <c r="D364" s="90"/>
      <c r="E364" s="115"/>
    </row>
    <row r="365" spans="1:5" x14ac:dyDescent="0.3">
      <c r="A365" s="238"/>
      <c r="B365" s="90"/>
      <c r="C365" s="115"/>
      <c r="D365" s="90"/>
      <c r="E365" s="115"/>
    </row>
    <row r="366" spans="1:5" x14ac:dyDescent="0.3">
      <c r="A366" s="238"/>
      <c r="B366" s="90"/>
      <c r="C366" s="115"/>
      <c r="D366" s="90"/>
      <c r="E366" s="115"/>
    </row>
    <row r="367" spans="1:5" x14ac:dyDescent="0.3">
      <c r="A367" s="238"/>
      <c r="B367" s="90"/>
      <c r="C367" s="115"/>
      <c r="D367" s="90"/>
      <c r="E367" s="115"/>
    </row>
    <row r="368" spans="1:5" x14ac:dyDescent="0.3">
      <c r="A368" s="238"/>
      <c r="B368" s="90"/>
      <c r="C368" s="115"/>
      <c r="D368" s="90"/>
      <c r="E368" s="115"/>
    </row>
    <row r="369" spans="1:5" x14ac:dyDescent="0.3">
      <c r="A369" s="238"/>
      <c r="B369" s="90"/>
      <c r="C369" s="115"/>
      <c r="D369" s="90"/>
      <c r="E369" s="115"/>
    </row>
    <row r="370" spans="1:5" x14ac:dyDescent="0.3">
      <c r="A370" s="238"/>
      <c r="B370" s="90"/>
      <c r="C370" s="115"/>
      <c r="D370" s="90"/>
      <c r="E370" s="115"/>
    </row>
    <row r="371" spans="1:5" x14ac:dyDescent="0.3">
      <c r="A371" s="238"/>
      <c r="B371" s="90"/>
      <c r="C371" s="115"/>
      <c r="D371" s="90"/>
      <c r="E371" s="115"/>
    </row>
    <row r="372" spans="1:5" x14ac:dyDescent="0.3">
      <c r="A372" s="238"/>
      <c r="B372" s="90"/>
      <c r="C372" s="115"/>
      <c r="D372" s="90"/>
      <c r="E372" s="115"/>
    </row>
    <row r="373" spans="1:5" x14ac:dyDescent="0.3">
      <c r="A373" s="238"/>
      <c r="B373" s="90"/>
      <c r="C373" s="115"/>
      <c r="D373" s="90"/>
      <c r="E373" s="115"/>
    </row>
    <row r="374" spans="1:5" x14ac:dyDescent="0.3">
      <c r="A374" s="238"/>
      <c r="B374" s="90"/>
      <c r="C374" s="115"/>
      <c r="D374" s="90"/>
      <c r="E374" s="115"/>
    </row>
    <row r="375" spans="1:5" x14ac:dyDescent="0.3">
      <c r="A375" s="238"/>
      <c r="B375" s="90"/>
      <c r="C375" s="115"/>
      <c r="D375" s="90"/>
      <c r="E375" s="115"/>
    </row>
    <row r="376" spans="1:5" x14ac:dyDescent="0.3">
      <c r="A376" s="238"/>
      <c r="B376" s="90"/>
      <c r="C376" s="115"/>
      <c r="D376" s="90"/>
      <c r="E376" s="115"/>
    </row>
    <row r="377" spans="1:5" x14ac:dyDescent="0.3">
      <c r="A377" s="238"/>
      <c r="B377" s="90"/>
      <c r="C377" s="115"/>
      <c r="D377" s="90"/>
      <c r="E377" s="115"/>
    </row>
    <row r="378" spans="1:5" x14ac:dyDescent="0.3">
      <c r="A378" s="238"/>
      <c r="B378" s="90"/>
      <c r="C378" s="115"/>
      <c r="D378" s="90"/>
      <c r="E378" s="115"/>
    </row>
    <row r="379" spans="1:5" x14ac:dyDescent="0.3">
      <c r="A379" s="238"/>
      <c r="B379" s="90"/>
      <c r="C379" s="115"/>
      <c r="D379" s="90"/>
      <c r="E379" s="115"/>
    </row>
    <row r="380" spans="1:5" x14ac:dyDescent="0.3">
      <c r="A380" s="238"/>
      <c r="B380" s="90"/>
      <c r="C380" s="115"/>
      <c r="D380" s="90"/>
      <c r="E380" s="115"/>
    </row>
    <row r="381" spans="1:5" x14ac:dyDescent="0.3">
      <c r="A381" s="238"/>
      <c r="B381" s="90"/>
      <c r="C381" s="115"/>
      <c r="D381" s="90"/>
      <c r="E381" s="115"/>
    </row>
    <row r="382" spans="1:5" x14ac:dyDescent="0.3">
      <c r="A382" s="238"/>
      <c r="B382" s="90"/>
      <c r="C382" s="115"/>
      <c r="D382" s="90"/>
      <c r="E382" s="115"/>
    </row>
    <row r="383" spans="1:5" x14ac:dyDescent="0.3">
      <c r="A383" s="238"/>
      <c r="B383" s="90"/>
      <c r="C383" s="115"/>
      <c r="D383" s="90"/>
      <c r="E383" s="115"/>
    </row>
    <row r="384" spans="1:5" x14ac:dyDescent="0.3">
      <c r="A384" s="238"/>
      <c r="B384" s="90"/>
      <c r="C384" s="115"/>
      <c r="D384" s="90"/>
      <c r="E384" s="115"/>
    </row>
    <row r="385" spans="1:5" x14ac:dyDescent="0.3">
      <c r="A385" s="238"/>
      <c r="B385" s="90"/>
      <c r="C385" s="115"/>
      <c r="D385" s="90"/>
      <c r="E385" s="115"/>
    </row>
    <row r="386" spans="1:5" x14ac:dyDescent="0.3">
      <c r="A386" s="238"/>
      <c r="B386" s="90"/>
      <c r="C386" s="115"/>
      <c r="D386" s="90"/>
      <c r="E386" s="115"/>
    </row>
    <row r="387" spans="1:5" x14ac:dyDescent="0.3">
      <c r="A387" s="238"/>
      <c r="B387" s="90"/>
      <c r="C387" s="115"/>
      <c r="D387" s="90"/>
      <c r="E387" s="115"/>
    </row>
    <row r="388" spans="1:5" x14ac:dyDescent="0.3">
      <c r="A388" s="238"/>
      <c r="B388" s="90"/>
      <c r="C388" s="115"/>
      <c r="D388" s="90"/>
      <c r="E388" s="115"/>
    </row>
    <row r="389" spans="1:5" x14ac:dyDescent="0.3">
      <c r="A389" s="238"/>
      <c r="B389" s="90"/>
      <c r="C389" s="115"/>
      <c r="D389" s="90"/>
      <c r="E389" s="115"/>
    </row>
    <row r="390" spans="1:5" x14ac:dyDescent="0.3">
      <c r="A390" s="238"/>
      <c r="B390" s="90"/>
      <c r="C390" s="115"/>
      <c r="D390" s="90"/>
      <c r="E390" s="115"/>
    </row>
    <row r="391" spans="1:5" x14ac:dyDescent="0.3">
      <c r="A391" s="238"/>
      <c r="B391" s="90"/>
      <c r="C391" s="115"/>
      <c r="D391" s="90"/>
      <c r="E391" s="115"/>
    </row>
    <row r="392" spans="1:5" x14ac:dyDescent="0.3">
      <c r="A392" s="238"/>
      <c r="B392" s="90"/>
      <c r="C392" s="115"/>
      <c r="D392" s="90"/>
      <c r="E392" s="115"/>
    </row>
    <row r="393" spans="1:5" x14ac:dyDescent="0.3">
      <c r="A393" s="238"/>
      <c r="B393" s="90"/>
      <c r="C393" s="115"/>
      <c r="D393" s="90"/>
      <c r="E393" s="115"/>
    </row>
    <row r="394" spans="1:5" x14ac:dyDescent="0.3">
      <c r="A394" s="238"/>
      <c r="B394" s="90"/>
      <c r="C394" s="115"/>
      <c r="D394" s="90"/>
      <c r="E394" s="115"/>
    </row>
    <row r="395" spans="1:5" x14ac:dyDescent="0.3">
      <c r="A395" s="238"/>
      <c r="B395" s="90"/>
      <c r="C395" s="115"/>
      <c r="D395" s="90"/>
      <c r="E395" s="115"/>
    </row>
    <row r="396" spans="1:5" x14ac:dyDescent="0.3">
      <c r="A396" s="238"/>
      <c r="B396" s="90"/>
      <c r="C396" s="115"/>
      <c r="D396" s="90"/>
      <c r="E396" s="115"/>
    </row>
    <row r="397" spans="1:5" x14ac:dyDescent="0.3">
      <c r="A397" s="238"/>
      <c r="B397" s="90"/>
      <c r="C397" s="115"/>
      <c r="D397" s="90"/>
      <c r="E397" s="115"/>
    </row>
    <row r="398" spans="1:5" x14ac:dyDescent="0.3">
      <c r="A398" s="238"/>
      <c r="B398" s="90"/>
      <c r="C398" s="115"/>
      <c r="D398" s="90"/>
      <c r="E398" s="115"/>
    </row>
    <row r="399" spans="1:5" x14ac:dyDescent="0.3">
      <c r="A399" s="238"/>
      <c r="B399" s="90"/>
      <c r="C399" s="115"/>
      <c r="D399" s="90"/>
      <c r="E399" s="115"/>
    </row>
    <row r="400" spans="1:5" x14ac:dyDescent="0.3">
      <c r="A400" s="238"/>
      <c r="B400" s="90"/>
      <c r="C400" s="115"/>
      <c r="D400" s="90"/>
      <c r="E400" s="115"/>
    </row>
    <row r="401" spans="1:5" x14ac:dyDescent="0.3">
      <c r="A401" s="238"/>
      <c r="B401" s="90"/>
      <c r="C401" s="115"/>
      <c r="D401" s="90"/>
      <c r="E401" s="115"/>
    </row>
    <row r="402" spans="1:5" x14ac:dyDescent="0.3">
      <c r="A402" s="238"/>
      <c r="B402" s="90"/>
      <c r="C402" s="115"/>
      <c r="D402" s="90"/>
      <c r="E402" s="115"/>
    </row>
    <row r="403" spans="1:5" x14ac:dyDescent="0.3">
      <c r="A403" s="238"/>
      <c r="B403" s="90"/>
      <c r="C403" s="115"/>
      <c r="D403" s="90"/>
      <c r="E403" s="115"/>
    </row>
    <row r="404" spans="1:5" x14ac:dyDescent="0.3">
      <c r="A404" s="238"/>
      <c r="B404" s="90"/>
      <c r="C404" s="115"/>
      <c r="D404" s="90"/>
      <c r="E404" s="115"/>
    </row>
    <row r="405" spans="1:5" x14ac:dyDescent="0.3">
      <c r="A405" s="238"/>
      <c r="B405" s="90"/>
      <c r="C405" s="115"/>
      <c r="D405" s="90"/>
      <c r="E405" s="115"/>
    </row>
    <row r="406" spans="1:5" x14ac:dyDescent="0.3">
      <c r="A406" s="238"/>
      <c r="B406" s="90"/>
      <c r="C406" s="115"/>
      <c r="D406" s="90"/>
      <c r="E406" s="115"/>
    </row>
    <row r="407" spans="1:5" x14ac:dyDescent="0.3">
      <c r="A407" s="238"/>
      <c r="B407" s="90"/>
      <c r="C407" s="115"/>
      <c r="D407" s="90"/>
      <c r="E407" s="115"/>
    </row>
    <row r="408" spans="1:5" x14ac:dyDescent="0.3">
      <c r="A408" s="238"/>
      <c r="B408" s="90"/>
      <c r="C408" s="115"/>
      <c r="D408" s="90"/>
      <c r="E408" s="115"/>
    </row>
    <row r="409" spans="1:5" x14ac:dyDescent="0.3">
      <c r="A409" s="238"/>
      <c r="B409" s="90"/>
      <c r="C409" s="115"/>
      <c r="D409" s="90"/>
      <c r="E409" s="115"/>
    </row>
    <row r="410" spans="1:5" x14ac:dyDescent="0.3">
      <c r="A410" s="238"/>
      <c r="B410" s="90"/>
      <c r="C410" s="115"/>
      <c r="D410" s="90"/>
      <c r="E410" s="115"/>
    </row>
    <row r="411" spans="1:5" x14ac:dyDescent="0.3">
      <c r="A411" s="238"/>
      <c r="B411" s="90"/>
      <c r="C411" s="115"/>
      <c r="D411" s="90"/>
      <c r="E411" s="115"/>
    </row>
    <row r="412" spans="1:5" x14ac:dyDescent="0.3">
      <c r="A412" s="238"/>
      <c r="B412" s="90"/>
      <c r="C412" s="115"/>
      <c r="D412" s="90"/>
      <c r="E412" s="115"/>
    </row>
    <row r="413" spans="1:5" x14ac:dyDescent="0.3">
      <c r="A413" s="238"/>
      <c r="B413" s="90"/>
      <c r="C413" s="115"/>
      <c r="D413" s="90"/>
      <c r="E413" s="115"/>
    </row>
    <row r="414" spans="1:5" x14ac:dyDescent="0.3">
      <c r="A414" s="238"/>
      <c r="B414" s="90"/>
      <c r="C414" s="115"/>
      <c r="D414" s="90"/>
      <c r="E414" s="115"/>
    </row>
    <row r="415" spans="1:5" x14ac:dyDescent="0.3">
      <c r="A415" s="238"/>
      <c r="B415" s="90"/>
      <c r="C415" s="115"/>
      <c r="D415" s="90"/>
      <c r="E415" s="115"/>
    </row>
    <row r="416" spans="1:5" x14ac:dyDescent="0.3">
      <c r="A416" s="238"/>
      <c r="B416" s="90"/>
      <c r="C416" s="115"/>
      <c r="D416" s="90"/>
      <c r="E416" s="115"/>
    </row>
    <row r="417" spans="1:5" x14ac:dyDescent="0.3">
      <c r="A417" s="238"/>
      <c r="B417" s="90"/>
      <c r="C417" s="115"/>
      <c r="D417" s="90"/>
      <c r="E417" s="115"/>
    </row>
    <row r="418" spans="1:5" x14ac:dyDescent="0.3">
      <c r="A418" s="238"/>
      <c r="B418" s="90"/>
      <c r="C418" s="115"/>
      <c r="D418" s="90"/>
      <c r="E418" s="115"/>
    </row>
    <row r="419" spans="1:5" x14ac:dyDescent="0.3">
      <c r="A419" s="238"/>
      <c r="B419" s="90"/>
      <c r="C419" s="115"/>
      <c r="D419" s="90"/>
      <c r="E419" s="115"/>
    </row>
    <row r="420" spans="1:5" x14ac:dyDescent="0.3">
      <c r="A420" s="238"/>
      <c r="B420" s="90"/>
      <c r="C420" s="115"/>
      <c r="D420" s="90"/>
      <c r="E420" s="115"/>
    </row>
    <row r="421" spans="1:5" x14ac:dyDescent="0.3">
      <c r="A421" s="238"/>
      <c r="B421" s="90"/>
      <c r="C421" s="115"/>
      <c r="D421" s="90"/>
      <c r="E421" s="115"/>
    </row>
    <row r="422" spans="1:5" x14ac:dyDescent="0.3">
      <c r="A422" s="238"/>
      <c r="B422" s="90"/>
      <c r="C422" s="115"/>
      <c r="D422" s="90"/>
      <c r="E422" s="115"/>
    </row>
    <row r="423" spans="1:5" x14ac:dyDescent="0.3">
      <c r="A423" s="238"/>
      <c r="B423" s="90"/>
      <c r="C423" s="115"/>
      <c r="D423" s="90"/>
      <c r="E423" s="115"/>
    </row>
    <row r="424" spans="1:5" x14ac:dyDescent="0.3">
      <c r="A424" s="238"/>
      <c r="B424" s="90"/>
      <c r="C424" s="115"/>
      <c r="D424" s="90"/>
      <c r="E424" s="115"/>
    </row>
    <row r="425" spans="1:5" x14ac:dyDescent="0.3">
      <c r="A425" s="238"/>
      <c r="B425" s="90"/>
      <c r="C425" s="115"/>
      <c r="D425" s="90"/>
      <c r="E425" s="115"/>
    </row>
    <row r="426" spans="1:5" x14ac:dyDescent="0.3">
      <c r="A426" s="238"/>
      <c r="B426" s="90"/>
      <c r="C426" s="115"/>
      <c r="D426" s="90"/>
      <c r="E426" s="115"/>
    </row>
    <row r="427" spans="1:5" x14ac:dyDescent="0.3">
      <c r="A427" s="238"/>
      <c r="B427" s="90"/>
      <c r="C427" s="115"/>
      <c r="D427" s="90"/>
      <c r="E427" s="115"/>
    </row>
    <row r="428" spans="1:5" x14ac:dyDescent="0.3">
      <c r="A428" s="238"/>
      <c r="B428" s="90"/>
      <c r="C428" s="115"/>
      <c r="D428" s="90"/>
      <c r="E428" s="115"/>
    </row>
    <row r="429" spans="1:5" x14ac:dyDescent="0.3">
      <c r="A429" s="238"/>
      <c r="B429" s="90"/>
      <c r="C429" s="115"/>
      <c r="D429" s="90"/>
      <c r="E429" s="115"/>
    </row>
    <row r="430" spans="1:5" x14ac:dyDescent="0.3">
      <c r="A430" s="238"/>
      <c r="B430" s="90"/>
      <c r="C430" s="115"/>
      <c r="D430" s="90"/>
      <c r="E430" s="115"/>
    </row>
    <row r="431" spans="1:5" x14ac:dyDescent="0.3">
      <c r="A431" s="238"/>
      <c r="B431" s="90"/>
      <c r="C431" s="115"/>
      <c r="D431" s="90"/>
      <c r="E431" s="115"/>
    </row>
    <row r="432" spans="1:5" x14ac:dyDescent="0.3">
      <c r="A432" s="238"/>
      <c r="B432" s="90"/>
      <c r="C432" s="115"/>
      <c r="D432" s="90"/>
      <c r="E432" s="115"/>
    </row>
    <row r="433" spans="1:5" x14ac:dyDescent="0.3">
      <c r="A433" s="238"/>
      <c r="B433" s="90"/>
      <c r="C433" s="115"/>
      <c r="D433" s="90"/>
      <c r="E433" s="115"/>
    </row>
    <row r="434" spans="1:5" x14ac:dyDescent="0.3">
      <c r="A434" s="238"/>
      <c r="B434" s="90"/>
      <c r="C434" s="115"/>
      <c r="D434" s="90"/>
      <c r="E434" s="115"/>
    </row>
    <row r="435" spans="1:5" x14ac:dyDescent="0.3">
      <c r="A435" s="238"/>
      <c r="B435" s="90"/>
      <c r="C435" s="115"/>
      <c r="D435" s="90"/>
      <c r="E435" s="115"/>
    </row>
    <row r="436" spans="1:5" x14ac:dyDescent="0.3">
      <c r="A436" s="238"/>
      <c r="B436" s="90"/>
      <c r="C436" s="115"/>
      <c r="D436" s="90"/>
      <c r="E436" s="115"/>
    </row>
    <row r="437" spans="1:5" x14ac:dyDescent="0.3">
      <c r="A437" s="238"/>
      <c r="B437" s="90"/>
      <c r="C437" s="115"/>
      <c r="D437" s="90"/>
      <c r="E437" s="115"/>
    </row>
    <row r="438" spans="1:5" x14ac:dyDescent="0.3">
      <c r="A438" s="238"/>
      <c r="B438" s="90"/>
      <c r="C438" s="115"/>
      <c r="D438" s="90"/>
      <c r="E438" s="115"/>
    </row>
    <row r="439" spans="1:5" x14ac:dyDescent="0.3">
      <c r="A439" s="238"/>
      <c r="B439" s="90"/>
      <c r="C439" s="115"/>
      <c r="D439" s="90"/>
      <c r="E439" s="115"/>
    </row>
    <row r="440" spans="1:5" x14ac:dyDescent="0.3">
      <c r="A440" s="238"/>
      <c r="B440" s="90"/>
      <c r="C440" s="115"/>
      <c r="D440" s="90"/>
      <c r="E440" s="115"/>
    </row>
    <row r="441" spans="1:5" x14ac:dyDescent="0.3">
      <c r="A441" s="238"/>
      <c r="B441" s="90"/>
      <c r="C441" s="115"/>
      <c r="D441" s="90"/>
      <c r="E441" s="115"/>
    </row>
    <row r="442" spans="1:5" x14ac:dyDescent="0.3">
      <c r="A442" s="238"/>
      <c r="B442" s="90"/>
      <c r="C442" s="115"/>
      <c r="D442" s="90"/>
      <c r="E442" s="115"/>
    </row>
    <row r="443" spans="1:5" x14ac:dyDescent="0.3">
      <c r="A443" s="238"/>
      <c r="B443" s="90"/>
      <c r="C443" s="115"/>
      <c r="D443" s="90"/>
      <c r="E443" s="115"/>
    </row>
    <row r="444" spans="1:5" x14ac:dyDescent="0.3">
      <c r="A444" s="238"/>
      <c r="B444" s="90"/>
      <c r="C444" s="115"/>
      <c r="D444" s="90"/>
      <c r="E444" s="115"/>
    </row>
    <row r="445" spans="1:5" x14ac:dyDescent="0.3">
      <c r="A445" s="238"/>
      <c r="B445" s="90"/>
      <c r="C445" s="115"/>
      <c r="D445" s="90"/>
      <c r="E445" s="115"/>
    </row>
    <row r="446" spans="1:5" x14ac:dyDescent="0.3">
      <c r="A446" s="238"/>
      <c r="B446" s="90"/>
      <c r="C446" s="115"/>
      <c r="D446" s="90"/>
      <c r="E446" s="115"/>
    </row>
    <row r="447" spans="1:5" x14ac:dyDescent="0.3">
      <c r="A447" s="238"/>
      <c r="B447" s="90"/>
      <c r="C447" s="115"/>
      <c r="D447" s="90"/>
      <c r="E447" s="115"/>
    </row>
    <row r="448" spans="1:5" x14ac:dyDescent="0.3">
      <c r="A448" s="238"/>
      <c r="B448" s="90"/>
      <c r="C448" s="115"/>
      <c r="D448" s="90"/>
      <c r="E448" s="115"/>
    </row>
    <row r="449" spans="1:5" x14ac:dyDescent="0.3">
      <c r="A449" s="238"/>
      <c r="B449" s="90"/>
      <c r="C449" s="115"/>
      <c r="D449" s="90"/>
      <c r="E449" s="115"/>
    </row>
    <row r="450" spans="1:5" x14ac:dyDescent="0.3">
      <c r="A450" s="238"/>
      <c r="B450" s="90"/>
      <c r="C450" s="115"/>
      <c r="D450" s="90"/>
      <c r="E450" s="115"/>
    </row>
    <row r="451" spans="1:5" x14ac:dyDescent="0.3">
      <c r="A451" s="238"/>
      <c r="B451" s="90"/>
      <c r="C451" s="115"/>
      <c r="D451" s="90"/>
      <c r="E451" s="115"/>
    </row>
    <row r="452" spans="1:5" x14ac:dyDescent="0.3">
      <c r="A452" s="238"/>
      <c r="B452" s="90"/>
      <c r="C452" s="115"/>
      <c r="D452" s="90"/>
      <c r="E452" s="115"/>
    </row>
    <row r="453" spans="1:5" x14ac:dyDescent="0.3">
      <c r="A453" s="238"/>
      <c r="B453" s="90"/>
      <c r="C453" s="115"/>
      <c r="D453" s="90"/>
      <c r="E453" s="115"/>
    </row>
    <row r="454" spans="1:5" x14ac:dyDescent="0.3">
      <c r="A454" s="238"/>
      <c r="B454" s="90"/>
      <c r="C454" s="115"/>
      <c r="D454" s="90"/>
      <c r="E454" s="115"/>
    </row>
    <row r="455" spans="1:5" x14ac:dyDescent="0.3">
      <c r="A455" s="238"/>
      <c r="B455" s="90"/>
      <c r="C455" s="115"/>
      <c r="D455" s="90"/>
      <c r="E455" s="115"/>
    </row>
    <row r="456" spans="1:5" x14ac:dyDescent="0.3">
      <c r="A456" s="238"/>
      <c r="B456" s="90"/>
      <c r="C456" s="115"/>
      <c r="D456" s="90"/>
      <c r="E456" s="115"/>
    </row>
    <row r="457" spans="1:5" x14ac:dyDescent="0.3">
      <c r="A457" s="238"/>
      <c r="B457" s="90"/>
      <c r="C457" s="115"/>
      <c r="D457" s="90"/>
      <c r="E457" s="115"/>
    </row>
    <row r="458" spans="1:5" x14ac:dyDescent="0.3">
      <c r="A458" s="238"/>
      <c r="B458" s="90"/>
      <c r="C458" s="115"/>
      <c r="D458" s="90"/>
      <c r="E458" s="115"/>
    </row>
    <row r="459" spans="1:5" x14ac:dyDescent="0.3">
      <c r="A459" s="238"/>
      <c r="B459" s="90"/>
      <c r="C459" s="115"/>
      <c r="D459" s="90"/>
      <c r="E459" s="115"/>
    </row>
    <row r="460" spans="1:5" x14ac:dyDescent="0.3">
      <c r="A460" s="238"/>
      <c r="B460" s="90"/>
      <c r="C460" s="115"/>
      <c r="D460" s="90"/>
      <c r="E460" s="115"/>
    </row>
    <row r="461" spans="1:5" x14ac:dyDescent="0.3">
      <c r="A461" s="238"/>
      <c r="B461" s="90"/>
      <c r="C461" s="115"/>
      <c r="D461" s="90"/>
      <c r="E461" s="115"/>
    </row>
    <row r="462" spans="1:5" x14ac:dyDescent="0.3">
      <c r="A462" s="238"/>
      <c r="B462" s="90"/>
      <c r="C462" s="115"/>
      <c r="D462" s="90"/>
      <c r="E462" s="115"/>
    </row>
    <row r="463" spans="1:5" x14ac:dyDescent="0.3">
      <c r="A463" s="238"/>
      <c r="B463" s="90"/>
      <c r="C463" s="115"/>
      <c r="D463" s="90"/>
      <c r="E463" s="115"/>
    </row>
    <row r="464" spans="1:5" x14ac:dyDescent="0.3">
      <c r="A464" s="238"/>
      <c r="B464" s="90"/>
      <c r="C464" s="115"/>
      <c r="D464" s="90"/>
      <c r="E464" s="115"/>
    </row>
    <row r="465" spans="1:5" x14ac:dyDescent="0.3">
      <c r="A465" s="238"/>
      <c r="B465" s="90"/>
      <c r="C465" s="115"/>
      <c r="D465" s="90"/>
      <c r="E465" s="115"/>
    </row>
    <row r="466" spans="1:5" x14ac:dyDescent="0.3">
      <c r="A466" s="238"/>
      <c r="B466" s="90"/>
      <c r="C466" s="115"/>
      <c r="D466" s="90"/>
      <c r="E466" s="115"/>
    </row>
    <row r="467" spans="1:5" x14ac:dyDescent="0.3">
      <c r="A467" s="238"/>
      <c r="B467" s="90"/>
      <c r="C467" s="115"/>
      <c r="D467" s="90"/>
      <c r="E467" s="115"/>
    </row>
    <row r="468" spans="1:5" x14ac:dyDescent="0.3">
      <c r="A468" s="238"/>
      <c r="B468" s="90"/>
      <c r="C468" s="115"/>
      <c r="D468" s="90"/>
      <c r="E468" s="115"/>
    </row>
    <row r="469" spans="1:5" x14ac:dyDescent="0.3">
      <c r="A469" s="238"/>
      <c r="B469" s="90"/>
      <c r="C469" s="115"/>
      <c r="D469" s="90"/>
      <c r="E469" s="115"/>
    </row>
    <row r="470" spans="1:5" x14ac:dyDescent="0.3">
      <c r="A470" s="238"/>
      <c r="B470" s="90"/>
      <c r="C470" s="115"/>
      <c r="D470" s="90"/>
      <c r="E470" s="115"/>
    </row>
    <row r="471" spans="1:5" x14ac:dyDescent="0.3">
      <c r="A471" s="238"/>
      <c r="B471" s="90"/>
      <c r="C471" s="115"/>
      <c r="D471" s="90"/>
      <c r="E471" s="115"/>
    </row>
    <row r="472" spans="1:5" x14ac:dyDescent="0.3">
      <c r="A472" s="238"/>
      <c r="B472" s="90"/>
      <c r="C472" s="115"/>
      <c r="D472" s="90"/>
      <c r="E472" s="115"/>
    </row>
    <row r="473" spans="1:5" x14ac:dyDescent="0.3">
      <c r="A473" s="238"/>
      <c r="B473" s="90"/>
      <c r="C473" s="115"/>
      <c r="D473" s="90"/>
      <c r="E473" s="115"/>
    </row>
    <row r="474" spans="1:5" x14ac:dyDescent="0.3">
      <c r="A474" s="238"/>
      <c r="B474" s="90"/>
      <c r="C474" s="115"/>
      <c r="D474" s="90"/>
      <c r="E474" s="115"/>
    </row>
    <row r="475" spans="1:5" x14ac:dyDescent="0.3">
      <c r="A475" s="238"/>
      <c r="B475" s="90"/>
      <c r="C475" s="115"/>
      <c r="D475" s="90"/>
      <c r="E475" s="115"/>
    </row>
    <row r="476" spans="1:5" x14ac:dyDescent="0.3">
      <c r="A476" s="238"/>
      <c r="B476" s="90"/>
      <c r="C476" s="115"/>
      <c r="D476" s="90"/>
      <c r="E476" s="115"/>
    </row>
    <row r="477" spans="1:5" x14ac:dyDescent="0.3">
      <c r="A477" s="238"/>
      <c r="B477" s="90"/>
      <c r="C477" s="115"/>
      <c r="D477" s="90"/>
      <c r="E477" s="115"/>
    </row>
    <row r="478" spans="1:5" x14ac:dyDescent="0.3">
      <c r="A478" s="238"/>
      <c r="B478" s="90"/>
      <c r="C478" s="115"/>
      <c r="D478" s="90"/>
      <c r="E478" s="115"/>
    </row>
    <row r="479" spans="1:5" x14ac:dyDescent="0.3">
      <c r="A479" s="238"/>
      <c r="B479" s="90"/>
      <c r="C479" s="115"/>
      <c r="D479" s="90"/>
      <c r="E479" s="115"/>
    </row>
    <row r="480" spans="1:5" x14ac:dyDescent="0.3">
      <c r="A480" s="238"/>
      <c r="B480" s="90"/>
      <c r="C480" s="115"/>
      <c r="D480" s="90"/>
      <c r="E480" s="115"/>
    </row>
    <row r="481" spans="1:5" x14ac:dyDescent="0.3">
      <c r="A481" s="238"/>
      <c r="B481" s="90"/>
      <c r="C481" s="115"/>
      <c r="D481" s="90"/>
      <c r="E481" s="115"/>
    </row>
    <row r="482" spans="1:5" x14ac:dyDescent="0.3">
      <c r="A482" s="238"/>
      <c r="B482" s="90"/>
      <c r="C482" s="115"/>
      <c r="D482" s="90"/>
      <c r="E482" s="115"/>
    </row>
    <row r="483" spans="1:5" x14ac:dyDescent="0.3">
      <c r="A483" s="238"/>
      <c r="B483" s="90"/>
      <c r="C483" s="115"/>
      <c r="D483" s="90"/>
      <c r="E483" s="115"/>
    </row>
    <row r="484" spans="1:5" x14ac:dyDescent="0.3">
      <c r="A484" s="238"/>
      <c r="B484" s="90"/>
      <c r="C484" s="115"/>
      <c r="D484" s="90"/>
      <c r="E484" s="115"/>
    </row>
    <row r="485" spans="1:5" x14ac:dyDescent="0.3">
      <c r="A485" s="238"/>
      <c r="B485" s="90"/>
      <c r="C485" s="115"/>
      <c r="D485" s="90"/>
      <c r="E485" s="115"/>
    </row>
    <row r="486" spans="1:5" x14ac:dyDescent="0.3">
      <c r="A486" s="238"/>
      <c r="B486" s="90"/>
      <c r="C486" s="115"/>
      <c r="D486" s="90"/>
      <c r="E486" s="115"/>
    </row>
    <row r="487" spans="1:5" x14ac:dyDescent="0.3">
      <c r="A487" s="238"/>
      <c r="B487" s="90"/>
      <c r="C487" s="115"/>
      <c r="D487" s="90"/>
      <c r="E487" s="115"/>
    </row>
    <row r="488" spans="1:5" x14ac:dyDescent="0.3">
      <c r="A488" s="238"/>
      <c r="B488" s="90"/>
      <c r="C488" s="115"/>
      <c r="D488" s="90"/>
      <c r="E488" s="115"/>
    </row>
    <row r="489" spans="1:5" x14ac:dyDescent="0.3">
      <c r="A489" s="238"/>
      <c r="B489" s="90"/>
      <c r="C489" s="115"/>
      <c r="D489" s="90"/>
      <c r="E489" s="115"/>
    </row>
    <row r="490" spans="1:5" x14ac:dyDescent="0.3">
      <c r="A490" s="238"/>
      <c r="B490" s="90"/>
      <c r="C490" s="115"/>
      <c r="D490" s="90"/>
      <c r="E490" s="115"/>
    </row>
    <row r="491" spans="1:5" x14ac:dyDescent="0.3">
      <c r="A491" s="238"/>
      <c r="B491" s="90"/>
      <c r="C491" s="115"/>
      <c r="D491" s="90"/>
      <c r="E491" s="115"/>
    </row>
    <row r="492" spans="1:5" x14ac:dyDescent="0.3">
      <c r="A492" s="238"/>
      <c r="B492" s="90"/>
      <c r="C492" s="115"/>
      <c r="D492" s="90"/>
      <c r="E492" s="115"/>
    </row>
    <row r="493" spans="1:5" x14ac:dyDescent="0.3">
      <c r="A493" s="238"/>
      <c r="B493" s="90"/>
      <c r="C493" s="115"/>
      <c r="D493" s="90"/>
      <c r="E493" s="115"/>
    </row>
    <row r="494" spans="1:5" x14ac:dyDescent="0.3">
      <c r="A494" s="238"/>
      <c r="B494" s="90"/>
      <c r="C494" s="115"/>
      <c r="D494" s="90"/>
      <c r="E494" s="115"/>
    </row>
    <row r="495" spans="1:5" x14ac:dyDescent="0.3">
      <c r="A495" s="238"/>
      <c r="B495" s="90"/>
      <c r="C495" s="115"/>
      <c r="D495" s="90"/>
      <c r="E495" s="115"/>
    </row>
    <row r="496" spans="1:5" x14ac:dyDescent="0.3">
      <c r="A496" s="238"/>
      <c r="B496" s="90"/>
      <c r="C496" s="115"/>
      <c r="D496" s="90"/>
      <c r="E496" s="115"/>
    </row>
    <row r="497" spans="1:5" x14ac:dyDescent="0.3">
      <c r="A497" s="238"/>
      <c r="B497" s="90"/>
      <c r="C497" s="115"/>
      <c r="D497" s="90"/>
      <c r="E497" s="115"/>
    </row>
    <row r="498" spans="1:5" x14ac:dyDescent="0.3">
      <c r="A498" s="238"/>
      <c r="B498" s="90"/>
      <c r="C498" s="115"/>
      <c r="D498" s="90"/>
      <c r="E498" s="115"/>
    </row>
    <row r="499" spans="1:5" x14ac:dyDescent="0.3">
      <c r="A499" s="238"/>
      <c r="B499" s="90"/>
      <c r="C499" s="115"/>
      <c r="D499" s="90"/>
      <c r="E499" s="115"/>
    </row>
    <row r="500" spans="1:5" x14ac:dyDescent="0.3">
      <c r="A500" s="238"/>
      <c r="B500" s="90"/>
      <c r="C500" s="115"/>
      <c r="D500" s="90"/>
      <c r="E500" s="115"/>
    </row>
    <row r="501" spans="1:5" x14ac:dyDescent="0.3">
      <c r="A501" s="238"/>
      <c r="B501" s="90"/>
      <c r="C501" s="115"/>
      <c r="D501" s="90"/>
      <c r="E501" s="115"/>
    </row>
    <row r="502" spans="1:5" x14ac:dyDescent="0.3">
      <c r="A502" s="238"/>
      <c r="B502" s="90"/>
      <c r="C502" s="115"/>
      <c r="D502" s="90"/>
      <c r="E502" s="115"/>
    </row>
    <row r="503" spans="1:5" x14ac:dyDescent="0.3">
      <c r="A503" s="238"/>
      <c r="B503" s="90"/>
      <c r="C503" s="115"/>
      <c r="D503" s="90"/>
      <c r="E503" s="115"/>
    </row>
    <row r="504" spans="1:5" x14ac:dyDescent="0.3">
      <c r="A504" s="238"/>
      <c r="B504" s="90"/>
      <c r="C504" s="115"/>
      <c r="D504" s="90"/>
      <c r="E504" s="115"/>
    </row>
    <row r="505" spans="1:5" x14ac:dyDescent="0.3">
      <c r="A505" s="238"/>
      <c r="B505" s="90"/>
      <c r="C505" s="115"/>
      <c r="D505" s="90"/>
      <c r="E505" s="115"/>
    </row>
    <row r="506" spans="1:5" x14ac:dyDescent="0.3">
      <c r="A506" s="238"/>
      <c r="B506" s="90"/>
      <c r="C506" s="115"/>
      <c r="D506" s="90"/>
      <c r="E506" s="115"/>
    </row>
    <row r="507" spans="1:5" x14ac:dyDescent="0.3">
      <c r="A507" s="238"/>
      <c r="B507" s="90"/>
      <c r="C507" s="115"/>
      <c r="D507" s="90"/>
      <c r="E507" s="115"/>
    </row>
    <row r="508" spans="1:5" x14ac:dyDescent="0.3">
      <c r="A508" s="238"/>
      <c r="B508" s="90"/>
      <c r="C508" s="115"/>
      <c r="D508" s="90"/>
      <c r="E508" s="115"/>
    </row>
    <row r="509" spans="1:5" x14ac:dyDescent="0.3">
      <c r="A509" s="238"/>
      <c r="B509" s="90"/>
      <c r="C509" s="115"/>
      <c r="D509" s="90"/>
      <c r="E509" s="115"/>
    </row>
    <row r="510" spans="1:5" x14ac:dyDescent="0.3">
      <c r="A510" s="238"/>
      <c r="B510" s="90"/>
      <c r="C510" s="115"/>
      <c r="D510" s="90"/>
      <c r="E510" s="115"/>
    </row>
    <row r="511" spans="1:5" x14ac:dyDescent="0.3">
      <c r="A511" s="238"/>
      <c r="B511" s="90"/>
      <c r="C511" s="115"/>
      <c r="D511" s="90"/>
      <c r="E511" s="115"/>
    </row>
    <row r="512" spans="1:5" x14ac:dyDescent="0.3">
      <c r="A512" s="238"/>
      <c r="B512" s="90"/>
      <c r="C512" s="115"/>
      <c r="D512" s="90"/>
      <c r="E512" s="115"/>
    </row>
    <row r="513" spans="1:5" x14ac:dyDescent="0.3">
      <c r="A513" s="238"/>
      <c r="B513" s="90"/>
      <c r="C513" s="115"/>
      <c r="D513" s="90"/>
      <c r="E513" s="115"/>
    </row>
    <row r="514" spans="1:5" x14ac:dyDescent="0.3">
      <c r="A514" s="238"/>
      <c r="B514" s="90"/>
      <c r="C514" s="115"/>
      <c r="D514" s="90"/>
      <c r="E514" s="115"/>
    </row>
    <row r="515" spans="1:5" x14ac:dyDescent="0.3">
      <c r="A515" s="238"/>
      <c r="B515" s="90"/>
      <c r="C515" s="115"/>
      <c r="D515" s="90"/>
      <c r="E515" s="115"/>
    </row>
    <row r="516" spans="1:5" x14ac:dyDescent="0.3">
      <c r="A516" s="238"/>
      <c r="B516" s="90"/>
      <c r="C516" s="115"/>
      <c r="D516" s="90"/>
      <c r="E516" s="115"/>
    </row>
    <row r="517" spans="1:5" x14ac:dyDescent="0.3">
      <c r="A517" s="238"/>
      <c r="B517" s="90"/>
      <c r="C517" s="115"/>
      <c r="D517" s="90"/>
      <c r="E517" s="115"/>
    </row>
    <row r="518" spans="1:5" x14ac:dyDescent="0.3">
      <c r="A518" s="238"/>
      <c r="B518" s="90"/>
      <c r="C518" s="115"/>
      <c r="D518" s="90"/>
      <c r="E518" s="115"/>
    </row>
    <row r="519" spans="1:5" x14ac:dyDescent="0.3">
      <c r="A519" s="238"/>
      <c r="B519" s="90"/>
      <c r="C519" s="115"/>
      <c r="D519" s="90"/>
      <c r="E519" s="115"/>
    </row>
    <row r="520" spans="1:5" x14ac:dyDescent="0.3">
      <c r="A520" s="238"/>
      <c r="B520" s="90"/>
      <c r="C520" s="115"/>
      <c r="D520" s="90"/>
      <c r="E520" s="115"/>
    </row>
    <row r="521" spans="1:5" x14ac:dyDescent="0.3">
      <c r="A521" s="238"/>
      <c r="B521" s="90"/>
      <c r="C521" s="115"/>
      <c r="D521" s="90"/>
      <c r="E521" s="115"/>
    </row>
    <row r="522" spans="1:5" x14ac:dyDescent="0.3">
      <c r="A522" s="238"/>
      <c r="B522" s="90"/>
      <c r="C522" s="115"/>
      <c r="D522" s="90"/>
      <c r="E522" s="115"/>
    </row>
    <row r="523" spans="1:5" x14ac:dyDescent="0.3">
      <c r="A523" s="238"/>
      <c r="B523" s="90"/>
      <c r="C523" s="115"/>
      <c r="D523" s="90"/>
      <c r="E523" s="115"/>
    </row>
    <row r="524" spans="1:5" x14ac:dyDescent="0.3">
      <c r="A524" s="238"/>
      <c r="B524" s="90"/>
      <c r="C524" s="115"/>
      <c r="D524" s="90"/>
      <c r="E524" s="115"/>
    </row>
    <row r="525" spans="1:5" x14ac:dyDescent="0.3">
      <c r="A525" s="238"/>
      <c r="B525" s="90"/>
      <c r="C525" s="115"/>
      <c r="D525" s="90"/>
      <c r="E525" s="115"/>
    </row>
    <row r="526" spans="1:5" x14ac:dyDescent="0.3">
      <c r="A526" s="238"/>
      <c r="B526" s="90"/>
      <c r="C526" s="115"/>
      <c r="D526" s="90"/>
      <c r="E526" s="115"/>
    </row>
    <row r="527" spans="1:5" x14ac:dyDescent="0.3">
      <c r="A527" s="238"/>
      <c r="B527" s="90"/>
      <c r="C527" s="115"/>
      <c r="D527" s="90"/>
      <c r="E527" s="115"/>
    </row>
    <row r="528" spans="1:5" x14ac:dyDescent="0.3">
      <c r="A528" s="238"/>
      <c r="B528" s="90"/>
      <c r="C528" s="115"/>
      <c r="D528" s="90"/>
      <c r="E528" s="115"/>
    </row>
    <row r="529" spans="1:5" x14ac:dyDescent="0.3">
      <c r="A529" s="238"/>
      <c r="B529" s="90"/>
      <c r="C529" s="115"/>
      <c r="D529" s="90"/>
      <c r="E529" s="115"/>
    </row>
    <row r="530" spans="1:5" x14ac:dyDescent="0.3">
      <c r="A530" s="238"/>
      <c r="B530" s="90"/>
      <c r="C530" s="115"/>
      <c r="D530" s="90"/>
      <c r="E530" s="115"/>
    </row>
    <row r="531" spans="1:5" x14ac:dyDescent="0.3">
      <c r="A531" s="238"/>
      <c r="B531" s="90"/>
      <c r="C531" s="115"/>
      <c r="D531" s="90"/>
      <c r="E531" s="115"/>
    </row>
    <row r="532" spans="1:5" x14ac:dyDescent="0.3">
      <c r="A532" s="238"/>
      <c r="B532" s="90"/>
      <c r="C532" s="115"/>
      <c r="D532" s="90"/>
      <c r="E532" s="115"/>
    </row>
    <row r="533" spans="1:5" x14ac:dyDescent="0.3">
      <c r="A533" s="238"/>
      <c r="B533" s="90"/>
      <c r="C533" s="115"/>
      <c r="D533" s="90"/>
      <c r="E533" s="115"/>
    </row>
    <row r="534" spans="1:5" x14ac:dyDescent="0.3">
      <c r="A534" s="238"/>
      <c r="B534" s="90"/>
      <c r="C534" s="115"/>
      <c r="D534" s="90"/>
      <c r="E534" s="115"/>
    </row>
    <row r="535" spans="1:5" x14ac:dyDescent="0.3">
      <c r="A535" s="238"/>
      <c r="B535" s="90"/>
      <c r="C535" s="115"/>
      <c r="D535" s="90"/>
      <c r="E535" s="115"/>
    </row>
    <row r="536" spans="1:5" x14ac:dyDescent="0.3">
      <c r="A536" s="238"/>
      <c r="B536" s="90"/>
      <c r="C536" s="115"/>
      <c r="D536" s="90"/>
      <c r="E536" s="115"/>
    </row>
    <row r="537" spans="1:5" x14ac:dyDescent="0.3">
      <c r="A537" s="238"/>
      <c r="B537" s="90"/>
      <c r="C537" s="115"/>
      <c r="D537" s="90"/>
      <c r="E537" s="115"/>
    </row>
    <row r="538" spans="1:5" x14ac:dyDescent="0.3">
      <c r="A538" s="238"/>
      <c r="B538" s="90"/>
      <c r="C538" s="115"/>
      <c r="D538" s="90"/>
      <c r="E538" s="115"/>
    </row>
    <row r="539" spans="1:5" x14ac:dyDescent="0.3">
      <c r="A539" s="238"/>
      <c r="B539" s="90"/>
      <c r="C539" s="115"/>
      <c r="D539" s="90"/>
      <c r="E539" s="115"/>
    </row>
    <row r="540" spans="1:5" x14ac:dyDescent="0.3">
      <c r="A540" s="238"/>
      <c r="B540" s="90"/>
      <c r="C540" s="115"/>
      <c r="D540" s="90"/>
      <c r="E540" s="115"/>
    </row>
    <row r="541" spans="1:5" x14ac:dyDescent="0.3">
      <c r="A541" s="238"/>
      <c r="B541" s="90"/>
      <c r="C541" s="115"/>
      <c r="D541" s="90"/>
      <c r="E541" s="115"/>
    </row>
    <row r="542" spans="1:5" x14ac:dyDescent="0.3">
      <c r="A542" s="238"/>
      <c r="B542" s="90"/>
      <c r="C542" s="115"/>
      <c r="D542" s="90"/>
      <c r="E542" s="115"/>
    </row>
    <row r="543" spans="1:5" x14ac:dyDescent="0.3">
      <c r="A543" s="238"/>
      <c r="B543" s="90"/>
      <c r="C543" s="115"/>
      <c r="D543" s="90"/>
      <c r="E543" s="115"/>
    </row>
    <row r="544" spans="1:5" x14ac:dyDescent="0.3">
      <c r="A544" s="238"/>
      <c r="B544" s="90"/>
      <c r="C544" s="115"/>
      <c r="D544" s="90"/>
      <c r="E544" s="115"/>
    </row>
    <row r="545" spans="1:5" x14ac:dyDescent="0.3">
      <c r="A545" s="238"/>
      <c r="B545" s="90"/>
      <c r="C545" s="115"/>
      <c r="D545" s="90"/>
      <c r="E545" s="115"/>
    </row>
    <row r="546" spans="1:5" x14ac:dyDescent="0.3">
      <c r="A546" s="238"/>
      <c r="B546" s="90"/>
      <c r="C546" s="115"/>
      <c r="D546" s="90"/>
      <c r="E546" s="115"/>
    </row>
    <row r="547" spans="1:5" x14ac:dyDescent="0.3">
      <c r="A547" s="238"/>
      <c r="B547" s="90"/>
      <c r="C547" s="115"/>
      <c r="D547" s="90"/>
      <c r="E547" s="115"/>
    </row>
    <row r="548" spans="1:5" x14ac:dyDescent="0.3">
      <c r="A548" s="238"/>
      <c r="B548" s="90"/>
      <c r="C548" s="115"/>
      <c r="D548" s="90"/>
      <c r="E548" s="115"/>
    </row>
    <row r="549" spans="1:5" x14ac:dyDescent="0.3">
      <c r="A549" s="238"/>
      <c r="B549" s="90"/>
      <c r="C549" s="115"/>
      <c r="D549" s="90"/>
      <c r="E549" s="115"/>
    </row>
    <row r="550" spans="1:5" x14ac:dyDescent="0.3">
      <c r="A550" s="238"/>
      <c r="B550" s="90"/>
      <c r="C550" s="115"/>
      <c r="D550" s="90"/>
      <c r="E550" s="115"/>
    </row>
    <row r="551" spans="1:5" x14ac:dyDescent="0.3">
      <c r="A551" s="238"/>
      <c r="B551" s="90"/>
      <c r="C551" s="115"/>
      <c r="D551" s="90"/>
      <c r="E551" s="115"/>
    </row>
    <row r="552" spans="1:5" x14ac:dyDescent="0.3">
      <c r="A552" s="238"/>
      <c r="B552" s="90"/>
      <c r="C552" s="115"/>
      <c r="D552" s="90"/>
      <c r="E552" s="115"/>
    </row>
    <row r="553" spans="1:5" x14ac:dyDescent="0.3">
      <c r="A553" s="238"/>
      <c r="B553" s="90"/>
      <c r="C553" s="115"/>
      <c r="D553" s="90"/>
      <c r="E553" s="115"/>
    </row>
    <row r="554" spans="1:5" x14ac:dyDescent="0.3">
      <c r="A554" s="238"/>
      <c r="B554" s="90"/>
      <c r="C554" s="115"/>
      <c r="D554" s="90"/>
      <c r="E554" s="115"/>
    </row>
    <row r="555" spans="1:5" x14ac:dyDescent="0.3">
      <c r="A555" s="238"/>
      <c r="B555" s="90"/>
      <c r="C555" s="115"/>
      <c r="D555" s="90"/>
      <c r="E555" s="115"/>
    </row>
    <row r="556" spans="1:5" x14ac:dyDescent="0.3">
      <c r="A556" s="238"/>
      <c r="B556" s="90"/>
      <c r="C556" s="115"/>
      <c r="D556" s="90"/>
      <c r="E556" s="115"/>
    </row>
    <row r="557" spans="1:5" x14ac:dyDescent="0.3">
      <c r="A557" s="238"/>
      <c r="B557" s="90"/>
      <c r="C557" s="115"/>
      <c r="D557" s="90"/>
      <c r="E557" s="115"/>
    </row>
    <row r="558" spans="1:5" x14ac:dyDescent="0.3">
      <c r="A558" s="238"/>
      <c r="B558" s="90"/>
      <c r="C558" s="115"/>
      <c r="D558" s="90"/>
      <c r="E558" s="115"/>
    </row>
    <row r="559" spans="1:5" x14ac:dyDescent="0.3">
      <c r="A559" s="238"/>
      <c r="B559" s="90"/>
      <c r="C559" s="115"/>
      <c r="D559" s="90"/>
      <c r="E559" s="115"/>
    </row>
    <row r="560" spans="1:5" x14ac:dyDescent="0.3">
      <c r="A560" s="238"/>
      <c r="B560" s="90"/>
      <c r="C560" s="115"/>
      <c r="D560" s="90"/>
      <c r="E560" s="115"/>
    </row>
    <row r="561" spans="1:5" x14ac:dyDescent="0.3">
      <c r="A561" s="238"/>
      <c r="B561" s="90"/>
      <c r="C561" s="115"/>
      <c r="D561" s="90"/>
      <c r="E561" s="115"/>
    </row>
    <row r="562" spans="1:5" x14ac:dyDescent="0.3">
      <c r="A562" s="238"/>
      <c r="B562" s="90"/>
      <c r="C562" s="115"/>
      <c r="D562" s="90"/>
      <c r="E562" s="115"/>
    </row>
    <row r="563" spans="1:5" x14ac:dyDescent="0.3">
      <c r="A563" s="238"/>
      <c r="B563" s="90"/>
      <c r="C563" s="115"/>
      <c r="D563" s="90"/>
      <c r="E563" s="115"/>
    </row>
    <row r="564" spans="1:5" x14ac:dyDescent="0.3">
      <c r="A564" s="238"/>
      <c r="B564" s="90"/>
      <c r="C564" s="115"/>
      <c r="D564" s="90"/>
      <c r="E564" s="115"/>
    </row>
    <row r="565" spans="1:5" x14ac:dyDescent="0.3">
      <c r="A565" s="238"/>
      <c r="B565" s="90"/>
      <c r="C565" s="115"/>
      <c r="D565" s="90"/>
      <c r="E565" s="115"/>
    </row>
    <row r="566" spans="1:5" x14ac:dyDescent="0.3">
      <c r="A566" s="238"/>
      <c r="B566" s="90"/>
      <c r="C566" s="115"/>
      <c r="D566" s="90"/>
      <c r="E566" s="115"/>
    </row>
    <row r="567" spans="1:5" x14ac:dyDescent="0.3">
      <c r="A567" s="238"/>
      <c r="B567" s="90"/>
      <c r="C567" s="115"/>
      <c r="D567" s="90"/>
      <c r="E567" s="115"/>
    </row>
    <row r="568" spans="1:5" x14ac:dyDescent="0.3">
      <c r="A568" s="238"/>
      <c r="B568" s="90"/>
      <c r="C568" s="115"/>
      <c r="D568" s="90"/>
      <c r="E568" s="115"/>
    </row>
    <row r="569" spans="1:5" x14ac:dyDescent="0.3">
      <c r="A569" s="238"/>
      <c r="B569" s="90"/>
      <c r="C569" s="115"/>
      <c r="D569" s="90"/>
      <c r="E569" s="115"/>
    </row>
    <row r="570" spans="1:5" x14ac:dyDescent="0.3">
      <c r="A570" s="238"/>
      <c r="B570" s="90"/>
      <c r="C570" s="115"/>
      <c r="D570" s="90"/>
      <c r="E570" s="115"/>
    </row>
    <row r="571" spans="1:5" x14ac:dyDescent="0.3">
      <c r="A571" s="238"/>
      <c r="B571" s="90"/>
      <c r="C571" s="115"/>
      <c r="D571" s="90"/>
      <c r="E571" s="115"/>
    </row>
    <row r="572" spans="1:5" x14ac:dyDescent="0.3">
      <c r="A572" s="238"/>
      <c r="B572" s="90"/>
      <c r="C572" s="115"/>
      <c r="D572" s="90"/>
      <c r="E572" s="115"/>
    </row>
    <row r="573" spans="1:5" x14ac:dyDescent="0.3">
      <c r="A573" s="238"/>
      <c r="B573" s="90"/>
      <c r="C573" s="115"/>
      <c r="D573" s="90"/>
      <c r="E573" s="115"/>
    </row>
    <row r="574" spans="1:5" x14ac:dyDescent="0.3">
      <c r="A574" s="238"/>
      <c r="B574" s="90"/>
      <c r="C574" s="115"/>
      <c r="D574" s="90"/>
      <c r="E574" s="115"/>
    </row>
    <row r="575" spans="1:5" x14ac:dyDescent="0.3">
      <c r="A575" s="238"/>
      <c r="B575" s="90"/>
      <c r="C575" s="115"/>
      <c r="D575" s="90"/>
      <c r="E575" s="115"/>
    </row>
    <row r="576" spans="1:5" x14ac:dyDescent="0.3">
      <c r="A576" s="238"/>
      <c r="B576" s="90"/>
      <c r="C576" s="115"/>
      <c r="D576" s="90"/>
      <c r="E576" s="115"/>
    </row>
    <row r="577" spans="1:5" x14ac:dyDescent="0.3">
      <c r="A577" s="238"/>
      <c r="B577" s="90"/>
      <c r="C577" s="115"/>
      <c r="D577" s="90"/>
      <c r="E577" s="115"/>
    </row>
    <row r="578" spans="1:5" x14ac:dyDescent="0.3">
      <c r="A578" s="238"/>
      <c r="B578" s="90"/>
      <c r="C578" s="115"/>
      <c r="D578" s="90"/>
      <c r="E578" s="115"/>
    </row>
    <row r="579" spans="1:5" x14ac:dyDescent="0.3">
      <c r="A579" s="238"/>
      <c r="B579" s="90"/>
      <c r="C579" s="115"/>
      <c r="D579" s="90"/>
      <c r="E579" s="115"/>
    </row>
    <row r="580" spans="1:5" x14ac:dyDescent="0.3">
      <c r="A580" s="238"/>
      <c r="B580" s="90"/>
      <c r="C580" s="115"/>
      <c r="D580" s="90"/>
      <c r="E580" s="115"/>
    </row>
    <row r="581" spans="1:5" x14ac:dyDescent="0.3">
      <c r="A581" s="238"/>
      <c r="B581" s="90"/>
      <c r="C581" s="115"/>
      <c r="D581" s="90"/>
      <c r="E581" s="115"/>
    </row>
    <row r="582" spans="1:5" x14ac:dyDescent="0.3">
      <c r="A582" s="238"/>
      <c r="B582" s="90"/>
      <c r="C582" s="115"/>
      <c r="D582" s="90"/>
      <c r="E582" s="115"/>
    </row>
    <row r="583" spans="1:5" x14ac:dyDescent="0.3">
      <c r="A583" s="238"/>
      <c r="B583" s="90"/>
      <c r="C583" s="115"/>
      <c r="D583" s="90"/>
      <c r="E583" s="115"/>
    </row>
    <row r="584" spans="1:5" x14ac:dyDescent="0.3">
      <c r="A584" s="238"/>
      <c r="B584" s="90"/>
      <c r="C584" s="115"/>
      <c r="D584" s="90"/>
      <c r="E584" s="115"/>
    </row>
    <row r="585" spans="1:5" x14ac:dyDescent="0.3">
      <c r="A585" s="238"/>
      <c r="B585" s="90"/>
      <c r="C585" s="115"/>
      <c r="D585" s="90"/>
      <c r="E585" s="115"/>
    </row>
    <row r="586" spans="1:5" x14ac:dyDescent="0.3">
      <c r="A586" s="238"/>
      <c r="B586" s="90"/>
      <c r="C586" s="115"/>
      <c r="D586" s="90"/>
      <c r="E586" s="115"/>
    </row>
    <row r="587" spans="1:5" x14ac:dyDescent="0.3">
      <c r="A587" s="238"/>
      <c r="B587" s="90"/>
      <c r="C587" s="115"/>
      <c r="D587" s="90"/>
      <c r="E587" s="115"/>
    </row>
    <row r="588" spans="1:5" x14ac:dyDescent="0.3">
      <c r="A588" s="238"/>
      <c r="B588" s="90"/>
      <c r="C588" s="115"/>
      <c r="D588" s="90"/>
      <c r="E588" s="115"/>
    </row>
    <row r="589" spans="1:5" x14ac:dyDescent="0.3">
      <c r="A589" s="238"/>
      <c r="B589" s="90"/>
      <c r="C589" s="115"/>
      <c r="D589" s="90"/>
      <c r="E589" s="115"/>
    </row>
    <row r="590" spans="1:5" x14ac:dyDescent="0.3">
      <c r="A590" s="238"/>
      <c r="B590" s="90"/>
      <c r="C590" s="115"/>
      <c r="D590" s="90"/>
      <c r="E590" s="115"/>
    </row>
    <row r="591" spans="1:5" x14ac:dyDescent="0.3">
      <c r="A591" s="238"/>
      <c r="B591" s="90"/>
      <c r="C591" s="115"/>
      <c r="D591" s="90"/>
      <c r="E591" s="115"/>
    </row>
    <row r="592" spans="1:5" x14ac:dyDescent="0.3">
      <c r="A592" s="238"/>
      <c r="B592" s="90"/>
      <c r="C592" s="115"/>
      <c r="D592" s="90"/>
      <c r="E592" s="115"/>
    </row>
    <row r="593" spans="1:5" x14ac:dyDescent="0.3">
      <c r="A593" s="238"/>
      <c r="B593" s="90"/>
      <c r="C593" s="115"/>
      <c r="D593" s="90"/>
      <c r="E593" s="115"/>
    </row>
    <row r="594" spans="1:5" x14ac:dyDescent="0.3">
      <c r="A594" s="238"/>
      <c r="B594" s="90"/>
      <c r="C594" s="115"/>
      <c r="D594" s="90"/>
      <c r="E594" s="115"/>
    </row>
    <row r="595" spans="1:5" x14ac:dyDescent="0.3">
      <c r="A595" s="238"/>
      <c r="B595" s="90"/>
      <c r="C595" s="115"/>
      <c r="D595" s="90"/>
      <c r="E595" s="115"/>
    </row>
    <row r="596" spans="1:5" x14ac:dyDescent="0.3">
      <c r="A596" s="238"/>
      <c r="B596" s="90"/>
      <c r="C596" s="115"/>
      <c r="D596" s="90"/>
      <c r="E596" s="115"/>
    </row>
    <row r="597" spans="1:5" x14ac:dyDescent="0.3">
      <c r="A597" s="238"/>
      <c r="B597" s="90"/>
      <c r="C597" s="115"/>
      <c r="D597" s="90"/>
      <c r="E597" s="115"/>
    </row>
    <row r="598" spans="1:5" x14ac:dyDescent="0.3">
      <c r="A598" s="238"/>
      <c r="B598" s="90"/>
      <c r="C598" s="115"/>
      <c r="D598" s="90"/>
      <c r="E598" s="115"/>
    </row>
    <row r="599" spans="1:5" x14ac:dyDescent="0.3">
      <c r="A599" s="238"/>
      <c r="B599" s="90"/>
      <c r="C599" s="115"/>
      <c r="D599" s="90"/>
      <c r="E599" s="115"/>
    </row>
    <row r="600" spans="1:5" x14ac:dyDescent="0.3">
      <c r="A600" s="238"/>
      <c r="B600" s="90"/>
      <c r="C600" s="115"/>
      <c r="D600" s="90"/>
      <c r="E600" s="115"/>
    </row>
    <row r="601" spans="1:5" x14ac:dyDescent="0.3">
      <c r="A601" s="238"/>
      <c r="B601" s="90"/>
      <c r="C601" s="115"/>
      <c r="D601" s="90"/>
      <c r="E601" s="115"/>
    </row>
    <row r="602" spans="1:5" x14ac:dyDescent="0.3">
      <c r="A602" s="238"/>
      <c r="B602" s="90"/>
      <c r="C602" s="115"/>
      <c r="D602" s="90"/>
      <c r="E602" s="115"/>
    </row>
    <row r="603" spans="1:5" x14ac:dyDescent="0.3">
      <c r="A603" s="238"/>
      <c r="B603" s="90"/>
      <c r="C603" s="115"/>
      <c r="D603" s="90"/>
      <c r="E603" s="115"/>
    </row>
    <row r="604" spans="1:5" x14ac:dyDescent="0.3">
      <c r="A604" s="238"/>
      <c r="B604" s="90"/>
      <c r="C604" s="115"/>
      <c r="D604" s="90"/>
      <c r="E604" s="115"/>
    </row>
    <row r="605" spans="1:5" x14ac:dyDescent="0.3">
      <c r="A605" s="238"/>
      <c r="B605" s="90"/>
      <c r="C605" s="115"/>
      <c r="D605" s="90"/>
      <c r="E605" s="115"/>
    </row>
    <row r="606" spans="1:5" x14ac:dyDescent="0.3">
      <c r="A606" s="238"/>
      <c r="B606" s="90"/>
      <c r="C606" s="115"/>
      <c r="D606" s="90"/>
      <c r="E606" s="115"/>
    </row>
    <row r="607" spans="1:5" x14ac:dyDescent="0.3">
      <c r="A607" s="238"/>
      <c r="B607" s="90"/>
      <c r="C607" s="115"/>
      <c r="D607" s="90"/>
      <c r="E607" s="115"/>
    </row>
    <row r="608" spans="1:5" x14ac:dyDescent="0.3">
      <c r="A608" s="238"/>
      <c r="B608" s="90"/>
      <c r="C608" s="115"/>
      <c r="D608" s="90"/>
      <c r="E608" s="115"/>
    </row>
    <row r="609" spans="1:5" x14ac:dyDescent="0.3">
      <c r="A609" s="238"/>
      <c r="B609" s="90"/>
      <c r="C609" s="115"/>
      <c r="D609" s="90"/>
      <c r="E609" s="115"/>
    </row>
    <row r="610" spans="1:5" x14ac:dyDescent="0.3">
      <c r="A610" s="238"/>
      <c r="B610" s="90"/>
      <c r="C610" s="115"/>
      <c r="D610" s="90"/>
      <c r="E610" s="115"/>
    </row>
    <row r="611" spans="1:5" x14ac:dyDescent="0.3">
      <c r="A611" s="238"/>
      <c r="B611" s="90"/>
      <c r="C611" s="115"/>
      <c r="D611" s="90"/>
      <c r="E611" s="115"/>
    </row>
    <row r="612" spans="1:5" x14ac:dyDescent="0.3">
      <c r="A612" s="238"/>
      <c r="B612" s="90"/>
      <c r="C612" s="115"/>
      <c r="D612" s="90"/>
      <c r="E612" s="115"/>
    </row>
    <row r="613" spans="1:5" x14ac:dyDescent="0.3">
      <c r="A613" s="238"/>
      <c r="B613" s="90"/>
      <c r="C613" s="115"/>
      <c r="D613" s="90"/>
      <c r="E613" s="115"/>
    </row>
    <row r="614" spans="1:5" x14ac:dyDescent="0.3">
      <c r="A614" s="238"/>
      <c r="B614" s="90"/>
      <c r="C614" s="115"/>
      <c r="D614" s="90"/>
      <c r="E614" s="115"/>
    </row>
    <row r="615" spans="1:5" x14ac:dyDescent="0.3">
      <c r="A615" s="238"/>
      <c r="B615" s="90"/>
      <c r="C615" s="115"/>
      <c r="D615" s="90"/>
      <c r="E615" s="115"/>
    </row>
    <row r="616" spans="1:5" x14ac:dyDescent="0.3">
      <c r="A616" s="238"/>
      <c r="B616" s="90"/>
      <c r="C616" s="115"/>
      <c r="D616" s="90"/>
      <c r="E616" s="115"/>
    </row>
    <row r="617" spans="1:5" x14ac:dyDescent="0.3">
      <c r="A617" s="238"/>
      <c r="B617" s="90"/>
      <c r="C617" s="115"/>
      <c r="D617" s="90"/>
      <c r="E617" s="115"/>
    </row>
    <row r="618" spans="1:5" x14ac:dyDescent="0.3">
      <c r="A618" s="238"/>
      <c r="B618" s="90"/>
      <c r="C618" s="115"/>
      <c r="D618" s="90"/>
      <c r="E618" s="115"/>
    </row>
    <row r="619" spans="1:5" x14ac:dyDescent="0.3">
      <c r="A619" s="238"/>
      <c r="B619" s="90"/>
      <c r="C619" s="115"/>
      <c r="D619" s="90"/>
      <c r="E619" s="115"/>
    </row>
    <row r="620" spans="1:5" x14ac:dyDescent="0.3">
      <c r="A620" s="238"/>
      <c r="B620" s="90"/>
      <c r="C620" s="115"/>
      <c r="D620" s="90"/>
      <c r="E620" s="115"/>
    </row>
    <row r="621" spans="1:5" x14ac:dyDescent="0.3">
      <c r="A621" s="238"/>
      <c r="B621" s="90"/>
      <c r="C621" s="115"/>
      <c r="D621" s="90"/>
      <c r="E621" s="115"/>
    </row>
    <row r="622" spans="1:5" x14ac:dyDescent="0.3">
      <c r="A622" s="238"/>
      <c r="B622" s="90"/>
      <c r="C622" s="115"/>
      <c r="D622" s="90"/>
      <c r="E622" s="115"/>
    </row>
    <row r="623" spans="1:5" x14ac:dyDescent="0.3">
      <c r="A623" s="238"/>
      <c r="B623" s="90"/>
      <c r="C623" s="115"/>
      <c r="D623" s="90"/>
      <c r="E623" s="115"/>
    </row>
    <row r="624" spans="1:5" x14ac:dyDescent="0.3">
      <c r="A624" s="238"/>
      <c r="B624" s="90"/>
      <c r="C624" s="115"/>
      <c r="D624" s="90"/>
      <c r="E624" s="115"/>
    </row>
    <row r="625" spans="1:5" x14ac:dyDescent="0.3">
      <c r="A625" s="238"/>
      <c r="B625" s="90"/>
      <c r="C625" s="115"/>
      <c r="D625" s="90"/>
      <c r="E625" s="115"/>
    </row>
    <row r="626" spans="1:5" x14ac:dyDescent="0.3">
      <c r="A626" s="238"/>
      <c r="B626" s="90"/>
      <c r="C626" s="115"/>
      <c r="D626" s="90"/>
      <c r="E626" s="115"/>
    </row>
    <row r="627" spans="1:5" x14ac:dyDescent="0.3">
      <c r="A627" s="238"/>
      <c r="B627" s="90"/>
      <c r="C627" s="115"/>
      <c r="D627" s="90"/>
      <c r="E627" s="115"/>
    </row>
    <row r="628" spans="1:5" x14ac:dyDescent="0.3">
      <c r="A628" s="238"/>
      <c r="B628" s="90"/>
      <c r="C628" s="115"/>
      <c r="D628" s="90"/>
      <c r="E628" s="115"/>
    </row>
    <row r="629" spans="1:5" x14ac:dyDescent="0.3">
      <c r="A629" s="238"/>
      <c r="B629" s="90"/>
      <c r="C629" s="115"/>
      <c r="D629" s="90"/>
      <c r="E629" s="115"/>
    </row>
    <row r="630" spans="1:5" x14ac:dyDescent="0.3">
      <c r="A630" s="238"/>
      <c r="B630" s="90"/>
      <c r="C630" s="115"/>
      <c r="D630" s="90"/>
      <c r="E630" s="115"/>
    </row>
    <row r="631" spans="1:5" x14ac:dyDescent="0.3">
      <c r="A631" s="238"/>
      <c r="B631" s="90"/>
      <c r="C631" s="115"/>
      <c r="D631" s="90"/>
      <c r="E631" s="115"/>
    </row>
    <row r="632" spans="1:5" x14ac:dyDescent="0.3">
      <c r="A632" s="238"/>
      <c r="B632" s="90"/>
      <c r="C632" s="115"/>
      <c r="D632" s="90"/>
      <c r="E632" s="115"/>
    </row>
    <row r="633" spans="1:5" x14ac:dyDescent="0.3">
      <c r="A633" s="238"/>
      <c r="B633" s="90"/>
      <c r="C633" s="115"/>
      <c r="D633" s="90"/>
      <c r="E633" s="115"/>
    </row>
    <row r="634" spans="1:5" x14ac:dyDescent="0.3">
      <c r="A634" s="238"/>
      <c r="B634" s="90"/>
      <c r="C634" s="115"/>
      <c r="D634" s="90"/>
      <c r="E634" s="115"/>
    </row>
    <row r="635" spans="1:5" x14ac:dyDescent="0.3">
      <c r="A635" s="238"/>
      <c r="B635" s="90"/>
      <c r="C635" s="115"/>
      <c r="D635" s="90"/>
      <c r="E635" s="115"/>
    </row>
    <row r="636" spans="1:5" x14ac:dyDescent="0.3">
      <c r="A636" s="238"/>
      <c r="B636" s="90"/>
      <c r="C636" s="115"/>
      <c r="D636" s="90"/>
      <c r="E636" s="115"/>
    </row>
    <row r="637" spans="1:5" x14ac:dyDescent="0.3">
      <c r="A637" s="238"/>
      <c r="B637" s="90"/>
      <c r="C637" s="115"/>
      <c r="D637" s="90"/>
      <c r="E637" s="115"/>
    </row>
    <row r="638" spans="1:5" x14ac:dyDescent="0.3">
      <c r="A638" s="238"/>
      <c r="B638" s="90"/>
      <c r="C638" s="115"/>
      <c r="D638" s="90"/>
      <c r="E638" s="115"/>
    </row>
    <row r="639" spans="1:5" x14ac:dyDescent="0.3">
      <c r="A639" s="238"/>
      <c r="B639" s="90"/>
      <c r="C639" s="115"/>
      <c r="D639" s="90"/>
      <c r="E639" s="115"/>
    </row>
    <row r="640" spans="1:5" x14ac:dyDescent="0.3">
      <c r="A640" s="238"/>
      <c r="B640" s="90"/>
      <c r="C640" s="115"/>
      <c r="D640" s="90"/>
      <c r="E640" s="115"/>
    </row>
    <row r="641" spans="1:5" x14ac:dyDescent="0.3">
      <c r="A641" s="238"/>
      <c r="B641" s="90"/>
      <c r="C641" s="115"/>
      <c r="D641" s="90"/>
      <c r="E641" s="115"/>
    </row>
    <row r="642" spans="1:5" x14ac:dyDescent="0.3">
      <c r="A642" s="238"/>
      <c r="B642" s="90"/>
      <c r="C642" s="115"/>
      <c r="D642" s="90"/>
      <c r="E642" s="115"/>
    </row>
    <row r="643" spans="1:5" x14ac:dyDescent="0.3">
      <c r="A643" s="238"/>
      <c r="B643" s="90"/>
      <c r="C643" s="115"/>
      <c r="D643" s="90"/>
      <c r="E643" s="115"/>
    </row>
    <row r="644" spans="1:5" x14ac:dyDescent="0.3">
      <c r="A644" s="238"/>
      <c r="B644" s="90"/>
      <c r="C644" s="115"/>
      <c r="D644" s="90"/>
      <c r="E644" s="115"/>
    </row>
    <row r="645" spans="1:5" x14ac:dyDescent="0.3">
      <c r="A645" s="238"/>
      <c r="B645" s="90"/>
      <c r="C645" s="115"/>
      <c r="D645" s="90"/>
      <c r="E645" s="115"/>
    </row>
    <row r="646" spans="1:5" x14ac:dyDescent="0.3">
      <c r="A646" s="238"/>
      <c r="B646" s="90"/>
      <c r="C646" s="115"/>
      <c r="D646" s="90"/>
      <c r="E646" s="115"/>
    </row>
    <row r="647" spans="1:5" x14ac:dyDescent="0.3">
      <c r="A647" s="238"/>
      <c r="B647" s="90"/>
      <c r="C647" s="115"/>
      <c r="D647" s="90"/>
      <c r="E647" s="115"/>
    </row>
    <row r="648" spans="1:5" x14ac:dyDescent="0.3">
      <c r="A648" s="238"/>
      <c r="B648" s="90"/>
      <c r="C648" s="115"/>
      <c r="D648" s="90"/>
      <c r="E648" s="115"/>
    </row>
    <row r="649" spans="1:5" x14ac:dyDescent="0.3">
      <c r="A649" s="238"/>
      <c r="B649" s="90"/>
      <c r="C649" s="115"/>
      <c r="D649" s="90"/>
      <c r="E649" s="115"/>
    </row>
    <row r="650" spans="1:5" x14ac:dyDescent="0.3">
      <c r="A650" s="238"/>
      <c r="B650" s="90"/>
      <c r="C650" s="115"/>
      <c r="D650" s="90"/>
      <c r="E650" s="115"/>
    </row>
    <row r="651" spans="1:5" x14ac:dyDescent="0.3">
      <c r="A651" s="238"/>
      <c r="B651" s="90"/>
      <c r="C651" s="115"/>
      <c r="D651" s="90"/>
      <c r="E651" s="115"/>
    </row>
    <row r="652" spans="1:5" x14ac:dyDescent="0.3">
      <c r="A652" s="238"/>
      <c r="B652" s="90"/>
      <c r="C652" s="115"/>
      <c r="D652" s="90"/>
      <c r="E652" s="115"/>
    </row>
    <row r="653" spans="1:5" x14ac:dyDescent="0.3">
      <c r="A653" s="238"/>
      <c r="B653" s="90"/>
      <c r="C653" s="115"/>
      <c r="D653" s="90"/>
      <c r="E653" s="115"/>
    </row>
    <row r="654" spans="1:5" x14ac:dyDescent="0.3">
      <c r="A654" s="238"/>
      <c r="B654" s="90"/>
      <c r="C654" s="115"/>
      <c r="D654" s="90"/>
      <c r="E654" s="115"/>
    </row>
    <row r="655" spans="1:5" x14ac:dyDescent="0.3">
      <c r="A655" s="238"/>
      <c r="B655" s="90"/>
      <c r="C655" s="115"/>
      <c r="D655" s="90"/>
      <c r="E655" s="115"/>
    </row>
    <row r="656" spans="1:5" x14ac:dyDescent="0.3">
      <c r="A656" s="238"/>
      <c r="B656" s="90"/>
      <c r="C656" s="115"/>
      <c r="D656" s="90"/>
      <c r="E656" s="115"/>
    </row>
    <row r="657" spans="1:5" x14ac:dyDescent="0.3">
      <c r="A657" s="238"/>
      <c r="B657" s="90"/>
      <c r="C657" s="115"/>
      <c r="D657" s="90"/>
      <c r="E657" s="115"/>
    </row>
    <row r="658" spans="1:5" x14ac:dyDescent="0.3">
      <c r="A658" s="238"/>
      <c r="B658" s="90"/>
      <c r="C658" s="115"/>
      <c r="D658" s="90"/>
      <c r="E658" s="115"/>
    </row>
    <row r="659" spans="1:5" x14ac:dyDescent="0.3">
      <c r="A659" s="238"/>
      <c r="B659" s="90"/>
      <c r="C659" s="115"/>
      <c r="D659" s="90"/>
      <c r="E659" s="115"/>
    </row>
    <row r="660" spans="1:5" x14ac:dyDescent="0.3">
      <c r="A660" s="238"/>
      <c r="B660" s="90"/>
      <c r="C660" s="115"/>
      <c r="D660" s="90"/>
      <c r="E660" s="115"/>
    </row>
    <row r="661" spans="1:5" x14ac:dyDescent="0.3">
      <c r="A661" s="238"/>
      <c r="B661" s="90"/>
      <c r="C661" s="115"/>
      <c r="D661" s="90"/>
      <c r="E661" s="115"/>
    </row>
    <row r="662" spans="1:5" x14ac:dyDescent="0.3">
      <c r="A662" s="238"/>
      <c r="B662" s="90"/>
      <c r="C662" s="115"/>
      <c r="D662" s="90"/>
      <c r="E662" s="115"/>
    </row>
    <row r="663" spans="1:5" x14ac:dyDescent="0.3">
      <c r="A663" s="238"/>
      <c r="B663" s="90"/>
      <c r="C663" s="115"/>
      <c r="D663" s="90"/>
      <c r="E663" s="115"/>
    </row>
    <row r="664" spans="1:5" x14ac:dyDescent="0.3">
      <c r="A664" s="238"/>
      <c r="B664" s="90"/>
      <c r="C664" s="115"/>
      <c r="D664" s="90"/>
      <c r="E664" s="115"/>
    </row>
    <row r="665" spans="1:5" x14ac:dyDescent="0.3">
      <c r="A665" s="238"/>
      <c r="B665" s="90"/>
      <c r="C665" s="115"/>
      <c r="D665" s="90"/>
      <c r="E665" s="115"/>
    </row>
    <row r="666" spans="1:5" x14ac:dyDescent="0.3">
      <c r="A666" s="238"/>
      <c r="B666" s="90"/>
      <c r="C666" s="115"/>
      <c r="D666" s="90"/>
      <c r="E666" s="115"/>
    </row>
    <row r="667" spans="1:5" x14ac:dyDescent="0.3">
      <c r="A667" s="238"/>
      <c r="B667" s="90"/>
      <c r="C667" s="115"/>
      <c r="D667" s="90"/>
      <c r="E667" s="115"/>
    </row>
    <row r="668" spans="1:5" x14ac:dyDescent="0.3">
      <c r="A668" s="238"/>
      <c r="B668" s="90"/>
      <c r="C668" s="115"/>
      <c r="D668" s="90"/>
      <c r="E668" s="115"/>
    </row>
  </sheetData>
  <mergeCells count="3">
    <mergeCell ref="A101:E101"/>
    <mergeCell ref="F101:AF101"/>
    <mergeCell ref="F102:AF102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Teague McGrath</dc:creator>
  <cp:lastModifiedBy>Teague McGrath</cp:lastModifiedBy>
  <dcterms:created xsi:type="dcterms:W3CDTF">2025-04-18T19:30:21Z</dcterms:created>
  <dcterms:modified xsi:type="dcterms:W3CDTF">2026-04-16T22:59:49Z</dcterms:modified>
</cp:coreProperties>
</file>