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202300"/>
  <mc:AlternateContent xmlns:mc="http://schemas.openxmlformats.org/markup-compatibility/2006">
    <mc:Choice Requires="x15">
      <x15ac:absPath xmlns:x15ac="http://schemas.microsoft.com/office/spreadsheetml/2010/11/ac" url="https://netorg14848259-my.sharepoint.com/personal/adrian_orebanwo_accountifyai_co_uk/Documents/Documents/Sales/New Clients/Resources/"/>
    </mc:Choice>
  </mc:AlternateContent>
  <xr:revisionPtr revIDLastSave="925" documentId="8_{04C7AF5F-74CC-4D97-AE90-35E2F50974B0}" xr6:coauthVersionLast="47" xr6:coauthVersionMax="47" xr10:uidLastSave="{9EBBC0FB-A9E2-49D9-B450-FE86B6D39712}"/>
  <bookViews>
    <workbookView xWindow="-98" yWindow="-98" windowWidth="19396" windowHeight="10276" xr2:uid="{60A4C389-9B8A-4742-84F2-59127F878AD7}"/>
  </bookViews>
  <sheets>
    <sheet name="Instructions" sheetId="4" r:id="rId1"/>
    <sheet name="Dashboard" sheetId="3" r:id="rId2"/>
    <sheet name="Personal Balance Sheet" sheetId="1" r:id="rId3"/>
    <sheet name="MAPPING" sheetId="2" state="hidden" r:id="rId4"/>
  </sheets>
  <definedNames>
    <definedName name="COAMAIN" localSheetId="1">#REF!</definedName>
    <definedName name="PnLDetail" localSheetId="1">#REF!</definedName>
    <definedName name="_xlnm.Print_Area" localSheetId="1">Dashboard!$A$1:$P$18</definedName>
    <definedName name="PurchaseInvoices" localSheetId="1">#REF!</definedName>
    <definedName name="TransactionDetail" localSheetId="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1" l="1" a="1"/>
  <c r="P43" i="1" s="1"/>
  <c r="P42" i="1" a="1"/>
  <c r="P42" i="1" s="1"/>
  <c r="P41" i="1" a="1"/>
  <c r="P41" i="1" s="1"/>
  <c r="P40" i="1" a="1"/>
  <c r="P40" i="1" s="1"/>
  <c r="P39" i="1" a="1"/>
  <c r="P39" i="1" s="1"/>
  <c r="P38" i="1" l="1"/>
  <c r="P50" i="1" a="1"/>
  <c r="P50" i="1" s="1"/>
  <c r="P59" i="1" l="1" a="1"/>
  <c r="P59" i="1" s="1"/>
  <c r="P58" i="1" a="1"/>
  <c r="P58" i="1" s="1"/>
  <c r="P57" i="1" a="1"/>
  <c r="P57" i="1" s="1"/>
  <c r="P56" i="1" a="1"/>
  <c r="P56" i="1" s="1"/>
  <c r="P54" i="1" a="1"/>
  <c r="P54" i="1" s="1"/>
  <c r="P53" i="1" a="1"/>
  <c r="P53" i="1" s="1"/>
  <c r="P52" i="1" a="1"/>
  <c r="P52" i="1" s="1"/>
  <c r="P51" i="1" a="1"/>
  <c r="P51" i="1" s="1"/>
  <c r="C15" i="1"/>
  <c r="C48" i="1" s="1"/>
  <c r="C2" i="2"/>
  <c r="C3" i="2"/>
  <c r="C4" i="2"/>
  <c r="C5" i="2"/>
  <c r="C6" i="2"/>
  <c r="C7" i="2"/>
  <c r="C8" i="2"/>
  <c r="C9" i="2"/>
  <c r="C10" i="2"/>
  <c r="C11" i="2"/>
  <c r="C12" i="2"/>
  <c r="C13" i="2"/>
  <c r="D55" i="1"/>
  <c r="E55" i="1"/>
  <c r="F55" i="1"/>
  <c r="G55" i="1"/>
  <c r="H55" i="1"/>
  <c r="I55" i="1"/>
  <c r="J55" i="1"/>
  <c r="K55" i="1"/>
  <c r="L55" i="1"/>
  <c r="M55" i="1"/>
  <c r="N55" i="1"/>
  <c r="D49" i="1"/>
  <c r="E49" i="1"/>
  <c r="F49" i="1"/>
  <c r="G49" i="1"/>
  <c r="H49" i="1"/>
  <c r="I49" i="1"/>
  <c r="J49" i="1"/>
  <c r="K49" i="1"/>
  <c r="L49" i="1"/>
  <c r="M49" i="1"/>
  <c r="N49" i="1"/>
  <c r="P9" i="1"/>
  <c r="P15" i="1" s="1"/>
  <c r="D16" i="1"/>
  <c r="E16" i="1"/>
  <c r="F16" i="1"/>
  <c r="G16" i="1"/>
  <c r="H16" i="1"/>
  <c r="I16" i="1"/>
  <c r="J16" i="1"/>
  <c r="K16" i="1"/>
  <c r="L16" i="1"/>
  <c r="M16" i="1"/>
  <c r="N16" i="1"/>
  <c r="C16" i="1"/>
  <c r="D23" i="1"/>
  <c r="E23" i="1"/>
  <c r="F23" i="1"/>
  <c r="G23" i="1"/>
  <c r="H23" i="1"/>
  <c r="I23" i="1"/>
  <c r="J23" i="1"/>
  <c r="K23" i="1"/>
  <c r="L23" i="1"/>
  <c r="M23" i="1"/>
  <c r="N23" i="1"/>
  <c r="D32" i="1"/>
  <c r="E32" i="1"/>
  <c r="F32" i="1"/>
  <c r="G32" i="1"/>
  <c r="H32" i="1"/>
  <c r="I32" i="1"/>
  <c r="J32" i="1"/>
  <c r="K32" i="1"/>
  <c r="L32" i="1"/>
  <c r="M32" i="1"/>
  <c r="N32" i="1"/>
  <c r="D38" i="1"/>
  <c r="E38" i="1"/>
  <c r="F38" i="1"/>
  <c r="G38" i="1"/>
  <c r="H38" i="1"/>
  <c r="I38" i="1"/>
  <c r="J38" i="1"/>
  <c r="K38" i="1"/>
  <c r="L38" i="1"/>
  <c r="M38" i="1"/>
  <c r="N38" i="1"/>
  <c r="D44" i="1"/>
  <c r="E44" i="1"/>
  <c r="F44" i="1"/>
  <c r="G44" i="1"/>
  <c r="H44" i="1"/>
  <c r="I44" i="1"/>
  <c r="J44" i="1"/>
  <c r="K44" i="1"/>
  <c r="L44" i="1"/>
  <c r="M44" i="1"/>
  <c r="N44" i="1"/>
  <c r="C23" i="1"/>
  <c r="C38" i="1"/>
  <c r="C32" i="1"/>
  <c r="C44" i="1"/>
  <c r="C55" i="1"/>
  <c r="C49" i="1"/>
  <c r="B11" i="1"/>
  <c r="B10" i="1"/>
  <c r="P30" i="1" l="1" a="1"/>
  <c r="P30" i="1" s="1"/>
  <c r="P21" i="1" a="1"/>
  <c r="P21" i="1" s="1"/>
  <c r="P45" i="1" a="1"/>
  <c r="P45" i="1" s="1"/>
  <c r="P44" i="1" s="1"/>
  <c r="P33" i="1" a="1"/>
  <c r="P33" i="1" s="1"/>
  <c r="P29" i="1" a="1"/>
  <c r="P29" i="1" s="1"/>
  <c r="P20" i="1" a="1"/>
  <c r="P20" i="1" s="1"/>
  <c r="P17" i="1" a="1"/>
  <c r="P17" i="1" s="1"/>
  <c r="P22" i="1" a="1"/>
  <c r="P22" i="1" s="1"/>
  <c r="P37" i="1" a="1"/>
  <c r="P37" i="1" s="1"/>
  <c r="P28" i="1" a="1"/>
  <c r="P28" i="1" s="1"/>
  <c r="P19" i="1" a="1"/>
  <c r="P19" i="1" s="1"/>
  <c r="P35" i="1" a="1"/>
  <c r="P35" i="1" s="1"/>
  <c r="P25" i="1" a="1"/>
  <c r="P25" i="1" s="1"/>
  <c r="P36" i="1" a="1"/>
  <c r="P36" i="1" s="1"/>
  <c r="P27" i="1" a="1"/>
  <c r="P27" i="1" s="1"/>
  <c r="P18" i="1" a="1"/>
  <c r="P18" i="1" s="1"/>
  <c r="P26" i="1" a="1"/>
  <c r="P26" i="1" s="1"/>
  <c r="P34" i="1" a="1"/>
  <c r="P34" i="1" s="1"/>
  <c r="P24" i="1" a="1"/>
  <c r="P24" i="1" s="1"/>
  <c r="P31" i="1" a="1"/>
  <c r="P31" i="1" s="1"/>
  <c r="D60" i="1"/>
  <c r="D11" i="1" s="1"/>
  <c r="J60" i="1"/>
  <c r="J11" i="1" s="1"/>
  <c r="P55" i="1" a="1"/>
  <c r="P55" i="1" s="1"/>
  <c r="G60" i="1"/>
  <c r="G11" i="1" s="1"/>
  <c r="I60" i="1"/>
  <c r="I11" i="1" s="1"/>
  <c r="H60" i="1"/>
  <c r="H11" i="1" s="1"/>
  <c r="L60" i="1"/>
  <c r="L11" i="1" s="1"/>
  <c r="P49" i="1" a="1"/>
  <c r="P49" i="1" s="1"/>
  <c r="I46" i="1"/>
  <c r="H46" i="1"/>
  <c r="N46" i="1"/>
  <c r="F46" i="1"/>
  <c r="G46" i="1"/>
  <c r="M46" i="1"/>
  <c r="E46" i="1"/>
  <c r="L46" i="1"/>
  <c r="K46" i="1"/>
  <c r="J46" i="1"/>
  <c r="D46" i="1"/>
  <c r="D62" i="1" s="1"/>
  <c r="N60" i="1"/>
  <c r="N11" i="1" s="1"/>
  <c r="F60" i="1"/>
  <c r="F11" i="1" s="1"/>
  <c r="K60" i="1"/>
  <c r="K11" i="1" s="1"/>
  <c r="C60" i="1"/>
  <c r="C11" i="1" s="1"/>
  <c r="M60" i="1"/>
  <c r="M11" i="1" s="1"/>
  <c r="E60" i="1"/>
  <c r="E11" i="1" s="1"/>
  <c r="C46" i="1"/>
  <c r="D15" i="1"/>
  <c r="P11" i="1" l="1" a="1"/>
  <c r="P11" i="1" s="1"/>
  <c r="P23" i="1"/>
  <c r="P32" i="1"/>
  <c r="L62" i="1"/>
  <c r="P16" i="1"/>
  <c r="J62" i="1"/>
  <c r="H62" i="1"/>
  <c r="G62" i="1"/>
  <c r="I62" i="1"/>
  <c r="P60" i="1" a="1"/>
  <c r="P60" i="1" s="1"/>
  <c r="G6" i="3" s="1"/>
  <c r="F62" i="1"/>
  <c r="E62" i="1"/>
  <c r="M62" i="1"/>
  <c r="N62" i="1"/>
  <c r="K62" i="1"/>
  <c r="C62" i="1"/>
  <c r="E15" i="1"/>
  <c r="D48" i="1"/>
  <c r="F15" i="1" l="1"/>
  <c r="E48" i="1"/>
  <c r="G15" i="1" l="1"/>
  <c r="F48" i="1"/>
  <c r="H15" i="1" l="1"/>
  <c r="G48" i="1"/>
  <c r="I15" i="1" l="1"/>
  <c r="H48" i="1"/>
  <c r="J15" i="1" l="1"/>
  <c r="I48" i="1"/>
  <c r="K15" i="1" l="1"/>
  <c r="J48" i="1"/>
  <c r="L15" i="1" l="1"/>
  <c r="K48" i="1"/>
  <c r="M15" i="1" l="1"/>
  <c r="L48" i="1"/>
  <c r="N15" i="1" l="1"/>
  <c r="N48" i="1" s="1"/>
  <c r="M48" i="1"/>
  <c r="L10" i="1" l="1"/>
  <c r="L12" i="1" s="1"/>
  <c r="J10" i="1" l="1"/>
  <c r="J12" i="1" s="1"/>
  <c r="I10" i="1"/>
  <c r="I12" i="1" s="1"/>
  <c r="M10" i="1"/>
  <c r="M12" i="1" s="1"/>
  <c r="K10" i="1"/>
  <c r="K12" i="1" s="1"/>
  <c r="D10" i="1"/>
  <c r="D12" i="1" s="1"/>
  <c r="E10" i="1"/>
  <c r="E12" i="1" s="1"/>
  <c r="N10" i="1"/>
  <c r="N12" i="1" s="1"/>
  <c r="C10" i="1"/>
  <c r="H10" i="1"/>
  <c r="H12" i="1" s="1"/>
  <c r="G10" i="1"/>
  <c r="G12" i="1" s="1"/>
  <c r="F10" i="1"/>
  <c r="F12" i="1" s="1"/>
  <c r="P10" i="1" l="1" a="1"/>
  <c r="P10" i="1" s="1"/>
  <c r="P12" i="1" s="1"/>
  <c r="P46" i="1" a="1"/>
  <c r="P46" i="1" s="1"/>
  <c r="C12" i="1"/>
  <c r="P62" i="1" l="1"/>
  <c r="L6" i="3" s="1"/>
  <c r="B6"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<sst xmlns="http://schemas.openxmlformats.org/spreadsheetml/2006/main" count="172" uniqueCount="163">
  <si>
    <t>TOTAL</t>
  </si>
  <si>
    <t>Bad Debt % Range</t>
  </si>
  <si>
    <t>Starting Periods</t>
  </si>
  <si>
    <t>High</t>
  </si>
  <si>
    <t>Medium</t>
  </si>
  <si>
    <t>Low</t>
  </si>
  <si>
    <t>None</t>
  </si>
  <si>
    <t>%</t>
  </si>
  <si>
    <t>COMMENTARY</t>
  </si>
  <si>
    <t>5. Dashboard Overview</t>
  </si>
  <si>
    <t>This includes:</t>
  </si>
  <si>
    <t>Additional Tips:</t>
  </si>
  <si>
    <t>Example:</t>
  </si>
  <si>
    <t>Book a call with us</t>
  </si>
  <si>
    <t>info@accountifyai.co.uk</t>
  </si>
  <si>
    <t>NAME</t>
  </si>
  <si>
    <t>Enter Your Name</t>
  </si>
  <si>
    <t>PERSONAL BALANCE SHEET</t>
  </si>
  <si>
    <t>ASSETS</t>
  </si>
  <si>
    <t>Cash in hand</t>
  </si>
  <si>
    <t>Savings Account (Emergency Fund)</t>
  </si>
  <si>
    <t>Other Cash Equivalents</t>
  </si>
  <si>
    <t>Main Bank Account</t>
  </si>
  <si>
    <t>Other Savings</t>
  </si>
  <si>
    <t>Cash ISA Account</t>
  </si>
  <si>
    <t>Lifetime ISA</t>
  </si>
  <si>
    <t>Government Bonds</t>
  </si>
  <si>
    <t>Corporate Bonds</t>
  </si>
  <si>
    <t>Stock &amp; Shares ISA</t>
  </si>
  <si>
    <t>Fund &amp; Share Account</t>
  </si>
  <si>
    <t>Premium Bonds</t>
  </si>
  <si>
    <t>Other Investment Accounts</t>
  </si>
  <si>
    <t>Cryptocurrency</t>
  </si>
  <si>
    <t>Pension Account 1</t>
  </si>
  <si>
    <t>Pension Account 2</t>
  </si>
  <si>
    <t>Pension Account 3</t>
  </si>
  <si>
    <t>Private Pension Account</t>
  </si>
  <si>
    <t>Other Pensions</t>
  </si>
  <si>
    <t>Vehicles</t>
  </si>
  <si>
    <t>Household Equipment</t>
  </si>
  <si>
    <t>Main Residence</t>
  </si>
  <si>
    <t>Rental Property</t>
  </si>
  <si>
    <t>Oversea Property</t>
  </si>
  <si>
    <t>Business</t>
  </si>
  <si>
    <t>TOTAL ASSETS</t>
  </si>
  <si>
    <t>Liabilities</t>
  </si>
  <si>
    <t>LOANS &amp; MORTGAGES</t>
  </si>
  <si>
    <t>SHORT-TERM CREDIT</t>
  </si>
  <si>
    <t>Student Loans</t>
  </si>
  <si>
    <t>Loans from friends &amp; family</t>
  </si>
  <si>
    <t>TOTAL LIABILITIES</t>
  </si>
  <si>
    <t>NET WORTH</t>
  </si>
  <si>
    <t>Other Loans</t>
  </si>
  <si>
    <t>Credit Card</t>
  </si>
  <si>
    <t>Other Short Term Loans</t>
  </si>
  <si>
    <t>LIABILITIES</t>
  </si>
  <si>
    <t>Balance at</t>
  </si>
  <si>
    <t>BALANCE AS AT</t>
  </si>
  <si>
    <t>Jan-24</t>
  </si>
  <si>
    <t>Mar-24</t>
  </si>
  <si>
    <t>Feb-24</t>
  </si>
  <si>
    <t>Apr-24</t>
  </si>
  <si>
    <t>May-24</t>
  </si>
  <si>
    <t>Jun-24</t>
  </si>
  <si>
    <t>Jul-24</t>
  </si>
  <si>
    <t>Aug-24</t>
  </si>
  <si>
    <t>Sep-24</t>
  </si>
  <si>
    <t>Oct-24</t>
  </si>
  <si>
    <t>Nov-24</t>
  </si>
  <si>
    <t>Dec-24</t>
  </si>
  <si>
    <t>BALANCE SHEET DASHBOARD</t>
  </si>
  <si>
    <t>Go to cell B5 on the 'Personal Balance Sheet' tab.</t>
  </si>
  <si>
    <t>Type your name.</t>
  </si>
  <si>
    <t>CASH &amp; CASH EQUIVALENTS</t>
  </si>
  <si>
    <t>INVESTMENT ACCOUNTS</t>
  </si>
  <si>
    <t>PERNSION ACCOUNTS</t>
  </si>
  <si>
    <t>BUSINESS</t>
  </si>
  <si>
    <t>HERE'S YOUR SIMPLIFIED GUDIE TO USING THIS BALANCE SHEET TEMPLATE</t>
  </si>
  <si>
    <t>BALANCE SHEET TEMPLATE</t>
  </si>
  <si>
    <t>Components of the Balance Sheet</t>
  </si>
  <si>
    <t>1. Assets</t>
  </si>
  <si>
    <t>2. Liabilities</t>
  </si>
  <si>
    <t>3. Net Worth</t>
  </si>
  <si>
    <t>PERSONAL PROPERTY</t>
  </si>
  <si>
    <t>Liabilities are your financial obligations or what you owe to others. They are categorised as follows:</t>
  </si>
  <si>
    <r>
      <rPr>
        <b/>
        <sz val="11"/>
        <color theme="1"/>
        <rFont val="Poppins"/>
      </rPr>
      <t xml:space="preserve">Loans from Friends &amp; Family: </t>
    </r>
    <r>
      <rPr>
        <sz val="11"/>
        <color theme="1"/>
        <rFont val="Poppins"/>
      </rPr>
      <t>Short-term loans borrowed from personal connections.</t>
    </r>
  </si>
  <si>
    <r>
      <rPr>
        <b/>
        <sz val="11"/>
        <color theme="1"/>
        <rFont val="Poppins"/>
      </rPr>
      <t xml:space="preserve">Student Loans: </t>
    </r>
    <r>
      <rPr>
        <sz val="11"/>
        <color theme="1"/>
        <rFont val="Poppins"/>
      </rPr>
      <t>Loans taken out for educational purposes.</t>
    </r>
  </si>
  <si>
    <r>
      <rPr>
        <b/>
        <sz val="11"/>
        <color theme="1"/>
        <rFont val="Poppins"/>
      </rPr>
      <t xml:space="preserve">Credit Card: </t>
    </r>
    <r>
      <rPr>
        <sz val="11"/>
        <color theme="1"/>
        <rFont val="Poppins"/>
      </rPr>
      <t>Outstanding balances on your credit cards.</t>
    </r>
  </si>
  <si>
    <r>
      <rPr>
        <b/>
        <sz val="11"/>
        <color theme="1"/>
        <rFont val="Poppins"/>
      </rPr>
      <t>Main Residence:</t>
    </r>
    <r>
      <rPr>
        <sz val="11"/>
        <color theme="1"/>
        <rFont val="Poppins"/>
      </rPr>
      <t xml:space="preserve"> Mortgage on your primary home.</t>
    </r>
  </si>
  <si>
    <r>
      <rPr>
        <b/>
        <sz val="11"/>
        <color theme="1"/>
        <rFont val="Poppins"/>
      </rPr>
      <t>Oversea Property:</t>
    </r>
    <r>
      <rPr>
        <sz val="11"/>
        <color theme="1"/>
        <rFont val="Poppins"/>
      </rPr>
      <t xml:space="preserve"> Loans or mortgages on properties outside the UK.</t>
    </r>
  </si>
  <si>
    <r>
      <rPr>
        <b/>
        <sz val="11"/>
        <color theme="1"/>
        <rFont val="Poppins"/>
      </rPr>
      <t xml:space="preserve">Rental Property: </t>
    </r>
    <r>
      <rPr>
        <sz val="11"/>
        <color theme="1"/>
        <rFont val="Poppins"/>
      </rPr>
      <t>Mortgages on properties you rent out.</t>
    </r>
  </si>
  <si>
    <r>
      <rPr>
        <b/>
        <sz val="11"/>
        <color theme="1"/>
        <rFont val="Poppins"/>
      </rPr>
      <t xml:space="preserve">Vehicles: </t>
    </r>
    <r>
      <rPr>
        <sz val="11"/>
        <color theme="1"/>
        <rFont val="Poppins"/>
      </rPr>
      <t>Loans for cars, motorcycles, or other vehicles.</t>
    </r>
  </si>
  <si>
    <r>
      <rPr>
        <b/>
        <sz val="11"/>
        <color theme="1"/>
        <rFont val="Poppins"/>
      </rPr>
      <t xml:space="preserve">Other Loans: </t>
    </r>
    <r>
      <rPr>
        <sz val="11"/>
        <color theme="1"/>
        <rFont val="Poppins"/>
      </rPr>
      <t>Any other long-term loans you may have.</t>
    </r>
  </si>
  <si>
    <t>Assets are everything you own that has monetary value. They are categorised as follows:</t>
  </si>
  <si>
    <r>
      <rPr>
        <b/>
        <sz val="14"/>
        <color theme="1"/>
        <rFont val="Poppins"/>
      </rPr>
      <t xml:space="preserve">Cash &amp; Cash Equivalents: </t>
    </r>
    <r>
      <rPr>
        <sz val="14"/>
        <color theme="1"/>
        <rFont val="Poppins"/>
      </rPr>
      <t>These are assets that are easily accessible and can be quickly converted to cash.</t>
    </r>
  </si>
  <si>
    <r>
      <rPr>
        <b/>
        <sz val="14"/>
        <color theme="1"/>
        <rFont val="Poppins"/>
      </rPr>
      <t xml:space="preserve">Investment Accounts: </t>
    </r>
    <r>
      <rPr>
        <sz val="14"/>
        <color theme="1"/>
        <rFont val="Poppins"/>
      </rPr>
      <t>These are accounts where you hold investments aimed at growth.</t>
    </r>
  </si>
  <si>
    <r>
      <rPr>
        <b/>
        <sz val="11"/>
        <color theme="1"/>
        <rFont val="Poppins"/>
      </rPr>
      <t>Pension Account 1:</t>
    </r>
    <r>
      <rPr>
        <sz val="11"/>
        <color theme="1"/>
        <rFont val="Poppins"/>
      </rPr>
      <t xml:space="preserve"> Your first pension account.</t>
    </r>
  </si>
  <si>
    <r>
      <rPr>
        <b/>
        <sz val="11"/>
        <color theme="1"/>
        <rFont val="Poppins"/>
      </rPr>
      <t xml:space="preserve">Pension Account 2: </t>
    </r>
    <r>
      <rPr>
        <sz val="11"/>
        <color theme="1"/>
        <rFont val="Poppins"/>
      </rPr>
      <t>Your second pension account.</t>
    </r>
  </si>
  <si>
    <r>
      <rPr>
        <b/>
        <sz val="11"/>
        <color theme="1"/>
        <rFont val="Poppins"/>
      </rPr>
      <t>Pension Account 3:</t>
    </r>
    <r>
      <rPr>
        <sz val="11"/>
        <color theme="1"/>
        <rFont val="Poppins"/>
      </rPr>
      <t xml:space="preserve"> Your third pension account.</t>
    </r>
  </si>
  <si>
    <r>
      <rPr>
        <b/>
        <sz val="11"/>
        <color theme="1"/>
        <rFont val="Poppins"/>
      </rPr>
      <t>Private Pension Account:</t>
    </r>
    <r>
      <rPr>
        <sz val="11"/>
        <color theme="1"/>
        <rFont val="Poppins"/>
      </rPr>
      <t xml:space="preserve"> Privately managed pension funds.</t>
    </r>
  </si>
  <si>
    <r>
      <rPr>
        <b/>
        <sz val="11"/>
        <color theme="1"/>
        <rFont val="Poppins"/>
      </rPr>
      <t xml:space="preserve">Other Pensions: </t>
    </r>
    <r>
      <rPr>
        <sz val="11"/>
        <color theme="1"/>
        <rFont val="Poppins"/>
      </rPr>
      <t>Any other pension accounts.</t>
    </r>
  </si>
  <si>
    <r>
      <rPr>
        <b/>
        <sz val="11"/>
        <color theme="1"/>
        <rFont val="Poppins"/>
      </rPr>
      <t>Other Investment Accounts:</t>
    </r>
    <r>
      <rPr>
        <sz val="11"/>
        <color theme="1"/>
        <rFont val="Poppins"/>
      </rPr>
      <t xml:space="preserve"> Any other investment holdings.</t>
    </r>
  </si>
  <si>
    <r>
      <rPr>
        <b/>
        <sz val="11"/>
        <color theme="1"/>
        <rFont val="Poppins"/>
      </rPr>
      <t xml:space="preserve">Corporate Bonds: </t>
    </r>
    <r>
      <rPr>
        <sz val="11"/>
        <color theme="1"/>
        <rFont val="Poppins"/>
      </rPr>
      <t>Bonds issued by companies.</t>
    </r>
  </si>
  <si>
    <r>
      <rPr>
        <b/>
        <sz val="11"/>
        <color theme="1"/>
        <rFont val="Poppins"/>
      </rPr>
      <t xml:space="preserve">Government Bonds: </t>
    </r>
    <r>
      <rPr>
        <sz val="11"/>
        <color theme="1"/>
        <rFont val="Poppins"/>
      </rPr>
      <t>Bonds issued by the government.</t>
    </r>
  </si>
  <si>
    <r>
      <rPr>
        <b/>
        <sz val="11"/>
        <color theme="1"/>
        <rFont val="Poppins"/>
      </rPr>
      <t>Cryptocurrency:</t>
    </r>
    <r>
      <rPr>
        <sz val="11"/>
        <color theme="1"/>
        <rFont val="Poppins"/>
      </rPr>
      <t xml:space="preserve"> Digital or virtual currency.</t>
    </r>
  </si>
  <si>
    <r>
      <rPr>
        <b/>
        <sz val="11"/>
        <color theme="1"/>
        <rFont val="Poppins"/>
      </rPr>
      <t xml:space="preserve">Premium Bonds: </t>
    </r>
    <r>
      <rPr>
        <sz val="11"/>
        <color theme="1"/>
        <rFont val="Poppins"/>
      </rPr>
      <t>Government-issued savings bonds.</t>
    </r>
  </si>
  <si>
    <r>
      <rPr>
        <b/>
        <sz val="11"/>
        <color theme="1"/>
        <rFont val="Poppins"/>
      </rPr>
      <t xml:space="preserve">Lifetime ISA: </t>
    </r>
    <r>
      <rPr>
        <sz val="11"/>
        <color theme="1"/>
        <rFont val="Poppins"/>
      </rPr>
      <t>Accounts for long-term saving, particularly for first home purchase or retirement.</t>
    </r>
  </si>
  <si>
    <r>
      <rPr>
        <b/>
        <sz val="11"/>
        <color theme="1"/>
        <rFont val="Poppins"/>
      </rPr>
      <t xml:space="preserve">Fund &amp; Share Account: </t>
    </r>
    <r>
      <rPr>
        <sz val="11"/>
        <color theme="1"/>
        <rFont val="Poppins"/>
      </rPr>
      <t>Accounts holding mutual funds and shares.</t>
    </r>
  </si>
  <si>
    <r>
      <rPr>
        <b/>
        <sz val="11"/>
        <color theme="1"/>
        <rFont val="Poppins"/>
      </rPr>
      <t>Stock &amp; Shares ISA:</t>
    </r>
    <r>
      <rPr>
        <sz val="11"/>
        <color theme="1"/>
        <rFont val="Poppins"/>
      </rPr>
      <t xml:space="preserve"> Investment accounts with tax advantages.</t>
    </r>
  </si>
  <si>
    <r>
      <rPr>
        <b/>
        <sz val="11"/>
        <color theme="1"/>
        <rFont val="Poppins"/>
      </rPr>
      <t xml:space="preserve">Main Residence: </t>
    </r>
    <r>
      <rPr>
        <sz val="11"/>
        <color theme="1"/>
        <rFont val="Poppins"/>
      </rPr>
      <t>Your primary home.</t>
    </r>
  </si>
  <si>
    <r>
      <rPr>
        <b/>
        <sz val="11"/>
        <color theme="1"/>
        <rFont val="Poppins"/>
      </rPr>
      <t xml:space="preserve">Oversea Property: </t>
    </r>
    <r>
      <rPr>
        <sz val="11"/>
        <color theme="1"/>
        <rFont val="Poppins"/>
      </rPr>
      <t>Properties owned outside the UK.</t>
    </r>
  </si>
  <si>
    <r>
      <rPr>
        <b/>
        <sz val="11"/>
        <color theme="1"/>
        <rFont val="Poppins"/>
      </rPr>
      <t xml:space="preserve">Rental Property: </t>
    </r>
    <r>
      <rPr>
        <sz val="11"/>
        <color theme="1"/>
        <rFont val="Poppins"/>
      </rPr>
      <t>Properties you own and rent out.</t>
    </r>
  </si>
  <si>
    <r>
      <rPr>
        <b/>
        <sz val="11"/>
        <color theme="1"/>
        <rFont val="Poppins"/>
      </rPr>
      <t>Vehicles:</t>
    </r>
    <r>
      <rPr>
        <sz val="11"/>
        <color theme="1"/>
        <rFont val="Poppins"/>
      </rPr>
      <t xml:space="preserve"> Cars, motorcycles, or other vehicles.</t>
    </r>
  </si>
  <si>
    <r>
      <rPr>
        <b/>
        <sz val="11"/>
        <color theme="1"/>
        <rFont val="Poppins"/>
      </rPr>
      <t xml:space="preserve">Household Equipment: </t>
    </r>
    <r>
      <rPr>
        <sz val="11"/>
        <color theme="1"/>
        <rFont val="Poppins"/>
      </rPr>
      <t>Major household items and appliances.</t>
    </r>
  </si>
  <si>
    <r>
      <rPr>
        <b/>
        <sz val="11"/>
        <color theme="1"/>
        <rFont val="Poppins"/>
      </rPr>
      <t xml:space="preserve">Cash in hand: </t>
    </r>
    <r>
      <rPr>
        <sz val="11"/>
        <color theme="1"/>
        <rFont val="Poppins"/>
      </rPr>
      <t>Physical currency.</t>
    </r>
  </si>
  <si>
    <r>
      <rPr>
        <b/>
        <sz val="11"/>
        <color theme="1"/>
        <rFont val="Poppins"/>
      </rPr>
      <t xml:space="preserve">Main Bank Account: </t>
    </r>
    <r>
      <rPr>
        <sz val="11"/>
        <color theme="1"/>
        <rFont val="Poppins"/>
      </rPr>
      <t>Your primary bank account.</t>
    </r>
  </si>
  <si>
    <r>
      <rPr>
        <b/>
        <sz val="11"/>
        <color theme="1"/>
        <rFont val="Poppins"/>
      </rPr>
      <t xml:space="preserve">Other Savings: </t>
    </r>
    <r>
      <rPr>
        <sz val="11"/>
        <color theme="1"/>
        <rFont val="Poppins"/>
      </rPr>
      <t>Any other savings accounts.</t>
    </r>
  </si>
  <si>
    <r>
      <rPr>
        <b/>
        <sz val="11"/>
        <color theme="1"/>
        <rFont val="Poppins"/>
      </rPr>
      <t>Cash ISA Account:</t>
    </r>
    <r>
      <rPr>
        <sz val="11"/>
        <color theme="1"/>
        <rFont val="Poppins"/>
      </rPr>
      <t xml:space="preserve"> Individual Savings Accounts with tax advantages.</t>
    </r>
  </si>
  <si>
    <r>
      <rPr>
        <b/>
        <sz val="14"/>
        <color theme="1"/>
        <rFont val="Poppins"/>
      </rPr>
      <t xml:space="preserve">Pension Accounts: </t>
    </r>
    <r>
      <rPr>
        <sz val="14"/>
        <color theme="1"/>
        <rFont val="Poppins"/>
      </rPr>
      <t>Accounts designated for retirement savings.</t>
    </r>
  </si>
  <si>
    <r>
      <rPr>
        <b/>
        <sz val="14"/>
        <color theme="1"/>
        <rFont val="Poppins"/>
      </rPr>
      <t xml:space="preserve">Personal Property: </t>
    </r>
    <r>
      <rPr>
        <sz val="14"/>
        <color theme="1"/>
        <rFont val="Poppins"/>
      </rPr>
      <t>Tangible items and real estate you own.</t>
    </r>
  </si>
  <si>
    <r>
      <rPr>
        <b/>
        <sz val="14"/>
        <color theme="1"/>
        <rFont val="Poppins"/>
      </rPr>
      <t xml:space="preserve">Business: </t>
    </r>
    <r>
      <rPr>
        <sz val="14"/>
        <color theme="1"/>
        <rFont val="Poppins"/>
      </rPr>
      <t>Value of any business you own.</t>
    </r>
  </si>
  <si>
    <r>
      <rPr>
        <b/>
        <sz val="14"/>
        <color theme="1"/>
        <rFont val="Poppins"/>
      </rPr>
      <t xml:space="preserve">Loans &amp; Mortgages: </t>
    </r>
    <r>
      <rPr>
        <sz val="14"/>
        <color theme="1"/>
        <rFont val="Poppins"/>
      </rPr>
      <t>Long-term financial obligations.</t>
    </r>
  </si>
  <si>
    <r>
      <rPr>
        <b/>
        <sz val="14"/>
        <color theme="1"/>
        <rFont val="Poppins"/>
      </rPr>
      <t xml:space="preserve">Short-term Credit: </t>
    </r>
    <r>
      <rPr>
        <sz val="14"/>
        <color theme="1"/>
        <rFont val="Poppins"/>
      </rPr>
      <t>Debts or obligations that need to be settled within a year.</t>
    </r>
  </si>
  <si>
    <r>
      <rPr>
        <b/>
        <sz val="11"/>
        <color theme="1"/>
        <rFont val="Poppins"/>
      </rPr>
      <t xml:space="preserve">Net Worth: </t>
    </r>
    <r>
      <rPr>
        <sz val="11"/>
        <color theme="1"/>
        <rFont val="Poppins"/>
      </rPr>
      <t>This is what you own (assets) minus what you owe (liabilities). It shows your overall financial situation at a specific moment.</t>
    </r>
  </si>
  <si>
    <t>How to Fill in the Template:</t>
  </si>
  <si>
    <t>1. Download the Template</t>
  </si>
  <si>
    <t>Open the Personal Balance Sheet Template file in Excel or your preferred spreadsheet software.</t>
  </si>
  <si>
    <t>2. Enter Your Information</t>
  </si>
  <si>
    <t>Go to cell B7 (on the 'Personal Balance Sheet' tab) where you will find a dropdown menu.</t>
  </si>
  <si>
    <t>This dropdown menu allows you to select a month from January to December 2024.</t>
  </si>
  <si>
    <t>When you choose a month, the figures in column P will update automatically.</t>
  </si>
  <si>
    <t>The figures on the Dashboard tab will also change based on the selected month.</t>
  </si>
  <si>
    <t>3. Select the Month:</t>
  </si>
  <si>
    <t>4. Enter Your Assets</t>
  </si>
  <si>
    <t>Input the values of your cash and cash equivalents, investment accounts, pension accounts, personal property, and business in the appropriate sections.</t>
  </si>
  <si>
    <t>Input the values of your loans and mortgages, and short-term credit in the appropriate sections.</t>
  </si>
  <si>
    <t>5. Enter Your Liabilities</t>
  </si>
  <si>
    <t>6. Review Your Net Worth:</t>
  </si>
  <si>
    <t>The template will automatically calculate your net worth by subtracting total liabilities from total assets. This figure is displayed at the bottom of the sheet.</t>
  </si>
  <si>
    <r>
      <rPr>
        <b/>
        <sz val="11"/>
        <color theme="1"/>
        <rFont val="Poppins"/>
      </rPr>
      <t xml:space="preserve">Review Regularly: </t>
    </r>
    <r>
      <rPr>
        <sz val="11"/>
        <color theme="1"/>
        <rFont val="Poppins"/>
      </rPr>
      <t>Regularly update your balance sheet, ideally at the end of each month (minimum quarterly), to track changes in your financial situation.</t>
    </r>
  </si>
  <si>
    <r>
      <rPr>
        <b/>
        <sz val="11"/>
        <color theme="1"/>
        <rFont val="Poppins"/>
      </rPr>
      <t xml:space="preserve">Commentary: </t>
    </r>
    <r>
      <rPr>
        <sz val="11"/>
        <color theme="1"/>
        <rFont val="Poppins"/>
      </rPr>
      <t>Use the commentary column on the 'Personal Balance Sheet' tab to provide context to your figures.</t>
    </r>
    <r>
      <rPr>
        <b/>
        <sz val="11"/>
        <color theme="1"/>
        <rFont val="Poppins"/>
      </rPr>
      <t xml:space="preserve"> </t>
    </r>
  </si>
  <si>
    <t>If you have £5,000 in your main bank account (cash &amp; cash equivalents), a house worth £200,000 (personal property - main residence), credit card debt of £1,500 (short-term credit), and a mortgage of £150,000 (loans &amp; mortgages - main residence), your balance sheet entries would be:</t>
  </si>
  <si>
    <t>Loans &amp; Mortgages:</t>
  </si>
  <si>
    <t>Short-term Credit:</t>
  </si>
  <si>
    <r>
      <rPr>
        <b/>
        <sz val="11"/>
        <color theme="1"/>
        <rFont val="Poppins"/>
      </rPr>
      <t xml:space="preserve">Cash &amp; Cash Equivalents: </t>
    </r>
    <r>
      <rPr>
        <sz val="11"/>
        <color theme="1"/>
        <rFont val="Poppins"/>
      </rPr>
      <t>£5,000</t>
    </r>
  </si>
  <si>
    <r>
      <rPr>
        <b/>
        <sz val="11"/>
        <color theme="1"/>
        <rFont val="Poppins"/>
      </rPr>
      <t xml:space="preserve">Investment Accounts: </t>
    </r>
    <r>
      <rPr>
        <sz val="11"/>
        <color theme="1"/>
        <rFont val="Poppins"/>
      </rPr>
      <t>£0 (if no investments)</t>
    </r>
  </si>
  <si>
    <r>
      <rPr>
        <b/>
        <sz val="11"/>
        <color theme="1"/>
        <rFont val="Poppins"/>
      </rPr>
      <t xml:space="preserve">Pension Accounts: </t>
    </r>
    <r>
      <rPr>
        <sz val="11"/>
        <color theme="1"/>
        <rFont val="Poppins"/>
      </rPr>
      <t>£0 (if no pension accounts)</t>
    </r>
  </si>
  <si>
    <r>
      <rPr>
        <b/>
        <sz val="11"/>
        <color theme="1"/>
        <rFont val="Poppins"/>
      </rPr>
      <t>Personal Property:</t>
    </r>
    <r>
      <rPr>
        <sz val="11"/>
        <color theme="1"/>
        <rFont val="Poppins"/>
      </rPr>
      <t xml:space="preserve"> £200,000</t>
    </r>
  </si>
  <si>
    <r>
      <rPr>
        <b/>
        <sz val="11"/>
        <color theme="1"/>
        <rFont val="Poppins"/>
      </rPr>
      <t xml:space="preserve">Business: </t>
    </r>
    <r>
      <rPr>
        <sz val="11"/>
        <color theme="1"/>
        <rFont val="Poppins"/>
      </rPr>
      <t>£0 (if no business interests)</t>
    </r>
  </si>
  <si>
    <r>
      <rPr>
        <b/>
        <sz val="11"/>
        <color theme="1"/>
        <rFont val="Poppins"/>
      </rPr>
      <t>Main Residence:</t>
    </r>
    <r>
      <rPr>
        <sz val="11"/>
        <color theme="1"/>
        <rFont val="Poppins"/>
      </rPr>
      <t xml:space="preserve"> £150,000</t>
    </r>
  </si>
  <si>
    <r>
      <rPr>
        <b/>
        <sz val="11"/>
        <color theme="1"/>
        <rFont val="Poppins"/>
      </rPr>
      <t xml:space="preserve">Credit Card: </t>
    </r>
    <r>
      <rPr>
        <sz val="11"/>
        <color theme="1"/>
        <rFont val="Poppins"/>
      </rPr>
      <t>£1,500</t>
    </r>
  </si>
  <si>
    <r>
      <rPr>
        <b/>
        <sz val="11"/>
        <color theme="1"/>
        <rFont val="Poppins"/>
      </rPr>
      <t>Net Worth:</t>
    </r>
    <r>
      <rPr>
        <sz val="11"/>
        <color theme="1"/>
        <rFont val="Poppins"/>
      </rPr>
      <t xml:space="preserve"> £5,000+£200,000−£150,000−£1,500=</t>
    </r>
    <r>
      <rPr>
        <u/>
        <sz val="11"/>
        <color theme="1"/>
        <rFont val="Poppins"/>
      </rPr>
      <t>£53,500</t>
    </r>
  </si>
  <si>
    <t>This template aims to make financial planning straightforward and insightful, empowering you to make informed financial decisions. Happy tracking!
 If you have any questions or need further assistance, please contact using the following the details:</t>
  </si>
  <si>
    <t>Welcome to your Personal Balance Sheet Template. This tool is designed to help you track and plan your monthly financial situation by detailing your assets, liabilities, and your net worth. Whether you have basic or advanced knowledge of balance sheets, this guide will walk you through each component and how to use the template effectively.</t>
  </si>
  <si>
    <t>A balance sheet provides a snapshot of your financial health at a specific point in time. It shows what you own, what you owe, and your overall financial position. It is divided into three main sections: Assets, Liabilities, and Equity (Net Worth). Here’s a breakdown of each:</t>
  </si>
  <si>
    <r>
      <rPr>
        <b/>
        <sz val="11"/>
        <color theme="1"/>
        <rFont val="Poppins"/>
      </rPr>
      <t xml:space="preserve">Savings Account (Emergency Fund): </t>
    </r>
    <r>
      <rPr>
        <sz val="11"/>
        <color theme="1"/>
        <rFont val="Poppins"/>
      </rPr>
      <t>Funds set aside for emergencies and long term goals.</t>
    </r>
  </si>
  <si>
    <r>
      <rPr>
        <b/>
        <sz val="11"/>
        <color theme="1"/>
        <rFont val="Poppins"/>
      </rPr>
      <t xml:space="preserve">Other Cash Equivalents: </t>
    </r>
    <r>
      <rPr>
        <sz val="11"/>
        <color theme="1"/>
        <rFont val="Poppins"/>
      </rPr>
      <t xml:space="preserve"> These are other assets that can be quickly turned into cash, like short-term savings accounts.</t>
    </r>
  </si>
  <si>
    <r>
      <rPr>
        <b/>
        <sz val="11"/>
        <color theme="1"/>
        <rFont val="Poppins"/>
      </rPr>
      <t xml:space="preserve">Other Short-Term Loans: </t>
    </r>
    <r>
      <rPr>
        <sz val="11"/>
        <color theme="1"/>
        <rFont val="Poppins"/>
      </rPr>
      <t>Any other short-term financial obligations, such as borrowing from a credit union, medical bills, or home repair loans.</t>
    </r>
  </si>
  <si>
    <t>The Dashboard provides a visual overview of your financial situation based on the selected month. It updates automatically when you choose a different month from the dropdown in cell B7 (on the 'Personal Balance Sheet' tab).</t>
  </si>
  <si>
    <r>
      <rPr>
        <b/>
        <sz val="11"/>
        <color theme="1"/>
        <rFont val="Poppins"/>
      </rPr>
      <t>Category Breakdown:</t>
    </r>
    <r>
      <rPr>
        <sz val="11"/>
        <color theme="1"/>
        <rFont val="Poppins"/>
      </rPr>
      <t xml:space="preserve"> Shows detailed figures for each category of assets and liabilities, helping you see where your money is and what you owe.</t>
    </r>
  </si>
  <si>
    <r>
      <rPr>
        <b/>
        <sz val="11"/>
        <color theme="1"/>
        <rFont val="Poppins"/>
      </rPr>
      <t xml:space="preserve">Trends: </t>
    </r>
    <r>
      <rPr>
        <sz val="11"/>
        <color theme="1"/>
        <rFont val="Poppins"/>
      </rPr>
      <t>Visual graphs and charts track changes in your financial situation over time, allowing you to monitor progress and make informed decisions.</t>
    </r>
  </si>
  <si>
    <r>
      <rPr>
        <b/>
        <sz val="11"/>
        <color theme="1"/>
        <rFont val="Poppins"/>
      </rPr>
      <t xml:space="preserve">Plan Ahead: </t>
    </r>
    <r>
      <rPr>
        <sz val="11"/>
        <color theme="1"/>
        <rFont val="Poppins"/>
      </rPr>
      <t>Use the information to plan for future financial goals, such as saving for a home, reducing debt, or investing.</t>
    </r>
  </si>
  <si>
    <r>
      <rPr>
        <b/>
        <sz val="11"/>
        <color theme="1"/>
        <rFont val="Poppins"/>
      </rPr>
      <t xml:space="preserve">Be Accurate: </t>
    </r>
    <r>
      <rPr>
        <sz val="11"/>
        <color theme="1"/>
        <rFont val="Poppins"/>
      </rPr>
      <t>Ensure that all entries are accurate and reflect the current values of your assets and liabilities.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</si>
</sst>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_ ;\(#,##0.00\)"/>
    <numFmt numFmtId="165" formatCode="&quot;£&quot;#,##0.00"/>
  </numFmts>
  <fonts count="21" x14ac:knownFonts="1">
    <font>
      <sz val="11"/>
      <color theme="1"/>
      <name val="Aptos Narrow"/>
      <family val="2"/>
      <scheme val="minor"/>
    </font>
    <font>
      <b/>
      <sz val="16"/>
      <color theme="0"/>
      <name val="Poppins"/>
    </font>
    <font>
      <sz val="12"/>
      <color theme="0"/>
      <name val="Poppins"/>
    </font>
    <font>
      <sz val="9"/>
      <color theme="1"/>
      <name val="Poppins"/>
    </font>
    <font>
      <b/>
      <sz val="9"/>
      <color theme="1"/>
      <name val="Poppins"/>
    </font>
    <font>
      <b/>
      <sz val="9"/>
      <color theme="0"/>
      <name val="Poppins"/>
    </font>
    <font>
      <b/>
      <sz val="26"/>
      <color theme="0"/>
      <name val="Poppins"/>
    </font>
    <font>
      <sz val="8"/>
      <name val="Aptos Narrow"/>
      <family val="2"/>
      <scheme val="minor"/>
    </font>
    <font>
      <b/>
      <sz val="11"/>
      <color theme="1"/>
      <name val="Poppins"/>
    </font>
    <font>
      <b/>
      <sz val="12"/>
      <color theme="0"/>
      <name val="Poppins"/>
    </font>
    <font>
      <b/>
      <sz val="11"/>
      <color theme="1"/>
      <name val="Aptos Narrow"/>
      <family val="2"/>
      <scheme val="minor"/>
    </font>
    <font>
      <sz val="11"/>
      <color theme="1"/>
      <name val="Poppins"/>
    </font>
    <font>
      <b/>
      <sz val="16"/>
      <color theme="1"/>
      <name val="Poppins"/>
    </font>
    <font>
      <b/>
      <sz val="18"/>
      <color theme="1"/>
      <name val="Poppins"/>
    </font>
    <font>
      <u/>
      <sz val="11"/>
      <color theme="10"/>
      <name val="Aptos Narrow"/>
      <family val="2"/>
      <scheme val="minor"/>
    </font>
    <font>
      <b/>
      <sz val="11"/>
      <color theme="10"/>
      <name val="Poppins"/>
    </font>
    <font>
      <sz val="12"/>
      <color theme="1"/>
      <name val="Aptos Narrow"/>
      <family val="2"/>
      <scheme val="minor"/>
    </font>
    <font>
      <b/>
      <sz val="14"/>
      <color theme="1"/>
      <name val="Poppins"/>
    </font>
    <font>
      <sz val="14"/>
      <color theme="1"/>
      <name val="Poppins"/>
    </font>
    <font>
      <b/>
      <sz val="20"/>
      <color theme="0"/>
      <name val="Poppins"/>
    </font>
    <font>
      <u/>
      <sz val="11"/>
      <color theme="1"/>
      <name val="Poppins"/>
    </font>
  </fonts>
  <fills count="7">
    <fill>
      <patternFill patternType="none"/>
    </fill>
    <fill>
      <patternFill patternType="gray125"/>
    </fill>
    <fill>
      <patternFill patternType="solid">
        <fgColor rgb="FF2F3543"/>
        <bgColor rgb="FF0C142B"/>
      </patternFill>
    </fill>
    <fill>
      <patternFill patternType="solid">
        <fgColor rgb="FF2F3543"/>
        <bgColor indexed="64"/>
      </patternFill>
    </fill>
    <fill>
      <patternFill patternType="solid">
        <fgColor rgb="FF444D61"/>
        <bgColor indexed="64"/>
      </patternFill>
    </fill>
    <fill>
      <patternFill patternType="solid">
        <fgColor rgb="FFBDC3D1"/>
        <bgColor indexed="64"/>
      </patternFill>
    </fill>
    <fill>
      <patternFill patternType="solid">
        <fgColor theme="2" tint="-9.9978637043366805E-2"/>
        <bgColor indexed="64"/>
      </patternFill>
    </fill>
  </fills>
  <borders count="13">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4" fillId="0" borderId="0" applyNumberFormat="0" applyFill="0" applyBorder="0" applyAlignment="0" applyProtection="0"/>
  </cellStyleXfs>
  <cellXfs count="116">
    <xf numFmtId="0" fontId="0" fillId="0" borderId="0" xfId="0"/>
    <xf numFmtId="0" fontId="1" fillId="2" borderId="0" xfId="0" applyFont="1" applyFill="1"/>
    <xf numFmtId="0" fontId="2" fillId="2" borderId="0" xfId="0" applyFont="1" applyFill="1"/>
    <xf numFmtId="0" fontId="0" fillId="0" borderId="0" xfId="0" applyAlignment="1">
      <alignment horizontal="center"/>
    </xf>
    <xf numFmtId="0" fontId="3" fillId="0" borderId="0" xfId="0" applyFont="1" applyAlignment="1">
      <alignment horizontal="center"/>
    </xf>
    <xf numFmtId="0" fontId="5" fillId="4" borderId="1" xfId="0" applyFont="1" applyFill="1" applyBorder="1"/>
    <xf numFmtId="0" fontId="5" fillId="4" borderId="1" xfId="0" applyFont="1" applyFill="1" applyBorder="1" applyAlignment="1">
      <alignment horizontal="center"/>
    </xf>
    <xf numFmtId="0" fontId="3" fillId="0" borderId="1" xfId="0" applyFont="1" applyBorder="1"/>
    <xf numFmtId="0" fontId="5" fillId="3" borderId="1" xfId="0" applyFont="1" applyFill="1" applyBorder="1"/>
    <xf numFmtId="0" fontId="5" fillId="4" borderId="1" xfId="0" applyFont="1" applyFill="1" applyBorder="1" applyAlignment="1">
      <alignment horizontal="left"/>
    </xf>
    <xf numFmtId="0" fontId="6" fillId="2" borderId="0" xfId="0" applyFont="1" applyFill="1" applyAlignment="1">
      <alignment horizontal="centerContinuous"/>
    </xf>
    <xf numFmtId="0" fontId="1" fillId="2" borderId="0" xfId="0" applyFont="1" applyFill="1" applyAlignment="1">
      <alignment horizontal="centerContinuous"/>
    </xf>
    <xf numFmtId="0" fontId="9" fillId="4" borderId="1" xfId="0" applyFont="1" applyFill="1" applyBorder="1" applyAlignment="1">
      <alignment horizontal="center"/>
    </xf>
    <xf numFmtId="164" fontId="5" fillId="4" borderId="1" xfId="0" applyNumberFormat="1" applyFont="1" applyFill="1" applyBorder="1" applyAlignment="1">
      <alignment horizontal="center"/>
    </xf>
    <xf numFmtId="0" fontId="9" fillId="2" borderId="0" xfId="0" applyFont="1" applyFill="1"/>
    <xf numFmtId="0" fontId="10" fillId="0" borderId="0" xfId="0" applyFont="1" applyAlignment="1">
      <alignment horizontal="center"/>
    </xf>
    <xf numFmtId="164" fontId="4" fillId="0" borderId="1" xfId="0" applyNumberFormat="1" applyFont="1" applyBorder="1" applyAlignment="1">
      <alignment horizontal="center"/>
    </xf>
    <xf numFmtId="0" fontId="10" fillId="0" borderId="0" xfId="0" applyFont="1"/>
    <xf numFmtId="14" fontId="0" fillId="0" borderId="0" xfId="0" applyNumberFormat="1"/>
    <xf numFmtId="164" fontId="3" fillId="5" borderId="1" xfId="0" applyNumberFormat="1" applyFont="1" applyFill="1" applyBorder="1" applyAlignment="1">
      <alignment horizontal="center"/>
    </xf>
    <xf numFmtId="164" fontId="4" fillId="5" borderId="1" xfId="0" applyNumberFormat="1" applyFont="1" applyFill="1" applyBorder="1" applyAlignment="1">
      <alignment horizontal="center"/>
    </xf>
    <xf numFmtId="164" fontId="4" fillId="6" borderId="1" xfId="0" applyNumberFormat="1" applyFont="1" applyFill="1" applyBorder="1" applyAlignment="1">
      <alignment horizontal="center"/>
    </xf>
    <xf numFmtId="0" fontId="11" fillId="0" borderId="0" xfId="0" applyFont="1" applyAlignment="1">
      <alignment horizontal="center"/>
    </xf>
    <xf numFmtId="0" fontId="8" fillId="0" borderId="0" xfId="0" applyFont="1" applyAlignment="1">
      <alignment horizontal="center"/>
    </xf>
    <xf numFmtId="0" fontId="11" fillId="0" borderId="0" xfId="0" applyFont="1"/>
    <xf numFmtId="0" fontId="8" fillId="0" borderId="0" xfId="0" applyFont="1"/>
    <xf numFmtId="0" fontId="12" fillId="0" borderId="0" xfId="0" applyFont="1" applyAlignment="1">
      <alignment horizontal="centerContinuous"/>
    </xf>
    <xf numFmtId="0" fontId="13" fillId="0" borderId="0" xfId="0" applyFont="1" applyAlignment="1">
      <alignment horizontal="centerContinuous"/>
    </xf>
    <xf numFmtId="165" fontId="12" fillId="0" borderId="0" xfId="0" applyNumberFormat="1" applyFont="1" applyAlignment="1">
      <alignment horizontal="centerContinuous"/>
    </xf>
    <xf numFmtId="9" fontId="0" fillId="0" borderId="0" xfId="0" applyNumberFormat="1"/>
    <xf numFmtId="164" fontId="3" fillId="0" borderId="1" xfId="0" applyNumberFormat="1" applyFont="1" applyBorder="1" applyAlignment="1" applyProtection="1">
      <alignment horizontal="center"/>
      <protection locked="0"/>
    </xf>
    <xf numFmtId="17"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6" fillId="2" borderId="0" xfId="0" applyFont="1" applyFill="1" applyAlignment="1" applyProtection="1">
      <alignment horizontal="centerContinuous"/>
      <protection locked="0"/>
    </xf>
    <xf numFmtId="17" fontId="11" fillId="0" borderId="0" xfId="0" applyNumberFormat="1" applyFont="1"/>
    <xf numFmtId="0" fontId="2" fillId="2" borderId="0" xfId="0" applyFont="1" applyFill="1" applyAlignment="1">
      <alignment horizontal="centerContinuous"/>
    </xf>
    <xf numFmtId="0" fontId="11" fillId="0" borderId="0" xfId="0" applyFont="1" applyAlignment="1">
      <alignment horizontal="left" wrapText="1"/>
    </xf>
    <xf numFmtId="0" fontId="0" fillId="0" borderId="0" xfId="0" applyAlignment="1">
      <alignment horizontal="left" indent="4"/>
    </xf>
    <xf numFmtId="0" fontId="0" fillId="0" borderId="0" xfId="0" applyAlignment="1">
      <alignment horizontal="left" indent="9"/>
    </xf>
    <xf numFmtId="0" fontId="11" fillId="0" borderId="0" xfId="0" applyFont="1" applyAlignment="1">
      <alignment horizontal="left" wrapText="1" indent="4"/>
    </xf>
    <xf numFmtId="0" fontId="16" fillId="0" borderId="0" xfId="0" applyFont="1"/>
    <xf numFmtId="0" fontId="16" fillId="0" borderId="0" xfId="0" applyFont="1" applyAlignment="1">
      <alignment horizontal="center"/>
    </xf>
    <xf numFmtId="0" fontId="9" fillId="3" borderId="1" xfId="0" applyFont="1" applyFill="1" applyBorder="1" applyAlignment="1">
      <alignment horizontal="left"/>
    </xf>
    <xf numFmtId="17" fontId="9" fillId="3" borderId="1" xfId="0" applyNumberFormat="1" applyFont="1" applyFill="1" applyBorder="1" applyAlignment="1">
      <alignment horizontal="center"/>
    </xf>
    <xf numFmtId="0" fontId="9" fillId="3" borderId="1" xfId="0" applyFont="1" applyFill="1" applyBorder="1" applyAlignment="1">
      <alignment horizontal="center"/>
    </xf>
    <xf numFmtId="0" fontId="9" fillId="3" borderId="1" xfId="0" applyFont="1" applyFill="1" applyBorder="1"/>
    <xf numFmtId="164" fontId="9" fillId="3" borderId="1" xfId="0" applyNumberFormat="1" applyFont="1" applyFill="1" applyBorder="1" applyAlignment="1">
      <alignment horizontal="center"/>
    </xf>
    <xf numFmtId="0" fontId="16" fillId="0" borderId="0" xfId="0" applyFont="1" applyAlignment="1">
      <alignment vertical="center"/>
    </xf>
    <xf numFmtId="17"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0" fontId="16" fillId="0" borderId="0" xfId="0" applyFont="1" applyAlignment="1">
      <alignment horizontal="center" vertical="center"/>
    </xf>
    <xf numFmtId="0" fontId="9" fillId="3" borderId="1" xfId="0" applyFont="1" applyFill="1" applyBorder="1" applyAlignment="1">
      <alignment horizontal="lef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49" fontId="9" fillId="3" borderId="1" xfId="0" applyNumberFormat="1" applyFont="1" applyFill="1" applyBorder="1" applyAlignment="1">
      <alignment horizontal="center" vertical="center"/>
    </xf>
    <xf numFmtId="0" fontId="11" fillId="0" borderId="5" xfId="0" applyFont="1" applyBorder="1"/>
    <xf numFmtId="0" fontId="0" fillId="0" borderId="6" xfId="0" applyBorder="1"/>
    <xf numFmtId="0" fontId="11" fillId="0" borderId="5" xfId="0" applyFont="1" applyBorder="1" applyAlignment="1">
      <alignment horizontal="left" indent="4"/>
    </xf>
    <xf numFmtId="0" fontId="11" fillId="0" borderId="5" xfId="0" applyFont="1" applyBorder="1" applyAlignment="1">
      <alignment horizontal="left" indent="6"/>
    </xf>
    <xf numFmtId="0" fontId="11" fillId="0" borderId="7" xfId="0" applyFont="1" applyBorder="1"/>
    <xf numFmtId="0" fontId="0" fillId="0" borderId="8" xfId="0" applyBorder="1"/>
    <xf numFmtId="0" fontId="0" fillId="0" borderId="9" xfId="0" applyBorder="1"/>
    <xf numFmtId="0" fontId="11" fillId="0" borderId="6" xfId="0" applyFont="1" applyBorder="1" applyAlignment="1">
      <alignment horizontal="left" wrapText="1"/>
    </xf>
    <xf numFmtId="0" fontId="11" fillId="0" borderId="10" xfId="0" applyFont="1" applyBorder="1"/>
    <xf numFmtId="0" fontId="0" fillId="0" borderId="11" xfId="0" applyBorder="1"/>
    <xf numFmtId="0" fontId="0" fillId="0" borderId="12" xfId="0" applyBorder="1"/>
    <xf numFmtId="0" fontId="8" fillId="0" borderId="5" xfId="0" applyFont="1" applyBorder="1" applyAlignment="1">
      <alignment horizontal="left" indent="4"/>
    </xf>
    <xf numFmtId="0" fontId="0" fillId="0" borderId="5" xfId="0" applyBorder="1" applyAlignment="1">
      <alignment horizontal="left" indent="4"/>
    </xf>
    <xf numFmtId="0" fontId="11" fillId="0" borderId="6" xfId="0" applyFont="1" applyBorder="1" applyAlignment="1">
      <alignment horizontal="left" wrapText="1" indent="4"/>
    </xf>
    <xf numFmtId="0" fontId="0" fillId="0" borderId="5" xfId="0" applyBorder="1"/>
    <xf numFmtId="0" fontId="11" fillId="0" borderId="5" xfId="0" quotePrefix="1" applyFont="1" applyBorder="1" applyAlignment="1">
      <alignment horizontal="left" indent="9"/>
    </xf>
    <xf numFmtId="0" fontId="0" fillId="0" borderId="6" xfId="0" applyBorder="1" applyAlignment="1">
      <alignment horizontal="left" indent="4"/>
    </xf>
    <xf numFmtId="0" fontId="11" fillId="0" borderId="5" xfId="0" applyFont="1" applyBorder="1" applyAlignment="1">
      <alignment horizontal="left" indent="9"/>
    </xf>
    <xf numFmtId="0" fontId="0" fillId="0" borderId="6" xfId="0" applyBorder="1" applyAlignment="1">
      <alignment horizontal="left" indent="9"/>
    </xf>
    <xf numFmtId="0" fontId="15" fillId="0" borderId="5" xfId="1" applyFont="1" applyBorder="1" applyAlignment="1">
      <alignment horizontal="left" indent="4"/>
    </xf>
    <xf numFmtId="0" fontId="0" fillId="0" borderId="7" xfId="0" applyBorder="1"/>
    <xf numFmtId="0" fontId="11" fillId="0" borderId="5" xfId="0" applyFont="1" applyBorder="1" applyAlignment="1">
      <alignment horizontal="left" indent="1"/>
    </xf>
    <xf numFmtId="0" fontId="11" fillId="0" borderId="5" xfId="0" applyFont="1" applyBorder="1" applyAlignment="1">
      <alignment horizontal="left" indent="5"/>
    </xf>
    <xf numFmtId="0" fontId="18" fillId="0" borderId="5" xfId="0" applyFont="1" applyBorder="1" applyAlignment="1">
      <alignment horizontal="left" indent="1"/>
    </xf>
    <xf numFmtId="0" fontId="11" fillId="0" borderId="0" xfId="0" applyFont="1" applyAlignment="1">
      <alignment wrapText="1"/>
    </xf>
    <xf numFmtId="0" fontId="11" fillId="0" borderId="6" xfId="0" applyFont="1" applyBorder="1" applyAlignment="1">
      <alignment wrapText="1"/>
    </xf>
    <xf numFmtId="0" fontId="8" fillId="0" borderId="5" xfId="0" applyFont="1" applyBorder="1" applyAlignment="1">
      <alignment horizontal="left" indent="9"/>
    </xf>
    <xf numFmtId="0" fontId="11" fillId="0" borderId="5" xfId="0" applyFont="1" applyBorder="1" applyAlignment="1">
      <alignment horizontal="center"/>
    </xf>
    <xf numFmtId="0" fontId="11" fillId="0" borderId="5" xfId="0" applyFont="1" applyBorder="1" applyAlignment="1">
      <alignment horizontal="left" indent="13"/>
    </xf>
    <xf numFmtId="0" fontId="11" fillId="0" borderId="5" xfId="0" applyFont="1" applyBorder="1" applyAlignment="1">
      <alignment horizontal="left" vertical="center" indent="4"/>
    </xf>
    <xf numFmtId="0" fontId="0" fillId="0" borderId="0" xfId="0" applyAlignment="1">
      <alignment horizontal="left" vertical="center" indent="4"/>
    </xf>
    <xf numFmtId="0" fontId="0" fillId="0" borderId="6" xfId="0" applyBorder="1" applyAlignment="1">
      <alignment horizontal="left" vertical="center" indent="4"/>
    </xf>
    <xf numFmtId="164" fontId="4" fillId="0" borderId="1" xfId="0" applyNumberFormat="1" applyFont="1" applyBorder="1" applyAlignment="1" applyProtection="1">
      <alignment horizontal="center"/>
      <protection locked="0"/>
    </xf>
    <xf numFmtId="0" fontId="6" fillId="2" borderId="0" xfId="0" applyFont="1" applyFill="1" applyAlignment="1" applyProtection="1">
      <alignment horizontal="centerContinuous" vertical="center"/>
      <protection locked="0"/>
    </xf>
    <xf numFmtId="0" fontId="6" fillId="2" borderId="0" xfId="0" applyFont="1" applyFill="1" applyAlignment="1">
      <alignment horizontal="centerContinuous" vertical="center"/>
    </xf>
    <xf numFmtId="0" fontId="1" fillId="2" borderId="0" xfId="0" applyFont="1" applyFill="1" applyAlignment="1">
      <alignment horizontal="centerContinuous" vertical="center"/>
    </xf>
    <xf numFmtId="0" fontId="1" fillId="2" borderId="0" xfId="0" applyFont="1" applyFill="1" applyAlignment="1">
      <alignment vertical="center"/>
    </xf>
    <xf numFmtId="0" fontId="11" fillId="0" borderId="5" xfId="0" applyFont="1" applyBorder="1" applyAlignment="1">
      <alignment horizontal="left" wrapText="1" indent="4"/>
    </xf>
    <xf numFmtId="0" fontId="11" fillId="0" borderId="0" xfId="0" applyFont="1" applyAlignment="1">
      <alignment horizontal="left" wrapText="1" indent="4"/>
    </xf>
    <xf numFmtId="0" fontId="11" fillId="0" borderId="6" xfId="0" applyFont="1" applyBorder="1" applyAlignment="1">
      <alignment horizontal="left" wrapText="1" indent="4"/>
    </xf>
    <xf numFmtId="0" fontId="11" fillId="0" borderId="0" xfId="0" applyFont="1" applyAlignment="1">
      <alignment horizontal="left" wrapText="1"/>
    </xf>
    <xf numFmtId="0" fontId="11" fillId="0" borderId="5" xfId="0" applyFont="1" applyBorder="1" applyAlignment="1">
      <alignment horizontal="left" wrapText="1"/>
    </xf>
    <xf numFmtId="0" fontId="11" fillId="0" borderId="6" xfId="0" applyFont="1" applyBorder="1" applyAlignment="1">
      <alignment horizontal="left"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9" fillId="3" borderId="2" xfId="0" applyFont="1" applyFill="1" applyBorder="1" applyAlignment="1">
      <alignment horizontal="center"/>
    </xf>
    <xf numFmtId="0" fontId="19" fillId="3" borderId="3" xfId="0" applyFont="1" applyFill="1" applyBorder="1" applyAlignment="1">
      <alignment horizontal="center"/>
    </xf>
    <xf numFmtId="0" fontId="19" fillId="3" borderId="4" xfId="0" applyFont="1" applyFill="1" applyBorder="1" applyAlignment="1">
      <alignment horizontal="center"/>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1" fillId="0" borderId="5" xfId="0" applyFont="1" applyBorder="1" applyAlignment="1">
      <alignment horizontal="left" indent="6"/>
    </xf>
    <xf numFmtId="0" fontId="11" fillId="0" borderId="0" xfId="0" applyFont="1" applyAlignment="1">
      <alignment horizontal="left" indent="6"/>
    </xf>
    <xf numFmtId="0" fontId="11" fillId="0" borderId="6" xfId="0" applyFont="1" applyBorder="1" applyAlignment="1">
      <alignment horizontal="left" indent="6"/>
    </xf>
    <xf numFmtId="0" fontId="11" fillId="0" borderId="5" xfId="0" quotePrefix="1" applyFont="1" applyBorder="1" applyAlignment="1">
      <alignment horizontal="center"/>
    </xf>
    <xf numFmtId="0" fontId="11" fillId="0" borderId="0" xfId="0" quotePrefix="1" applyFont="1" applyAlignment="1">
      <alignment horizontal="center"/>
    </xf>
    <xf numFmtId="0" fontId="11" fillId="0" borderId="6" xfId="0" quotePrefix="1" applyFont="1" applyBorder="1" applyAlignment="1">
      <alignment horizontal="center"/>
    </xf>
    <xf numFmtId="0" fontId="11" fillId="0" borderId="5" xfId="0" quotePrefix="1" applyFont="1" applyBorder="1" applyAlignment="1">
      <alignment horizontal="left" indent="5"/>
    </xf>
    <xf numFmtId="0" fontId="11" fillId="0" borderId="0" xfId="0" quotePrefix="1" applyFont="1" applyAlignment="1">
      <alignment horizontal="left" indent="5"/>
    </xf>
    <xf numFmtId="0" fontId="11" fillId="0" borderId="6" xfId="0" quotePrefix="1" applyFont="1" applyBorder="1" applyAlignment="1">
      <alignment horizontal="left" indent="5"/>
    </xf>
  </cellXfs>
  <cellStyles count="2">
    <cellStyle name="Hyperlink" xfId="1" builtinId="8"/>
    <cellStyle name="Normal" xfId="0" builtinId="0"/>
  </cellStyles>
  <dxfs count="3">
    <dxf>
      <font>
        <b/>
        <i val="0"/>
        <color theme="0"/>
      </font>
      <fill>
        <patternFill>
          <bgColor rgb="FF444D61"/>
        </patternFill>
      </fill>
    </dxf>
    <dxf>
      <font>
        <b/>
        <i val="0"/>
        <color theme="0"/>
      </font>
      <fill>
        <patternFill>
          <bgColor rgb="FF444D61"/>
        </patternFill>
      </fill>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3" xr9:uid="{D1A047DC-E13C-407E-9920-9F0CF5E7FBCD}">
      <tableStyleElement type="wholeTable" dxfId="2"/>
      <tableStyleElement type="headerRow" dxfId="1"/>
      <tableStyleElement type="totalRow" dxfId="0"/>
    </tableStyle>
  </tableStyles>
  <colors>
    <mruColors>
      <color rgb="FFBDC3D1"/>
      <color rgb="FF2F3543"/>
      <color rgb="FFCBB26A"/>
      <color rgb="FFE8E8E8"/>
      <color rgb="FF444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30"/>
      <c:rotY val="0"/>
      <c:depthPercent val="100"/>
      <c:rAngAx val="0"/>
    </c:view3D>
    <c:floor>
      <c:thickness val="0"/>
      <c:spPr>
        <a:noFill/>
        <a:ln w="12700" cap="flat" cmpd="sng" algn="ctr">
          <a:noFill/>
          <a:prstDash val="solid"/>
          <a:round/>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'Personal Balance Sheet'!$P$15</c:f>
              <c:strCache>
                <c:ptCount val="1"/>
                <c:pt idx="0">
                  <c:v>Balance as at Jan-24</c:v>
                </c:pt>
              </c:strCache>
            </c:strRef>
          </c:tx>
          <c:dPt>
            <c:idx val="0"/>
            <c:bubble3D val="0"/>
            <c:spPr>
              <a:solidFill>
                <a:schemeClr val="accent6">
                  <a:shade val="53000"/>
                </a:schemeClr>
              </a:solidFill>
              <a:ln>
                <a:noFill/>
              </a:ln>
              <a:effectLst/>
              <a:sp3d/>
            </c:spPr>
            <c:extLst>
              <c:ext xmlns:c16="http://schemas.microsoft.com/office/drawing/2014/chart" uri="{C3380CC4-5D6E-409C-BE32-E72D297353CC}">
                <c16:uniqueId val="{00000012-A50A-4E71-BEBD-907B12AC3406}"/>
              </c:ext>
            </c:extLst>
          </c:dPt>
          <c:dPt>
            <c:idx val="1"/>
            <c:bubble3D val="0"/>
            <c:spPr>
              <a:solidFill>
                <a:schemeClr val="accent6">
                  <a:shade val="76000"/>
                </a:schemeClr>
              </a:solidFill>
              <a:ln>
                <a:noFill/>
              </a:ln>
              <a:effectLst/>
              <a:sp3d/>
            </c:spPr>
            <c:extLst>
              <c:ext xmlns:c16="http://schemas.microsoft.com/office/drawing/2014/chart" uri="{C3380CC4-5D6E-409C-BE32-E72D297353CC}">
                <c16:uniqueId val="{00000011-A50A-4E71-BEBD-907B12AC3406}"/>
              </c:ext>
            </c:extLst>
          </c:dPt>
          <c:dPt>
            <c:idx val="2"/>
            <c:bubble3D val="0"/>
            <c:spPr>
              <a:solidFill>
                <a:schemeClr val="accent6"/>
              </a:solidFill>
              <a:ln>
                <a:noFill/>
              </a:ln>
              <a:effectLst/>
              <a:sp3d/>
            </c:spPr>
            <c:extLst>
              <c:ext xmlns:c16="http://schemas.microsoft.com/office/drawing/2014/chart" uri="{C3380CC4-5D6E-409C-BE32-E72D297353CC}">
                <c16:uniqueId val="{00000013-A50A-4E71-BEBD-907B12AC3406}"/>
              </c:ext>
            </c:extLst>
          </c:dPt>
          <c:dPt>
            <c:idx val="3"/>
            <c:bubble3D val="0"/>
            <c:spPr>
              <a:solidFill>
                <a:schemeClr val="accent6">
                  <a:tint val="77000"/>
                </a:schemeClr>
              </a:solidFill>
              <a:ln>
                <a:noFill/>
              </a:ln>
              <a:effectLst/>
              <a:sp3d/>
            </c:spPr>
            <c:extLst>
              <c:ext xmlns:c16="http://schemas.microsoft.com/office/drawing/2014/chart" uri="{C3380CC4-5D6E-409C-BE32-E72D297353CC}">
                <c16:uniqueId val="{00000015-A50A-4E71-BEBD-907B12AC3406}"/>
              </c:ext>
            </c:extLst>
          </c:dPt>
          <c:dPt>
            <c:idx val="4"/>
            <c:bubble3D val="0"/>
            <c:spPr>
              <a:solidFill>
                <a:schemeClr val="accent6">
                  <a:tint val="54000"/>
                </a:schemeClr>
              </a:solidFill>
              <a:ln>
                <a:noFill/>
              </a:ln>
              <a:effectLst/>
              <a:sp3d/>
            </c:spPr>
            <c:extLst>
              <c:ext xmlns:c16="http://schemas.microsoft.com/office/drawing/2014/chart" uri="{C3380CC4-5D6E-409C-BE32-E72D297353CC}">
                <c16:uniqueId val="{00000014-A50A-4E71-BEBD-907B12AC3406}"/>
              </c:ext>
            </c:extLst>
          </c:dPt>
          <c:dLbls>
            <c:dLbl>
              <c:idx val="0"/>
              <c:layout>
                <c:manualLayout>
                  <c:x val="-4.9767676767676884E-2"/>
                  <c:y val="-6.865259259259259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0A-4E71-BEBD-907B12AC3406}"/>
                </c:ext>
              </c:extLst>
            </c:dLbl>
            <c:dLbl>
              <c:idx val="1"/>
              <c:layout>
                <c:manualLayout>
                  <c:x val="5.1307070707070704E-2"/>
                  <c:y val="-3.264111111111111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50A-4E71-BEBD-907B12AC3406}"/>
                </c:ext>
              </c:extLst>
            </c:dLbl>
            <c:dLbl>
              <c:idx val="2"/>
              <c:layout>
                <c:manualLayout>
                  <c:x val="0.10389646464646464"/>
                  <c:y val="4.691148148148148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50A-4E71-BEBD-907B12AC3406}"/>
                </c:ext>
              </c:extLst>
            </c:dLbl>
            <c:dLbl>
              <c:idx val="3"/>
              <c:layout>
                <c:manualLayout>
                  <c:x val="0.15510050505050504"/>
                  <c:y val="-0.32422925925925927"/>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50A-4E71-BEBD-907B12AC3406}"/>
                </c:ext>
              </c:extLst>
            </c:dLbl>
            <c:dLbl>
              <c:idx val="4"/>
              <c:layout>
                <c:manualLayout>
                  <c:x val="-9.8315656565656565E-2"/>
                  <c:y val="-1.6248148148148148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50A-4E71-BEBD-907B12AC3406}"/>
                </c:ext>
              </c:extLst>
            </c:dLbl>
            <c:numFmt formatCode="&quot;£&quot;#,##0_ ;&quot;£&quot;\(#,##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Poppins" panose="00000500000000000000" pitchFamily="2" charset="0"/>
                    <a:ea typeface="+mn-ea"/>
                    <a:cs typeface="Poppins" panose="00000500000000000000" pitchFamily="2" charset="0"/>
                  </a:defRPr>
                </a:pPr>
                <a:endParaRPr lang="en-US"/>
              </a:p>
            </c:txPr>
            <c:dLblPos val="bestFit"/>
            <c:showLegendKey val="0"/>
            <c:showVal val="1"/>
            <c:showCatName val="0"/>
            <c:showSerName val="0"/>
            <c:showPercent val="0"/>
            <c:showBubbleSize val="0"/>
            <c:showLeaderLines val="1"/>
            <c:leaderLines>
              <c:spPr>
                <a:ln w="12700" cap="flat" cmpd="sng" algn="ctr">
                  <a:solidFill>
                    <a:schemeClr val="tx1"/>
                  </a:solidFill>
                  <a:prstDash val="solid"/>
                  <a:round/>
                </a:ln>
                <a:effectLst/>
              </c:spPr>
            </c:leaderLines>
            <c:extLst>
              <c:ext xmlns:c15="http://schemas.microsoft.com/office/drawing/2012/chart" uri="{CE6537A1-D6FC-4f65-9D91-7224C49458BB}"/>
            </c:extLst>
          </c:dLbls>
          <c:cat>
            <c:strRef>
              <c:f>('Personal Balance Sheet'!$B$16,'Personal Balance Sheet'!$B$23,'Personal Balance Sheet'!$B$32,'Personal Balance Sheet'!$B$38,'Personal Balance Sheet'!$B$44)</c:f>
              <c:strCache>
                <c:ptCount val="5"/>
                <c:pt idx="0">
                  <c:v>CASH &amp; CASH EQUIVALENTS</c:v>
                </c:pt>
                <c:pt idx="1">
                  <c:v>INVESTMENT ACCOUNTS</c:v>
                </c:pt>
                <c:pt idx="2">
                  <c:v>PERNSION ACCOUNTS</c:v>
                </c:pt>
                <c:pt idx="3">
                  <c:v>PERSONAL PROPERTY</c:v>
                </c:pt>
                <c:pt idx="4">
                  <c:v>BUSINESS</c:v>
                </c:pt>
              </c:strCache>
            </c:strRef>
          </c:cat>
          <c:val>
            <c:numRef>
              <c:f>('Personal Balance Sheet'!$P$16,'Personal Balance Sheet'!$P$23,'Personal Balance Sheet'!$P$32,'Personal Balance Sheet'!$P$38,'Personal Balance Sheet'!$P$44)</c:f>
              <c:numCache>
                <c:formatCode>#,##0.00_ ;\(#,##0.00\)</c:formatCode>
                <c:ptCount val="5"/>
                <c:pt idx="0">
                  <c:v>0</c:v>
                </c:pt>
                <c:pt idx="1">
                  <c:v>0</c:v>
                </c:pt>
                <c:pt idx="2">
                  <c:v>0</c:v>
                </c:pt>
                <c:pt idx="3">
                  <c:v>0</c:v>
                </c:pt>
                <c:pt idx="4">
                  <c:v>0</c:v>
                </c:pt>
              </c:numCache>
            </c:numRef>
          </c:val>
          <c:extLst>
            <c:ext xmlns:c16="http://schemas.microsoft.com/office/drawing/2014/chart" uri="{C3380CC4-5D6E-409C-BE32-E72D297353CC}">
              <c16:uniqueId val="{00000010-A50A-4E71-BEBD-907B12AC3406}"/>
            </c:ext>
          </c:extLst>
        </c:ser>
        <c:dLbls>
          <c:dLblPos val="bestFit"/>
          <c:showLegendKey val="0"/>
          <c:showVal val="1"/>
          <c:showCatName val="0"/>
          <c:showSerName val="0"/>
          <c:showPercent val="0"/>
          <c:showBubbleSize val="0"/>
          <c:showLeaderLines val="1"/>
        </c:dLbls>
      </c:pie3DChart>
      <c:spPr>
        <a:noFill/>
        <a:ln>
          <a:noFill/>
        </a:ln>
        <a:effectLst/>
      </c:spPr>
    </c:plotArea>
    <c:legend>
      <c:legendPos val="t"/>
      <c:layout>
        <c:manualLayout>
          <c:xMode val="edge"/>
          <c:yMode val="edge"/>
          <c:x val="5.6734595959595971E-2"/>
          <c:y val="2.8222222222222221E-2"/>
          <c:w val="0.88332348484848489"/>
          <c:h val="0.16815740740740739"/>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solidFill>
      <a:schemeClr val="bg1"/>
    </a:solidFill>
    <a:ln w="12700" cap="flat" cmpd="sng" algn="ctr">
      <a:solidFill>
        <a:schemeClr val="tx1">
          <a:tint val="75000"/>
        </a:schemeClr>
      </a:solidFill>
      <a:prstDash val="solid"/>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view3D>
      <c:rotX val="30"/>
      <c:rotY val="0"/>
      <c:depthPercent val="100"/>
      <c:rAngAx val="0"/>
    </c:view3D>
    <c:floor>
      <c:thickness val="0"/>
      <c:spPr>
        <a:noFill/>
        <a:ln w="12700" cap="flat" cmpd="sng" algn="ctr">
          <a:noFill/>
          <a:prstDash val="solid"/>
          <a:round/>
        </a:ln>
        <a:effectLst/>
        <a:sp3d/>
      </c:spPr>
    </c:floor>
    <c:sideWall>
      <c:thickness val="0"/>
      <c:spPr>
        <a:noFill/>
        <a:ln>
          <a:noFill/>
        </a:ln>
        <a:effectLst/>
        <a:sp3d/>
      </c:spPr>
    </c:sideWall>
    <c:backWall>
      <c:thickness val="0"/>
      <c:spPr>
        <a:noFill/>
        <a:ln>
          <a:noFill/>
        </a:ln>
        <a:effectLst/>
        <a:sp3d/>
      </c:spPr>
    </c:backWall>
    <c:plotArea>
      <c:layout/>
      <c:pie3DChart>
        <c:varyColors val="1"/>
        <c:ser>
          <c:idx val="4"/>
          <c:order val="0"/>
          <c:tx>
            <c:strRef>
              <c:f>'Personal Balance Sheet'!$P$15</c:f>
              <c:strCache>
                <c:ptCount val="1"/>
                <c:pt idx="0">
                  <c:v>Balance as at Jan-24</c:v>
                </c:pt>
              </c:strCache>
            </c:strRef>
          </c:tx>
          <c:dPt>
            <c:idx val="0"/>
            <c:bubble3D val="0"/>
            <c:spPr>
              <a:solidFill>
                <a:schemeClr val="accent2">
                  <a:shade val="76000"/>
                </a:schemeClr>
              </a:solidFill>
              <a:ln>
                <a:noFill/>
              </a:ln>
              <a:effectLst/>
              <a:sp3d/>
            </c:spPr>
            <c:extLst>
              <c:ext xmlns:c16="http://schemas.microsoft.com/office/drawing/2014/chart" uri="{C3380CC4-5D6E-409C-BE32-E72D297353CC}">
                <c16:uniqueId val="{00000002-38CF-4283-8844-4F3F0891FFA2}"/>
              </c:ext>
            </c:extLst>
          </c:dPt>
          <c:dPt>
            <c:idx val="1"/>
            <c:bubble3D val="0"/>
            <c:spPr>
              <a:solidFill>
                <a:schemeClr val="accent2">
                  <a:tint val="77000"/>
                </a:schemeClr>
              </a:solidFill>
              <a:ln>
                <a:noFill/>
              </a:ln>
              <a:effectLst/>
              <a:sp3d/>
            </c:spPr>
            <c:extLst>
              <c:ext xmlns:c16="http://schemas.microsoft.com/office/drawing/2014/chart" uri="{C3380CC4-5D6E-409C-BE32-E72D297353CC}">
                <c16:uniqueId val="{00000004-38CF-4283-8844-4F3F0891FFA2}"/>
              </c:ext>
            </c:extLst>
          </c:dPt>
          <c:dLbls>
            <c:numFmt formatCode="&quot;£&quot;#,##0_ ;&quot;£&quot;\(#,##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1"/>
            <c:leaderLines>
              <c:spPr>
                <a:ln w="12700" cap="flat" cmpd="sng" algn="ctr">
                  <a:solidFill>
                    <a:schemeClr val="tx1"/>
                  </a:solidFill>
                  <a:prstDash val="solid"/>
                  <a:round/>
                </a:ln>
                <a:effectLst/>
              </c:spPr>
            </c:leaderLines>
            <c:extLst>
              <c:ext xmlns:c15="http://schemas.microsoft.com/office/drawing/2012/chart" uri="{CE6537A1-D6FC-4f65-9D91-7224C49458BB}"/>
            </c:extLst>
          </c:dLbls>
          <c:cat>
            <c:strRef>
              <c:f>('Personal Balance Sheet'!$B$49,'Personal Balance Sheet'!$B$55)</c:f>
              <c:strCache>
                <c:ptCount val="2"/>
                <c:pt idx="0">
                  <c:v>LOANS &amp; MORTGAGES</c:v>
                </c:pt>
                <c:pt idx="1">
                  <c:v>SHORT-TERM CREDIT</c:v>
                </c:pt>
              </c:strCache>
            </c:strRef>
          </c:cat>
          <c:val>
            <c:numRef>
              <c:f>('Personal Balance Sheet'!$P$49,'Personal Balance Sheet'!$P$55)</c:f>
              <c:numCache>
                <c:formatCode>#,##0.00_ ;\(#,##0.00\)</c:formatCode>
                <c:ptCount val="2"/>
                <c:pt idx="0">
                  <c:v>0</c:v>
                </c:pt>
                <c:pt idx="1">
                  <c:v>0</c:v>
                </c:pt>
              </c:numCache>
            </c:numRef>
          </c:val>
          <c:extLst>
            <c:ext xmlns:c16="http://schemas.microsoft.com/office/drawing/2014/chart" uri="{C3380CC4-5D6E-409C-BE32-E72D297353CC}">
              <c16:uniqueId val="{0000000B-38CF-4283-8844-4F3F0891FFA2}"/>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solidFill>
      <a:schemeClr val="bg1"/>
    </a:solidFill>
    <a:ln w="12700" cap="flat" cmpd="sng" algn="ctr">
      <a:solidFill>
        <a:schemeClr val="tx1">
          <a:tint val="75000"/>
        </a:schemeClr>
      </a:solidFill>
      <a:prstDash val="solid"/>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depthPercent val="100"/>
      <c:rAngAx val="0"/>
    </c:view3D>
    <c:floor>
      <c:thickness val="0"/>
      <c:spPr>
        <a:noFill/>
        <a:ln w="12700" cap="flat" cmpd="sng" algn="ctr">
          <a:noFill/>
          <a:prstDash val="solid"/>
          <a:round/>
        </a:ln>
        <a:effectLst/>
        <a:sp3d/>
      </c:spPr>
    </c:floor>
    <c:sideWall>
      <c:thickness val="0"/>
      <c:spPr>
        <a:noFill/>
        <a:ln>
          <a:noFill/>
        </a:ln>
        <a:effectLst/>
        <a:sp3d/>
      </c:spPr>
    </c:sideWall>
    <c:backWall>
      <c:thickness val="0"/>
      <c:spPr>
        <a:noFill/>
        <a:ln>
          <a:noFill/>
        </a:ln>
        <a:effectLst/>
        <a:sp3d/>
      </c:spPr>
    </c:backWall>
    <c:plotArea>
      <c:layout/>
      <c:pie3DChart>
        <c:varyColors val="1"/>
        <c:ser>
          <c:idx val="4"/>
          <c:order val="0"/>
          <c:tx>
            <c:strRef>
              <c:f>'Personal Balance Sheet'!$P$15</c:f>
              <c:strCache>
                <c:ptCount val="1"/>
                <c:pt idx="0">
                  <c:v>Balance as at Jan-24</c:v>
                </c:pt>
              </c:strCache>
            </c:strRef>
          </c:tx>
          <c:dPt>
            <c:idx val="0"/>
            <c:bubble3D val="0"/>
            <c:spPr>
              <a:solidFill>
                <a:schemeClr val="accent4">
                  <a:shade val="65000"/>
                </a:schemeClr>
              </a:solidFill>
              <a:ln>
                <a:noFill/>
              </a:ln>
              <a:effectLst/>
              <a:sp3d/>
            </c:spPr>
            <c:extLst>
              <c:ext xmlns:c16="http://schemas.microsoft.com/office/drawing/2014/chart" uri="{C3380CC4-5D6E-409C-BE32-E72D297353CC}">
                <c16:uniqueId val="{00000001-1A99-496C-8D39-5DB9CF47BA36}"/>
              </c:ext>
            </c:extLst>
          </c:dPt>
          <c:dPt>
            <c:idx val="1"/>
            <c:bubble3D val="0"/>
            <c:spPr>
              <a:solidFill>
                <a:schemeClr val="accent4"/>
              </a:solidFill>
              <a:ln>
                <a:noFill/>
              </a:ln>
              <a:effectLst/>
              <a:sp3d/>
            </c:spPr>
            <c:extLst>
              <c:ext xmlns:c16="http://schemas.microsoft.com/office/drawing/2014/chart" uri="{C3380CC4-5D6E-409C-BE32-E72D297353CC}">
                <c16:uniqueId val="{00000003-1A99-496C-8D39-5DB9CF47BA36}"/>
              </c:ext>
            </c:extLst>
          </c:dPt>
          <c:dPt>
            <c:idx val="2"/>
            <c:bubble3D val="0"/>
            <c:spPr>
              <a:solidFill>
                <a:schemeClr val="accent4">
                  <a:tint val="65000"/>
                </a:schemeClr>
              </a:solidFill>
              <a:ln>
                <a:noFill/>
              </a:ln>
              <a:effectLst/>
              <a:sp3d/>
            </c:spPr>
            <c:extLst>
              <c:ext xmlns:c16="http://schemas.microsoft.com/office/drawing/2014/chart" uri="{C3380CC4-5D6E-409C-BE32-E72D297353CC}">
                <c16:uniqueId val="{00000005-1A99-496C-8D39-5DB9CF47BA36}"/>
              </c:ext>
            </c:extLst>
          </c:dPt>
          <c:dLbls>
            <c:numFmt formatCode="&quot;£&quot;#,##0_ ;&quot;£&quot;\(#,##0\)"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1"/>
            <c:leaderLines>
              <c:spPr>
                <a:ln w="12700" cap="flat" cmpd="sng" algn="ctr">
                  <a:solidFill>
                    <a:schemeClr val="tx1"/>
                  </a:solidFill>
                  <a:prstDash val="solid"/>
                  <a:round/>
                </a:ln>
                <a:effectLst/>
              </c:spPr>
            </c:leaderLines>
            <c:extLst>
              <c:ext xmlns:c15="http://schemas.microsoft.com/office/drawing/2012/chart" uri="{CE6537A1-D6FC-4f65-9D91-7224C49458BB}"/>
            </c:extLst>
          </c:dLbls>
          <c:cat>
            <c:strRef>
              <c:f>('Personal Balance Sheet'!$B$46,'Personal Balance Sheet'!$B$60,'Personal Balance Sheet'!$B$62)</c:f>
              <c:strCache>
                <c:ptCount val="3"/>
                <c:pt idx="0">
                  <c:v>TOTAL ASSETS</c:v>
                </c:pt>
                <c:pt idx="1">
                  <c:v>TOTAL LIABILITIES</c:v>
                </c:pt>
                <c:pt idx="2">
                  <c:v>NET WORTH</c:v>
                </c:pt>
              </c:strCache>
            </c:strRef>
          </c:cat>
          <c:val>
            <c:numRef>
              <c:f>('Personal Balance Sheet'!$P$46,'Personal Balance Sheet'!$P$60,'Personal Balance Sheet'!$P$62)</c:f>
              <c:numCache>
                <c:formatCode>#,##0.00_ ;\(#,##0.00\)</c:formatCode>
                <c:ptCount val="3"/>
                <c:pt idx="0">
                  <c:v>0</c:v>
                </c:pt>
                <c:pt idx="1">
                  <c:v>0</c:v>
                </c:pt>
                <c:pt idx="2">
                  <c:v>0</c:v>
                </c:pt>
              </c:numCache>
            </c:numRef>
          </c:val>
          <c:extLst>
            <c:ext xmlns:c16="http://schemas.microsoft.com/office/drawing/2014/chart" uri="{C3380CC4-5D6E-409C-BE32-E72D297353CC}">
              <c16:uniqueId val="{00000000-1423-4561-BE9D-9222A68F6941}"/>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solidFill>
      <a:schemeClr val="bg1"/>
    </a:solidFill>
    <a:ln w="12700" cap="flat" cmpd="sng" algn="ctr">
      <a:solidFill>
        <a:schemeClr val="tx1">
          <a:tint val="75000"/>
        </a:schemeClr>
      </a:solidFill>
      <a:prstDash val="solid"/>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accountifyai.co.uk/" TargetMode="External"/><Relationship Id="rId2" Type="http://schemas.openxmlformats.org/officeDocument/2006/relationships/image" Target="../media/image1.png"/><Relationship Id="rId1" Type="http://schemas.openxmlformats.org/officeDocument/2006/relationships/hyperlink" Target="https://accountifyai.co.uk/become-a-client"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hyperlink" Target="https://accountifyai.co.uk/" TargetMode="External"/><Relationship Id="rId5" Type="http://schemas.openxmlformats.org/officeDocument/2006/relationships/chart" Target="../charts/chart3.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ccountifyai.co.uk/"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506433</xdr:colOff>
      <xdr:row>129</xdr:row>
      <xdr:rowOff>0</xdr:rowOff>
    </xdr:from>
    <xdr:to>
      <xdr:col>2</xdr:col>
      <xdr:colOff>781049</xdr:colOff>
      <xdr:row>129</xdr:row>
      <xdr:rowOff>247649</xdr:rowOff>
    </xdr:to>
    <xdr:pic>
      <xdr:nvPicPr>
        <xdr:cNvPr id="6" name="Picture 5" descr="phone call&quot; Icon - Download for free – Iconduck">
          <a:hlinkClick xmlns:r="http://schemas.openxmlformats.org/officeDocument/2006/relationships" r:id="rId1"/>
          <a:extLst>
            <a:ext uri="{FF2B5EF4-FFF2-40B4-BE49-F238E27FC236}">
              <a16:creationId xmlns:a16="http://schemas.microsoft.com/office/drawing/2014/main" id="{8B176396-4F87-7EDD-DD35-218D01706B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9083" y="12820650"/>
          <a:ext cx="274616" cy="247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27689</xdr:colOff>
      <xdr:row>0</xdr:row>
      <xdr:rowOff>166134</xdr:rowOff>
    </xdr:from>
    <xdr:to>
      <xdr:col>2</xdr:col>
      <xdr:colOff>48579</xdr:colOff>
      <xdr:row>1</xdr:row>
      <xdr:rowOff>201159</xdr:rowOff>
    </xdr:to>
    <xdr:pic>
      <xdr:nvPicPr>
        <xdr:cNvPr id="2" name="Picture 1">
          <a:hlinkClick xmlns:r="http://schemas.openxmlformats.org/officeDocument/2006/relationships" r:id="rId3"/>
          <a:extLst>
            <a:ext uri="{FF2B5EF4-FFF2-40B4-BE49-F238E27FC236}">
              <a16:creationId xmlns:a16="http://schemas.microsoft.com/office/drawing/2014/main" id="{EA93F0C7-DA26-4ECF-8288-5DAEEECCC0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1192" y="166134"/>
          <a:ext cx="1521631" cy="660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214313</xdr:colOff>
      <xdr:row>0</xdr:row>
      <xdr:rowOff>147639</xdr:rowOff>
    </xdr:from>
    <xdr:to>
      <xdr:col>2</xdr:col>
      <xdr:colOff>563178</xdr:colOff>
      <xdr:row>1</xdr:row>
      <xdr:rowOff>183356</xdr:rowOff>
    </xdr:to>
    <xdr:pic>
      <xdr:nvPicPr>
        <xdr:cNvPr id="2" name="Picture 1">
          <a:hlinkClick xmlns:r="http://schemas.openxmlformats.org/officeDocument/2006/relationships" r:id="rId1"/>
          <a:extLst>
            <a:ext uri="{FF2B5EF4-FFF2-40B4-BE49-F238E27FC236}">
              <a16:creationId xmlns:a16="http://schemas.microsoft.com/office/drawing/2014/main" id="{D75D4D9A-D1CF-49D2-B361-CC50C4A3B9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313" y="147639"/>
          <a:ext cx="1521631" cy="660796"/>
        </a:xfrm>
        <a:prstGeom prst="rect">
          <a:avLst/>
        </a:prstGeom>
      </xdr:spPr>
    </xdr:pic>
    <xdr:clientData/>
  </xdr:twoCellAnchor>
  <xdr:twoCellAnchor>
    <xdr:from>
      <xdr:col>0</xdr:col>
      <xdr:colOff>41673</xdr:colOff>
      <xdr:row>6</xdr:row>
      <xdr:rowOff>5952</xdr:rowOff>
    </xdr:from>
    <xdr:to>
      <xdr:col>5</xdr:col>
      <xdr:colOff>292875</xdr:colOff>
      <xdr:row>16</xdr:row>
      <xdr:rowOff>27046</xdr:rowOff>
    </xdr:to>
    <xdr:graphicFrame macro="">
      <xdr:nvGraphicFramePr>
        <xdr:cNvPr id="3" name="Chart 2">
          <a:extLst>
            <a:ext uri="{FF2B5EF4-FFF2-40B4-BE49-F238E27FC236}">
              <a16:creationId xmlns:a16="http://schemas.microsoft.com/office/drawing/2014/main" id="{F873BB07-267C-4D40-BB45-B4E80E361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709613</xdr:colOff>
      <xdr:row>6</xdr:row>
      <xdr:rowOff>9525</xdr:rowOff>
    </xdr:from>
    <xdr:to>
      <xdr:col>10</xdr:col>
      <xdr:colOff>317878</xdr:colOff>
      <xdr:row>16</xdr:row>
      <xdr:rowOff>30619</xdr:rowOff>
    </xdr:to>
    <xdr:graphicFrame macro="">
      <xdr:nvGraphicFramePr>
        <xdr:cNvPr id="6" name="Chart 5">
          <a:extLst>
            <a:ext uri="{FF2B5EF4-FFF2-40B4-BE49-F238E27FC236}">
              <a16:creationId xmlns:a16="http://schemas.microsoft.com/office/drawing/2014/main" id="{79668132-DB79-4530-B28F-6CDA200C44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719137</xdr:colOff>
      <xdr:row>6</xdr:row>
      <xdr:rowOff>14287</xdr:rowOff>
    </xdr:from>
    <xdr:to>
      <xdr:col>15</xdr:col>
      <xdr:colOff>246440</xdr:colOff>
      <xdr:row>16</xdr:row>
      <xdr:rowOff>35381</xdr:rowOff>
    </xdr:to>
    <xdr:graphicFrame macro="">
      <xdr:nvGraphicFramePr>
        <xdr:cNvPr id="9" name="Chart 8">
          <a:extLst>
            <a:ext uri="{FF2B5EF4-FFF2-40B4-BE49-F238E27FC236}">
              <a16:creationId xmlns:a16="http://schemas.microsoft.com/office/drawing/2014/main" id="{3FA58E54-5E52-441D-BB7F-4335E81B1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609203</xdr:colOff>
      <xdr:row>0</xdr:row>
      <xdr:rowOff>219077</xdr:rowOff>
    </xdr:from>
    <xdr:to>
      <xdr:col>1</xdr:col>
      <xdr:colOff>2137582</xdr:colOff>
      <xdr:row>1</xdr:row>
      <xdr:rowOff>36513</xdr:rowOff>
    </xdr:to>
    <xdr:pic>
      <xdr:nvPicPr>
        <xdr:cNvPr id="2" name="Picture 1">
          <a:hlinkClick xmlns:r="http://schemas.openxmlformats.org/officeDocument/2006/relationships" r:id="rId1"/>
          <a:extLst>
            <a:ext uri="{FF2B5EF4-FFF2-40B4-BE49-F238E27FC236}">
              <a16:creationId xmlns:a16="http://schemas.microsoft.com/office/drawing/2014/main" id="{D2C7FAEE-4444-47E7-8AD8-8A466FCB2B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5188" y="219077"/>
          <a:ext cx="1528379" cy="66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ccountifyai.co.uk/become-a-client" TargetMode="External"/><Relationship Id="rId1" Type="http://schemas.openxmlformats.org/officeDocument/2006/relationships/hyperlink" Target="mailto:info@accountifyai.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5EA64-291B-45B6-9B1D-9094C1E649A6}">
  <sheetPr>
    <tabColor theme="1"/>
  </sheetPr>
  <dimension ref="A1:S134"/>
  <sheetViews>
    <sheetView showGridLines="0" tabSelected="1" zoomScale="86" zoomScaleNormal="90" workbookViewId="0">
      <selection activeCell="B1" sqref="B1"/>
    </sheetView>
  </sheetViews>
  <sheetFormatPr defaultColWidth="0" defaultRowHeight="14.25" zeroHeight="1" x14ac:dyDescent="0.45"/>
  <cols>
    <col min="1" max="1" width="4.1328125" customWidth="1"/>
    <col min="2" max="3" width="21" bestFit="1" customWidth="1"/>
    <col min="4" max="16" width="9" customWidth="1"/>
    <col min="17" max="17" width="5" customWidth="1"/>
    <col min="18" max="19" width="0" hidden="1" customWidth="1"/>
    <col min="20" max="16384" width="9" hidden="1"/>
  </cols>
  <sheetData>
    <row r="1" spans="2:19" s="1" customFormat="1" ht="49.15" x14ac:dyDescent="2.65">
      <c r="B1" s="33" t="s">
        <v>78</v>
      </c>
      <c r="C1" s="10"/>
      <c r="D1" s="10"/>
      <c r="E1" s="10"/>
      <c r="F1" s="10"/>
      <c r="G1" s="10"/>
      <c r="H1" s="10"/>
      <c r="I1" s="10"/>
      <c r="J1" s="11"/>
      <c r="K1" s="11"/>
      <c r="L1" s="11"/>
      <c r="M1" s="11"/>
      <c r="N1" s="11"/>
      <c r="Q1" s="11"/>
      <c r="S1" s="11"/>
    </row>
    <row r="2" spans="2:19" s="2" customFormat="1" ht="22.9" x14ac:dyDescent="1.25">
      <c r="B2" s="35" t="s">
        <v>77</v>
      </c>
      <c r="C2" s="35"/>
      <c r="D2" s="35"/>
      <c r="E2" s="35"/>
      <c r="F2" s="35"/>
      <c r="G2" s="35"/>
      <c r="H2" s="35"/>
      <c r="I2" s="35"/>
      <c r="J2" s="35"/>
      <c r="K2" s="35"/>
      <c r="L2" s="35"/>
      <c r="M2" s="35"/>
      <c r="N2" s="35"/>
      <c r="Q2" s="14"/>
      <c r="S2" s="14"/>
    </row>
    <row r="3" spans="2:19" x14ac:dyDescent="0.45"/>
    <row r="4" spans="2:19" ht="63" customHeight="1" x14ac:dyDescent="1.1499999999999999">
      <c r="B4" s="95" t="s">
        <v>153</v>
      </c>
      <c r="C4" s="95"/>
      <c r="D4" s="95"/>
      <c r="E4" s="95"/>
      <c r="F4" s="95"/>
      <c r="G4" s="95"/>
      <c r="H4" s="95"/>
      <c r="I4" s="95"/>
      <c r="J4" s="95"/>
      <c r="K4" s="95"/>
      <c r="L4" s="95"/>
      <c r="M4" s="95"/>
      <c r="N4" s="95"/>
      <c r="O4" s="95"/>
      <c r="P4" s="36"/>
    </row>
    <row r="5" spans="2:19" ht="21.4" thickBot="1" x14ac:dyDescent="1.2">
      <c r="B5" s="24"/>
    </row>
    <row r="6" spans="2:19" ht="38.25" thickBot="1" x14ac:dyDescent="2.1">
      <c r="B6" s="101" t="s">
        <v>79</v>
      </c>
      <c r="C6" s="102"/>
      <c r="D6" s="102"/>
      <c r="E6" s="102"/>
      <c r="F6" s="102"/>
      <c r="G6" s="102"/>
      <c r="H6" s="102"/>
      <c r="I6" s="102"/>
      <c r="J6" s="102"/>
      <c r="K6" s="102"/>
      <c r="L6" s="102"/>
      <c r="M6" s="102"/>
      <c r="N6" s="102"/>
      <c r="O6" s="103"/>
    </row>
    <row r="7" spans="2:19" ht="48" customHeight="1" x14ac:dyDescent="1.1499999999999999">
      <c r="B7" s="96" t="s">
        <v>154</v>
      </c>
      <c r="C7" s="95"/>
      <c r="D7" s="95"/>
      <c r="E7" s="95"/>
      <c r="F7" s="95"/>
      <c r="G7" s="95"/>
      <c r="H7" s="95"/>
      <c r="I7" s="95"/>
      <c r="J7" s="95"/>
      <c r="K7" s="95"/>
      <c r="L7" s="95"/>
      <c r="M7" s="95"/>
      <c r="N7" s="95"/>
      <c r="O7" s="97"/>
    </row>
    <row r="8" spans="2:19" ht="21.4" thickBot="1" x14ac:dyDescent="1.2">
      <c r="B8" s="59"/>
      <c r="C8" s="60"/>
      <c r="D8" s="60"/>
      <c r="E8" s="60"/>
      <c r="F8" s="60"/>
      <c r="G8" s="60"/>
      <c r="H8" s="60"/>
      <c r="I8" s="60"/>
      <c r="J8" s="60"/>
      <c r="K8" s="60"/>
      <c r="L8" s="60"/>
      <c r="M8" s="60"/>
      <c r="N8" s="60"/>
      <c r="O8" s="61"/>
    </row>
    <row r="9" spans="2:19" ht="31.5" thickBot="1" x14ac:dyDescent="1.75">
      <c r="B9" s="98" t="s">
        <v>80</v>
      </c>
      <c r="C9" s="99"/>
      <c r="D9" s="99"/>
      <c r="E9" s="99"/>
      <c r="F9" s="99"/>
      <c r="G9" s="99"/>
      <c r="H9" s="99"/>
      <c r="I9" s="99"/>
      <c r="J9" s="99"/>
      <c r="K9" s="99"/>
      <c r="L9" s="99"/>
      <c r="M9" s="99"/>
      <c r="N9" s="99"/>
      <c r="O9" s="100"/>
    </row>
    <row r="10" spans="2:19" ht="12.4" customHeight="1" x14ac:dyDescent="1.1499999999999999">
      <c r="B10" s="55"/>
      <c r="O10" s="56"/>
    </row>
    <row r="11" spans="2:19" ht="21" x14ac:dyDescent="1.1499999999999999">
      <c r="B11" s="76" t="s">
        <v>93</v>
      </c>
      <c r="O11" s="56"/>
    </row>
    <row r="12" spans="2:19" ht="12.4" customHeight="1" x14ac:dyDescent="1.1499999999999999">
      <c r="B12" s="55"/>
      <c r="O12" s="56"/>
    </row>
    <row r="13" spans="2:19" ht="26.65" x14ac:dyDescent="1.45">
      <c r="B13" s="78" t="s">
        <v>94</v>
      </c>
      <c r="O13" s="56"/>
    </row>
    <row r="14" spans="2:19" ht="12.4" customHeight="1" x14ac:dyDescent="1.1499999999999999">
      <c r="B14" s="55"/>
      <c r="O14" s="56"/>
    </row>
    <row r="15" spans="2:19" ht="21" x14ac:dyDescent="1.1499999999999999">
      <c r="B15" s="57" t="s">
        <v>114</v>
      </c>
      <c r="O15" s="56"/>
    </row>
    <row r="16" spans="2:19" ht="21" x14ac:dyDescent="1.1499999999999999">
      <c r="B16" s="57" t="s">
        <v>115</v>
      </c>
      <c r="O16" s="56"/>
    </row>
    <row r="17" spans="2:15" ht="21" x14ac:dyDescent="1.1499999999999999">
      <c r="B17" s="57" t="s">
        <v>155</v>
      </c>
      <c r="O17" s="56"/>
    </row>
    <row r="18" spans="2:15" ht="21" x14ac:dyDescent="1.1499999999999999">
      <c r="B18" s="57" t="s">
        <v>116</v>
      </c>
      <c r="O18" s="56"/>
    </row>
    <row r="19" spans="2:15" ht="21" x14ac:dyDescent="1.1499999999999999">
      <c r="B19" s="57" t="s">
        <v>117</v>
      </c>
      <c r="O19" s="56"/>
    </row>
    <row r="20" spans="2:15" ht="21" x14ac:dyDescent="1.1499999999999999">
      <c r="B20" s="57" t="s">
        <v>156</v>
      </c>
      <c r="O20" s="56"/>
    </row>
    <row r="21" spans="2:15" ht="12.4" customHeight="1" x14ac:dyDescent="1.1499999999999999">
      <c r="B21" s="55"/>
      <c r="O21" s="56"/>
    </row>
    <row r="22" spans="2:15" ht="26.65" x14ac:dyDescent="1.45">
      <c r="B22" s="78" t="s">
        <v>95</v>
      </c>
      <c r="O22" s="56"/>
    </row>
    <row r="23" spans="2:15" ht="12.4" customHeight="1" x14ac:dyDescent="1.1499999999999999">
      <c r="B23" s="55"/>
      <c r="O23" s="56"/>
    </row>
    <row r="24" spans="2:15" ht="21" x14ac:dyDescent="1.1499999999999999">
      <c r="B24" s="58" t="s">
        <v>108</v>
      </c>
      <c r="O24" s="56"/>
    </row>
    <row r="25" spans="2:15" ht="21" x14ac:dyDescent="1.1499999999999999">
      <c r="B25" s="58" t="s">
        <v>107</v>
      </c>
      <c r="O25" s="56"/>
    </row>
    <row r="26" spans="2:15" ht="21" x14ac:dyDescent="1.1499999999999999">
      <c r="B26" s="58" t="s">
        <v>106</v>
      </c>
      <c r="O26" s="56"/>
    </row>
    <row r="27" spans="2:15" ht="21" x14ac:dyDescent="1.1499999999999999">
      <c r="B27" s="58" t="s">
        <v>105</v>
      </c>
      <c r="O27" s="56"/>
    </row>
    <row r="28" spans="2:15" ht="21" x14ac:dyDescent="1.1499999999999999">
      <c r="B28" s="58" t="s">
        <v>104</v>
      </c>
      <c r="O28" s="56"/>
    </row>
    <row r="29" spans="2:15" ht="21" x14ac:dyDescent="1.1499999999999999">
      <c r="B29" s="58" t="s">
        <v>103</v>
      </c>
      <c r="O29" s="56"/>
    </row>
    <row r="30" spans="2:15" ht="21" x14ac:dyDescent="1.1499999999999999">
      <c r="B30" s="58" t="s">
        <v>102</v>
      </c>
      <c r="O30" s="56"/>
    </row>
    <row r="31" spans="2:15" ht="21" x14ac:dyDescent="1.1499999999999999">
      <c r="B31" s="58" t="s">
        <v>101</v>
      </c>
      <c r="O31" s="56"/>
    </row>
    <row r="32" spans="2:15" ht="12.4" customHeight="1" x14ac:dyDescent="1.1499999999999999">
      <c r="B32" s="55"/>
      <c r="O32" s="56"/>
    </row>
    <row r="33" spans="2:15" ht="26.65" x14ac:dyDescent="1.45">
      <c r="B33" s="78" t="s">
        <v>118</v>
      </c>
      <c r="O33" s="56"/>
    </row>
    <row r="34" spans="2:15" ht="12.4" customHeight="1" x14ac:dyDescent="1.1499999999999999">
      <c r="B34" s="55"/>
      <c r="O34" s="56"/>
    </row>
    <row r="35" spans="2:15" ht="21" x14ac:dyDescent="1.1499999999999999">
      <c r="B35" s="58" t="s">
        <v>96</v>
      </c>
      <c r="O35" s="56"/>
    </row>
    <row r="36" spans="2:15" ht="21" x14ac:dyDescent="1.1499999999999999">
      <c r="B36" s="58" t="s">
        <v>97</v>
      </c>
      <c r="O36" s="56"/>
    </row>
    <row r="37" spans="2:15" ht="21" x14ac:dyDescent="1.1499999999999999">
      <c r="B37" s="58" t="s">
        <v>98</v>
      </c>
      <c r="O37" s="56"/>
    </row>
    <row r="38" spans="2:15" ht="21" x14ac:dyDescent="1.1499999999999999">
      <c r="B38" s="58" t="s">
        <v>99</v>
      </c>
      <c r="O38" s="56"/>
    </row>
    <row r="39" spans="2:15" ht="21" x14ac:dyDescent="1.1499999999999999">
      <c r="B39" s="58" t="s">
        <v>100</v>
      </c>
      <c r="O39" s="56"/>
    </row>
    <row r="40" spans="2:15" ht="12.4" customHeight="1" x14ac:dyDescent="1.1499999999999999">
      <c r="B40" s="55"/>
      <c r="O40" s="56"/>
    </row>
    <row r="41" spans="2:15" ht="26.65" x14ac:dyDescent="1.45">
      <c r="B41" s="78" t="s">
        <v>119</v>
      </c>
      <c r="O41" s="56"/>
    </row>
    <row r="42" spans="2:15" ht="12.4" customHeight="1" x14ac:dyDescent="1.1499999999999999">
      <c r="B42" s="55"/>
      <c r="O42" s="56"/>
    </row>
    <row r="43" spans="2:15" ht="21" x14ac:dyDescent="1.1499999999999999">
      <c r="B43" s="58" t="s">
        <v>109</v>
      </c>
      <c r="O43" s="56"/>
    </row>
    <row r="44" spans="2:15" ht="21" x14ac:dyDescent="1.1499999999999999">
      <c r="B44" s="58" t="s">
        <v>110</v>
      </c>
      <c r="O44" s="56"/>
    </row>
    <row r="45" spans="2:15" ht="21" x14ac:dyDescent="1.1499999999999999">
      <c r="B45" s="58" t="s">
        <v>111</v>
      </c>
      <c r="O45" s="56"/>
    </row>
    <row r="46" spans="2:15" ht="21" x14ac:dyDescent="1.1499999999999999">
      <c r="B46" s="58" t="s">
        <v>112</v>
      </c>
      <c r="O46" s="56"/>
    </row>
    <row r="47" spans="2:15" ht="21" x14ac:dyDescent="1.1499999999999999">
      <c r="B47" s="58" t="s">
        <v>113</v>
      </c>
      <c r="O47" s="56"/>
    </row>
    <row r="48" spans="2:15" ht="12.4" customHeight="1" x14ac:dyDescent="1.1499999999999999">
      <c r="B48" s="55"/>
      <c r="O48" s="56"/>
    </row>
    <row r="49" spans="2:15" ht="26.65" x14ac:dyDescent="1.45">
      <c r="B49" s="78" t="s">
        <v>120</v>
      </c>
      <c r="O49" s="56"/>
    </row>
    <row r="50" spans="2:15" ht="21.4" thickBot="1" x14ac:dyDescent="1.2">
      <c r="B50" s="55"/>
      <c r="O50" s="56"/>
    </row>
    <row r="51" spans="2:15" ht="31.5" thickBot="1" x14ac:dyDescent="1.75">
      <c r="B51" s="98" t="s">
        <v>81</v>
      </c>
      <c r="C51" s="99"/>
      <c r="D51" s="99"/>
      <c r="E51" s="99"/>
      <c r="F51" s="99"/>
      <c r="G51" s="99"/>
      <c r="H51" s="99"/>
      <c r="I51" s="99"/>
      <c r="J51" s="99"/>
      <c r="K51" s="99"/>
      <c r="L51" s="99"/>
      <c r="M51" s="99"/>
      <c r="N51" s="99"/>
      <c r="O51" s="100"/>
    </row>
    <row r="52" spans="2:15" ht="12.4" customHeight="1" x14ac:dyDescent="1.1499999999999999">
      <c r="B52" s="55"/>
      <c r="O52" s="56"/>
    </row>
    <row r="53" spans="2:15" ht="21" x14ac:dyDescent="1.1499999999999999">
      <c r="B53" s="76" t="s">
        <v>84</v>
      </c>
      <c r="O53" s="56"/>
    </row>
    <row r="54" spans="2:15" ht="12.4" customHeight="1" x14ac:dyDescent="1.1499999999999999">
      <c r="B54" s="55"/>
      <c r="O54" s="56"/>
    </row>
    <row r="55" spans="2:15" ht="26.65" x14ac:dyDescent="1.45">
      <c r="B55" s="78" t="s">
        <v>121</v>
      </c>
      <c r="O55" s="56"/>
    </row>
    <row r="56" spans="2:15" ht="10.5" customHeight="1" x14ac:dyDescent="1.1499999999999999">
      <c r="B56" s="55"/>
      <c r="O56" s="56"/>
    </row>
    <row r="57" spans="2:15" ht="21" x14ac:dyDescent="1.1499999999999999">
      <c r="B57" s="58" t="s">
        <v>88</v>
      </c>
      <c r="O57" s="56"/>
    </row>
    <row r="58" spans="2:15" ht="21" x14ac:dyDescent="1.1499999999999999">
      <c r="B58" s="58" t="s">
        <v>89</v>
      </c>
      <c r="O58" s="56"/>
    </row>
    <row r="59" spans="2:15" ht="21" x14ac:dyDescent="1.1499999999999999">
      <c r="B59" s="58" t="s">
        <v>90</v>
      </c>
      <c r="O59" s="56"/>
    </row>
    <row r="60" spans="2:15" ht="21" x14ac:dyDescent="1.1499999999999999">
      <c r="B60" s="58" t="s">
        <v>91</v>
      </c>
      <c r="O60" s="56"/>
    </row>
    <row r="61" spans="2:15" ht="21" x14ac:dyDescent="1.1499999999999999">
      <c r="B61" s="58" t="s">
        <v>92</v>
      </c>
      <c r="O61" s="56"/>
    </row>
    <row r="62" spans="2:15" ht="21" x14ac:dyDescent="1.1499999999999999">
      <c r="B62" s="55"/>
      <c r="O62" s="56"/>
    </row>
    <row r="63" spans="2:15" ht="26.65" x14ac:dyDescent="1.45">
      <c r="B63" s="78" t="s">
        <v>122</v>
      </c>
      <c r="O63" s="56"/>
    </row>
    <row r="64" spans="2:15" ht="10.5" customHeight="1" x14ac:dyDescent="1.1499999999999999">
      <c r="B64" s="55"/>
      <c r="O64" s="56"/>
    </row>
    <row r="65" spans="2:15" ht="21" x14ac:dyDescent="1.1499999999999999">
      <c r="B65" s="58" t="s">
        <v>87</v>
      </c>
      <c r="O65" s="56"/>
    </row>
    <row r="66" spans="2:15" ht="21" x14ac:dyDescent="1.1499999999999999">
      <c r="B66" s="58" t="s">
        <v>86</v>
      </c>
      <c r="O66" s="56"/>
    </row>
    <row r="67" spans="2:15" ht="21" x14ac:dyDescent="1.1499999999999999">
      <c r="B67" s="58" t="s">
        <v>85</v>
      </c>
      <c r="O67" s="56"/>
    </row>
    <row r="68" spans="2:15" ht="21" x14ac:dyDescent="1.1499999999999999">
      <c r="B68" s="58" t="s">
        <v>157</v>
      </c>
      <c r="O68" s="56"/>
    </row>
    <row r="69" spans="2:15" ht="21.4" thickBot="1" x14ac:dyDescent="1.2">
      <c r="B69" s="55"/>
      <c r="O69" s="56"/>
    </row>
    <row r="70" spans="2:15" ht="31.5" thickBot="1" x14ac:dyDescent="1.75">
      <c r="B70" s="98" t="s">
        <v>82</v>
      </c>
      <c r="C70" s="99"/>
      <c r="D70" s="99"/>
      <c r="E70" s="99"/>
      <c r="F70" s="99"/>
      <c r="G70" s="99"/>
      <c r="H70" s="99"/>
      <c r="I70" s="99"/>
      <c r="J70" s="99"/>
      <c r="K70" s="99"/>
      <c r="L70" s="99"/>
      <c r="M70" s="99"/>
      <c r="N70" s="99"/>
      <c r="O70" s="100"/>
    </row>
    <row r="71" spans="2:15" ht="21" x14ac:dyDescent="1.1499999999999999">
      <c r="B71" s="55"/>
      <c r="O71" s="56"/>
    </row>
    <row r="72" spans="2:15" ht="21" x14ac:dyDescent="1.1499999999999999">
      <c r="B72" s="77" t="s">
        <v>123</v>
      </c>
      <c r="O72" s="56"/>
    </row>
    <row r="73" spans="2:15" ht="21.4" thickBot="1" x14ac:dyDescent="1.2">
      <c r="B73" s="59"/>
      <c r="C73" s="60"/>
      <c r="D73" s="60"/>
      <c r="E73" s="60"/>
      <c r="F73" s="60"/>
      <c r="G73" s="60"/>
      <c r="H73" s="60"/>
      <c r="I73" s="60"/>
      <c r="J73" s="60"/>
      <c r="K73" s="60"/>
      <c r="L73" s="60"/>
      <c r="M73" s="60"/>
      <c r="N73" s="60"/>
      <c r="O73" s="61"/>
    </row>
    <row r="74" spans="2:15" ht="21.4" thickBot="1" x14ac:dyDescent="1.2">
      <c r="B74" s="24"/>
    </row>
    <row r="75" spans="2:15" ht="34.5" thickBot="1" x14ac:dyDescent="1.9">
      <c r="B75" s="104" t="s">
        <v>124</v>
      </c>
      <c r="C75" s="105"/>
      <c r="D75" s="105"/>
      <c r="E75" s="105"/>
      <c r="F75" s="105"/>
      <c r="G75" s="105"/>
      <c r="H75" s="105"/>
      <c r="I75" s="105"/>
      <c r="J75" s="105"/>
      <c r="K75" s="105"/>
      <c r="L75" s="105"/>
      <c r="M75" s="105"/>
      <c r="N75" s="105"/>
      <c r="O75" s="106"/>
    </row>
    <row r="76" spans="2:15" ht="9" customHeight="1" x14ac:dyDescent="1.1499999999999999">
      <c r="B76" s="63"/>
      <c r="C76" s="64"/>
      <c r="D76" s="64"/>
      <c r="E76" s="64"/>
      <c r="F76" s="64"/>
      <c r="G76" s="64"/>
      <c r="H76" s="64"/>
      <c r="I76" s="64"/>
      <c r="J76" s="64"/>
      <c r="K76" s="64"/>
      <c r="L76" s="64"/>
      <c r="M76" s="64"/>
      <c r="N76" s="64"/>
      <c r="O76" s="65"/>
    </row>
    <row r="77" spans="2:15" ht="21" x14ac:dyDescent="1.1499999999999999">
      <c r="B77" s="66" t="s">
        <v>125</v>
      </c>
      <c r="O77" s="56"/>
    </row>
    <row r="78" spans="2:15" ht="21" x14ac:dyDescent="1.1499999999999999">
      <c r="B78" s="57" t="s">
        <v>126</v>
      </c>
      <c r="O78" s="56"/>
    </row>
    <row r="79" spans="2:15" x14ac:dyDescent="0.45">
      <c r="B79" s="67"/>
      <c r="O79" s="56"/>
    </row>
    <row r="80" spans="2:15" ht="21" x14ac:dyDescent="1.1499999999999999">
      <c r="B80" s="66" t="s">
        <v>127</v>
      </c>
      <c r="O80" s="56"/>
    </row>
    <row r="81" spans="2:16" ht="21" x14ac:dyDescent="1.1499999999999999">
      <c r="B81" s="57" t="s">
        <v>71</v>
      </c>
      <c r="O81" s="56"/>
    </row>
    <row r="82" spans="2:16" ht="21" x14ac:dyDescent="1.1499999999999999">
      <c r="B82" s="57" t="s">
        <v>72</v>
      </c>
      <c r="O82" s="56"/>
    </row>
    <row r="83" spans="2:16" x14ac:dyDescent="0.45">
      <c r="B83" s="67"/>
      <c r="O83" s="56"/>
    </row>
    <row r="84" spans="2:16" ht="21" x14ac:dyDescent="1.1499999999999999">
      <c r="B84" s="66" t="s">
        <v>132</v>
      </c>
      <c r="O84" s="56"/>
    </row>
    <row r="85" spans="2:16" ht="21" x14ac:dyDescent="1.1499999999999999">
      <c r="B85" s="57" t="s">
        <v>128</v>
      </c>
      <c r="O85" s="56"/>
    </row>
    <row r="86" spans="2:16" ht="21" x14ac:dyDescent="1.1499999999999999">
      <c r="B86" s="57" t="s">
        <v>129</v>
      </c>
      <c r="C86" s="79"/>
      <c r="D86" s="79"/>
      <c r="E86" s="79"/>
      <c r="F86" s="79"/>
      <c r="G86" s="79"/>
      <c r="H86" s="79"/>
      <c r="I86" s="79"/>
      <c r="J86" s="79"/>
      <c r="K86" s="79"/>
      <c r="L86" s="79"/>
      <c r="M86" s="79"/>
      <c r="N86" s="79"/>
      <c r="O86" s="80"/>
      <c r="P86" s="39"/>
    </row>
    <row r="87" spans="2:16" ht="21" x14ac:dyDescent="1.1499999999999999">
      <c r="B87" s="57" t="s">
        <v>130</v>
      </c>
      <c r="C87" s="39"/>
      <c r="D87" s="39"/>
      <c r="E87" s="39"/>
      <c r="F87" s="39"/>
      <c r="G87" s="39"/>
      <c r="H87" s="39"/>
      <c r="I87" s="39"/>
      <c r="J87" s="39"/>
      <c r="K87" s="39"/>
      <c r="L87" s="39"/>
      <c r="M87" s="39"/>
      <c r="N87" s="39"/>
      <c r="O87" s="68"/>
      <c r="P87" s="39"/>
    </row>
    <row r="88" spans="2:16" ht="21" x14ac:dyDescent="1.1499999999999999">
      <c r="B88" s="57" t="s">
        <v>131</v>
      </c>
      <c r="O88" s="56"/>
    </row>
    <row r="89" spans="2:16" x14ac:dyDescent="0.45">
      <c r="B89" s="67"/>
      <c r="O89" s="56"/>
    </row>
    <row r="90" spans="2:16" ht="21" x14ac:dyDescent="1.1499999999999999">
      <c r="B90" s="66" t="s">
        <v>133</v>
      </c>
      <c r="O90" s="56"/>
    </row>
    <row r="91" spans="2:16" ht="42.4" customHeight="1" x14ac:dyDescent="1.1499999999999999">
      <c r="B91" s="92" t="s">
        <v>134</v>
      </c>
      <c r="C91" s="93"/>
      <c r="D91" s="93"/>
      <c r="E91" s="93"/>
      <c r="F91" s="93"/>
      <c r="G91" s="93"/>
      <c r="H91" s="93"/>
      <c r="I91" s="93"/>
      <c r="J91" s="93"/>
      <c r="K91" s="93"/>
      <c r="L91" s="93"/>
      <c r="M91" s="93"/>
      <c r="N91" s="93"/>
      <c r="O91" s="94"/>
    </row>
    <row r="92" spans="2:16" x14ac:dyDescent="0.45">
      <c r="B92" s="67"/>
      <c r="O92" s="56"/>
    </row>
    <row r="93" spans="2:16" ht="21" x14ac:dyDescent="1.1499999999999999">
      <c r="B93" s="66" t="s">
        <v>136</v>
      </c>
      <c r="O93" s="56"/>
    </row>
    <row r="94" spans="2:16" ht="21" customHeight="1" x14ac:dyDescent="1.1499999999999999">
      <c r="B94" s="92" t="s">
        <v>135</v>
      </c>
      <c r="C94" s="93"/>
      <c r="D94" s="93"/>
      <c r="E94" s="93"/>
      <c r="F94" s="93"/>
      <c r="G94" s="93"/>
      <c r="H94" s="93"/>
      <c r="I94" s="93"/>
      <c r="J94" s="93"/>
      <c r="K94" s="93"/>
      <c r="L94" s="93"/>
      <c r="M94" s="93"/>
      <c r="N94" s="93"/>
      <c r="O94" s="94"/>
    </row>
    <row r="95" spans="2:16" x14ac:dyDescent="0.45">
      <c r="B95" s="67"/>
      <c r="O95" s="56"/>
    </row>
    <row r="96" spans="2:16" ht="21" x14ac:dyDescent="1.1499999999999999">
      <c r="B96" s="66" t="s">
        <v>137</v>
      </c>
      <c r="O96" s="56"/>
    </row>
    <row r="97" spans="2:16" ht="43.9" customHeight="1" x14ac:dyDescent="1.1499999999999999">
      <c r="B97" s="92" t="s">
        <v>138</v>
      </c>
      <c r="C97" s="93"/>
      <c r="D97" s="93"/>
      <c r="E97" s="93"/>
      <c r="F97" s="93"/>
      <c r="G97" s="93"/>
      <c r="H97" s="93"/>
      <c r="I97" s="93"/>
      <c r="J97" s="93"/>
      <c r="K97" s="93"/>
      <c r="L97" s="93"/>
      <c r="M97" s="93"/>
      <c r="N97" s="93"/>
      <c r="O97" s="94"/>
    </row>
    <row r="98" spans="2:16" x14ac:dyDescent="0.45">
      <c r="B98" s="67"/>
      <c r="O98" s="56"/>
    </row>
    <row r="99" spans="2:16" ht="21" x14ac:dyDescent="1.1499999999999999">
      <c r="B99" s="66" t="s">
        <v>9</v>
      </c>
      <c r="O99" s="56"/>
    </row>
    <row r="100" spans="2:16" ht="43.9" customHeight="1" x14ac:dyDescent="1.1499999999999999">
      <c r="B100" s="92" t="s">
        <v>158</v>
      </c>
      <c r="C100" s="93"/>
      <c r="D100" s="93"/>
      <c r="E100" s="93"/>
      <c r="F100" s="93"/>
      <c r="G100" s="93"/>
      <c r="H100" s="93"/>
      <c r="I100" s="93"/>
      <c r="J100" s="93"/>
      <c r="K100" s="93"/>
      <c r="L100" s="93"/>
      <c r="M100" s="93"/>
      <c r="N100" s="93"/>
      <c r="O100" s="94"/>
    </row>
    <row r="101" spans="2:16" s="85" customFormat="1" ht="30.95" customHeight="1" x14ac:dyDescent="0.45">
      <c r="B101" s="84" t="s">
        <v>10</v>
      </c>
      <c r="O101" s="86"/>
    </row>
    <row r="102" spans="2:16" ht="21" x14ac:dyDescent="1.1499999999999999">
      <c r="B102" s="110" t="s">
        <v>159</v>
      </c>
      <c r="C102" s="111"/>
      <c r="D102" s="111"/>
      <c r="E102" s="111"/>
      <c r="F102" s="111"/>
      <c r="G102" s="111"/>
      <c r="H102" s="111"/>
      <c r="I102" s="111"/>
      <c r="J102" s="111"/>
      <c r="K102" s="111"/>
      <c r="L102" s="111"/>
      <c r="M102" s="111"/>
      <c r="N102" s="111"/>
      <c r="O102" s="112"/>
    </row>
    <row r="103" spans="2:16" ht="21" x14ac:dyDescent="1.1499999999999999">
      <c r="B103" s="113" t="s">
        <v>160</v>
      </c>
      <c r="C103" s="114"/>
      <c r="D103" s="114"/>
      <c r="E103" s="114"/>
      <c r="F103" s="114"/>
      <c r="G103" s="114"/>
      <c r="H103" s="114"/>
      <c r="I103" s="114"/>
      <c r="J103" s="114"/>
      <c r="K103" s="114"/>
      <c r="L103" s="114"/>
      <c r="M103" s="114"/>
      <c r="N103" s="114"/>
      <c r="O103" s="115"/>
    </row>
    <row r="104" spans="2:16" ht="21" x14ac:dyDescent="1.1499999999999999">
      <c r="B104" s="70"/>
      <c r="O104" s="56"/>
    </row>
    <row r="105" spans="2:16" ht="21.4" thickBot="1" x14ac:dyDescent="1.2">
      <c r="B105" s="55"/>
      <c r="O105" s="56"/>
    </row>
    <row r="106" spans="2:16" ht="34.5" thickBot="1" x14ac:dyDescent="1.9">
      <c r="B106" s="104" t="s">
        <v>11</v>
      </c>
      <c r="C106" s="105"/>
      <c r="D106" s="105"/>
      <c r="E106" s="105"/>
      <c r="F106" s="105"/>
      <c r="G106" s="105"/>
      <c r="H106" s="105"/>
      <c r="I106" s="105"/>
      <c r="J106" s="105"/>
      <c r="K106" s="105"/>
      <c r="L106" s="105"/>
      <c r="M106" s="105"/>
      <c r="N106" s="105"/>
      <c r="O106" s="106"/>
    </row>
    <row r="107" spans="2:16" ht="19.350000000000001" customHeight="1" x14ac:dyDescent="1.1499999999999999">
      <c r="B107" s="57"/>
      <c r="C107" s="37"/>
      <c r="D107" s="37"/>
      <c r="E107" s="37"/>
      <c r="F107" s="37"/>
      <c r="G107" s="37"/>
      <c r="H107" s="37"/>
      <c r="I107" s="37"/>
      <c r="J107" s="37"/>
      <c r="K107" s="37"/>
      <c r="L107" s="37"/>
      <c r="M107" s="37"/>
      <c r="N107" s="37"/>
      <c r="O107" s="71"/>
      <c r="P107" s="37"/>
    </row>
    <row r="108" spans="2:16" ht="21" x14ac:dyDescent="1.1499999999999999">
      <c r="B108" s="107" t="s">
        <v>139</v>
      </c>
      <c r="C108" s="108"/>
      <c r="D108" s="108"/>
      <c r="E108" s="108"/>
      <c r="F108" s="108"/>
      <c r="G108" s="108"/>
      <c r="H108" s="108"/>
      <c r="I108" s="108"/>
      <c r="J108" s="108"/>
      <c r="K108" s="108"/>
      <c r="L108" s="108"/>
      <c r="M108" s="108"/>
      <c r="N108" s="108"/>
      <c r="O108" s="109"/>
      <c r="P108" s="37"/>
    </row>
    <row r="109" spans="2:16" ht="21" x14ac:dyDescent="1.1499999999999999">
      <c r="B109" s="107" t="s">
        <v>162</v>
      </c>
      <c r="C109" s="108"/>
      <c r="D109" s="108"/>
      <c r="E109" s="108"/>
      <c r="F109" s="108"/>
      <c r="G109" s="108"/>
      <c r="H109" s="108"/>
      <c r="I109" s="108"/>
      <c r="J109" s="108"/>
      <c r="K109" s="108"/>
      <c r="L109" s="108"/>
      <c r="M109" s="108"/>
      <c r="N109" s="108"/>
      <c r="O109" s="109"/>
      <c r="P109" s="37"/>
    </row>
    <row r="110" spans="2:16" ht="21" x14ac:dyDescent="1.1499999999999999">
      <c r="B110" s="107" t="s">
        <v>161</v>
      </c>
      <c r="C110" s="108"/>
      <c r="D110" s="108"/>
      <c r="E110" s="108"/>
      <c r="F110" s="108"/>
      <c r="G110" s="108"/>
      <c r="H110" s="108"/>
      <c r="I110" s="108"/>
      <c r="J110" s="108"/>
      <c r="K110" s="108"/>
      <c r="L110" s="108"/>
      <c r="M110" s="108"/>
      <c r="N110" s="108"/>
      <c r="O110" s="109"/>
      <c r="P110" s="37"/>
    </row>
    <row r="111" spans="2:16" ht="21" x14ac:dyDescent="1.1499999999999999">
      <c r="B111" s="107" t="s">
        <v>140</v>
      </c>
      <c r="C111" s="108"/>
      <c r="D111" s="108"/>
      <c r="E111" s="108"/>
      <c r="F111" s="108"/>
      <c r="G111" s="108"/>
      <c r="H111" s="108"/>
      <c r="I111" s="108"/>
      <c r="J111" s="108"/>
      <c r="K111" s="108"/>
      <c r="L111" s="108"/>
      <c r="M111" s="108"/>
      <c r="N111" s="108"/>
      <c r="O111" s="109"/>
      <c r="P111" s="37"/>
    </row>
    <row r="112" spans="2:16" ht="21" x14ac:dyDescent="1.1499999999999999">
      <c r="B112" s="57"/>
      <c r="C112" s="37"/>
      <c r="D112" s="37"/>
      <c r="E112" s="37"/>
      <c r="F112" s="37"/>
      <c r="G112" s="37"/>
      <c r="H112" s="37"/>
      <c r="I112" s="37"/>
      <c r="J112" s="37"/>
      <c r="K112" s="37"/>
      <c r="L112" s="37"/>
      <c r="M112" s="37"/>
      <c r="N112" s="37"/>
      <c r="O112" s="71"/>
      <c r="P112" s="37"/>
    </row>
    <row r="113" spans="2:16" ht="21" x14ac:dyDescent="1.1499999999999999">
      <c r="B113" s="66" t="s">
        <v>12</v>
      </c>
      <c r="C113" s="37"/>
      <c r="D113" s="37"/>
      <c r="E113" s="37"/>
      <c r="F113" s="37"/>
      <c r="G113" s="37"/>
      <c r="H113" s="37"/>
      <c r="I113" s="37"/>
      <c r="J113" s="37"/>
      <c r="K113" s="37"/>
      <c r="M113" s="37"/>
      <c r="N113" s="37"/>
      <c r="O113" s="71"/>
      <c r="P113" s="37"/>
    </row>
    <row r="114" spans="2:16" ht="43.9" customHeight="1" x14ac:dyDescent="1.1499999999999999">
      <c r="B114" s="92" t="s">
        <v>141</v>
      </c>
      <c r="C114" s="93"/>
      <c r="D114" s="93"/>
      <c r="E114" s="93"/>
      <c r="F114" s="93"/>
      <c r="G114" s="93"/>
      <c r="H114" s="93"/>
      <c r="I114" s="93"/>
      <c r="J114" s="93"/>
      <c r="K114" s="93"/>
      <c r="L114" s="93"/>
      <c r="M114" s="93"/>
      <c r="N114" s="93"/>
      <c r="O114" s="94"/>
    </row>
    <row r="115" spans="2:16" ht="21" x14ac:dyDescent="1.1499999999999999">
      <c r="B115" s="82"/>
      <c r="C115" s="38"/>
      <c r="D115" s="38"/>
      <c r="E115" s="38"/>
      <c r="F115" s="38"/>
      <c r="G115" s="38"/>
      <c r="H115" s="38"/>
      <c r="I115" s="38"/>
      <c r="J115" s="38"/>
      <c r="K115" s="38"/>
      <c r="L115" s="38"/>
      <c r="M115" s="38"/>
      <c r="N115" s="38"/>
      <c r="O115" s="73"/>
      <c r="P115" s="38"/>
    </row>
    <row r="116" spans="2:16" ht="21" x14ac:dyDescent="1.1499999999999999">
      <c r="B116" s="72" t="s">
        <v>144</v>
      </c>
      <c r="C116" s="38"/>
      <c r="D116" s="38"/>
      <c r="E116" s="38"/>
      <c r="F116" s="38"/>
      <c r="G116" s="38"/>
      <c r="H116" s="38"/>
      <c r="I116" s="38"/>
      <c r="J116" s="38"/>
      <c r="K116" s="38"/>
      <c r="L116" s="38"/>
      <c r="M116" s="38"/>
      <c r="N116" s="38"/>
      <c r="O116" s="73"/>
      <c r="P116" s="38"/>
    </row>
    <row r="117" spans="2:16" ht="21" x14ac:dyDescent="1.1499999999999999">
      <c r="B117" s="72" t="s">
        <v>145</v>
      </c>
      <c r="C117" s="38"/>
      <c r="D117" s="38"/>
      <c r="E117" s="38"/>
      <c r="F117" s="38"/>
      <c r="G117" s="38"/>
      <c r="H117" s="38"/>
      <c r="I117" s="38"/>
      <c r="J117" s="38"/>
      <c r="K117" s="38"/>
      <c r="L117" s="38"/>
      <c r="M117" s="38"/>
      <c r="N117" s="38"/>
      <c r="O117" s="73"/>
      <c r="P117" s="38"/>
    </row>
    <row r="118" spans="2:16" ht="21" x14ac:dyDescent="1.1499999999999999">
      <c r="B118" s="72" t="s">
        <v>146</v>
      </c>
      <c r="C118" s="38"/>
      <c r="D118" s="38"/>
      <c r="E118" s="38"/>
      <c r="F118" s="38"/>
      <c r="G118" s="38"/>
      <c r="H118" s="38"/>
      <c r="I118" s="38"/>
      <c r="J118" s="38"/>
      <c r="K118" s="38"/>
      <c r="L118" s="38"/>
      <c r="M118" s="38"/>
      <c r="N118" s="38"/>
      <c r="O118" s="73"/>
      <c r="P118" s="38"/>
    </row>
    <row r="119" spans="2:16" ht="21" x14ac:dyDescent="1.1499999999999999">
      <c r="B119" s="72" t="s">
        <v>147</v>
      </c>
      <c r="C119" s="38"/>
      <c r="D119" s="38"/>
      <c r="E119" s="38"/>
      <c r="F119" s="38"/>
      <c r="G119" s="38"/>
      <c r="H119" s="38"/>
      <c r="I119" s="38"/>
      <c r="J119" s="38"/>
      <c r="K119" s="38"/>
      <c r="L119" s="38"/>
      <c r="M119" s="38"/>
      <c r="N119" s="38"/>
      <c r="O119" s="73"/>
      <c r="P119" s="38"/>
    </row>
    <row r="120" spans="2:16" ht="21" x14ac:dyDescent="1.1499999999999999">
      <c r="B120" s="72" t="s">
        <v>148</v>
      </c>
      <c r="C120" s="38"/>
      <c r="D120" s="38"/>
      <c r="E120" s="38"/>
      <c r="F120" s="38"/>
      <c r="G120" s="38"/>
      <c r="H120" s="38"/>
      <c r="I120" s="38"/>
      <c r="J120" s="38"/>
      <c r="K120" s="38"/>
      <c r="L120" s="38"/>
      <c r="M120" s="38"/>
      <c r="N120" s="38"/>
      <c r="O120" s="73"/>
      <c r="P120" s="38"/>
    </row>
    <row r="121" spans="2:16" ht="21" x14ac:dyDescent="1.1499999999999999">
      <c r="B121" s="72"/>
      <c r="C121" s="38"/>
      <c r="D121" s="38"/>
      <c r="E121" s="38"/>
      <c r="F121" s="38"/>
      <c r="G121" s="38"/>
      <c r="H121" s="38"/>
      <c r="I121" s="38"/>
      <c r="J121" s="38"/>
      <c r="K121" s="38"/>
      <c r="L121" s="38"/>
      <c r="M121" s="38"/>
      <c r="N121" s="38"/>
      <c r="O121" s="73"/>
      <c r="P121" s="38"/>
    </row>
    <row r="122" spans="2:16" ht="21" x14ac:dyDescent="1.1499999999999999">
      <c r="B122" s="81" t="s">
        <v>142</v>
      </c>
      <c r="C122" s="38"/>
      <c r="D122" s="38"/>
      <c r="E122" s="38"/>
      <c r="F122" s="38"/>
      <c r="G122" s="38"/>
      <c r="H122" s="38"/>
      <c r="I122" s="38"/>
      <c r="J122" s="38"/>
      <c r="K122" s="38"/>
      <c r="L122" s="38"/>
      <c r="M122" s="38"/>
      <c r="N122" s="38"/>
      <c r="O122" s="73"/>
      <c r="P122" s="38"/>
    </row>
    <row r="123" spans="2:16" ht="21" x14ac:dyDescent="1.1499999999999999">
      <c r="B123" s="83" t="s">
        <v>149</v>
      </c>
      <c r="C123" s="38"/>
      <c r="D123" s="38"/>
      <c r="E123" s="38"/>
      <c r="F123" s="38"/>
      <c r="G123" s="38"/>
      <c r="H123" s="38"/>
      <c r="I123" s="38"/>
      <c r="J123" s="38"/>
      <c r="K123" s="38"/>
      <c r="L123" s="38"/>
      <c r="M123" s="38"/>
      <c r="N123" s="38"/>
      <c r="O123" s="73"/>
      <c r="P123" s="38"/>
    </row>
    <row r="124" spans="2:16" ht="21" x14ac:dyDescent="1.1499999999999999">
      <c r="B124" s="81" t="s">
        <v>143</v>
      </c>
      <c r="C124" s="38"/>
      <c r="D124" s="38"/>
      <c r="E124" s="38"/>
      <c r="F124" s="38"/>
      <c r="G124" s="38"/>
      <c r="H124" s="38"/>
      <c r="I124" s="38"/>
      <c r="J124" s="38"/>
      <c r="K124" s="38"/>
      <c r="L124" s="38"/>
      <c r="M124" s="38"/>
      <c r="N124" s="38"/>
      <c r="O124" s="73"/>
      <c r="P124" s="38"/>
    </row>
    <row r="125" spans="2:16" ht="21" x14ac:dyDescent="1.1499999999999999">
      <c r="B125" s="83" t="s">
        <v>150</v>
      </c>
      <c r="C125" s="38"/>
      <c r="D125" s="38"/>
      <c r="E125" s="38"/>
      <c r="F125" s="38"/>
      <c r="G125" s="38"/>
      <c r="H125" s="38"/>
      <c r="I125" s="38"/>
      <c r="J125" s="38"/>
      <c r="K125" s="38"/>
      <c r="L125" s="38"/>
      <c r="M125" s="38"/>
      <c r="N125" s="38"/>
      <c r="O125" s="73"/>
      <c r="P125" s="38"/>
    </row>
    <row r="126" spans="2:16" ht="21" x14ac:dyDescent="1.1499999999999999">
      <c r="B126" s="72" t="s">
        <v>151</v>
      </c>
      <c r="C126" s="38"/>
      <c r="D126" s="38"/>
      <c r="E126" s="38"/>
      <c r="F126" s="38"/>
      <c r="G126" s="38"/>
      <c r="H126" s="38"/>
      <c r="I126" s="38"/>
      <c r="J126" s="38"/>
      <c r="K126" s="38"/>
      <c r="L126" s="38"/>
      <c r="M126" s="38"/>
      <c r="N126" s="38"/>
      <c r="O126" s="73"/>
      <c r="P126" s="38"/>
    </row>
    <row r="127" spans="2:16" ht="79.349999999999994" customHeight="1" x14ac:dyDescent="1.1499999999999999">
      <c r="B127" s="92" t="s">
        <v>152</v>
      </c>
      <c r="C127" s="93"/>
      <c r="D127" s="93"/>
      <c r="E127" s="93"/>
      <c r="F127" s="93"/>
      <c r="G127" s="93"/>
      <c r="H127" s="93"/>
      <c r="I127" s="93"/>
      <c r="J127" s="93"/>
      <c r="K127" s="93"/>
      <c r="L127" s="93"/>
      <c r="M127" s="93"/>
      <c r="N127" s="93"/>
      <c r="O127" s="94"/>
      <c r="P127" s="36"/>
    </row>
    <row r="128" spans="2:16" ht="14.45" customHeight="1" x14ac:dyDescent="1.1499999999999999">
      <c r="B128" s="69"/>
      <c r="C128" s="36"/>
      <c r="D128" s="36"/>
      <c r="E128" s="36"/>
      <c r="F128" s="36"/>
      <c r="G128" s="36"/>
      <c r="H128" s="36"/>
      <c r="I128" s="36"/>
      <c r="J128" s="36"/>
      <c r="K128" s="36"/>
      <c r="L128" s="36"/>
      <c r="M128" s="36"/>
      <c r="N128" s="36"/>
      <c r="O128" s="62"/>
      <c r="P128" s="36"/>
    </row>
    <row r="129" spans="2:16" ht="21" x14ac:dyDescent="1.1499999999999999">
      <c r="B129" s="74" t="s">
        <v>14</v>
      </c>
      <c r="C129" s="36"/>
      <c r="D129" s="36"/>
      <c r="E129" s="36"/>
      <c r="F129" s="36"/>
      <c r="G129" s="36"/>
      <c r="H129" s="36"/>
      <c r="I129" s="36"/>
      <c r="J129" s="36"/>
      <c r="K129" s="36"/>
      <c r="L129" s="36"/>
      <c r="M129" s="36"/>
      <c r="N129" s="36"/>
      <c r="O129" s="62"/>
      <c r="P129" s="36"/>
    </row>
    <row r="130" spans="2:16" ht="21" x14ac:dyDescent="1.1499999999999999">
      <c r="B130" s="74" t="s">
        <v>13</v>
      </c>
      <c r="C130" s="36"/>
      <c r="D130" s="36"/>
      <c r="E130" s="36"/>
      <c r="F130" s="36"/>
      <c r="G130" s="36"/>
      <c r="H130" s="36"/>
      <c r="I130" s="36"/>
      <c r="J130" s="36"/>
      <c r="K130" s="36"/>
      <c r="L130" s="36"/>
      <c r="M130" s="36"/>
      <c r="N130" s="36"/>
      <c r="O130" s="62"/>
      <c r="P130" s="36"/>
    </row>
    <row r="131" spans="2:16" ht="14.65" thickBot="1" x14ac:dyDescent="0.5">
      <c r="B131" s="75"/>
      <c r="C131" s="60"/>
      <c r="D131" s="60"/>
      <c r="E131" s="60"/>
      <c r="F131" s="60"/>
      <c r="G131" s="60"/>
      <c r="H131" s="60"/>
      <c r="I131" s="60"/>
      <c r="J131" s="60"/>
      <c r="K131" s="60"/>
      <c r="L131" s="60"/>
      <c r="M131" s="60"/>
      <c r="N131" s="60"/>
      <c r="O131" s="61"/>
    </row>
    <row r="132" spans="2:16" x14ac:dyDescent="0.45"/>
    <row r="133" spans="2:16" x14ac:dyDescent="0.45"/>
    <row r="134" spans="2:16" x14ac:dyDescent="0.45"/>
  </sheetData>
  <sheetProtection algorithmName="SHA-512" hashValue="ft1TNYbU19SCqlhcVVYEB4k/GbLUbTTO2EqCWkipZ7Jbv/dr4oyNAYy4D94IqeDp670rtQ17l6j2ThEcJhSWDQ==" saltValue="Av2+ufhJKQcCWvmptM11Sg==" spinCount="100000" sheet="1" objects="1" scenarios="1" selectLockedCells="1"/>
  <mergeCells count="20">
    <mergeCell ref="B100:O100"/>
    <mergeCell ref="B102:O102"/>
    <mergeCell ref="B103:O103"/>
    <mergeCell ref="B106:O106"/>
    <mergeCell ref="B127:O127"/>
    <mergeCell ref="B4:O4"/>
    <mergeCell ref="B7:O7"/>
    <mergeCell ref="B51:O51"/>
    <mergeCell ref="B9:O9"/>
    <mergeCell ref="B70:O70"/>
    <mergeCell ref="B6:O6"/>
    <mergeCell ref="B75:O75"/>
    <mergeCell ref="B91:O91"/>
    <mergeCell ref="B94:O94"/>
    <mergeCell ref="B108:O108"/>
    <mergeCell ref="B109:O109"/>
    <mergeCell ref="B110:O110"/>
    <mergeCell ref="B111:O111"/>
    <mergeCell ref="B114:O114"/>
    <mergeCell ref="B97:O97"/>
  </mergeCells>
  <hyperlinks>
    <hyperlink ref="B129" r:id="rId1" xr:uid="{22B51799-257B-4018-A6B0-FD890399CFA8}"/>
    <hyperlink ref="B130" r:id="rId2" xr:uid="{D8948754-548D-4832-974A-0C684DC6D505}"/>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84FC7-59F8-4FE2-B9ED-AAF1D326D6FC}">
  <sheetPr>
    <tabColor rgb="FF444D61"/>
  </sheetPr>
  <dimension ref="B1:W62"/>
  <sheetViews>
    <sheetView showGridLines="0" showRowColHeaders="0" zoomScale="80" zoomScaleNormal="80" workbookViewId="0">
      <selection activeCell="AC2" sqref="AC2"/>
    </sheetView>
  </sheetViews>
  <sheetFormatPr defaultColWidth="9" defaultRowHeight="0" customHeight="1" zeroHeight="1" x14ac:dyDescent="1.1499999999999999"/>
  <cols>
    <col min="1" max="1" width="3.59765625" style="24" customWidth="1"/>
    <col min="2" max="2" width="12.86328125" style="22" customWidth="1"/>
    <col min="3" max="8" width="11.86328125" style="22" customWidth="1"/>
    <col min="9" max="9" width="13.59765625" style="22" customWidth="1"/>
    <col min="10" max="10" width="11.86328125" style="22" customWidth="1"/>
    <col min="11" max="11" width="14.73046875" style="22" customWidth="1"/>
    <col min="12" max="14" width="11.86328125" style="22" customWidth="1"/>
    <col min="15" max="15" width="11.86328125" style="23" customWidth="1"/>
    <col min="16" max="16" width="3.59765625" style="24" customWidth="1"/>
    <col min="17" max="17" width="15" style="22" hidden="1" customWidth="1"/>
    <col min="18" max="18" width="10" style="22" hidden="1" customWidth="1"/>
    <col min="19" max="20" width="14.265625" style="24" hidden="1" customWidth="1"/>
    <col min="21" max="21" width="11.265625" style="24" hidden="1" customWidth="1"/>
    <col min="22" max="22" width="14.265625" style="24" hidden="1" customWidth="1"/>
    <col min="23" max="23" width="11.265625" style="24" hidden="1" customWidth="1"/>
    <col min="24" max="25" width="9" style="24" customWidth="1"/>
    <col min="26" max="16384" width="9" style="24"/>
  </cols>
  <sheetData>
    <row r="1" spans="2:18" s="1" customFormat="1" ht="49.15" x14ac:dyDescent="2.65">
      <c r="B1" s="10" t="s">
        <v>70</v>
      </c>
      <c r="C1" s="10"/>
      <c r="D1" s="10"/>
      <c r="E1" s="10"/>
      <c r="F1" s="10"/>
      <c r="G1" s="10"/>
      <c r="H1" s="10"/>
      <c r="I1" s="10"/>
      <c r="J1" s="11"/>
      <c r="K1" s="11"/>
      <c r="L1" s="11"/>
      <c r="M1" s="11"/>
      <c r="N1" s="11"/>
      <c r="O1" s="11"/>
    </row>
    <row r="2" spans="2:18" s="2" customFormat="1" ht="22.9" x14ac:dyDescent="1.25">
      <c r="O2" s="14"/>
    </row>
    <row r="3" spans="2:18" ht="21" x14ac:dyDescent="1.1499999999999999"/>
    <row r="4" spans="2:18" ht="21" x14ac:dyDescent="1.1499999999999999">
      <c r="B4" s="24"/>
      <c r="C4" s="24"/>
      <c r="D4" s="24"/>
      <c r="E4" s="24"/>
      <c r="F4" s="24"/>
      <c r="G4" s="24"/>
      <c r="H4" s="24"/>
      <c r="I4" s="24"/>
      <c r="J4" s="24"/>
      <c r="K4" s="24"/>
      <c r="L4" s="24"/>
      <c r="M4" s="24"/>
      <c r="N4" s="24"/>
      <c r="O4" s="24"/>
      <c r="Q4" s="24"/>
      <c r="R4" s="24"/>
    </row>
    <row r="5" spans="2:18" ht="34.15" x14ac:dyDescent="1.85">
      <c r="B5" s="27" t="s">
        <v>18</v>
      </c>
      <c r="C5" s="27"/>
      <c r="D5" s="27"/>
      <c r="E5" s="27"/>
      <c r="G5" s="27" t="s">
        <v>55</v>
      </c>
      <c r="H5" s="27"/>
      <c r="I5" s="27"/>
      <c r="J5" s="27"/>
      <c r="L5" s="27" t="s">
        <v>51</v>
      </c>
      <c r="M5" s="27"/>
      <c r="N5" s="27"/>
      <c r="O5" s="24"/>
      <c r="Q5" s="24"/>
      <c r="R5" s="24"/>
    </row>
    <row r="6" spans="2:18" ht="31.15" x14ac:dyDescent="1.7">
      <c r="B6" s="28">
        <f>'Personal Balance Sheet'!P46</f>
        <v>0</v>
      </c>
      <c r="C6" s="28"/>
      <c r="D6" s="26"/>
      <c r="E6" s="26"/>
      <c r="G6" s="28">
        <f>'Personal Balance Sheet'!P60</f>
        <v>0</v>
      </c>
      <c r="H6" s="28"/>
      <c r="I6" s="26"/>
      <c r="J6" s="26"/>
      <c r="L6" s="28">
        <f>'Personal Balance Sheet'!P62</f>
        <v>0</v>
      </c>
      <c r="M6" s="28"/>
      <c r="N6" s="26"/>
      <c r="O6" s="24"/>
      <c r="Q6" s="24"/>
      <c r="R6" s="24"/>
    </row>
    <row r="7" spans="2:18" ht="21" x14ac:dyDescent="1.1499999999999999">
      <c r="B7" s="24"/>
      <c r="C7" s="24"/>
      <c r="D7" s="24"/>
      <c r="E7" s="24"/>
      <c r="F7" s="24"/>
      <c r="G7" s="24"/>
      <c r="H7" s="24"/>
      <c r="I7" s="24"/>
      <c r="J7" s="24"/>
      <c r="K7" s="24"/>
      <c r="L7" s="24"/>
      <c r="M7" s="24"/>
      <c r="N7" s="24"/>
      <c r="O7" s="24"/>
      <c r="Q7" s="24"/>
      <c r="R7" s="24"/>
    </row>
    <row r="8" spans="2:18" ht="21" x14ac:dyDescent="1.1499999999999999">
      <c r="B8" s="24"/>
      <c r="C8" s="24"/>
      <c r="D8" s="24"/>
      <c r="E8" s="24"/>
      <c r="F8" s="24"/>
      <c r="G8" s="24"/>
      <c r="H8" s="24"/>
      <c r="I8" s="24"/>
      <c r="J8" s="24"/>
      <c r="K8" s="24"/>
      <c r="L8" s="24"/>
      <c r="M8" s="24"/>
      <c r="N8" s="24"/>
      <c r="O8" s="24"/>
      <c r="Q8" s="24"/>
      <c r="R8" s="24"/>
    </row>
    <row r="9" spans="2:18" ht="21" x14ac:dyDescent="1.1499999999999999">
      <c r="B9" s="24"/>
      <c r="C9" s="24"/>
      <c r="D9" s="24"/>
      <c r="E9" s="24"/>
      <c r="F9" s="24"/>
      <c r="G9" s="24"/>
      <c r="H9" s="24"/>
      <c r="I9" s="24"/>
      <c r="J9" s="24"/>
      <c r="K9" s="24"/>
      <c r="L9" s="24"/>
      <c r="M9" s="24"/>
      <c r="N9" s="24"/>
      <c r="O9" s="24"/>
      <c r="Q9" s="24"/>
      <c r="R9" s="24"/>
    </row>
    <row r="10" spans="2:18" ht="21" x14ac:dyDescent="1.1499999999999999">
      <c r="B10" s="24"/>
      <c r="C10" s="24"/>
      <c r="D10" s="24"/>
      <c r="E10" s="24"/>
      <c r="F10" s="24"/>
      <c r="G10" s="24"/>
      <c r="H10" s="24"/>
      <c r="I10" s="24"/>
      <c r="J10" s="24"/>
      <c r="K10" s="24"/>
      <c r="L10" s="24"/>
      <c r="M10" s="24"/>
      <c r="N10" s="24"/>
      <c r="O10" s="24"/>
      <c r="Q10" s="24"/>
      <c r="R10" s="24"/>
    </row>
    <row r="11" spans="2:18" ht="21" x14ac:dyDescent="1.1499999999999999">
      <c r="B11" s="24"/>
      <c r="C11" s="24"/>
      <c r="D11" s="24"/>
      <c r="E11" s="24"/>
      <c r="F11" s="24"/>
      <c r="G11" s="24"/>
      <c r="H11" s="24"/>
      <c r="I11" s="24"/>
      <c r="J11" s="24"/>
      <c r="K11" s="24"/>
      <c r="L11" s="24"/>
      <c r="M11" s="24"/>
      <c r="N11" s="24"/>
      <c r="O11" s="24"/>
      <c r="Q11" s="24"/>
      <c r="R11" s="24"/>
    </row>
    <row r="12" spans="2:18" ht="21" x14ac:dyDescent="1.1499999999999999">
      <c r="B12" s="24"/>
      <c r="C12" s="24"/>
      <c r="D12" s="24"/>
      <c r="E12" s="24"/>
      <c r="F12" s="24"/>
      <c r="G12" s="24"/>
      <c r="H12" s="24"/>
      <c r="I12" s="24"/>
      <c r="J12" s="24"/>
      <c r="K12" s="24"/>
      <c r="L12" s="24"/>
      <c r="M12" s="24"/>
      <c r="N12" s="24"/>
      <c r="O12" s="24"/>
      <c r="Q12" s="24"/>
      <c r="R12" s="24"/>
    </row>
    <row r="13" spans="2:18" ht="21" x14ac:dyDescent="1.1499999999999999">
      <c r="B13" s="24"/>
      <c r="C13" s="24"/>
      <c r="D13" s="24"/>
      <c r="E13" s="24"/>
      <c r="F13" s="24"/>
      <c r="G13" s="24"/>
      <c r="H13" s="24"/>
      <c r="I13" s="24"/>
      <c r="J13" s="24"/>
      <c r="K13" s="24"/>
      <c r="L13" s="24"/>
      <c r="M13" s="24"/>
      <c r="N13" s="24"/>
      <c r="O13" s="24"/>
      <c r="Q13" s="24"/>
      <c r="R13" s="24"/>
    </row>
    <row r="14" spans="2:18" ht="21" x14ac:dyDescent="1.1499999999999999">
      <c r="B14" s="24"/>
      <c r="C14" s="24"/>
      <c r="D14" s="24"/>
      <c r="E14" s="24"/>
      <c r="F14" s="24"/>
      <c r="G14" s="24"/>
      <c r="H14" s="24"/>
      <c r="I14" s="24"/>
      <c r="J14" s="24"/>
      <c r="K14" s="24"/>
      <c r="M14" s="24"/>
      <c r="N14" s="24"/>
      <c r="O14" s="24"/>
      <c r="Q14" s="24"/>
      <c r="R14" s="24"/>
    </row>
    <row r="15" spans="2:18" ht="21" x14ac:dyDescent="1.1499999999999999">
      <c r="B15" s="24"/>
      <c r="C15" s="24"/>
      <c r="D15" s="24"/>
      <c r="E15" s="24"/>
      <c r="F15" s="24"/>
      <c r="G15" s="24"/>
      <c r="H15" s="24"/>
      <c r="I15" s="24"/>
      <c r="J15" s="24"/>
      <c r="K15" s="24"/>
      <c r="L15" s="24"/>
      <c r="M15" s="24"/>
      <c r="N15" s="24"/>
      <c r="O15" s="24"/>
      <c r="Q15" s="24"/>
      <c r="R15" s="24"/>
    </row>
    <row r="16" spans="2:18" ht="21" x14ac:dyDescent="1.1499999999999999">
      <c r="B16" s="24"/>
      <c r="C16" s="24"/>
      <c r="D16" s="24"/>
      <c r="E16" s="24"/>
      <c r="F16" s="24"/>
      <c r="G16" s="24"/>
      <c r="H16" s="24"/>
      <c r="I16" s="24"/>
      <c r="J16" s="24"/>
      <c r="K16" s="24"/>
      <c r="L16" s="24"/>
      <c r="M16" s="24"/>
      <c r="N16" s="24"/>
      <c r="O16" s="24"/>
      <c r="Q16" s="24"/>
      <c r="R16" s="24"/>
    </row>
    <row r="17" spans="2:5" s="24" customFormat="1" ht="21" x14ac:dyDescent="1.1499999999999999">
      <c r="E17" s="22"/>
    </row>
    <row r="18" spans="2:5" s="24" customFormat="1" ht="21" hidden="1" x14ac:dyDescent="1.1499999999999999"/>
    <row r="19" spans="2:5" s="24" customFormat="1" ht="21" hidden="1" x14ac:dyDescent="1.1499999999999999">
      <c r="B19" s="34"/>
    </row>
    <row r="20" spans="2:5" s="24" customFormat="1" ht="14.25" hidden="1" customHeight="1" x14ac:dyDescent="1.1499999999999999"/>
    <row r="21" spans="2:5" s="24" customFormat="1" ht="21" hidden="1" x14ac:dyDescent="1.1499999999999999"/>
    <row r="22" spans="2:5" s="24" customFormat="1" ht="14.25" hidden="1" customHeight="1" x14ac:dyDescent="1.1499999999999999"/>
    <row r="23" spans="2:5" s="24" customFormat="1" ht="21" hidden="1" x14ac:dyDescent="1.1499999999999999"/>
    <row r="24" spans="2:5" s="24" customFormat="1" ht="21" hidden="1" x14ac:dyDescent="1.1499999999999999"/>
    <row r="25" spans="2:5" s="24" customFormat="1" ht="21" hidden="1" x14ac:dyDescent="1.1499999999999999"/>
    <row r="26" spans="2:5" s="24" customFormat="1" ht="21" hidden="1" x14ac:dyDescent="1.1499999999999999"/>
    <row r="27" spans="2:5" s="24" customFormat="1" ht="21" hidden="1" x14ac:dyDescent="1.1499999999999999"/>
    <row r="28" spans="2:5" s="24" customFormat="1" ht="21" hidden="1" x14ac:dyDescent="1.1499999999999999"/>
    <row r="29" spans="2:5" s="24" customFormat="1" ht="21" hidden="1" x14ac:dyDescent="1.1499999999999999"/>
    <row r="30" spans="2:5" s="24" customFormat="1" ht="21" hidden="1" x14ac:dyDescent="1.1499999999999999"/>
    <row r="31" spans="2:5" s="24" customFormat="1" ht="21" hidden="1" x14ac:dyDescent="1.1499999999999999"/>
    <row r="32" spans="2:5" s="24" customFormat="1" ht="21" hidden="1" x14ac:dyDescent="1.1499999999999999"/>
    <row r="33" s="24" customFormat="1" ht="21" hidden="1" x14ac:dyDescent="1.1499999999999999"/>
    <row r="34" s="24" customFormat="1" ht="21" hidden="1" x14ac:dyDescent="1.1499999999999999"/>
    <row r="35" s="24" customFormat="1" ht="21" hidden="1" x14ac:dyDescent="1.1499999999999999"/>
    <row r="36" s="24" customFormat="1" ht="21" hidden="1" x14ac:dyDescent="1.1499999999999999"/>
    <row r="37" s="24" customFormat="1" ht="21" hidden="1" x14ac:dyDescent="1.1499999999999999"/>
    <row r="38" s="24" customFormat="1" ht="21" hidden="1" x14ac:dyDescent="1.1499999999999999"/>
    <row r="39" s="24" customFormat="1" ht="21" hidden="1" x14ac:dyDescent="1.1499999999999999"/>
    <row r="40" s="24" customFormat="1" ht="21" hidden="1" x14ac:dyDescent="1.1499999999999999"/>
    <row r="41" s="24" customFormat="1" ht="21" hidden="1" x14ac:dyDescent="1.1499999999999999"/>
    <row r="42" s="24" customFormat="1" ht="21" hidden="1" x14ac:dyDescent="1.1499999999999999"/>
    <row r="43" s="24" customFormat="1" ht="21" hidden="1" x14ac:dyDescent="1.1499999999999999"/>
    <row r="44" s="24" customFormat="1" ht="21" hidden="1" x14ac:dyDescent="1.1499999999999999"/>
    <row r="45" s="24" customFormat="1" ht="21" hidden="1" x14ac:dyDescent="1.1499999999999999"/>
    <row r="46" s="24" customFormat="1" ht="21" hidden="1" x14ac:dyDescent="1.1499999999999999"/>
    <row r="47" s="24" customFormat="1" ht="21" hidden="1" x14ac:dyDescent="1.1499999999999999"/>
    <row r="48" s="24" customFormat="1" ht="21" hidden="1" x14ac:dyDescent="1.1499999999999999"/>
    <row r="49" spans="2:18" ht="21" hidden="1" x14ac:dyDescent="1.1499999999999999">
      <c r="B49" s="24"/>
      <c r="C49" s="24"/>
      <c r="D49" s="24"/>
      <c r="E49" s="24"/>
      <c r="F49" s="24"/>
      <c r="G49" s="24"/>
      <c r="H49" s="24"/>
      <c r="I49" s="24"/>
      <c r="J49" s="24"/>
      <c r="K49" s="24"/>
      <c r="L49" s="24"/>
      <c r="M49" s="24"/>
      <c r="N49" s="24"/>
      <c r="O49" s="24"/>
      <c r="Q49" s="24"/>
      <c r="R49" s="24"/>
    </row>
    <row r="50" spans="2:18" ht="21" hidden="1" x14ac:dyDescent="1.1499999999999999">
      <c r="B50" s="24"/>
      <c r="C50" s="24"/>
      <c r="D50" s="24"/>
      <c r="E50" s="24"/>
      <c r="F50" s="24"/>
      <c r="G50" s="24"/>
      <c r="H50" s="24"/>
      <c r="I50" s="24"/>
      <c r="J50" s="24"/>
      <c r="K50" s="24"/>
      <c r="L50" s="24"/>
      <c r="M50" s="24"/>
      <c r="N50" s="24"/>
      <c r="O50" s="24"/>
      <c r="Q50" s="24"/>
      <c r="R50" s="24"/>
    </row>
    <row r="51" spans="2:18" ht="21" hidden="1" x14ac:dyDescent="1.1499999999999999">
      <c r="B51" s="24"/>
      <c r="C51" s="24"/>
      <c r="D51" s="24"/>
      <c r="E51" s="24"/>
      <c r="F51" s="24"/>
      <c r="G51" s="24"/>
      <c r="H51" s="24"/>
      <c r="I51" s="24"/>
      <c r="J51" s="24"/>
      <c r="K51" s="24"/>
      <c r="L51" s="24"/>
      <c r="M51" s="24"/>
      <c r="N51" s="24"/>
      <c r="O51" s="24"/>
      <c r="Q51" s="24"/>
      <c r="R51" s="24"/>
    </row>
    <row r="52" spans="2:18" ht="21" hidden="1" x14ac:dyDescent="1.1499999999999999">
      <c r="B52" s="24"/>
      <c r="C52" s="24"/>
      <c r="D52" s="24"/>
      <c r="E52" s="24"/>
      <c r="F52" s="24"/>
      <c r="G52" s="24"/>
      <c r="H52" s="24"/>
      <c r="I52" s="24"/>
      <c r="J52" s="24"/>
      <c r="K52" s="24"/>
      <c r="L52" s="24"/>
      <c r="M52" s="24"/>
      <c r="N52" s="24"/>
      <c r="O52" s="24"/>
      <c r="Q52" s="24"/>
      <c r="R52" s="24"/>
    </row>
    <row r="53" spans="2:18" ht="21" hidden="1" x14ac:dyDescent="1.1499999999999999">
      <c r="B53" s="24"/>
      <c r="C53" s="24"/>
      <c r="D53" s="24"/>
      <c r="E53" s="24"/>
      <c r="F53" s="24"/>
      <c r="G53" s="24"/>
      <c r="H53" s="24"/>
      <c r="I53" s="24"/>
      <c r="J53" s="24"/>
      <c r="K53" s="24"/>
      <c r="L53" s="24"/>
      <c r="M53" s="24"/>
      <c r="N53" s="24"/>
      <c r="O53" s="24"/>
      <c r="Q53" s="24"/>
      <c r="R53" s="24"/>
    </row>
    <row r="54" spans="2:18" ht="21" hidden="1" x14ac:dyDescent="1.1499999999999999">
      <c r="B54" s="24"/>
      <c r="C54" s="24"/>
      <c r="D54" s="24"/>
      <c r="E54" s="24"/>
      <c r="F54" s="24"/>
      <c r="G54" s="24"/>
      <c r="H54" s="24"/>
      <c r="I54" s="24"/>
      <c r="J54" s="24"/>
      <c r="K54" s="24"/>
      <c r="L54" s="24"/>
      <c r="M54" s="24"/>
      <c r="N54" s="24"/>
      <c r="O54" s="24"/>
      <c r="Q54" s="24"/>
      <c r="R54" s="24"/>
    </row>
    <row r="55" spans="2:18" ht="21" hidden="1" x14ac:dyDescent="1.1499999999999999">
      <c r="B55" s="24"/>
      <c r="C55" s="24"/>
      <c r="D55" s="24"/>
      <c r="E55" s="24"/>
      <c r="F55" s="24"/>
      <c r="G55" s="24"/>
      <c r="H55" s="24"/>
      <c r="I55" s="24"/>
      <c r="J55" s="24"/>
      <c r="K55" s="24"/>
      <c r="L55" s="24"/>
      <c r="M55" s="24"/>
      <c r="N55" s="24"/>
      <c r="O55" s="24"/>
      <c r="Q55" s="24"/>
      <c r="R55" s="24"/>
    </row>
    <row r="56" spans="2:18" ht="21" hidden="1" x14ac:dyDescent="1.1499999999999999">
      <c r="B56" s="24"/>
      <c r="C56" s="24"/>
      <c r="D56" s="24"/>
      <c r="E56" s="24"/>
      <c r="F56" s="24"/>
      <c r="G56" s="24"/>
      <c r="H56" s="24"/>
      <c r="I56" s="24"/>
      <c r="J56" s="24"/>
      <c r="K56" s="24"/>
      <c r="L56" s="24"/>
      <c r="M56" s="24"/>
      <c r="N56" s="24"/>
      <c r="O56" s="24"/>
      <c r="Q56" s="24"/>
      <c r="R56" s="24"/>
    </row>
    <row r="57" spans="2:18" ht="21" hidden="1" x14ac:dyDescent="1.1499999999999999">
      <c r="B57" s="24"/>
      <c r="C57" s="24"/>
      <c r="D57" s="24"/>
      <c r="E57" s="24"/>
      <c r="F57" s="24"/>
      <c r="G57" s="24"/>
      <c r="H57" s="24"/>
      <c r="I57" s="24"/>
      <c r="J57" s="24"/>
      <c r="K57" s="24"/>
      <c r="L57" s="24"/>
      <c r="M57" s="24"/>
      <c r="N57" s="24"/>
      <c r="O57" s="24"/>
      <c r="Q57" s="24"/>
      <c r="R57" s="24"/>
    </row>
    <row r="58" spans="2:18" ht="21" hidden="1" x14ac:dyDescent="1.1499999999999999">
      <c r="B58" s="24"/>
      <c r="C58" s="24"/>
      <c r="D58" s="24"/>
      <c r="E58" s="24"/>
      <c r="F58" s="24"/>
      <c r="G58" s="24"/>
      <c r="H58" s="24"/>
      <c r="I58" s="24"/>
      <c r="J58" s="24"/>
      <c r="K58" s="24"/>
      <c r="L58" s="24"/>
      <c r="M58" s="24"/>
      <c r="N58" s="24"/>
      <c r="O58" s="24"/>
      <c r="Q58" s="24"/>
      <c r="R58" s="24"/>
    </row>
    <row r="59" spans="2:18" ht="14.25" hidden="1" customHeight="1" x14ac:dyDescent="1.1499999999999999">
      <c r="B59" s="24"/>
      <c r="C59" s="24"/>
      <c r="D59" s="24"/>
      <c r="E59" s="24"/>
      <c r="F59" s="24"/>
      <c r="G59" s="24"/>
      <c r="H59" s="24"/>
      <c r="I59" s="24"/>
      <c r="J59" s="24"/>
      <c r="K59" s="24"/>
      <c r="L59" s="24"/>
      <c r="M59" s="24"/>
      <c r="N59" s="24"/>
      <c r="O59" s="24"/>
      <c r="Q59" s="24"/>
      <c r="R59" s="24"/>
    </row>
    <row r="60" spans="2:18" ht="21" hidden="1" x14ac:dyDescent="1.1499999999999999">
      <c r="B60" s="24"/>
      <c r="C60" s="24"/>
      <c r="D60" s="24"/>
      <c r="E60" s="24"/>
      <c r="F60" s="24"/>
      <c r="G60" s="24"/>
      <c r="H60" s="24"/>
      <c r="I60" s="24"/>
      <c r="J60" s="24"/>
      <c r="K60" s="24"/>
      <c r="L60" s="24"/>
      <c r="M60" s="24"/>
      <c r="N60" s="24"/>
      <c r="O60" s="24"/>
      <c r="Q60" s="24"/>
      <c r="R60" s="24"/>
    </row>
    <row r="61" spans="2:18" ht="21" hidden="1" x14ac:dyDescent="1.1499999999999999">
      <c r="B61" s="24"/>
      <c r="C61" s="24"/>
      <c r="D61" s="24"/>
      <c r="E61" s="24"/>
      <c r="F61" s="24"/>
      <c r="G61" s="24"/>
      <c r="H61" s="24"/>
      <c r="I61" s="24"/>
      <c r="J61" s="24"/>
      <c r="K61" s="24"/>
      <c r="L61" s="24"/>
      <c r="M61" s="24"/>
      <c r="N61" s="24"/>
      <c r="O61" s="25"/>
    </row>
    <row r="62" spans="2:18" ht="14.25" hidden="1" customHeight="1" x14ac:dyDescent="1.1499999999999999"/>
  </sheetData>
  <sheetProtection algorithmName="SHA-512" hashValue="T1LeEc66+Gjzs/R0d2MAx5LEnriExPA9FCU+5cQNmuW5UpgXwcmimK2rxg4qdP8b/vnfA1L0qdFpHRzQ8rayTg==" saltValue="ylzJCS0mZvKRQYV2I+7/IA==" spinCount="100000" sheet="1" objects="1" scenarios="1" selectLockedCells="1" selectUnlockedCells="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2450C-DAFB-4B81-B1C4-2DEC4440D8C2}">
  <sheetPr>
    <tabColor rgb="FF444D61"/>
  </sheetPr>
  <dimension ref="A1:Y75"/>
  <sheetViews>
    <sheetView showGridLines="0" zoomScale="60" zoomScaleNormal="60" workbookViewId="0">
      <selection activeCell="C56" sqref="C56:C59"/>
    </sheetView>
  </sheetViews>
  <sheetFormatPr defaultColWidth="0" defaultRowHeight="0" customHeight="1" zeroHeight="1" x14ac:dyDescent="0.45"/>
  <cols>
    <col min="1" max="1" width="3.59765625" customWidth="1"/>
    <col min="2" max="2" width="41" style="3" customWidth="1"/>
    <col min="3" max="14" width="16.86328125" style="3" customWidth="1"/>
    <col min="15" max="15" width="3.59765625" customWidth="1"/>
    <col min="16" max="16" width="16.86328125" style="15" customWidth="1"/>
    <col min="17" max="17" width="3.59765625" customWidth="1"/>
    <col min="18" max="18" width="126.265625" style="15" customWidth="1"/>
    <col min="19" max="19" width="4" style="3" customWidth="1"/>
    <col min="20" max="21" width="14.265625" hidden="1" customWidth="1"/>
    <col min="22" max="22" width="11.265625" hidden="1" customWidth="1"/>
    <col min="23" max="23" width="14.265625" hidden="1" customWidth="1"/>
    <col min="24" max="25" width="11.265625" hidden="1" customWidth="1"/>
    <col min="26" max="16384" width="9" hidden="1"/>
  </cols>
  <sheetData>
    <row r="1" spans="2:19" s="91" customFormat="1" ht="66.95" customHeight="1" x14ac:dyDescent="0.45">
      <c r="B1" s="88" t="s">
        <v>17</v>
      </c>
      <c r="C1" s="89"/>
      <c r="D1" s="89"/>
      <c r="E1" s="89"/>
      <c r="F1" s="89"/>
      <c r="G1" s="89"/>
      <c r="H1" s="89"/>
      <c r="I1" s="89"/>
      <c r="J1" s="90"/>
      <c r="K1" s="90"/>
      <c r="L1" s="90"/>
      <c r="M1" s="90"/>
      <c r="N1" s="90"/>
      <c r="P1" s="90"/>
      <c r="R1" s="90"/>
    </row>
    <row r="2" spans="2:19" s="2" customFormat="1" ht="22.9" x14ac:dyDescent="1.25">
      <c r="P2" s="14"/>
      <c r="R2" s="14"/>
    </row>
    <row r="3" spans="2:19" ht="14.25" x14ac:dyDescent="0.45"/>
    <row r="4" spans="2:19" ht="22.9" x14ac:dyDescent="1.25">
      <c r="B4" s="12" t="s">
        <v>15</v>
      </c>
      <c r="C4" s="4"/>
      <c r="D4" s="4"/>
      <c r="E4" s="4"/>
      <c r="F4" s="4"/>
    </row>
    <row r="5" spans="2:19" ht="21" x14ac:dyDescent="1.1499999999999999">
      <c r="B5" s="32" t="s">
        <v>16</v>
      </c>
      <c r="C5" s="4"/>
      <c r="D5" s="4"/>
      <c r="E5" s="4"/>
      <c r="F5" s="4"/>
    </row>
    <row r="6" spans="2:19" ht="22.9" x14ac:dyDescent="1.25">
      <c r="B6" s="12" t="s">
        <v>57</v>
      </c>
      <c r="C6" s="4"/>
      <c r="D6" s="4"/>
      <c r="E6" s="4"/>
      <c r="F6" s="4"/>
    </row>
    <row r="7" spans="2:19" ht="21" x14ac:dyDescent="1.1499999999999999">
      <c r="B7" s="31" t="s">
        <v>58</v>
      </c>
      <c r="C7" s="4"/>
      <c r="D7" s="4"/>
      <c r="E7" s="4"/>
      <c r="F7" s="4"/>
    </row>
    <row r="8" spans="2:19" ht="14.25" x14ac:dyDescent="0.45">
      <c r="B8"/>
      <c r="C8"/>
      <c r="D8"/>
      <c r="E8"/>
      <c r="F8"/>
      <c r="G8"/>
      <c r="H8"/>
      <c r="I8"/>
      <c r="J8"/>
      <c r="K8"/>
      <c r="L8"/>
      <c r="M8"/>
      <c r="N8"/>
    </row>
    <row r="9" spans="2:19" s="47" customFormat="1" ht="45.75" x14ac:dyDescent="0.45">
      <c r="B9"/>
      <c r="C9" s="54" t="s">
        <v>58</v>
      </c>
      <c r="D9" s="54" t="s">
        <v>60</v>
      </c>
      <c r="E9" s="54" t="s">
        <v>59</v>
      </c>
      <c r="F9" s="54" t="s">
        <v>61</v>
      </c>
      <c r="G9" s="54" t="s">
        <v>62</v>
      </c>
      <c r="H9" s="54" t="s">
        <v>63</v>
      </c>
      <c r="I9" s="54" t="s">
        <v>64</v>
      </c>
      <c r="J9" s="54" t="s">
        <v>65</v>
      </c>
      <c r="K9" s="54" t="s">
        <v>66</v>
      </c>
      <c r="L9" s="54" t="s">
        <v>67</v>
      </c>
      <c r="M9" s="54" t="s">
        <v>68</v>
      </c>
      <c r="N9" s="54" t="s">
        <v>69</v>
      </c>
      <c r="P9" s="48" t="str">
        <f>_xlfn.CONCAT("Balance as at ",TEXT(B7,"MMM-YY"))</f>
        <v>Balance as at Jan-24</v>
      </c>
      <c r="R9" s="49" t="s">
        <v>8</v>
      </c>
      <c r="S9" s="50"/>
    </row>
    <row r="10" spans="2:19" ht="18" x14ac:dyDescent="0.95">
      <c r="B10" s="8" t="str">
        <f>B46</f>
        <v>TOTAL ASSETS</v>
      </c>
      <c r="C10" s="19">
        <f t="shared" ref="C10:N10" si="0">C46</f>
        <v>0</v>
      </c>
      <c r="D10" s="19">
        <f t="shared" si="0"/>
        <v>0</v>
      </c>
      <c r="E10" s="19">
        <f t="shared" si="0"/>
        <v>0</v>
      </c>
      <c r="F10" s="19">
        <f t="shared" si="0"/>
        <v>0</v>
      </c>
      <c r="G10" s="19">
        <f t="shared" si="0"/>
        <v>0</v>
      </c>
      <c r="H10" s="19">
        <f t="shared" si="0"/>
        <v>0</v>
      </c>
      <c r="I10" s="19">
        <f t="shared" si="0"/>
        <v>0</v>
      </c>
      <c r="J10" s="19">
        <f t="shared" si="0"/>
        <v>0</v>
      </c>
      <c r="K10" s="19">
        <f t="shared" si="0"/>
        <v>0</v>
      </c>
      <c r="L10" s="19">
        <f t="shared" si="0"/>
        <v>0</v>
      </c>
      <c r="M10" s="19">
        <f t="shared" si="0"/>
        <v>0</v>
      </c>
      <c r="N10" s="19">
        <f t="shared" si="0"/>
        <v>0</v>
      </c>
      <c r="P10" s="20" cm="1">
        <f t="array" ref="P10">_xlfn.IFS($B$7="Jan-24",(SUMIFS($C:$C,$B:$B,B10)-$C$10),$B$7="Feb-24",(SUMIFS($D:$D,$B:$B,B10)-$D$10),$B$7="Mar-24",(SUMIFS($E:$E,$B:$B,B10)-$E$10),$B$7="Apr-24",(SUMIFS($F:$F,$B:$B,B10)-$F$10),$B$7="May-24",(SUMIFS($G:$G,$B:$B,B10)-$G$10),$B$7="Jun-24",(SUMIFS($H:$H,$B:$B,B10)-$H$10),$B$7="Jul-24",(SUMIFS($I:$I,$B:$B,B10)-$I$10),$B$7="Aug-24",(SUMIFS($J:$J,$B:$B,B10)-$J$10),$B$7="Sep-24",(SUMIFS($K:$K,$B:$B,B10)-$K$10),$B$7="Oct-24",(SUMIFS($L:$L,$B:$B,B10)-$L$10),$B$7="Nov-24",(SUMIFS($M:$M,$B:$B,B10)-$M$10),$B$7="Dec-24",(SUMIFS($N:$N,$B:$B,B10)-$N$10))</f>
        <v>0</v>
      </c>
      <c r="R10" s="20"/>
    </row>
    <row r="11" spans="2:19" ht="18" x14ac:dyDescent="0.95">
      <c r="B11" s="8" t="str">
        <f>B60</f>
        <v>TOTAL LIABILITIES</v>
      </c>
      <c r="C11" s="19">
        <f>C60</f>
        <v>0</v>
      </c>
      <c r="D11" s="19">
        <f t="shared" ref="D11:N11" si="1">D60</f>
        <v>0</v>
      </c>
      <c r="E11" s="19">
        <f t="shared" si="1"/>
        <v>0</v>
      </c>
      <c r="F11" s="19">
        <f t="shared" si="1"/>
        <v>0</v>
      </c>
      <c r="G11" s="19">
        <f t="shared" si="1"/>
        <v>0</v>
      </c>
      <c r="H11" s="19">
        <f t="shared" si="1"/>
        <v>0</v>
      </c>
      <c r="I11" s="19">
        <f t="shared" si="1"/>
        <v>0</v>
      </c>
      <c r="J11" s="19">
        <f t="shared" si="1"/>
        <v>0</v>
      </c>
      <c r="K11" s="19">
        <f t="shared" si="1"/>
        <v>0</v>
      </c>
      <c r="L11" s="19">
        <f t="shared" si="1"/>
        <v>0</v>
      </c>
      <c r="M11" s="19">
        <f t="shared" si="1"/>
        <v>0</v>
      </c>
      <c r="N11" s="19">
        <f t="shared" si="1"/>
        <v>0</v>
      </c>
      <c r="P11" s="20" cm="1">
        <f t="array" ref="P11">_xlfn.IFS($B$7="Jan-24",(SUMIFS($C:$C,$B:$B,B11)-C11),$B$7="Feb-24",(SUMIFS($D:$D,$B:$B,B11)-D11),$B$7="Mar-24",(SUMIFS($E:$E,$B:$B,B11)-E11),$B$7="Apr-24",(SUMIFS($F:$F,$B:$B,B11)-F11),$B$7="May-24",(SUMIFS($G:$G,$B:$B,B11)-G11),$B$7="Jun-24",(SUMIFS($H:$H,$B:$B,B11)-H11),$B$7="Jul-24",(SUMIFS($I:$I,$B:$B,B11)-I11),$B$7="Aug-24",(SUMIFS($J:$J,$B:$B,B11)-J11),$B$7="Sep-24",(SUMIFS($K:$K,$B:$B,B11)-K11),$B$7="Oct-24",(SUMIFS($L:$L,$B:$B,B11)-L11),$B$7="Nov-24",(SUMIFS($M:$M,$B:$B,B11)-M11),$B$7="Dec-24",(SUMIFS($N:$N,$B:$B,B11)-N11))</f>
        <v>0</v>
      </c>
      <c r="R11" s="20"/>
    </row>
    <row r="12" spans="2:19" ht="18" x14ac:dyDescent="0.95">
      <c r="B12" s="8" t="s">
        <v>51</v>
      </c>
      <c r="C12" s="21">
        <f>C10-C11</f>
        <v>0</v>
      </c>
      <c r="D12" s="21">
        <f t="shared" ref="D12:N12" si="2">D10-D11</f>
        <v>0</v>
      </c>
      <c r="E12" s="21">
        <f t="shared" si="2"/>
        <v>0</v>
      </c>
      <c r="F12" s="21">
        <f t="shared" si="2"/>
        <v>0</v>
      </c>
      <c r="G12" s="21">
        <f t="shared" si="2"/>
        <v>0</v>
      </c>
      <c r="H12" s="21">
        <f t="shared" si="2"/>
        <v>0</v>
      </c>
      <c r="I12" s="21">
        <f t="shared" si="2"/>
        <v>0</v>
      </c>
      <c r="J12" s="21">
        <f t="shared" si="2"/>
        <v>0</v>
      </c>
      <c r="K12" s="21">
        <f t="shared" si="2"/>
        <v>0</v>
      </c>
      <c r="L12" s="21">
        <f t="shared" si="2"/>
        <v>0</v>
      </c>
      <c r="M12" s="21">
        <f t="shared" si="2"/>
        <v>0</v>
      </c>
      <c r="N12" s="21">
        <f t="shared" si="2"/>
        <v>0</v>
      </c>
      <c r="P12" s="21">
        <f>P10-P11</f>
        <v>0</v>
      </c>
      <c r="R12" s="21"/>
    </row>
    <row r="13" spans="2:19" ht="14.25" x14ac:dyDescent="0.45">
      <c r="B13"/>
      <c r="C13"/>
      <c r="D13"/>
      <c r="E13"/>
      <c r="F13"/>
      <c r="G13"/>
      <c r="H13"/>
      <c r="I13"/>
      <c r="J13"/>
      <c r="K13"/>
      <c r="L13"/>
      <c r="M13"/>
      <c r="N13"/>
    </row>
    <row r="14" spans="2:19" ht="14.25" x14ac:dyDescent="0.45">
      <c r="B14"/>
      <c r="C14"/>
      <c r="D14"/>
      <c r="E14"/>
      <c r="F14"/>
      <c r="G14"/>
      <c r="H14"/>
      <c r="I14"/>
      <c r="J14"/>
      <c r="K14"/>
      <c r="L14"/>
      <c r="M14"/>
      <c r="N14"/>
    </row>
    <row r="15" spans="2:19" s="52" customFormat="1" ht="45.75" x14ac:dyDescent="0.45">
      <c r="B15" s="51" t="s">
        <v>18</v>
      </c>
      <c r="C15" s="48" t="str">
        <f>C9</f>
        <v>Jan-24</v>
      </c>
      <c r="D15" s="48">
        <f>EDATE(C15, 1)</f>
        <v>45323</v>
      </c>
      <c r="E15" s="48">
        <f t="shared" ref="E15:N15" si="3">EDATE(D15, 1)</f>
        <v>45352</v>
      </c>
      <c r="F15" s="48">
        <f t="shared" si="3"/>
        <v>45383</v>
      </c>
      <c r="G15" s="48">
        <f t="shared" si="3"/>
        <v>45413</v>
      </c>
      <c r="H15" s="48">
        <f t="shared" si="3"/>
        <v>45444</v>
      </c>
      <c r="I15" s="48">
        <f t="shared" si="3"/>
        <v>45474</v>
      </c>
      <c r="J15" s="48">
        <f t="shared" si="3"/>
        <v>45505</v>
      </c>
      <c r="K15" s="48">
        <f t="shared" si="3"/>
        <v>45536</v>
      </c>
      <c r="L15" s="48">
        <f t="shared" si="3"/>
        <v>45566</v>
      </c>
      <c r="M15" s="48">
        <f t="shared" si="3"/>
        <v>45597</v>
      </c>
      <c r="N15" s="48">
        <f t="shared" si="3"/>
        <v>45627</v>
      </c>
      <c r="P15" s="48" t="str">
        <f>P9</f>
        <v>Balance as at Jan-24</v>
      </c>
      <c r="R15" s="49" t="s">
        <v>8</v>
      </c>
      <c r="S15" s="53"/>
    </row>
    <row r="16" spans="2:19" ht="18" x14ac:dyDescent="0.95">
      <c r="B16" s="9" t="s">
        <v>73</v>
      </c>
      <c r="C16" s="13">
        <f>SUM(C17:C22)</f>
        <v>0</v>
      </c>
      <c r="D16" s="13">
        <f t="shared" ref="D16:N16" si="4">SUM(D17:D22)</f>
        <v>0</v>
      </c>
      <c r="E16" s="13">
        <f t="shared" si="4"/>
        <v>0</v>
      </c>
      <c r="F16" s="13">
        <f t="shared" si="4"/>
        <v>0</v>
      </c>
      <c r="G16" s="13">
        <f t="shared" si="4"/>
        <v>0</v>
      </c>
      <c r="H16" s="13">
        <f t="shared" si="4"/>
        <v>0</v>
      </c>
      <c r="I16" s="13">
        <f t="shared" si="4"/>
        <v>0</v>
      </c>
      <c r="J16" s="13">
        <f t="shared" si="4"/>
        <v>0</v>
      </c>
      <c r="K16" s="13">
        <f t="shared" si="4"/>
        <v>0</v>
      </c>
      <c r="L16" s="13">
        <f t="shared" si="4"/>
        <v>0</v>
      </c>
      <c r="M16" s="13">
        <f t="shared" si="4"/>
        <v>0</v>
      </c>
      <c r="N16" s="13">
        <f t="shared" si="4"/>
        <v>0</v>
      </c>
      <c r="P16" s="13">
        <f>SUM(P17:P22)</f>
        <v>0</v>
      </c>
      <c r="R16" s="6"/>
    </row>
    <row r="17" spans="2:18" ht="18" x14ac:dyDescent="0.95">
      <c r="B17" s="7" t="s">
        <v>19</v>
      </c>
      <c r="C17" s="30"/>
      <c r="D17" s="30"/>
      <c r="E17" s="30"/>
      <c r="F17" s="30"/>
      <c r="G17" s="30"/>
      <c r="H17" s="30"/>
      <c r="I17" s="30"/>
      <c r="J17" s="30"/>
      <c r="K17" s="30"/>
      <c r="L17" s="30"/>
      <c r="M17" s="30"/>
      <c r="N17" s="30"/>
      <c r="P17" s="16" cm="1">
        <f t="array" ref="P17">_xlfn.IFS($B$7="Jan-24",SUMIFS($C:$C,$B:$B,B17),$B$7="Feb-24",SUMIFS($D:$D,$B:$B,B17),$B$7="Mar-24",SUMIFS($E:$E,$B:$B,B17),$B$7="Apr-24",SUMIFS($F:$F,$B:$B,B17),$B$7="May-24",SUMIFS($G:$G,$B:$B,B17),$B$7="Jun-24",SUMIFS($H:$H,$B:$B,B17),$B$7="Jul-24",SUMIFS($I:$I,$B:$B,B17),$B$7="Aug-24",SUMIFS($J:$J,$B:$B,B17),$B$7="Sep-24",SUMIFS($K:$K,$B:$B,B17),$B$7="Oct-24",SUMIFS($L:$L,$B:$B,B17),$B$7="Nov-24",SUMIFS($M:$M,$B:$B,B17),$B$7="Dec-24",SUMIFS($N:$N,$B:$B,B17))</f>
        <v>0</v>
      </c>
      <c r="R17" s="87"/>
    </row>
    <row r="18" spans="2:18" ht="18" x14ac:dyDescent="0.95">
      <c r="B18" s="7" t="s">
        <v>22</v>
      </c>
      <c r="C18" s="30"/>
      <c r="D18" s="30"/>
      <c r="E18" s="30"/>
      <c r="F18" s="30"/>
      <c r="G18" s="30"/>
      <c r="H18" s="30"/>
      <c r="I18" s="30"/>
      <c r="J18" s="30"/>
      <c r="K18" s="30"/>
      <c r="L18" s="30"/>
      <c r="M18" s="30"/>
      <c r="N18" s="30"/>
      <c r="P18" s="16" cm="1">
        <f t="array" ref="P18">_xlfn.IFS($B$7="Jan-24",SUMIFS($C:$C,$B:$B,B18),$B$7="Feb-24",SUMIFS($D:$D,$B:$B,B18),$B$7="Mar-24",SUMIFS($E:$E,$B:$B,B18),$B$7="Apr-24",SUMIFS($F:$F,$B:$B,B18),$B$7="May-24",SUMIFS($G:$G,$B:$B,B18),$B$7="Jun-24",SUMIFS($H:$H,$B:$B,B18),$B$7="Jul-24",SUMIFS($I:$I,$B:$B,B18),$B$7="Aug-24",SUMIFS($J:$J,$B:$B,B18),$B$7="Sep-24",SUMIFS($K:$K,$B:$B,B18),$B$7="Oct-24",SUMIFS($L:$L,$B:$B,B18),$B$7="Nov-24",SUMIFS($M:$M,$B:$B,B18),$B$7="Dec-24",SUMIFS($N:$N,$B:$B,B18))</f>
        <v>0</v>
      </c>
      <c r="R18" s="87"/>
    </row>
    <row r="19" spans="2:18" ht="18" x14ac:dyDescent="0.95">
      <c r="B19" s="7" t="s">
        <v>20</v>
      </c>
      <c r="C19" s="30"/>
      <c r="D19" s="30"/>
      <c r="E19" s="30"/>
      <c r="F19" s="30"/>
      <c r="G19" s="30"/>
      <c r="H19" s="30"/>
      <c r="I19" s="30"/>
      <c r="J19" s="30"/>
      <c r="K19" s="30"/>
      <c r="L19" s="30"/>
      <c r="M19" s="30"/>
      <c r="N19" s="30"/>
      <c r="P19" s="16" cm="1">
        <f t="array" ref="P19">_xlfn.IFS($B$7="Jan-24",SUMIFS($C:$C,$B:$B,B19),$B$7="Feb-24",SUMIFS($D:$D,$B:$B,B19),$B$7="Mar-24",SUMIFS($E:$E,$B:$B,B19),$B$7="Apr-24",SUMIFS($F:$F,$B:$B,B19),$B$7="May-24",SUMIFS($G:$G,$B:$B,B19),$B$7="Jun-24",SUMIFS($H:$H,$B:$B,B19),$B$7="Jul-24",SUMIFS($I:$I,$B:$B,B19),$B$7="Aug-24",SUMIFS($J:$J,$B:$B,B19),$B$7="Sep-24",SUMIFS($K:$K,$B:$B,B19),$B$7="Oct-24",SUMIFS($L:$L,$B:$B,B19),$B$7="Nov-24",SUMIFS($M:$M,$B:$B,B19),$B$7="Dec-24",SUMIFS($N:$N,$B:$B,B19))</f>
        <v>0</v>
      </c>
      <c r="R19" s="87"/>
    </row>
    <row r="20" spans="2:18" ht="18" x14ac:dyDescent="0.95">
      <c r="B20" s="7" t="s">
        <v>23</v>
      </c>
      <c r="C20" s="30"/>
      <c r="D20" s="30"/>
      <c r="E20" s="30"/>
      <c r="F20" s="30"/>
      <c r="G20" s="30"/>
      <c r="H20" s="30"/>
      <c r="I20" s="30"/>
      <c r="J20" s="30"/>
      <c r="K20" s="30"/>
      <c r="L20" s="30"/>
      <c r="M20" s="30"/>
      <c r="N20" s="30"/>
      <c r="P20" s="16" cm="1">
        <f t="array" ref="P20">_xlfn.IFS($B$7="Jan-24",SUMIFS($C:$C,$B:$B,B20),$B$7="Feb-24",SUMIFS($D:$D,$B:$B,B20),$B$7="Mar-24",SUMIFS($E:$E,$B:$B,B20),$B$7="Apr-24",SUMIFS($F:$F,$B:$B,B20),$B$7="May-24",SUMIFS($G:$G,$B:$B,B20),$B$7="Jun-24",SUMIFS($H:$H,$B:$B,B20),$B$7="Jul-24",SUMIFS($I:$I,$B:$B,B20),$B$7="Aug-24",SUMIFS($J:$J,$B:$B,B20),$B$7="Sep-24",SUMIFS($K:$K,$B:$B,B20),$B$7="Oct-24",SUMIFS($L:$L,$B:$B,B20),$B$7="Nov-24",SUMIFS($M:$M,$B:$B,B20),$B$7="Dec-24",SUMIFS($N:$N,$B:$B,B20))</f>
        <v>0</v>
      </c>
      <c r="R20" s="87"/>
    </row>
    <row r="21" spans="2:18" ht="18" x14ac:dyDescent="0.95">
      <c r="B21" s="7" t="s">
        <v>24</v>
      </c>
      <c r="C21" s="30"/>
      <c r="D21" s="30"/>
      <c r="E21" s="30"/>
      <c r="F21" s="30"/>
      <c r="G21" s="30"/>
      <c r="H21" s="30"/>
      <c r="I21" s="30"/>
      <c r="J21" s="30"/>
      <c r="K21" s="30"/>
      <c r="L21" s="30"/>
      <c r="M21" s="30"/>
      <c r="N21" s="30"/>
      <c r="P21" s="16" cm="1">
        <f t="array" ref="P21">_xlfn.IFS($B$7="Jan-24",SUMIFS($C:$C,$B:$B,B21),$B$7="Feb-24",SUMIFS($D:$D,$B:$B,B21),$B$7="Mar-24",SUMIFS($E:$E,$B:$B,B21),$B$7="Apr-24",SUMIFS($F:$F,$B:$B,B21),$B$7="May-24",SUMIFS($G:$G,$B:$B,B21),$B$7="Jun-24",SUMIFS($H:$H,$B:$B,B21),$B$7="Jul-24",SUMIFS($I:$I,$B:$B,B21),$B$7="Aug-24",SUMIFS($J:$J,$B:$B,B21),$B$7="Sep-24",SUMIFS($K:$K,$B:$B,B21),$B$7="Oct-24",SUMIFS($L:$L,$B:$B,B21),$B$7="Nov-24",SUMIFS($M:$M,$B:$B,B21),$B$7="Dec-24",SUMIFS($N:$N,$B:$B,B21))</f>
        <v>0</v>
      </c>
      <c r="R21" s="87"/>
    </row>
    <row r="22" spans="2:18" ht="18" x14ac:dyDescent="0.95">
      <c r="B22" s="7" t="s">
        <v>21</v>
      </c>
      <c r="C22" s="30"/>
      <c r="D22" s="30"/>
      <c r="E22" s="30"/>
      <c r="F22" s="30"/>
      <c r="G22" s="30"/>
      <c r="H22" s="30"/>
      <c r="I22" s="30"/>
      <c r="J22" s="30"/>
      <c r="K22" s="30"/>
      <c r="L22" s="30"/>
      <c r="M22" s="30"/>
      <c r="N22" s="30"/>
      <c r="P22" s="16" cm="1">
        <f t="array" ref="P22">_xlfn.IFS($B$7="Jan-24",SUMIFS($C:$C,$B:$B,B22),$B$7="Feb-24",SUMIFS($D:$D,$B:$B,B22),$B$7="Mar-24",SUMIFS($E:$E,$B:$B,B22),$B$7="Apr-24",SUMIFS($F:$F,$B:$B,B22),$B$7="May-24",SUMIFS($G:$G,$B:$B,B22),$B$7="Jun-24",SUMIFS($H:$H,$B:$B,B22),$B$7="Jul-24",SUMIFS($I:$I,$B:$B,B22),$B$7="Aug-24",SUMIFS($J:$J,$B:$B,B22),$B$7="Sep-24",SUMIFS($K:$K,$B:$B,B22),$B$7="Oct-24",SUMIFS($L:$L,$B:$B,B22),$B$7="Nov-24",SUMIFS($M:$M,$B:$B,B22),$B$7="Dec-24",SUMIFS($N:$N,$B:$B,B22))</f>
        <v>0</v>
      </c>
      <c r="R22" s="87"/>
    </row>
    <row r="23" spans="2:18" ht="18" x14ac:dyDescent="0.95">
      <c r="B23" s="5" t="s">
        <v>74</v>
      </c>
      <c r="C23" s="13">
        <f>SUM(C24:C31)</f>
        <v>0</v>
      </c>
      <c r="D23" s="13">
        <f t="shared" ref="D23:N23" si="5">SUM(D24:D31)</f>
        <v>0</v>
      </c>
      <c r="E23" s="13">
        <f t="shared" si="5"/>
        <v>0</v>
      </c>
      <c r="F23" s="13">
        <f t="shared" si="5"/>
        <v>0</v>
      </c>
      <c r="G23" s="13">
        <f t="shared" si="5"/>
        <v>0</v>
      </c>
      <c r="H23" s="13">
        <f t="shared" si="5"/>
        <v>0</v>
      </c>
      <c r="I23" s="13">
        <f t="shared" si="5"/>
        <v>0</v>
      </c>
      <c r="J23" s="13">
        <f t="shared" si="5"/>
        <v>0</v>
      </c>
      <c r="K23" s="13">
        <f t="shared" si="5"/>
        <v>0</v>
      </c>
      <c r="L23" s="13">
        <f t="shared" si="5"/>
        <v>0</v>
      </c>
      <c r="M23" s="13">
        <f t="shared" si="5"/>
        <v>0</v>
      </c>
      <c r="N23" s="13">
        <f t="shared" si="5"/>
        <v>0</v>
      </c>
      <c r="P23" s="13">
        <f>SUM(P24:P31)</f>
        <v>0</v>
      </c>
      <c r="R23" s="13"/>
    </row>
    <row r="24" spans="2:18" ht="18" x14ac:dyDescent="0.95">
      <c r="B24" s="7" t="s">
        <v>28</v>
      </c>
      <c r="C24" s="30"/>
      <c r="D24" s="30"/>
      <c r="E24" s="30"/>
      <c r="F24" s="30"/>
      <c r="G24" s="30"/>
      <c r="H24" s="30"/>
      <c r="I24" s="30"/>
      <c r="J24" s="30"/>
      <c r="K24" s="30"/>
      <c r="L24" s="30"/>
      <c r="M24" s="30"/>
      <c r="N24" s="30"/>
      <c r="P24" s="16" cm="1">
        <f t="array" ref="P24">_xlfn.IFS($B$7="Jan-24",SUMIFS($C:$C,$B:$B,B24),$B$7="Feb-24",SUMIFS($D:$D,$B:$B,B24),$B$7="Mar-24",SUMIFS($E:$E,$B:$B,B24),$B$7="Apr-24",SUMIFS($F:$F,$B:$B,B24),$B$7="May-24",SUMIFS($G:$G,$B:$B,B24),$B$7="Jun-24",SUMIFS($H:$H,$B:$B,B24),$B$7="Jul-24",SUMIFS($I:$I,$B:$B,B24),$B$7="Aug-24",SUMIFS($J:$J,$B:$B,B24),$B$7="Sep-24",SUMIFS($K:$K,$B:$B,B24),$B$7="Oct-24",SUMIFS($L:$L,$B:$B,B24),$B$7="Nov-24",SUMIFS($M:$M,$B:$B,B24),$B$7="Dec-24",SUMIFS($N:$N,$B:$B,B24))</f>
        <v>0</v>
      </c>
      <c r="R24" s="87"/>
    </row>
    <row r="25" spans="2:18" ht="18" x14ac:dyDescent="0.95">
      <c r="B25" s="7" t="s">
        <v>29</v>
      </c>
      <c r="C25" s="30"/>
      <c r="D25" s="30"/>
      <c r="E25" s="30"/>
      <c r="F25" s="30"/>
      <c r="G25" s="30"/>
      <c r="H25" s="30"/>
      <c r="I25" s="30"/>
      <c r="J25" s="30"/>
      <c r="K25" s="30"/>
      <c r="L25" s="30"/>
      <c r="M25" s="30"/>
      <c r="N25" s="30"/>
      <c r="P25" s="16" cm="1">
        <f t="array" ref="P25">_xlfn.IFS($B$7="Jan-24",SUMIFS($C:$C,$B:$B,B25),$B$7="Feb-24",SUMIFS($D:$D,$B:$B,B25),$B$7="Mar-24",SUMIFS($E:$E,$B:$B,B25),$B$7="Apr-24",SUMIFS($F:$F,$B:$B,B25),$B$7="May-24",SUMIFS($G:$G,$B:$B,B25),$B$7="Jun-24",SUMIFS($H:$H,$B:$B,B25),$B$7="Jul-24",SUMIFS($I:$I,$B:$B,B25),$B$7="Aug-24",SUMIFS($J:$J,$B:$B,B25),$B$7="Sep-24",SUMIFS($K:$K,$B:$B,B25),$B$7="Oct-24",SUMIFS($L:$L,$B:$B,B25),$B$7="Nov-24",SUMIFS($M:$M,$B:$B,B25),$B$7="Dec-24",SUMIFS($N:$N,$B:$B,B25))</f>
        <v>0</v>
      </c>
      <c r="R25" s="87"/>
    </row>
    <row r="26" spans="2:18" ht="18" x14ac:dyDescent="0.95">
      <c r="B26" s="7" t="s">
        <v>25</v>
      </c>
      <c r="C26" s="30"/>
      <c r="D26" s="30"/>
      <c r="E26" s="30"/>
      <c r="F26" s="30"/>
      <c r="G26" s="30"/>
      <c r="H26" s="30"/>
      <c r="I26" s="30"/>
      <c r="J26" s="30"/>
      <c r="K26" s="30"/>
      <c r="L26" s="30"/>
      <c r="M26" s="30"/>
      <c r="N26" s="30"/>
      <c r="P26" s="16" cm="1">
        <f t="array" ref="P26">_xlfn.IFS($B$7="Jan-24",SUMIFS($C:$C,$B:$B,B26),$B$7="Feb-24",SUMIFS($D:$D,$B:$B,B26),$B$7="Mar-24",SUMIFS($E:$E,$B:$B,B26),$B$7="Apr-24",SUMIFS($F:$F,$B:$B,B26),$B$7="May-24",SUMIFS($G:$G,$B:$B,B26),$B$7="Jun-24",SUMIFS($H:$H,$B:$B,B26),$B$7="Jul-24",SUMIFS($I:$I,$B:$B,B26),$B$7="Aug-24",SUMIFS($J:$J,$B:$B,B26),$B$7="Sep-24",SUMIFS($K:$K,$B:$B,B26),$B$7="Oct-24",SUMIFS($L:$L,$B:$B,B26),$B$7="Nov-24",SUMIFS($M:$M,$B:$B,B26),$B$7="Dec-24",SUMIFS($N:$N,$B:$B,B26))</f>
        <v>0</v>
      </c>
      <c r="R26" s="87"/>
    </row>
    <row r="27" spans="2:18" ht="18" x14ac:dyDescent="0.95">
      <c r="B27" s="7" t="s">
        <v>30</v>
      </c>
      <c r="C27" s="30"/>
      <c r="D27" s="30"/>
      <c r="E27" s="30"/>
      <c r="F27" s="30"/>
      <c r="G27" s="30"/>
      <c r="H27" s="30"/>
      <c r="I27" s="30"/>
      <c r="J27" s="30"/>
      <c r="K27" s="30"/>
      <c r="L27" s="30"/>
      <c r="M27" s="30"/>
      <c r="N27" s="30"/>
      <c r="P27" s="16" cm="1">
        <f t="array" ref="P27">_xlfn.IFS($B$7="Jan-24",SUMIFS($C:$C,$B:$B,B27),$B$7="Feb-24",SUMIFS($D:$D,$B:$B,B27),$B$7="Mar-24",SUMIFS($E:$E,$B:$B,B27),$B$7="Apr-24",SUMIFS($F:$F,$B:$B,B27),$B$7="May-24",SUMIFS($G:$G,$B:$B,B27),$B$7="Jun-24",SUMIFS($H:$H,$B:$B,B27),$B$7="Jul-24",SUMIFS($I:$I,$B:$B,B27),$B$7="Aug-24",SUMIFS($J:$J,$B:$B,B27),$B$7="Sep-24",SUMIFS($K:$K,$B:$B,B27),$B$7="Oct-24",SUMIFS($L:$L,$B:$B,B27),$B$7="Nov-24",SUMIFS($M:$M,$B:$B,B27),$B$7="Dec-24",SUMIFS($N:$N,$B:$B,B27))</f>
        <v>0</v>
      </c>
      <c r="R27" s="87"/>
    </row>
    <row r="28" spans="2:18" ht="18" x14ac:dyDescent="0.95">
      <c r="B28" s="7" t="s">
        <v>32</v>
      </c>
      <c r="C28" s="30"/>
      <c r="D28" s="30"/>
      <c r="E28" s="30"/>
      <c r="F28" s="30"/>
      <c r="G28" s="30"/>
      <c r="H28" s="30"/>
      <c r="I28" s="30"/>
      <c r="J28" s="30"/>
      <c r="K28" s="30"/>
      <c r="L28" s="30"/>
      <c r="M28" s="30"/>
      <c r="N28" s="30"/>
      <c r="P28" s="16" cm="1">
        <f t="array" ref="P28">_xlfn.IFS($B$7="Jan-24",SUMIFS($C:$C,$B:$B,B28),$B$7="Feb-24",SUMIFS($D:$D,$B:$B,B28),$B$7="Mar-24",SUMIFS($E:$E,$B:$B,B28),$B$7="Apr-24",SUMIFS($F:$F,$B:$B,B28),$B$7="May-24",SUMIFS($G:$G,$B:$B,B28),$B$7="Jun-24",SUMIFS($H:$H,$B:$B,B28),$B$7="Jul-24",SUMIFS($I:$I,$B:$B,B28),$B$7="Aug-24",SUMIFS($J:$J,$B:$B,B28),$B$7="Sep-24",SUMIFS($K:$K,$B:$B,B28),$B$7="Oct-24",SUMIFS($L:$L,$B:$B,B28),$B$7="Nov-24",SUMIFS($M:$M,$B:$B,B28),$B$7="Dec-24",SUMIFS($N:$N,$B:$B,B28))</f>
        <v>0</v>
      </c>
      <c r="R28" s="87"/>
    </row>
    <row r="29" spans="2:18" ht="18" x14ac:dyDescent="0.95">
      <c r="B29" s="7" t="s">
        <v>26</v>
      </c>
      <c r="C29" s="30"/>
      <c r="D29" s="30"/>
      <c r="E29" s="30"/>
      <c r="F29" s="30"/>
      <c r="G29" s="30"/>
      <c r="H29" s="30"/>
      <c r="I29" s="30"/>
      <c r="J29" s="30"/>
      <c r="K29" s="30"/>
      <c r="L29" s="30"/>
      <c r="M29" s="30"/>
      <c r="N29" s="30"/>
      <c r="P29" s="16" cm="1">
        <f t="array" ref="P29">_xlfn.IFS($B$7="Jan-24",SUMIFS($C:$C,$B:$B,B29),$B$7="Feb-24",SUMIFS($D:$D,$B:$B,B29),$B$7="Mar-24",SUMIFS($E:$E,$B:$B,B29),$B$7="Apr-24",SUMIFS($F:$F,$B:$B,B29),$B$7="May-24",SUMIFS($G:$G,$B:$B,B29),$B$7="Jun-24",SUMIFS($H:$H,$B:$B,B29),$B$7="Jul-24",SUMIFS($I:$I,$B:$B,B29),$B$7="Aug-24",SUMIFS($J:$J,$B:$B,B29),$B$7="Sep-24",SUMIFS($K:$K,$B:$B,B29),$B$7="Oct-24",SUMIFS($L:$L,$B:$B,B29),$B$7="Nov-24",SUMIFS($M:$M,$B:$B,B29),$B$7="Dec-24",SUMIFS($N:$N,$B:$B,B29))</f>
        <v>0</v>
      </c>
      <c r="R29" s="87"/>
    </row>
    <row r="30" spans="2:18" ht="18" x14ac:dyDescent="0.95">
      <c r="B30" s="7" t="s">
        <v>27</v>
      </c>
      <c r="C30" s="30"/>
      <c r="D30" s="30"/>
      <c r="E30" s="30"/>
      <c r="F30" s="30"/>
      <c r="G30" s="30"/>
      <c r="H30" s="30"/>
      <c r="I30" s="30"/>
      <c r="J30" s="30"/>
      <c r="K30" s="30"/>
      <c r="L30" s="30"/>
      <c r="M30" s="30"/>
      <c r="N30" s="30"/>
      <c r="P30" s="16" cm="1">
        <f t="array" ref="P30">_xlfn.IFS($B$7="Jan-24",SUMIFS($C:$C,$B:$B,B30),$B$7="Feb-24",SUMIFS($D:$D,$B:$B,B30),$B$7="Mar-24",SUMIFS($E:$E,$B:$B,B30),$B$7="Apr-24",SUMIFS($F:$F,$B:$B,B30),$B$7="May-24",SUMIFS($G:$G,$B:$B,B30),$B$7="Jun-24",SUMIFS($H:$H,$B:$B,B30),$B$7="Jul-24",SUMIFS($I:$I,$B:$B,B30),$B$7="Aug-24",SUMIFS($J:$J,$B:$B,B30),$B$7="Sep-24",SUMIFS($K:$K,$B:$B,B30),$B$7="Oct-24",SUMIFS($L:$L,$B:$B,B30),$B$7="Nov-24",SUMIFS($M:$M,$B:$B,B30),$B$7="Dec-24",SUMIFS($N:$N,$B:$B,B30))</f>
        <v>0</v>
      </c>
      <c r="R30" s="87"/>
    </row>
    <row r="31" spans="2:18" ht="18" x14ac:dyDescent="0.95">
      <c r="B31" s="7" t="s">
        <v>31</v>
      </c>
      <c r="C31" s="30"/>
      <c r="D31" s="30"/>
      <c r="E31" s="30"/>
      <c r="F31" s="30"/>
      <c r="G31" s="30"/>
      <c r="H31" s="30"/>
      <c r="I31" s="30"/>
      <c r="J31" s="30"/>
      <c r="K31" s="30"/>
      <c r="L31" s="30"/>
      <c r="M31" s="30"/>
      <c r="N31" s="30"/>
      <c r="P31" s="16" cm="1">
        <f t="array" ref="P31">_xlfn.IFS($B$7="Jan-24",SUMIFS($C:$C,$B:$B,B31),$B$7="Feb-24",SUMIFS($D:$D,$B:$B,B31),$B$7="Mar-24",SUMIFS($E:$E,$B:$B,B31),$B$7="Apr-24",SUMIFS($F:$F,$B:$B,B31),$B$7="May-24",SUMIFS($G:$G,$B:$B,B31),$B$7="Jun-24",SUMIFS($H:$H,$B:$B,B31),$B$7="Jul-24",SUMIFS($I:$I,$B:$B,B31),$B$7="Aug-24",SUMIFS($J:$J,$B:$B,B31),$B$7="Sep-24",SUMIFS($K:$K,$B:$B,B31),$B$7="Oct-24",SUMIFS($L:$L,$B:$B,B31),$B$7="Nov-24",SUMIFS($M:$M,$B:$B,B31),$B$7="Dec-24",SUMIFS($N:$N,$B:$B,B31))</f>
        <v>0</v>
      </c>
      <c r="R31" s="87"/>
    </row>
    <row r="32" spans="2:18" ht="18" x14ac:dyDescent="0.95">
      <c r="B32" s="5" t="s">
        <v>75</v>
      </c>
      <c r="C32" s="13">
        <f>SUM(C33:C37)</f>
        <v>0</v>
      </c>
      <c r="D32" s="13">
        <f t="shared" ref="D32:N32" si="6">SUM(D33:D37)</f>
        <v>0</v>
      </c>
      <c r="E32" s="13">
        <f t="shared" si="6"/>
        <v>0</v>
      </c>
      <c r="F32" s="13">
        <f t="shared" si="6"/>
        <v>0</v>
      </c>
      <c r="G32" s="13">
        <f t="shared" si="6"/>
        <v>0</v>
      </c>
      <c r="H32" s="13">
        <f t="shared" si="6"/>
        <v>0</v>
      </c>
      <c r="I32" s="13">
        <f t="shared" si="6"/>
        <v>0</v>
      </c>
      <c r="J32" s="13">
        <f t="shared" si="6"/>
        <v>0</v>
      </c>
      <c r="K32" s="13">
        <f t="shared" si="6"/>
        <v>0</v>
      </c>
      <c r="L32" s="13">
        <f t="shared" si="6"/>
        <v>0</v>
      </c>
      <c r="M32" s="13">
        <f t="shared" si="6"/>
        <v>0</v>
      </c>
      <c r="N32" s="13">
        <f t="shared" si="6"/>
        <v>0</v>
      </c>
      <c r="P32" s="13">
        <f>SUM(P33:P37)</f>
        <v>0</v>
      </c>
      <c r="R32" s="13"/>
    </row>
    <row r="33" spans="2:19" ht="18" x14ac:dyDescent="0.95">
      <c r="B33" s="7" t="s">
        <v>33</v>
      </c>
      <c r="C33" s="30"/>
      <c r="D33" s="30"/>
      <c r="E33" s="30"/>
      <c r="F33" s="30"/>
      <c r="G33" s="30"/>
      <c r="H33" s="30"/>
      <c r="I33" s="30"/>
      <c r="J33" s="30"/>
      <c r="K33" s="30"/>
      <c r="L33" s="30"/>
      <c r="M33" s="30"/>
      <c r="N33" s="30"/>
      <c r="P33" s="16" cm="1">
        <f t="array" ref="P33">_xlfn.IFS($B$7="Jan-24",SUMIFS($C:$C,$B:$B,B33),$B$7="Feb-24",SUMIFS($D:$D,$B:$B,B33),$B$7="Mar-24",SUMIFS($E:$E,$B:$B,B33),$B$7="Apr-24",SUMIFS($F:$F,$B:$B,B33),$B$7="May-24",SUMIFS($G:$G,$B:$B,B33),$B$7="Jun-24",SUMIFS($H:$H,$B:$B,B33),$B$7="Jul-24",SUMIFS($I:$I,$B:$B,B33),$B$7="Aug-24",SUMIFS($J:$J,$B:$B,B33),$B$7="Sep-24",SUMIFS($K:$K,$B:$B,B33),$B$7="Oct-24",SUMIFS($L:$L,$B:$B,B33),$B$7="Nov-24",SUMIFS($M:$M,$B:$B,B33),$B$7="Dec-24",SUMIFS($N:$N,$B:$B,B33))</f>
        <v>0</v>
      </c>
      <c r="R33" s="87"/>
    </row>
    <row r="34" spans="2:19" ht="18" x14ac:dyDescent="0.95">
      <c r="B34" s="7" t="s">
        <v>34</v>
      </c>
      <c r="C34" s="30"/>
      <c r="D34" s="30"/>
      <c r="E34" s="30"/>
      <c r="F34" s="30"/>
      <c r="G34" s="30"/>
      <c r="H34" s="30"/>
      <c r="I34" s="30"/>
      <c r="J34" s="30"/>
      <c r="K34" s="30"/>
      <c r="L34" s="30"/>
      <c r="M34" s="30"/>
      <c r="N34" s="30"/>
      <c r="P34" s="16" cm="1">
        <f t="array" ref="P34">_xlfn.IFS($B$7="Jan-24",SUMIFS($C:$C,$B:$B,B34),$B$7="Feb-24",SUMIFS($D:$D,$B:$B,B34),$B$7="Mar-24",SUMIFS($E:$E,$B:$B,B34),$B$7="Apr-24",SUMIFS($F:$F,$B:$B,B34),$B$7="May-24",SUMIFS($G:$G,$B:$B,B34),$B$7="Jun-24",SUMIFS($H:$H,$B:$B,B34),$B$7="Jul-24",SUMIFS($I:$I,$B:$B,B34),$B$7="Aug-24",SUMIFS($J:$J,$B:$B,B34),$B$7="Sep-24",SUMIFS($K:$K,$B:$B,B34),$B$7="Oct-24",SUMIFS($L:$L,$B:$B,B34),$B$7="Nov-24",SUMIFS($M:$M,$B:$B,B34),$B$7="Dec-24",SUMIFS($N:$N,$B:$B,B34))</f>
        <v>0</v>
      </c>
      <c r="R34" s="87"/>
    </row>
    <row r="35" spans="2:19" ht="18" x14ac:dyDescent="0.95">
      <c r="B35" s="7" t="s">
        <v>35</v>
      </c>
      <c r="C35" s="30"/>
      <c r="D35" s="30"/>
      <c r="E35" s="30"/>
      <c r="F35" s="30"/>
      <c r="G35" s="30"/>
      <c r="H35" s="30"/>
      <c r="I35" s="30"/>
      <c r="J35" s="30"/>
      <c r="K35" s="30"/>
      <c r="L35" s="30"/>
      <c r="M35" s="30"/>
      <c r="N35" s="30"/>
      <c r="P35" s="16" cm="1">
        <f t="array" ref="P35">_xlfn.IFS($B$7="Jan-24",SUMIFS($C:$C,$B:$B,B35),$B$7="Feb-24",SUMIFS($D:$D,$B:$B,B35),$B$7="Mar-24",SUMIFS($E:$E,$B:$B,B35),$B$7="Apr-24",SUMIFS($F:$F,$B:$B,B35),$B$7="May-24",SUMIFS($G:$G,$B:$B,B35),$B$7="Jun-24",SUMIFS($H:$H,$B:$B,B35),$B$7="Jul-24",SUMIFS($I:$I,$B:$B,B35),$B$7="Aug-24",SUMIFS($J:$J,$B:$B,B35),$B$7="Sep-24",SUMIFS($K:$K,$B:$B,B35),$B$7="Oct-24",SUMIFS($L:$L,$B:$B,B35),$B$7="Nov-24",SUMIFS($M:$M,$B:$B,B35),$B$7="Dec-24",SUMIFS($N:$N,$B:$B,B35))</f>
        <v>0</v>
      </c>
      <c r="R35" s="87"/>
    </row>
    <row r="36" spans="2:19" ht="18" x14ac:dyDescent="0.95">
      <c r="B36" s="7" t="s">
        <v>36</v>
      </c>
      <c r="C36" s="30"/>
      <c r="D36" s="30"/>
      <c r="E36" s="30"/>
      <c r="F36" s="30"/>
      <c r="G36" s="30"/>
      <c r="H36" s="30"/>
      <c r="I36" s="30"/>
      <c r="J36" s="30"/>
      <c r="K36" s="30"/>
      <c r="L36" s="30"/>
      <c r="M36" s="30"/>
      <c r="N36" s="30"/>
      <c r="P36" s="16" cm="1">
        <f t="array" ref="P36">_xlfn.IFS($B$7="Jan-24",SUMIFS($C:$C,$B:$B,B36),$B$7="Feb-24",SUMIFS($D:$D,$B:$B,B36),$B$7="Mar-24",SUMIFS($E:$E,$B:$B,B36),$B$7="Apr-24",SUMIFS($F:$F,$B:$B,B36),$B$7="May-24",SUMIFS($G:$G,$B:$B,B36),$B$7="Jun-24",SUMIFS($H:$H,$B:$B,B36),$B$7="Jul-24",SUMIFS($I:$I,$B:$B,B36),$B$7="Aug-24",SUMIFS($J:$J,$B:$B,B36),$B$7="Sep-24",SUMIFS($K:$K,$B:$B,B36),$B$7="Oct-24",SUMIFS($L:$L,$B:$B,B36),$B$7="Nov-24",SUMIFS($M:$M,$B:$B,B36),$B$7="Dec-24",SUMIFS($N:$N,$B:$B,B36))</f>
        <v>0</v>
      </c>
      <c r="R36" s="87"/>
    </row>
    <row r="37" spans="2:19" ht="18" x14ac:dyDescent="0.95">
      <c r="B37" s="7" t="s">
        <v>37</v>
      </c>
      <c r="C37" s="30"/>
      <c r="D37" s="30"/>
      <c r="E37" s="30"/>
      <c r="F37" s="30"/>
      <c r="G37" s="30"/>
      <c r="H37" s="30"/>
      <c r="I37" s="30"/>
      <c r="J37" s="30"/>
      <c r="K37" s="30"/>
      <c r="L37" s="30"/>
      <c r="M37" s="30"/>
      <c r="N37" s="30"/>
      <c r="P37" s="16" cm="1">
        <f t="array" ref="P37">_xlfn.IFS($B$7="Jan-24",SUMIFS($C:$C,$B:$B,B37),$B$7="Feb-24",SUMIFS($D:$D,$B:$B,B37),$B$7="Mar-24",SUMIFS($E:$E,$B:$B,B37),$B$7="Apr-24",SUMIFS($F:$F,$B:$B,B37),$B$7="May-24",SUMIFS($G:$G,$B:$B,B37),$B$7="Jun-24",SUMIFS($H:$H,$B:$B,B37),$B$7="Jul-24",SUMIFS($I:$I,$B:$B,B37),$B$7="Aug-24",SUMIFS($J:$J,$B:$B,B37),$B$7="Sep-24",SUMIFS($K:$K,$B:$B,B37),$B$7="Oct-24",SUMIFS($L:$L,$B:$B,B37),$B$7="Nov-24",SUMIFS($M:$M,$B:$B,B37),$B$7="Dec-24",SUMIFS($N:$N,$B:$B,B37))</f>
        <v>0</v>
      </c>
      <c r="R37" s="87"/>
    </row>
    <row r="38" spans="2:19" ht="18" x14ac:dyDescent="0.95">
      <c r="B38" s="5" t="s">
        <v>83</v>
      </c>
      <c r="C38" s="13">
        <f>SUM(C39:C43)</f>
        <v>0</v>
      </c>
      <c r="D38" s="13">
        <f t="shared" ref="D38:N38" si="7">SUM(D39:D43)</f>
        <v>0</v>
      </c>
      <c r="E38" s="13">
        <f t="shared" si="7"/>
        <v>0</v>
      </c>
      <c r="F38" s="13">
        <f t="shared" si="7"/>
        <v>0</v>
      </c>
      <c r="G38" s="13">
        <f t="shared" si="7"/>
        <v>0</v>
      </c>
      <c r="H38" s="13">
        <f t="shared" si="7"/>
        <v>0</v>
      </c>
      <c r="I38" s="13">
        <f t="shared" si="7"/>
        <v>0</v>
      </c>
      <c r="J38" s="13">
        <f t="shared" si="7"/>
        <v>0</v>
      </c>
      <c r="K38" s="13">
        <f t="shared" si="7"/>
        <v>0</v>
      </c>
      <c r="L38" s="13">
        <f t="shared" si="7"/>
        <v>0</v>
      </c>
      <c r="M38" s="13">
        <f t="shared" si="7"/>
        <v>0</v>
      </c>
      <c r="N38" s="13">
        <f t="shared" si="7"/>
        <v>0</v>
      </c>
      <c r="P38" s="13">
        <f>SUM(P39:P43)</f>
        <v>0</v>
      </c>
      <c r="R38" s="13"/>
    </row>
    <row r="39" spans="2:19" ht="18" x14ac:dyDescent="0.95">
      <c r="B39" s="7" t="s">
        <v>40</v>
      </c>
      <c r="C39" s="30"/>
      <c r="D39" s="30"/>
      <c r="E39" s="30"/>
      <c r="F39" s="30"/>
      <c r="G39" s="30"/>
      <c r="H39" s="30"/>
      <c r="I39" s="30"/>
      <c r="J39" s="30"/>
      <c r="K39" s="30"/>
      <c r="L39" s="30"/>
      <c r="M39" s="30"/>
      <c r="N39" s="30"/>
      <c r="P39" s="16" cm="1">
        <f t="array" ref="P39">_xlfn.IFS($B$7="Jan-24",SUMIFS($C:$C,$B:$B,B39)-$C50,$B$7="Feb-24",SUMIFS($D:$D,$B:$B,B39)-$D50,$B$7="Mar-24",SUMIFS($E:$E,$B:$B,B39)-$E50,$B$7="Apr-24",SUMIFS($F:$F,$B:$B,B39)-$F50,$B$7="May-24",SUMIFS($G:$G,$B:$B,B39)-$G50,$B$7="Jun-24",SUMIFS($H:$H,$B:$B,B39)-$H50,$B$7="Jul-24",SUMIFS($I:$I,$B:$B,B39)-$I50,$B$7="Aug-24",SUMIFS($J:$J,$B:$B,B39)-$J50,$B$7="Sep-24",SUMIFS($K:$K,$B:$B,B39)-$K50,$B$7="Oct-24",SUMIFS($L:$L,$B:$B,B39)-$L50,$B$7="Nov-24",SUMIFS($M:$M,$B:$B,B39)-$M50,$B$7="Dec-24",SUMIFS($N:$N,$B:$B,B39)-$N50)</f>
        <v>0</v>
      </c>
      <c r="R39" s="87"/>
    </row>
    <row r="40" spans="2:19" ht="18" x14ac:dyDescent="0.95">
      <c r="B40" s="7" t="s">
        <v>42</v>
      </c>
      <c r="C40" s="30"/>
      <c r="D40" s="30"/>
      <c r="E40" s="30"/>
      <c r="F40" s="30"/>
      <c r="G40" s="30"/>
      <c r="H40" s="30"/>
      <c r="I40" s="30"/>
      <c r="J40" s="30"/>
      <c r="K40" s="30"/>
      <c r="L40" s="30"/>
      <c r="M40" s="30"/>
      <c r="N40" s="30"/>
      <c r="P40" s="16" cm="1">
        <f t="array" ref="P40">_xlfn.IFS($B$7="Jan-24",SUMIFS($C:$C,$B:$B,B40)-$C51,$B$7="Feb-24",SUMIFS($D:$D,$B:$B,B40)-$D51,$B$7="Mar-24",SUMIFS($E:$E,$B:$B,B40)-$E51,$B$7="Apr-24",SUMIFS($F:$F,$B:$B,B40)-$F51,$B$7="May-24",SUMIFS($G:$G,$B:$B,B40)-$G51,$B$7="Jun-24",SUMIFS($H:$H,$B:$B,B40)-$H51,$B$7="Jul-24",SUMIFS($I:$I,$B:$B,B40)-$I51,$B$7="Aug-24",SUMIFS($J:$J,$B:$B,B40)-$J51,$B$7="Sep-24",SUMIFS($K:$K,$B:$B,B40)-$K51,$B$7="Oct-24",SUMIFS($L:$L,$B:$B,B40)-$L51,$B$7="Nov-24",SUMIFS($M:$M,$B:$B,B40)-$M51,$B$7="Dec-24",SUMIFS($N:$N,$B:$B,B40)-$N51)</f>
        <v>0</v>
      </c>
      <c r="R40" s="87"/>
    </row>
    <row r="41" spans="2:19" ht="18" x14ac:dyDescent="0.95">
      <c r="B41" s="7" t="s">
        <v>41</v>
      </c>
      <c r="C41" s="30"/>
      <c r="D41" s="30"/>
      <c r="E41" s="30"/>
      <c r="F41" s="30"/>
      <c r="G41" s="30"/>
      <c r="H41" s="30"/>
      <c r="I41" s="30"/>
      <c r="J41" s="30"/>
      <c r="K41" s="30"/>
      <c r="L41" s="30"/>
      <c r="M41" s="30"/>
      <c r="N41" s="30"/>
      <c r="P41" s="16" cm="1">
        <f t="array" ref="P41">_xlfn.IFS($B$7="Jan-24",SUMIFS($C:$C,$B:$B,B41)-$C52,$B$7="Feb-24",SUMIFS($D:$D,$B:$B,B41)-$D52,$B$7="Mar-24",SUMIFS($E:$E,$B:$B,B41)-$E52,$B$7="Apr-24",SUMIFS($F:$F,$B:$B,B41)-$F52,$B$7="May-24",SUMIFS($G:$G,$B:$B,B41)-$G52,$B$7="Jun-24",SUMIFS($H:$H,$B:$B,B41)-$H52,$B$7="Jul-24",SUMIFS($I:$I,$B:$B,B41)-$I52,$B$7="Aug-24",SUMIFS($J:$J,$B:$B,B41)-$J52,$B$7="Sep-24",SUMIFS($K:$K,$B:$B,B41)-$K52,$B$7="Oct-24",SUMIFS($L:$L,$B:$B,B41)-$L52,$B$7="Nov-24",SUMIFS($M:$M,$B:$B,B41)-$M52,$B$7="Dec-24",SUMIFS($N:$N,$B:$B,B41)-$N52)</f>
        <v>0</v>
      </c>
      <c r="R41" s="87"/>
    </row>
    <row r="42" spans="2:19" ht="18" x14ac:dyDescent="0.95">
      <c r="B42" s="7" t="s">
        <v>38</v>
      </c>
      <c r="C42" s="30"/>
      <c r="D42" s="30"/>
      <c r="E42" s="30"/>
      <c r="F42" s="30"/>
      <c r="G42" s="30"/>
      <c r="H42" s="30"/>
      <c r="I42" s="30"/>
      <c r="J42" s="30"/>
      <c r="K42" s="30"/>
      <c r="L42" s="30"/>
      <c r="M42" s="30"/>
      <c r="N42" s="30"/>
      <c r="P42" s="16" cm="1">
        <f t="array" ref="P42">_xlfn.IFS($B$7="Jan-24",SUMIFS($C:$C,$B:$B,B42)-$C53,$B$7="Feb-24",SUMIFS($D:$D,$B:$B,B42)-$D53,$B$7="Mar-24",SUMIFS($E:$E,$B:$B,B42)-$E53,$B$7="Apr-24",SUMIFS($F:$F,$B:$B,B42)-$F53,$B$7="May-24",SUMIFS($G:$G,$B:$B,B42)-$G53,$B$7="Jun-24",SUMIFS($H:$H,$B:$B,B42)-$H53,$B$7="Jul-24",SUMIFS($I:$I,$B:$B,B42)-$I53,$B$7="Aug-24",SUMIFS($J:$J,$B:$B,B42)-$J53,$B$7="Sep-24",SUMIFS($K:$K,$B:$B,B42)-$K53,$B$7="Oct-24",SUMIFS($L:$L,$B:$B,B42)-$L53,$B$7="Nov-24",SUMIFS($M:$M,$B:$B,B42)-$M53,$B$7="Dec-24",SUMIFS($N:$N,$B:$B,B42)-$N53)</f>
        <v>0</v>
      </c>
      <c r="R42" s="87"/>
    </row>
    <row r="43" spans="2:19" ht="18" x14ac:dyDescent="0.95">
      <c r="B43" s="7" t="s">
        <v>39</v>
      </c>
      <c r="C43" s="30"/>
      <c r="D43" s="30"/>
      <c r="E43" s="30"/>
      <c r="F43" s="30"/>
      <c r="G43" s="30"/>
      <c r="H43" s="30"/>
      <c r="I43" s="30"/>
      <c r="J43" s="30"/>
      <c r="K43" s="30"/>
      <c r="L43" s="30"/>
      <c r="M43" s="30"/>
      <c r="N43" s="30"/>
      <c r="P43" s="16" cm="1">
        <f t="array" ref="P43">_xlfn.IFS($B$7="Jan-24",SUMIFS($C:$C,$B:$B,B43)-$C54,$B$7="Feb-24",SUMIFS($D:$D,$B:$B,B43)-$D54,$B$7="Mar-24",SUMIFS($E:$E,$B:$B,B43)-$E54,$B$7="Apr-24",SUMIFS($F:$F,$B:$B,B43)-$F54,$B$7="May-24",SUMIFS($G:$G,$B:$B,B43)-$G54,$B$7="Jun-24",SUMIFS($H:$H,$B:$B,B43)-$H54,$B$7="Jul-24",SUMIFS($I:$I,$B:$B,B43)-$I54,$B$7="Aug-24",SUMIFS($J:$J,$B:$B,B43)-$J54,$B$7="Sep-24",SUMIFS($K:$K,$B:$B,B43)-$K54,$B$7="Oct-24",SUMIFS($L:$L,$B:$B,B43)-$L54,$B$7="Nov-24",SUMIFS($M:$M,$B:$B,B43)-$M54,$B$7="Dec-24",SUMIFS($N:$N,$B:$B,B43)-$N54)</f>
        <v>0</v>
      </c>
      <c r="R43" s="87"/>
    </row>
    <row r="44" spans="2:19" ht="18" x14ac:dyDescent="0.95">
      <c r="B44" s="5" t="s">
        <v>76</v>
      </c>
      <c r="C44" s="13">
        <f>SUM(C45)</f>
        <v>0</v>
      </c>
      <c r="D44" s="13">
        <f t="shared" ref="D44:N44" si="8">SUM(D45)</f>
        <v>0</v>
      </c>
      <c r="E44" s="13">
        <f t="shared" si="8"/>
        <v>0</v>
      </c>
      <c r="F44" s="13">
        <f t="shared" si="8"/>
        <v>0</v>
      </c>
      <c r="G44" s="13">
        <f t="shared" si="8"/>
        <v>0</v>
      </c>
      <c r="H44" s="13">
        <f t="shared" si="8"/>
        <v>0</v>
      </c>
      <c r="I44" s="13">
        <f t="shared" si="8"/>
        <v>0</v>
      </c>
      <c r="J44" s="13">
        <f t="shared" si="8"/>
        <v>0</v>
      </c>
      <c r="K44" s="13">
        <f t="shared" si="8"/>
        <v>0</v>
      </c>
      <c r="L44" s="13">
        <f t="shared" si="8"/>
        <v>0</v>
      </c>
      <c r="M44" s="13">
        <f t="shared" si="8"/>
        <v>0</v>
      </c>
      <c r="N44" s="13">
        <f t="shared" si="8"/>
        <v>0</v>
      </c>
      <c r="P44" s="13">
        <f>P45</f>
        <v>0</v>
      </c>
      <c r="R44" s="13"/>
    </row>
    <row r="45" spans="2:19" ht="18" x14ac:dyDescent="0.95">
      <c r="B45" s="7" t="s">
        <v>43</v>
      </c>
      <c r="C45" s="30"/>
      <c r="D45" s="30"/>
      <c r="E45" s="30"/>
      <c r="F45" s="30"/>
      <c r="G45" s="30"/>
      <c r="H45" s="30"/>
      <c r="I45" s="30"/>
      <c r="J45" s="30"/>
      <c r="K45" s="30"/>
      <c r="L45" s="30"/>
      <c r="M45" s="30"/>
      <c r="N45" s="30"/>
      <c r="P45" s="16" cm="1">
        <f t="array" ref="P45">_xlfn.IFS($B$7="Jan-24",SUMIFS($C:$C,$B:$B,B45),$B$7="Feb-24",SUMIFS($D:$D,$B:$B,B45),$B$7="Mar-24",SUMIFS($E:$E,$B:$B,B45),$B$7="Apr-24",SUMIFS($F:$F,$B:$B,B45),$B$7="May-24",SUMIFS($G:$G,$B:$B,B45),$B$7="Jun-24",SUMIFS($H:$H,$B:$B,B45),$B$7="Jul-24",SUMIFS($I:$I,$B:$B,B45),$B$7="Aug-24",SUMIFS($J:$J,$B:$B,B45),$B$7="Sep-24",SUMIFS($K:$K,$B:$B,B45),$B$7="Oct-24",SUMIFS($L:$L,$B:$B,B45),$B$7="Nov-24",SUMIFS($M:$M,$B:$B,B45),$B$7="Dec-24",SUMIFS($N:$N,$B:$B,B45))</f>
        <v>0</v>
      </c>
      <c r="R45" s="87"/>
    </row>
    <row r="46" spans="2:19" s="40" customFormat="1" ht="22.9" x14ac:dyDescent="1.25">
      <c r="B46" s="45" t="s">
        <v>44</v>
      </c>
      <c r="C46" s="46">
        <f>C16+C23+C32+C38+C44</f>
        <v>0</v>
      </c>
      <c r="D46" s="46">
        <f t="shared" ref="D46:N46" si="9">D16+D23+D32+D38+D44</f>
        <v>0</v>
      </c>
      <c r="E46" s="46">
        <f t="shared" si="9"/>
        <v>0</v>
      </c>
      <c r="F46" s="46">
        <f t="shared" si="9"/>
        <v>0</v>
      </c>
      <c r="G46" s="46">
        <f t="shared" si="9"/>
        <v>0</v>
      </c>
      <c r="H46" s="46">
        <f t="shared" si="9"/>
        <v>0</v>
      </c>
      <c r="I46" s="46">
        <f t="shared" si="9"/>
        <v>0</v>
      </c>
      <c r="J46" s="46">
        <f t="shared" si="9"/>
        <v>0</v>
      </c>
      <c r="K46" s="46">
        <f t="shared" si="9"/>
        <v>0</v>
      </c>
      <c r="L46" s="46">
        <f t="shared" si="9"/>
        <v>0</v>
      </c>
      <c r="M46" s="46">
        <f t="shared" si="9"/>
        <v>0</v>
      </c>
      <c r="N46" s="46">
        <f t="shared" si="9"/>
        <v>0</v>
      </c>
      <c r="P46" s="46" cm="1">
        <f t="array" ref="P46">_xlfn.IFS($B$7="Jan-24",(SUMIFS($C:$C,$B:$B,B46)-$C$10),$B$7="Feb-24",(SUMIFS($D:$D,$B:$B,B46)-$D$10),$B$7="Mar-24",(SUMIFS($E:$E,$B:$B,B46)-$E$10),$B$7="Apr-24",(SUMIFS($F:$F,$B:$B,B46)-$F$10),$B$7="May-24",(SUMIFS($G:$G,$B:$B,B46)-$G$10),$B$7="Jun-24",(SUMIFS($H:$H,$B:$B,B46)-$H$10),$B$7="Jul-24",(SUMIFS($I:$I,$B:$B,B46)-$I$10),$B$7="Aug-24",(SUMIFS($J:$J,$B:$B,B46)-$J$10),$B$7="Sep-24",(SUMIFS($K:$K,$B:$B,B46)-$K$10),$B$7="Oct-24",(SUMIFS($L:$L,$B:$B,B46)-$L$10),$B$7="Nov-24",(SUMIFS($M:$M,$B:$B,B46)-$M$10),$B$7="Dec-24",(SUMIFS($N:$N,$B:$B,B46)-$N$10))</f>
        <v>0</v>
      </c>
      <c r="R46" s="46"/>
      <c r="S46" s="41"/>
    </row>
    <row r="47" spans="2:19" ht="14.25" customHeight="1" x14ac:dyDescent="0.45"/>
    <row r="48" spans="2:19" s="40" customFormat="1" ht="22.9" x14ac:dyDescent="1.25">
      <c r="B48" s="42" t="s">
        <v>45</v>
      </c>
      <c r="C48" s="43" t="str">
        <f t="shared" ref="C48:N48" si="10">C15</f>
        <v>Jan-24</v>
      </c>
      <c r="D48" s="43">
        <f t="shared" si="10"/>
        <v>45323</v>
      </c>
      <c r="E48" s="43">
        <f t="shared" si="10"/>
        <v>45352</v>
      </c>
      <c r="F48" s="43">
        <f t="shared" si="10"/>
        <v>45383</v>
      </c>
      <c r="G48" s="43">
        <f t="shared" si="10"/>
        <v>45413</v>
      </c>
      <c r="H48" s="43">
        <f t="shared" si="10"/>
        <v>45444</v>
      </c>
      <c r="I48" s="43">
        <f t="shared" si="10"/>
        <v>45474</v>
      </c>
      <c r="J48" s="43">
        <f t="shared" si="10"/>
        <v>45505</v>
      </c>
      <c r="K48" s="43">
        <f t="shared" si="10"/>
        <v>45536</v>
      </c>
      <c r="L48" s="43">
        <f t="shared" si="10"/>
        <v>45566</v>
      </c>
      <c r="M48" s="43">
        <f t="shared" si="10"/>
        <v>45597</v>
      </c>
      <c r="N48" s="43">
        <f t="shared" si="10"/>
        <v>45627</v>
      </c>
      <c r="P48" s="44" t="s">
        <v>0</v>
      </c>
      <c r="R48" s="44"/>
      <c r="S48" s="41"/>
    </row>
    <row r="49" spans="2:19" ht="18" x14ac:dyDescent="0.95">
      <c r="B49" s="5" t="s">
        <v>46</v>
      </c>
      <c r="C49" s="13">
        <f>SUM(C50:C54)</f>
        <v>0</v>
      </c>
      <c r="D49" s="13">
        <f t="shared" ref="D49:N49" si="11">SUM(D50:D54)</f>
        <v>0</v>
      </c>
      <c r="E49" s="13">
        <f t="shared" si="11"/>
        <v>0</v>
      </c>
      <c r="F49" s="13">
        <f t="shared" si="11"/>
        <v>0</v>
      </c>
      <c r="G49" s="13">
        <f t="shared" si="11"/>
        <v>0</v>
      </c>
      <c r="H49" s="13">
        <f t="shared" si="11"/>
        <v>0</v>
      </c>
      <c r="I49" s="13">
        <f t="shared" si="11"/>
        <v>0</v>
      </c>
      <c r="J49" s="13">
        <f t="shared" si="11"/>
        <v>0</v>
      </c>
      <c r="K49" s="13">
        <f t="shared" si="11"/>
        <v>0</v>
      </c>
      <c r="L49" s="13">
        <f t="shared" si="11"/>
        <v>0</v>
      </c>
      <c r="M49" s="13">
        <f t="shared" si="11"/>
        <v>0</v>
      </c>
      <c r="N49" s="13">
        <f t="shared" si="11"/>
        <v>0</v>
      </c>
      <c r="P49" s="13" cm="1">
        <f t="array" ref="P49">_xlfn.IFS(LEFT($B$7,3)="Jan",SUMIFS($C$49:$C$60,$B$49:$B$60,B49),LEFT($B$7,3)="Feb",SUMIFS($D$49:$D$60,$B$49:$B$60,B49),LEFT($B$7,3)="Mar",SUMIFS($E$49:$E$60,$B$49:$B$60,B49),LEFT($B$7,3)="Apr",SUMIFS($F$49:$F$60,$B$49:$B$60,B49),LEFT($B$7,3)="May",SUMIFS($G$49:$G$60,$B$49:$B$60,B49),LEFT($B$7,3)="Jun",SUMIFS($H$49:$H$60,$B$49:$B$60,B49),LEFT($B$7,3)="Jul",SUMIFS($I$49:$I$60,$B$49:$B$60,B49),LEFT($B$7,3)="Aug",SUMIFS($J$49:$J$60,$B$49:$B$60,B49),LEFT($B$7,3)="Sep",SUMIFS($K$49:$K$60,$B$49:$B$60,B49),LEFT($B$7,3)="Oct",SUMIFS($L$49:$L$60,$B$49:$B$60,B49),LEFT($B$7,3)="Nov",SUMIFS($M$49:$M$60,$B$49:$B$60,B49),LEFT($B$7,3)="Dec",SUMIFS($N$49:$N$60,$B$49:$B$60,B49))</f>
        <v>0</v>
      </c>
      <c r="R49" s="13"/>
    </row>
    <row r="50" spans="2:19" ht="18" x14ac:dyDescent="0.95">
      <c r="B50" s="7" t="s">
        <v>40</v>
      </c>
      <c r="C50" s="30"/>
      <c r="D50" s="30"/>
      <c r="E50" s="30"/>
      <c r="F50" s="30"/>
      <c r="G50" s="30"/>
      <c r="H50" s="30"/>
      <c r="I50" s="30"/>
      <c r="J50" s="30"/>
      <c r="K50" s="30"/>
      <c r="L50" s="30"/>
      <c r="M50" s="30"/>
      <c r="N50" s="30"/>
      <c r="P50" s="16" cm="1">
        <f t="array" ref="P50">_xlfn.IFS(LEFT($B$7,3)="Jan",SUMIFS($C$49:$C$60,$B$49:$B$60,B50),LEFT($B$7,3)="Feb",SUMIFS($D$49:$D$60,$B$49:$B$60,B50),LEFT($B$7,3)="Mar",SUMIFS($E$49:$E$60,$B$49:$B$60,B50),LEFT($B$7,3)="Apr",SUMIFS($F$49:$F$60,$B$49:$B$60,B50),LEFT($B$7,3)="May",SUMIFS($G$49:$G$60,$B$49:$B$60,B50),LEFT($B$7,3)="Jun",SUMIFS($H$49:$H$60,$B$49:$B$60,B50),LEFT($B$7,3)="Jul",SUMIFS($I$49:$I$60,$B$49:$B$60,B50),LEFT($B$7,3)="Aug",SUMIFS($J$49:$J$60,$B$49:$B$60,B50),LEFT($B$7,3)="Sep",SUMIFS($K$49:$K$60,$B$49:$B$60,B50),LEFT($B$7,3)="Oct",SUMIFS($L$49:$L$60,$B$49:$B$60,B50),LEFT($B$7,3)="Nov",SUMIFS($M$49:$M$60,$B$49:$B$60,B50),LEFT($B$7,3)="Dec",SUMIFS($N$49:$N$60,$B$49:$B$60,B50))</f>
        <v>0</v>
      </c>
      <c r="R50" s="30"/>
    </row>
    <row r="51" spans="2:19" ht="18" x14ac:dyDescent="0.95">
      <c r="B51" s="7" t="s">
        <v>42</v>
      </c>
      <c r="C51" s="30"/>
      <c r="D51" s="30"/>
      <c r="E51" s="30"/>
      <c r="F51" s="30"/>
      <c r="G51" s="30"/>
      <c r="H51" s="30"/>
      <c r="I51" s="30"/>
      <c r="J51" s="30"/>
      <c r="K51" s="30"/>
      <c r="L51" s="30"/>
      <c r="M51" s="30"/>
      <c r="N51" s="30"/>
      <c r="P51" s="16" cm="1">
        <f t="array" ref="P51">_xlfn.IFS(LEFT($B$7,3)="Jan",SUMIFS($C$49:$C$60,$B$49:$B$60,B51),LEFT($B$7,3)="Feb",SUMIFS($D$49:$D$60,$B$49:$B$60,B51),LEFT($B$7,3)="Mar",SUMIFS($E$49:$E$60,$B$49:$B$60,B51),LEFT($B$7,3)="Apr",SUMIFS($F$49:$F$60,$B$49:$B$60,B51),LEFT($B$7,3)="May",SUMIFS($G$49:$G$60,$B$49:$B$60,B51),LEFT($B$7,3)="Jun",SUMIFS($H$49:$H$60,$B$49:$B$60,B51),LEFT($B$7,3)="Jul",SUMIFS($I$49:$I$60,$B$49:$B$60,B51),LEFT($B$7,3)="Aug",SUMIFS($J$49:$J$60,$B$49:$B$60,B51),LEFT($B$7,3)="Sep",SUMIFS($K$49:$K$60,$B$49:$B$60,B51),LEFT($B$7,3)="Oct",SUMIFS($L$49:$L$60,$B$49:$B$60,B51),LEFT($B$7,3)="Nov",SUMIFS($M$49:$M$60,$B$49:$B$60,B51),LEFT($B$7,3)="Dec",SUMIFS($N$49:$N$60,$B$49:$B$60,B51))</f>
        <v>0</v>
      </c>
      <c r="R51" s="30"/>
    </row>
    <row r="52" spans="2:19" ht="18" x14ac:dyDescent="0.95">
      <c r="B52" s="7" t="s">
        <v>41</v>
      </c>
      <c r="C52" s="30"/>
      <c r="D52" s="30"/>
      <c r="E52" s="30"/>
      <c r="F52" s="30"/>
      <c r="G52" s="30"/>
      <c r="H52" s="30"/>
      <c r="I52" s="30"/>
      <c r="J52" s="30"/>
      <c r="K52" s="30"/>
      <c r="L52" s="30"/>
      <c r="M52" s="30"/>
      <c r="N52" s="30"/>
      <c r="P52" s="16" cm="1">
        <f t="array" ref="P52">_xlfn.IFS(LEFT($B$7,3)="Jan",SUMIFS($C$49:$C$60,$B$49:$B$60,B52),LEFT($B$7,3)="Feb",SUMIFS($D$49:$D$60,$B$49:$B$60,B52),LEFT($B$7,3)="Mar",SUMIFS($E$49:$E$60,$B$49:$B$60,B52),LEFT($B$7,3)="Apr",SUMIFS($F$49:$F$60,$B$49:$B$60,B52),LEFT($B$7,3)="May",SUMIFS($G$49:$G$60,$B$49:$B$60,B52),LEFT($B$7,3)="Jun",SUMIFS($H$49:$H$60,$B$49:$B$60,B52),LEFT($B$7,3)="Jul",SUMIFS($I$49:$I$60,$B$49:$B$60,B52),LEFT($B$7,3)="Aug",SUMIFS($J$49:$J$60,$B$49:$B$60,B52),LEFT($B$7,3)="Sep",SUMIFS($K$49:$K$60,$B$49:$B$60,B52),LEFT($B$7,3)="Oct",SUMIFS($L$49:$L$60,$B$49:$B$60,B52),LEFT($B$7,3)="Nov",SUMIFS($M$49:$M$60,$B$49:$B$60,B52),LEFT($B$7,3)="Dec",SUMIFS($N$49:$N$60,$B$49:$B$60,B52))</f>
        <v>0</v>
      </c>
      <c r="R52" s="30"/>
    </row>
    <row r="53" spans="2:19" ht="18" x14ac:dyDescent="0.95">
      <c r="B53" s="7" t="s">
        <v>38</v>
      </c>
      <c r="C53" s="30"/>
      <c r="D53" s="30"/>
      <c r="E53" s="30"/>
      <c r="F53" s="30"/>
      <c r="G53" s="30"/>
      <c r="H53" s="30"/>
      <c r="I53" s="30"/>
      <c r="J53" s="30"/>
      <c r="K53" s="30"/>
      <c r="L53" s="30"/>
      <c r="M53" s="30"/>
      <c r="N53" s="30"/>
      <c r="P53" s="16" cm="1">
        <f t="array" ref="P53">_xlfn.IFS(LEFT($B$7,3)="Jan",SUMIFS($C$49:$C$60,$B$49:$B$60,B53),LEFT($B$7,3)="Feb",SUMIFS($D$49:$D$60,$B$49:$B$60,B53),LEFT($B$7,3)="Mar",SUMIFS($E$49:$E$60,$B$49:$B$60,B53),LEFT($B$7,3)="Apr",SUMIFS($F$49:$F$60,$B$49:$B$60,B53),LEFT($B$7,3)="May",SUMIFS($G$49:$G$60,$B$49:$B$60,B53),LEFT($B$7,3)="Jun",SUMIFS($H$49:$H$60,$B$49:$B$60,B53),LEFT($B$7,3)="Jul",SUMIFS($I$49:$I$60,$B$49:$B$60,B53),LEFT($B$7,3)="Aug",SUMIFS($J$49:$J$60,$B$49:$B$60,B53),LEFT($B$7,3)="Sep",SUMIFS($K$49:$K$60,$B$49:$B$60,B53),LEFT($B$7,3)="Oct",SUMIFS($L$49:$L$60,$B$49:$B$60,B53),LEFT($B$7,3)="Nov",SUMIFS($M$49:$M$60,$B$49:$B$60,B53),LEFT($B$7,3)="Dec",SUMIFS($N$49:$N$60,$B$49:$B$60,B53))</f>
        <v>0</v>
      </c>
      <c r="R53" s="30"/>
    </row>
    <row r="54" spans="2:19" ht="18" x14ac:dyDescent="0.95">
      <c r="B54" s="7" t="s">
        <v>52</v>
      </c>
      <c r="C54" s="30"/>
      <c r="D54" s="30"/>
      <c r="E54" s="30"/>
      <c r="F54" s="30"/>
      <c r="G54" s="30"/>
      <c r="H54" s="30"/>
      <c r="I54" s="30"/>
      <c r="J54" s="30"/>
      <c r="K54" s="30"/>
      <c r="L54" s="30"/>
      <c r="M54" s="30"/>
      <c r="N54" s="30"/>
      <c r="P54" s="16" cm="1">
        <f t="array" ref="P54">_xlfn.IFS(LEFT($B$7,3)="Jan",SUMIFS($C$49:$C$60,$B$49:$B$60,B54),LEFT($B$7,3)="Feb",SUMIFS($D$49:$D$60,$B$49:$B$60,B54),LEFT($B$7,3)="Mar",SUMIFS($E$49:$E$60,$B$49:$B$60,B54),LEFT($B$7,3)="Apr",SUMIFS($F$49:$F$60,$B$49:$B$60,B54),LEFT($B$7,3)="May",SUMIFS($G$49:$G$60,$B$49:$B$60,B54),LEFT($B$7,3)="Jun",SUMIFS($H$49:$H$60,$B$49:$B$60,B54),LEFT($B$7,3)="Jul",SUMIFS($I$49:$I$60,$B$49:$B$60,B54),LEFT($B$7,3)="Aug",SUMIFS($J$49:$J$60,$B$49:$B$60,B54),LEFT($B$7,3)="Sep",SUMIFS($K$49:$K$60,$B$49:$B$60,B54),LEFT($B$7,3)="Oct",SUMIFS($L$49:$L$60,$B$49:$B$60,B54),LEFT($B$7,3)="Nov",SUMIFS($M$49:$M$60,$B$49:$B$60,B54),LEFT($B$7,3)="Dec",SUMIFS($N$49:$N$60,$B$49:$B$60,B54))</f>
        <v>0</v>
      </c>
      <c r="R54" s="30"/>
    </row>
    <row r="55" spans="2:19" ht="18" x14ac:dyDescent="0.95">
      <c r="B55" s="5" t="s">
        <v>47</v>
      </c>
      <c r="C55" s="13">
        <f>SUM(C56:C59)</f>
        <v>0</v>
      </c>
      <c r="D55" s="13">
        <f t="shared" ref="D55:N55" si="12">SUM(D56:D59)</f>
        <v>0</v>
      </c>
      <c r="E55" s="13">
        <f t="shared" si="12"/>
        <v>0</v>
      </c>
      <c r="F55" s="13">
        <f t="shared" si="12"/>
        <v>0</v>
      </c>
      <c r="G55" s="13">
        <f t="shared" si="12"/>
        <v>0</v>
      </c>
      <c r="H55" s="13">
        <f t="shared" si="12"/>
        <v>0</v>
      </c>
      <c r="I55" s="13">
        <f t="shared" si="12"/>
        <v>0</v>
      </c>
      <c r="J55" s="13">
        <f t="shared" si="12"/>
        <v>0</v>
      </c>
      <c r="K55" s="13">
        <f t="shared" si="12"/>
        <v>0</v>
      </c>
      <c r="L55" s="13">
        <f t="shared" si="12"/>
        <v>0</v>
      </c>
      <c r="M55" s="13">
        <f t="shared" si="12"/>
        <v>0</v>
      </c>
      <c r="N55" s="13">
        <f t="shared" si="12"/>
        <v>0</v>
      </c>
      <c r="P55" s="13" cm="1">
        <f t="array" ref="P55">_xlfn.IFS(LEFT($B$7,3)="Jan",SUMIFS($C$49:$C$60,$B$49:$B$60,B55),LEFT($B$7,3)="Feb",SUMIFS($D$49:$D$60,$B$49:$B$60,B55),LEFT($B$7,3)="Mar",SUMIFS($E$49:$E$60,$B$49:$B$60,B55),LEFT($B$7,3)="Apr",SUMIFS($F$49:$F$60,$B$49:$B$60,B55),LEFT($B$7,3)="May",SUMIFS($G$49:$G$60,$B$49:$B$60,B55),LEFT($B$7,3)="Jun",SUMIFS($H$49:$H$60,$B$49:$B$60,B55),LEFT($B$7,3)="Jul",SUMIFS($I$49:$I$60,$B$49:$B$60,B55),LEFT($B$7,3)="Aug",SUMIFS($J$49:$J$60,$B$49:$B$60,B55),LEFT($B$7,3)="Sep",SUMIFS($K$49:$K$60,$B$49:$B$60,B55),LEFT($B$7,3)="Oct",SUMIFS($L$49:$L$60,$B$49:$B$60,B55),LEFT($B$7,3)="Nov",SUMIFS($M$49:$M$60,$B$49:$B$60,B55),LEFT($B$7,3)="Dec",SUMIFS($N$49:$N$60,$B$49:$B$60,B55))</f>
        <v>0</v>
      </c>
      <c r="R55" s="13"/>
    </row>
    <row r="56" spans="2:19" ht="18" x14ac:dyDescent="0.95">
      <c r="B56" s="7" t="s">
        <v>53</v>
      </c>
      <c r="C56" s="30"/>
      <c r="D56" s="30"/>
      <c r="E56" s="30"/>
      <c r="F56" s="30"/>
      <c r="G56" s="30"/>
      <c r="H56" s="30"/>
      <c r="I56" s="30"/>
      <c r="J56" s="30"/>
      <c r="K56" s="30"/>
      <c r="L56" s="30"/>
      <c r="M56" s="30"/>
      <c r="N56" s="30"/>
      <c r="P56" s="16" cm="1">
        <f t="array" ref="P56">_xlfn.IFS(LEFT($B$7,3)="Jan",SUMIFS($C$49:$C$60,$B$49:$B$60,B56),LEFT($B$7,3)="Feb",SUMIFS($D$49:$D$60,$B$49:$B$60,B56),LEFT($B$7,3)="Mar",SUMIFS($E$49:$E$60,$B$49:$B$60,B56),LEFT($B$7,3)="Apr",SUMIFS($F$49:$F$60,$B$49:$B$60,B56),LEFT($B$7,3)="May",SUMIFS($G$49:$G$60,$B$49:$B$60,B56),LEFT($B$7,3)="Jun",SUMIFS($H$49:$H$60,$B$49:$B$60,B56),LEFT($B$7,3)="Jul",SUMIFS($I$49:$I$60,$B$49:$B$60,B56),LEFT($B$7,3)="Aug",SUMIFS($J$49:$J$60,$B$49:$B$60,B56),LEFT($B$7,3)="Sep",SUMIFS($K$49:$K$60,$B$49:$B$60,B56),LEFT($B$7,3)="Oct",SUMIFS($L$49:$L$60,$B$49:$B$60,B56),LEFT($B$7,3)="Nov",SUMIFS($M$49:$M$60,$B$49:$B$60,B56),LEFT($B$7,3)="Dec",SUMIFS($N$49:$N$60,$B$49:$B$60,B56))</f>
        <v>0</v>
      </c>
      <c r="R56" s="30"/>
    </row>
    <row r="57" spans="2:19" ht="18" x14ac:dyDescent="0.95">
      <c r="B57" s="7" t="s">
        <v>48</v>
      </c>
      <c r="C57" s="30"/>
      <c r="D57" s="30"/>
      <c r="E57" s="30"/>
      <c r="F57" s="30"/>
      <c r="G57" s="30"/>
      <c r="H57" s="30"/>
      <c r="I57" s="30"/>
      <c r="J57" s="30"/>
      <c r="K57" s="30"/>
      <c r="L57" s="30"/>
      <c r="M57" s="30"/>
      <c r="N57" s="30"/>
      <c r="P57" s="16" cm="1">
        <f t="array" ref="P57">_xlfn.IFS(LEFT($B$7,3)="Jan",SUMIFS($C$49:$C$60,$B$49:$B$60,B57),LEFT($B$7,3)="Feb",SUMIFS($D$49:$D$60,$B$49:$B$60,B57),LEFT($B$7,3)="Mar",SUMIFS($E$49:$E$60,$B$49:$B$60,B57),LEFT($B$7,3)="Apr",SUMIFS($F$49:$F$60,$B$49:$B$60,B57),LEFT($B$7,3)="May",SUMIFS($G$49:$G$60,$B$49:$B$60,B57),LEFT($B$7,3)="Jun",SUMIFS($H$49:$H$60,$B$49:$B$60,B57),LEFT($B$7,3)="Jul",SUMIFS($I$49:$I$60,$B$49:$B$60,B57),LEFT($B$7,3)="Aug",SUMIFS($J$49:$J$60,$B$49:$B$60,B57),LEFT($B$7,3)="Sep",SUMIFS($K$49:$K$60,$B$49:$B$60,B57),LEFT($B$7,3)="Oct",SUMIFS($L$49:$L$60,$B$49:$B$60,B57),LEFT($B$7,3)="Nov",SUMIFS($M$49:$M$60,$B$49:$B$60,B57),LEFT($B$7,3)="Dec",SUMIFS($N$49:$N$60,$B$49:$B$60,B57))</f>
        <v>0</v>
      </c>
      <c r="R57" s="30"/>
    </row>
    <row r="58" spans="2:19" ht="18" x14ac:dyDescent="0.95">
      <c r="B58" s="7" t="s">
        <v>49</v>
      </c>
      <c r="C58" s="30"/>
      <c r="D58" s="30"/>
      <c r="E58" s="30"/>
      <c r="F58" s="30"/>
      <c r="G58" s="30"/>
      <c r="H58" s="30"/>
      <c r="I58" s="30"/>
      <c r="J58" s="30"/>
      <c r="K58" s="30"/>
      <c r="L58" s="30"/>
      <c r="M58" s="30"/>
      <c r="N58" s="30"/>
      <c r="P58" s="16" cm="1">
        <f t="array" ref="P58">_xlfn.IFS(LEFT($B$7,3)="Jan",SUMIFS($C$49:$C$60,$B$49:$B$60,B58),LEFT($B$7,3)="Feb",SUMIFS($D$49:$D$60,$B$49:$B$60,B58),LEFT($B$7,3)="Mar",SUMIFS($E$49:$E$60,$B$49:$B$60,B58),LEFT($B$7,3)="Apr",SUMIFS($F$49:$F$60,$B$49:$B$60,B58),LEFT($B$7,3)="May",SUMIFS($G$49:$G$60,$B$49:$B$60,B58),LEFT($B$7,3)="Jun",SUMIFS($H$49:$H$60,$B$49:$B$60,B58),LEFT($B$7,3)="Jul",SUMIFS($I$49:$I$60,$B$49:$B$60,B58),LEFT($B$7,3)="Aug",SUMIFS($J$49:$J$60,$B$49:$B$60,B58),LEFT($B$7,3)="Sep",SUMIFS($K$49:$K$60,$B$49:$B$60,B58),LEFT($B$7,3)="Oct",SUMIFS($L$49:$L$60,$B$49:$B$60,B58),LEFT($B$7,3)="Nov",SUMIFS($M$49:$M$60,$B$49:$B$60,B58),LEFT($B$7,3)="Dec",SUMIFS($N$49:$N$60,$B$49:$B$60,B58))</f>
        <v>0</v>
      </c>
      <c r="R58" s="30"/>
    </row>
    <row r="59" spans="2:19" ht="18" x14ac:dyDescent="0.95">
      <c r="B59" s="7" t="s">
        <v>54</v>
      </c>
      <c r="C59" s="30"/>
      <c r="D59" s="30"/>
      <c r="E59" s="30"/>
      <c r="F59" s="30"/>
      <c r="G59" s="30"/>
      <c r="H59" s="30"/>
      <c r="I59" s="30"/>
      <c r="J59" s="30"/>
      <c r="K59" s="30"/>
      <c r="L59" s="30"/>
      <c r="M59" s="30"/>
      <c r="N59" s="30"/>
      <c r="P59" s="16" cm="1">
        <f t="array" ref="P59">_xlfn.IFS(LEFT($B$7,3)="Jan",SUMIFS($C$49:$C$60,$B$49:$B$60,B59),LEFT($B$7,3)="Feb",SUMIFS($D$49:$D$60,$B$49:$B$60,B59),LEFT($B$7,3)="Mar",SUMIFS($E$49:$E$60,$B$49:$B$60,B59),LEFT($B$7,3)="Apr",SUMIFS($F$49:$F$60,$B$49:$B$60,B59),LEFT($B$7,3)="May",SUMIFS($G$49:$G$60,$B$49:$B$60,B59),LEFT($B$7,3)="Jun",SUMIFS($H$49:$H$60,$B$49:$B$60,B59),LEFT($B$7,3)="Jul",SUMIFS($I$49:$I$60,$B$49:$B$60,B59),LEFT($B$7,3)="Aug",SUMIFS($J$49:$J$60,$B$49:$B$60,B59),LEFT($B$7,3)="Sep",SUMIFS($K$49:$K$60,$B$49:$B$60,B59),LEFT($B$7,3)="Oct",SUMIFS($L$49:$L$60,$B$49:$B$60,B59),LEFT($B$7,3)="Nov",SUMIFS($M$49:$M$60,$B$49:$B$60,B59),LEFT($B$7,3)="Dec",SUMIFS($N$49:$N$60,$B$49:$B$60,B59))</f>
        <v>0</v>
      </c>
      <c r="R59" s="30"/>
    </row>
    <row r="60" spans="2:19" s="40" customFormat="1" ht="22.9" x14ac:dyDescent="1.25">
      <c r="B60" s="45" t="s">
        <v>50</v>
      </c>
      <c r="C60" s="46">
        <f>C49+C55</f>
        <v>0</v>
      </c>
      <c r="D60" s="46">
        <f t="shared" ref="D60:N60" si="13">D49+D55</f>
        <v>0</v>
      </c>
      <c r="E60" s="46">
        <f t="shared" si="13"/>
        <v>0</v>
      </c>
      <c r="F60" s="46">
        <f t="shared" si="13"/>
        <v>0</v>
      </c>
      <c r="G60" s="46">
        <f t="shared" si="13"/>
        <v>0</v>
      </c>
      <c r="H60" s="46">
        <f t="shared" si="13"/>
        <v>0</v>
      </c>
      <c r="I60" s="46">
        <f t="shared" si="13"/>
        <v>0</v>
      </c>
      <c r="J60" s="46">
        <f t="shared" si="13"/>
        <v>0</v>
      </c>
      <c r="K60" s="46">
        <f t="shared" si="13"/>
        <v>0</v>
      </c>
      <c r="L60" s="46">
        <f t="shared" si="13"/>
        <v>0</v>
      </c>
      <c r="M60" s="46">
        <f t="shared" si="13"/>
        <v>0</v>
      </c>
      <c r="N60" s="46">
        <f t="shared" si="13"/>
        <v>0</v>
      </c>
      <c r="P60" s="46" cm="1">
        <f t="array" ref="P60">_xlfn.IFS(LEFT($B$7,3)="Jan",SUMIFS($C$49:$C$60,$B$49:$B$60,B60),LEFT($B$7,3)="Feb",SUMIFS($D$49:$D$60,$B$49:$B$60,B60),LEFT($B$7,3)="Mar",SUMIFS($E$49:$E$60,$B$49:$B$60,B60),LEFT($B$7,3)="Apr",SUMIFS($F$49:$F$60,$B$49:$B$60,B60),LEFT($B$7,3)="May",SUMIFS($G$49:$G$60,$B$49:$B$60,B60),LEFT($B$7,3)="Jun",SUMIFS($H$49:$H$60,$B$49:$B$60,B60),LEFT($B$7,3)="Jul",SUMIFS($I$49:$I$60,$B$49:$B$60,B60),LEFT($B$7,3)="Aug",SUMIFS($J$49:$J$60,$B$49:$B$60,B60),LEFT($B$7,3)="Sep",SUMIFS($K$49:$K$60,$B$49:$B$60,B60),LEFT($B$7,3)="Oct",SUMIFS($L$49:$L$60,$B$49:$B$60,B60),LEFT($B$7,3)="Nov",SUMIFS($M$49:$M$60,$B$49:$B$60,B60),LEFT($B$7,3)="Dec",SUMIFS($N$49:$N$60,$B$49:$B$60,B60))</f>
        <v>0</v>
      </c>
      <c r="R60" s="46"/>
      <c r="S60" s="41"/>
    </row>
    <row r="61" spans="2:19" ht="14.25" x14ac:dyDescent="0.45">
      <c r="B61"/>
      <c r="C61"/>
      <c r="D61"/>
      <c r="E61"/>
      <c r="F61"/>
      <c r="G61"/>
      <c r="H61"/>
      <c r="I61"/>
      <c r="J61"/>
      <c r="K61"/>
      <c r="L61"/>
      <c r="M61"/>
      <c r="N61"/>
      <c r="P61"/>
      <c r="R61"/>
      <c r="S61"/>
    </row>
    <row r="62" spans="2:19" s="40" customFormat="1" ht="22.9" x14ac:dyDescent="1.25">
      <c r="B62" s="45" t="s">
        <v>51</v>
      </c>
      <c r="C62" s="46">
        <f>C46-C60</f>
        <v>0</v>
      </c>
      <c r="D62" s="46">
        <f t="shared" ref="D62:N62" si="14">D46-D60</f>
        <v>0</v>
      </c>
      <c r="E62" s="46">
        <f t="shared" si="14"/>
        <v>0</v>
      </c>
      <c r="F62" s="46">
        <f t="shared" si="14"/>
        <v>0</v>
      </c>
      <c r="G62" s="46">
        <f t="shared" si="14"/>
        <v>0</v>
      </c>
      <c r="H62" s="46">
        <f t="shared" si="14"/>
        <v>0</v>
      </c>
      <c r="I62" s="46">
        <f t="shared" si="14"/>
        <v>0</v>
      </c>
      <c r="J62" s="46">
        <f t="shared" si="14"/>
        <v>0</v>
      </c>
      <c r="K62" s="46">
        <f t="shared" si="14"/>
        <v>0</v>
      </c>
      <c r="L62" s="46">
        <f t="shared" si="14"/>
        <v>0</v>
      </c>
      <c r="M62" s="46">
        <f t="shared" si="14"/>
        <v>0</v>
      </c>
      <c r="N62" s="46">
        <f t="shared" si="14"/>
        <v>0</v>
      </c>
      <c r="P62" s="46">
        <f>P46-P60</f>
        <v>0</v>
      </c>
      <c r="R62" s="46"/>
      <c r="S62" s="41"/>
    </row>
    <row r="63" spans="2:19" ht="14.25" customHeight="1" x14ac:dyDescent="0.45"/>
    <row r="64" spans="2:19" ht="14.25" customHeight="1" x14ac:dyDescent="0.45"/>
    <row r="65" ht="14.25" customHeight="1" x14ac:dyDescent="0.45"/>
    <row r="66" ht="14.25" hidden="1" customHeight="1" x14ac:dyDescent="0.45"/>
    <row r="67" ht="14.25" hidden="1" customHeight="1" x14ac:dyDescent="0.45"/>
    <row r="68" ht="14.25" hidden="1" customHeight="1" x14ac:dyDescent="0.45"/>
    <row r="69" ht="14.25" hidden="1" customHeight="1" x14ac:dyDescent="0.45"/>
    <row r="70" ht="14.25" hidden="1" customHeight="1" x14ac:dyDescent="0.45"/>
    <row r="71" ht="14.25" hidden="1" customHeight="1" x14ac:dyDescent="0.45"/>
    <row r="72" ht="14.25" hidden="1" customHeight="1" x14ac:dyDescent="0.45"/>
    <row r="73" ht="14.25" hidden="1" customHeight="1" x14ac:dyDescent="0.45"/>
    <row r="74" ht="14.25" hidden="1" customHeight="1" x14ac:dyDescent="0.45"/>
    <row r="75" ht="14.25" hidden="1" customHeight="1" x14ac:dyDescent="0.45"/>
  </sheetData>
  <sheetProtection algorithmName="SHA-512" hashValue="dh7WqxOtPWm+BiVjuzEwTQ8ZOuO9zMRSgkPZKwRV9FAg4iGtCfOUlEQV7sINeLFIOzuh0w55iX59pezmi5M7wA==" saltValue="U7qwpIdHpFd8Bu4O/ouQ2A==" spinCount="100000" sheet="1" objects="1" scenarios="1" selectLockedCells="1"/>
  <phoneticPr fontId="7" type="noConversion"/>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C3776D5-F2D8-4788-A99C-3A4EE696BD34}">
          <x14:formula1>
            <xm:f>MAPPING!$C$2:$C$37</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322C-8440-46AE-95F3-0EDC5D695191}">
  <dimension ref="B1:G46"/>
  <sheetViews>
    <sheetView showGridLines="0" workbookViewId="0">
      <selection activeCell="D12" sqref="D12"/>
    </sheetView>
  </sheetViews>
  <sheetFormatPr defaultRowHeight="14.25" x14ac:dyDescent="0.45"/>
  <cols>
    <col min="1" max="1" width="4.1328125" customWidth="1"/>
    <col min="2" max="3" width="13" bestFit="1" customWidth="1"/>
    <col min="4" max="4" width="13" customWidth="1"/>
    <col min="6" max="6" width="15" bestFit="1" customWidth="1"/>
  </cols>
  <sheetData>
    <row r="1" spans="2:7" x14ac:dyDescent="0.45">
      <c r="B1" s="17" t="s">
        <v>2</v>
      </c>
      <c r="C1" s="17" t="s">
        <v>56</v>
      </c>
      <c r="D1" s="17"/>
      <c r="F1" s="17" t="s">
        <v>1</v>
      </c>
      <c r="G1" s="17" t="s">
        <v>7</v>
      </c>
    </row>
    <row r="2" spans="2:7" x14ac:dyDescent="0.45">
      <c r="B2" s="18">
        <v>45292</v>
      </c>
      <c r="C2" s="18" t="str">
        <f t="shared" ref="C2:C13" si="0">TEXT(B2,"mmm-yy")</f>
        <v>Jan-24</v>
      </c>
      <c r="D2" s="18"/>
      <c r="F2" t="s">
        <v>3</v>
      </c>
      <c r="G2" s="29">
        <v>0.06</v>
      </c>
    </row>
    <row r="3" spans="2:7" x14ac:dyDescent="0.45">
      <c r="B3" s="18">
        <v>45323</v>
      </c>
      <c r="C3" s="18" t="str">
        <f t="shared" si="0"/>
        <v>Feb-24</v>
      </c>
      <c r="D3" s="18"/>
      <c r="F3" t="s">
        <v>4</v>
      </c>
      <c r="G3" s="29">
        <v>0.04</v>
      </c>
    </row>
    <row r="4" spans="2:7" x14ac:dyDescent="0.45">
      <c r="B4" s="18">
        <v>45352</v>
      </c>
      <c r="C4" s="18" t="str">
        <f t="shared" si="0"/>
        <v>Mar-24</v>
      </c>
      <c r="D4" s="18"/>
      <c r="F4" t="s">
        <v>5</v>
      </c>
      <c r="G4" s="29">
        <v>0.02</v>
      </c>
    </row>
    <row r="5" spans="2:7" x14ac:dyDescent="0.45">
      <c r="B5" s="18">
        <v>45383</v>
      </c>
      <c r="C5" s="18" t="str">
        <f t="shared" si="0"/>
        <v>Apr-24</v>
      </c>
      <c r="D5" s="18"/>
      <c r="F5" t="s">
        <v>6</v>
      </c>
      <c r="G5" s="29">
        <v>0</v>
      </c>
    </row>
    <row r="6" spans="2:7" x14ac:dyDescent="0.45">
      <c r="B6" s="18">
        <v>45413</v>
      </c>
      <c r="C6" s="18" t="str">
        <f t="shared" si="0"/>
        <v>May-24</v>
      </c>
      <c r="D6" s="18"/>
    </row>
    <row r="7" spans="2:7" x14ac:dyDescent="0.45">
      <c r="B7" s="18">
        <v>45444</v>
      </c>
      <c r="C7" s="18" t="str">
        <f t="shared" si="0"/>
        <v>Jun-24</v>
      </c>
      <c r="D7" s="18"/>
    </row>
    <row r="8" spans="2:7" x14ac:dyDescent="0.45">
      <c r="B8" s="18">
        <v>45474</v>
      </c>
      <c r="C8" s="18" t="str">
        <f t="shared" si="0"/>
        <v>Jul-24</v>
      </c>
      <c r="D8" s="18"/>
    </row>
    <row r="9" spans="2:7" x14ac:dyDescent="0.45">
      <c r="B9" s="18">
        <v>45505</v>
      </c>
      <c r="C9" s="18" t="str">
        <f t="shared" si="0"/>
        <v>Aug-24</v>
      </c>
      <c r="D9" s="18"/>
    </row>
    <row r="10" spans="2:7" x14ac:dyDescent="0.45">
      <c r="B10" s="18">
        <v>45536</v>
      </c>
      <c r="C10" s="18" t="str">
        <f t="shared" si="0"/>
        <v>Sep-24</v>
      </c>
      <c r="D10" s="18"/>
    </row>
    <row r="11" spans="2:7" x14ac:dyDescent="0.45">
      <c r="B11" s="18">
        <v>45566</v>
      </c>
      <c r="C11" s="18" t="str">
        <f t="shared" si="0"/>
        <v>Oct-24</v>
      </c>
      <c r="D11" s="18"/>
    </row>
    <row r="12" spans="2:7" x14ac:dyDescent="0.45">
      <c r="B12" s="18">
        <v>45597</v>
      </c>
      <c r="C12" s="18" t="str">
        <f t="shared" si="0"/>
        <v>Nov-24</v>
      </c>
      <c r="D12" s="18"/>
    </row>
    <row r="13" spans="2:7" x14ac:dyDescent="0.45">
      <c r="B13" s="18">
        <v>45627</v>
      </c>
      <c r="C13" s="18" t="str">
        <f t="shared" si="0"/>
        <v>Dec-24</v>
      </c>
      <c r="D13" s="18"/>
    </row>
    <row r="14" spans="2:7" x14ac:dyDescent="0.45">
      <c r="D14" s="18"/>
    </row>
    <row r="15" spans="2:7" x14ac:dyDescent="0.45">
      <c r="D15" s="18"/>
    </row>
    <row r="16" spans="2:7" x14ac:dyDescent="0.45">
      <c r="D16" s="18"/>
    </row>
    <row r="17" spans="4:4" x14ac:dyDescent="0.45">
      <c r="D17" s="18"/>
    </row>
    <row r="18" spans="4:4" x14ac:dyDescent="0.45">
      <c r="D18" s="18"/>
    </row>
    <row r="19" spans="4:4" x14ac:dyDescent="0.45">
      <c r="D19" s="18"/>
    </row>
    <row r="20" spans="4:4" x14ac:dyDescent="0.45">
      <c r="D20" s="18"/>
    </row>
    <row r="21" spans="4:4" x14ac:dyDescent="0.45">
      <c r="D21" s="18"/>
    </row>
    <row r="22" spans="4:4" x14ac:dyDescent="0.45">
      <c r="D22" s="18"/>
    </row>
    <row r="23" spans="4:4" x14ac:dyDescent="0.45">
      <c r="D23" s="18"/>
    </row>
    <row r="24" spans="4:4" x14ac:dyDescent="0.45">
      <c r="D24" s="18"/>
    </row>
    <row r="25" spans="4:4" x14ac:dyDescent="0.45">
      <c r="D25" s="18"/>
    </row>
    <row r="26" spans="4:4" x14ac:dyDescent="0.45">
      <c r="D26" s="18"/>
    </row>
    <row r="27" spans="4:4" x14ac:dyDescent="0.45">
      <c r="D27" s="18"/>
    </row>
    <row r="28" spans="4:4" x14ac:dyDescent="0.45">
      <c r="D28" s="18"/>
    </row>
    <row r="29" spans="4:4" x14ac:dyDescent="0.45">
      <c r="D29" s="18"/>
    </row>
    <row r="30" spans="4:4" x14ac:dyDescent="0.45">
      <c r="D30" s="18"/>
    </row>
    <row r="31" spans="4:4" x14ac:dyDescent="0.45">
      <c r="D31" s="18"/>
    </row>
    <row r="32" spans="4:4" x14ac:dyDescent="0.45">
      <c r="D32" s="18"/>
    </row>
    <row r="33" spans="4:4" x14ac:dyDescent="0.45">
      <c r="D33" s="18"/>
    </row>
    <row r="34" spans="4:4" x14ac:dyDescent="0.45">
      <c r="D34" s="18"/>
    </row>
    <row r="35" spans="4:4" x14ac:dyDescent="0.45">
      <c r="D35" s="18"/>
    </row>
    <row r="36" spans="4:4" x14ac:dyDescent="0.45">
      <c r="D36" s="18"/>
    </row>
    <row r="37" spans="4:4" x14ac:dyDescent="0.45">
      <c r="D37" s="18"/>
    </row>
    <row r="38" spans="4:4" x14ac:dyDescent="0.45">
      <c r="D38" s="18"/>
    </row>
    <row r="39" spans="4:4" x14ac:dyDescent="0.45">
      <c r="D39" s="18"/>
    </row>
    <row r="40" spans="4:4" x14ac:dyDescent="0.45">
      <c r="D40" s="18"/>
    </row>
    <row r="41" spans="4:4" x14ac:dyDescent="0.45">
      <c r="D41" s="18"/>
    </row>
    <row r="42" spans="4:4" x14ac:dyDescent="0.45">
      <c r="D42" s="18"/>
    </row>
    <row r="43" spans="4:4" x14ac:dyDescent="0.45">
      <c r="D43" s="18"/>
    </row>
    <row r="44" spans="4:4" x14ac:dyDescent="0.45">
      <c r="D44" s="18"/>
    </row>
    <row r="45" spans="4:4" x14ac:dyDescent="0.45">
      <c r="D45" s="18"/>
    </row>
    <row r="46" spans="4:4" x14ac:dyDescent="0.45">
      <c r="D46"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Dashboard</vt:lpstr>
      <vt:lpstr>Personal Balance Sheet</vt:lpstr>
      <vt:lpstr>MAPPING</vt:lpstr>
      <vt:lpstr>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Orebanwo</dc:creator>
  <cp:lastModifiedBy>Adrian Orebanwo</cp:lastModifiedBy>
  <cp:lastPrinted>2024-07-12T23:55:57Z</cp:lastPrinted>
  <dcterms:created xsi:type="dcterms:W3CDTF">2024-07-12T18:35:45Z</dcterms:created>
  <dcterms:modified xsi:type="dcterms:W3CDTF">2024-07-31T18:17:23Z</dcterms:modified>
</cp:coreProperties>
</file>