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\Duvie - only\Dropbox-Crscf\CRS Capital Funding Dropbox\1- CRSF Documents\1- Underwriting\CRE Underwriting templates\"/>
    </mc:Choice>
  </mc:AlternateContent>
  <xr:revisionPtr revIDLastSave="0" documentId="8_{3F674F2A-3DB3-4F6C-9760-28B415BDC4CF}" xr6:coauthVersionLast="47" xr6:coauthVersionMax="47" xr10:uidLastSave="{00000000-0000-0000-0000-000000000000}"/>
  <bookViews>
    <workbookView xWindow="-28920" yWindow="-120" windowWidth="29040" windowHeight="15840" xr2:uid="{3A7271DA-6E2E-4855-BE27-6D3D7B4603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1" i="1" l="1"/>
  <c r="AD62" i="1" s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H48" i="1"/>
  <c r="H47" i="1"/>
  <c r="AC33" i="1"/>
  <c r="AA33" i="1"/>
  <c r="Z33" i="1"/>
  <c r="X33" i="1"/>
  <c r="W33" i="1"/>
  <c r="V33" i="1"/>
  <c r="T33" i="1"/>
  <c r="S33" i="1"/>
  <c r="I33" i="1"/>
  <c r="AM31" i="1"/>
  <c r="AL31" i="1"/>
  <c r="AK31" i="1"/>
  <c r="AI31" i="1"/>
  <c r="AE31" i="1"/>
  <c r="AD31" i="1"/>
  <c r="AF31" i="1" s="1"/>
  <c r="AJ31" i="1" s="1"/>
  <c r="AC31" i="1"/>
  <c r="AB31" i="1"/>
  <c r="Z31" i="1"/>
  <c r="Y31" i="1"/>
  <c r="AA31" i="1" s="1"/>
  <c r="AM30" i="1"/>
  <c r="AL30" i="1"/>
  <c r="AK30" i="1"/>
  <c r="AH30" i="1"/>
  <c r="AE30" i="1"/>
  <c r="AI30" i="1" s="1"/>
  <c r="AD30" i="1"/>
  <c r="AF30" i="1" s="1"/>
  <c r="AJ30" i="1" s="1"/>
  <c r="AC30" i="1"/>
  <c r="AB30" i="1"/>
  <c r="Y30" i="1"/>
  <c r="AA30" i="1" s="1"/>
  <c r="AM29" i="1"/>
  <c r="AL29" i="1"/>
  <c r="AK29" i="1"/>
  <c r="AI29" i="1"/>
  <c r="AF29" i="1"/>
  <c r="AJ29" i="1" s="1"/>
  <c r="AE29" i="1"/>
  <c r="AD29" i="1"/>
  <c r="AH29" i="1" s="1"/>
  <c r="AC29" i="1"/>
  <c r="AB29" i="1"/>
  <c r="Z29" i="1"/>
  <c r="Y29" i="1"/>
  <c r="AA29" i="1" s="1"/>
  <c r="AM28" i="1"/>
  <c r="AL28" i="1"/>
  <c r="AK28" i="1"/>
  <c r="AE28" i="1"/>
  <c r="AF28" i="1" s="1"/>
  <c r="AJ28" i="1" s="1"/>
  <c r="AD28" i="1"/>
  <c r="AH28" i="1" s="1"/>
  <c r="AC28" i="1"/>
  <c r="AB28" i="1"/>
  <c r="AA28" i="1"/>
  <c r="Y28" i="1"/>
  <c r="Z28" i="1" s="1"/>
  <c r="AM27" i="1"/>
  <c r="AL27" i="1"/>
  <c r="AK27" i="1"/>
  <c r="AI27" i="1"/>
  <c r="AE27" i="1"/>
  <c r="AD27" i="1"/>
  <c r="AH27" i="1" s="1"/>
  <c r="AC27" i="1"/>
  <c r="AB27" i="1"/>
  <c r="Z27" i="1"/>
  <c r="Y27" i="1"/>
  <c r="AA27" i="1" s="1"/>
  <c r="AM26" i="1"/>
  <c r="AL26" i="1"/>
  <c r="AK26" i="1"/>
  <c r="AH26" i="1"/>
  <c r="AE26" i="1"/>
  <c r="AI26" i="1" s="1"/>
  <c r="AD26" i="1"/>
  <c r="AF26" i="1" s="1"/>
  <c r="AJ26" i="1" s="1"/>
  <c r="AC26" i="1"/>
  <c r="AB26" i="1"/>
  <c r="Y26" i="1"/>
  <c r="AA26" i="1" s="1"/>
  <c r="AM25" i="1"/>
  <c r="AL25" i="1"/>
  <c r="AK25" i="1"/>
  <c r="AI25" i="1"/>
  <c r="AF25" i="1"/>
  <c r="AJ25" i="1" s="1"/>
  <c r="AE25" i="1"/>
  <c r="AD25" i="1"/>
  <c r="AH25" i="1" s="1"/>
  <c r="AC25" i="1"/>
  <c r="AB25" i="1"/>
  <c r="Z25" i="1"/>
  <c r="Y25" i="1"/>
  <c r="AA25" i="1" s="1"/>
  <c r="AN24" i="1"/>
  <c r="AM24" i="1"/>
  <c r="AL24" i="1"/>
  <c r="AK24" i="1"/>
  <c r="AH24" i="1"/>
  <c r="AE24" i="1"/>
  <c r="AI24" i="1" s="1"/>
  <c r="AD24" i="1"/>
  <c r="AC24" i="1"/>
  <c r="AB24" i="1"/>
  <c r="AA24" i="1"/>
  <c r="Y24" i="1"/>
  <c r="Z24" i="1" s="1"/>
  <c r="AM23" i="1"/>
  <c r="AL23" i="1"/>
  <c r="AK23" i="1"/>
  <c r="AI23" i="1"/>
  <c r="AE23" i="1"/>
  <c r="AD23" i="1"/>
  <c r="AF23" i="1" s="1"/>
  <c r="AJ23" i="1" s="1"/>
  <c r="AC23" i="1"/>
  <c r="AB23" i="1"/>
  <c r="AA23" i="1"/>
  <c r="Z23" i="1"/>
  <c r="Y23" i="1"/>
  <c r="AM22" i="1"/>
  <c r="AL22" i="1"/>
  <c r="AK22" i="1"/>
  <c r="AH22" i="1"/>
  <c r="AE22" i="1"/>
  <c r="AI22" i="1" s="1"/>
  <c r="AD22" i="1"/>
  <c r="AF22" i="1" s="1"/>
  <c r="AJ22" i="1" s="1"/>
  <c r="AC22" i="1"/>
  <c r="AB22" i="1"/>
  <c r="Y22" i="1"/>
  <c r="AA22" i="1" s="1"/>
  <c r="AM21" i="1"/>
  <c r="AL21" i="1"/>
  <c r="AK21" i="1"/>
  <c r="AI21" i="1"/>
  <c r="AF21" i="1"/>
  <c r="AJ21" i="1" s="1"/>
  <c r="AE21" i="1"/>
  <c r="AD21" i="1"/>
  <c r="AH21" i="1" s="1"/>
  <c r="AC21" i="1"/>
  <c r="AB21" i="1"/>
  <c r="Z21" i="1"/>
  <c r="Y21" i="1"/>
  <c r="AA21" i="1" s="1"/>
  <c r="AM20" i="1"/>
  <c r="AL20" i="1"/>
  <c r="AK20" i="1"/>
  <c r="AH20" i="1"/>
  <c r="AE20" i="1"/>
  <c r="AF20" i="1" s="1"/>
  <c r="AJ20" i="1" s="1"/>
  <c r="AD20" i="1"/>
  <c r="AC20" i="1"/>
  <c r="AB20" i="1"/>
  <c r="AA20" i="1"/>
  <c r="Y20" i="1"/>
  <c r="Z20" i="1" s="1"/>
  <c r="AM19" i="1"/>
  <c r="AL19" i="1"/>
  <c r="AK19" i="1"/>
  <c r="AI19" i="1"/>
  <c r="AE19" i="1"/>
  <c r="AD19" i="1"/>
  <c r="AH19" i="1" s="1"/>
  <c r="AC19" i="1"/>
  <c r="AB19" i="1"/>
  <c r="Z19" i="1"/>
  <c r="Y19" i="1"/>
  <c r="AA19" i="1" s="1"/>
  <c r="AM18" i="1"/>
  <c r="AL18" i="1"/>
  <c r="AK18" i="1"/>
  <c r="AH18" i="1"/>
  <c r="AE18" i="1"/>
  <c r="AI18" i="1" s="1"/>
  <c r="AD18" i="1"/>
  <c r="AF18" i="1" s="1"/>
  <c r="AJ18" i="1" s="1"/>
  <c r="AC18" i="1"/>
  <c r="AB18" i="1"/>
  <c r="Y18" i="1"/>
  <c r="AA18" i="1" s="1"/>
  <c r="AM17" i="1"/>
  <c r="AL17" i="1"/>
  <c r="AK17" i="1"/>
  <c r="AI17" i="1"/>
  <c r="AF17" i="1"/>
  <c r="AJ17" i="1" s="1"/>
  <c r="AE17" i="1"/>
  <c r="AD17" i="1"/>
  <c r="AH17" i="1" s="1"/>
  <c r="AC17" i="1"/>
  <c r="AB17" i="1"/>
  <c r="Z17" i="1"/>
  <c r="Y17" i="1"/>
  <c r="AA17" i="1" s="1"/>
  <c r="AN16" i="1"/>
  <c r="AM16" i="1"/>
  <c r="AL16" i="1"/>
  <c r="AK16" i="1"/>
  <c r="AH16" i="1"/>
  <c r="AE16" i="1"/>
  <c r="AI16" i="1" s="1"/>
  <c r="AD16" i="1"/>
  <c r="AC16" i="1"/>
  <c r="AB16" i="1"/>
  <c r="AA16" i="1"/>
  <c r="Y16" i="1"/>
  <c r="Z16" i="1" s="1"/>
  <c r="AM15" i="1"/>
  <c r="AL15" i="1"/>
  <c r="AK15" i="1"/>
  <c r="AI15" i="1"/>
  <c r="AE15" i="1"/>
  <c r="AD15" i="1"/>
  <c r="AF15" i="1" s="1"/>
  <c r="AJ15" i="1" s="1"/>
  <c r="AC15" i="1"/>
  <c r="AB15" i="1"/>
  <c r="AA15" i="1"/>
  <c r="Z15" i="1"/>
  <c r="Y15" i="1"/>
  <c r="AM14" i="1"/>
  <c r="AL14" i="1"/>
  <c r="AK14" i="1"/>
  <c r="AH14" i="1"/>
  <c r="AE14" i="1"/>
  <c r="AI14" i="1" s="1"/>
  <c r="AD14" i="1"/>
  <c r="AF14" i="1" s="1"/>
  <c r="AJ14" i="1" s="1"/>
  <c r="AC14" i="1"/>
  <c r="AC35" i="1" s="1"/>
  <c r="AB14" i="1"/>
  <c r="Y14" i="1"/>
  <c r="AA14" i="1" s="1"/>
  <c r="AM13" i="1"/>
  <c r="AL13" i="1"/>
  <c r="AK13" i="1"/>
  <c r="AI13" i="1"/>
  <c r="AF13" i="1"/>
  <c r="AE13" i="1"/>
  <c r="AE33" i="1" s="1"/>
  <c r="D48" i="1" s="1"/>
  <c r="I48" i="1" s="1"/>
  <c r="AD13" i="1"/>
  <c r="AD33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AM12" i="1"/>
  <c r="AM33" i="1" s="1"/>
  <c r="D52" i="1" s="1"/>
  <c r="AL12" i="1"/>
  <c r="AL33" i="1" s="1"/>
  <c r="D44" i="1" s="1"/>
  <c r="AK12" i="1"/>
  <c r="AK33" i="1" s="1"/>
  <c r="D43" i="1" s="1"/>
  <c r="AJ12" i="1"/>
  <c r="AI12" i="1"/>
  <c r="AH12" i="1"/>
  <c r="AN10" i="1"/>
  <c r="AN26" i="1" s="1"/>
  <c r="AA35" i="1" l="1"/>
  <c r="AA34" i="1"/>
  <c r="D47" i="1"/>
  <c r="AT33" i="1"/>
  <c r="C55" i="1"/>
  <c r="C54" i="1"/>
  <c r="AQ11" i="1"/>
  <c r="C56" i="1"/>
  <c r="AO11" i="1"/>
  <c r="C53" i="1"/>
  <c r="AP11" i="1"/>
  <c r="C52" i="1"/>
  <c r="AN11" i="1"/>
  <c r="AM11" i="1"/>
  <c r="AN13" i="1"/>
  <c r="AH15" i="1"/>
  <c r="AI20" i="1"/>
  <c r="AN21" i="1"/>
  <c r="AH23" i="1"/>
  <c r="AI28" i="1"/>
  <c r="AI33" i="1" s="1"/>
  <c r="AN29" i="1"/>
  <c r="AH31" i="1"/>
  <c r="Y33" i="1"/>
  <c r="AN12" i="1"/>
  <c r="AH13" i="1"/>
  <c r="AH33" i="1" s="1"/>
  <c r="AF16" i="1"/>
  <c r="AJ16" i="1" s="1"/>
  <c r="Z18" i="1"/>
  <c r="AN19" i="1"/>
  <c r="AF24" i="1"/>
  <c r="AJ24" i="1" s="1"/>
  <c r="Z26" i="1"/>
  <c r="AN27" i="1"/>
  <c r="AF19" i="1"/>
  <c r="AJ19" i="1" s="1"/>
  <c r="AN22" i="1"/>
  <c r="AF27" i="1"/>
  <c r="AJ27" i="1" s="1"/>
  <c r="AN30" i="1"/>
  <c r="AN14" i="1"/>
  <c r="AO10" i="1"/>
  <c r="AJ13" i="1"/>
  <c r="AN17" i="1"/>
  <c r="AN25" i="1"/>
  <c r="AC34" i="1"/>
  <c r="AN20" i="1"/>
  <c r="AN28" i="1"/>
  <c r="Z14" i="1"/>
  <c r="AN15" i="1"/>
  <c r="Z22" i="1"/>
  <c r="AN23" i="1"/>
  <c r="Z30" i="1"/>
  <c r="AN31" i="1"/>
  <c r="AN18" i="1"/>
  <c r="AF33" i="1" l="1"/>
  <c r="AO31" i="1"/>
  <c r="AO23" i="1"/>
  <c r="AO15" i="1"/>
  <c r="AO29" i="1"/>
  <c r="AO21" i="1"/>
  <c r="AO28" i="1"/>
  <c r="AO20" i="1"/>
  <c r="AO25" i="1"/>
  <c r="AO17" i="1"/>
  <c r="AP10" i="1"/>
  <c r="AO13" i="1"/>
  <c r="AO30" i="1"/>
  <c r="AO22" i="1"/>
  <c r="AO14" i="1"/>
  <c r="AO19" i="1"/>
  <c r="AO27" i="1"/>
  <c r="AO12" i="1"/>
  <c r="AO24" i="1"/>
  <c r="AO16" i="1"/>
  <c r="AO26" i="1"/>
  <c r="AO18" i="1"/>
  <c r="AN33" i="1"/>
  <c r="D53" i="1" s="1"/>
  <c r="I47" i="1"/>
  <c r="D49" i="1"/>
  <c r="Z35" i="1"/>
  <c r="Z34" i="1"/>
  <c r="AJ33" i="1"/>
  <c r="AP28" i="1" l="1"/>
  <c r="AP20" i="1"/>
  <c r="AP18" i="1"/>
  <c r="AP25" i="1"/>
  <c r="AP17" i="1"/>
  <c r="AQ10" i="1"/>
  <c r="AP30" i="1"/>
  <c r="AP22" i="1"/>
  <c r="AP14" i="1"/>
  <c r="AP27" i="1"/>
  <c r="AP19" i="1"/>
  <c r="AP12" i="1"/>
  <c r="AP24" i="1"/>
  <c r="AP16" i="1"/>
  <c r="AP29" i="1"/>
  <c r="AP21" i="1"/>
  <c r="AP13" i="1"/>
  <c r="AP31" i="1"/>
  <c r="AP23" i="1"/>
  <c r="AP15" i="1"/>
  <c r="AP26" i="1"/>
  <c r="AO33" i="1"/>
  <c r="D54" i="1" s="1"/>
  <c r="AQ25" i="1" l="1"/>
  <c r="AQ17" i="1"/>
  <c r="AQ15" i="1"/>
  <c r="AQ30" i="1"/>
  <c r="AQ22" i="1"/>
  <c r="AQ14" i="1"/>
  <c r="AQ19" i="1"/>
  <c r="AQ27" i="1"/>
  <c r="AQ12" i="1"/>
  <c r="AQ24" i="1"/>
  <c r="AQ16" i="1"/>
  <c r="AQ29" i="1"/>
  <c r="AQ21" i="1"/>
  <c r="AQ13" i="1"/>
  <c r="AQ23" i="1"/>
  <c r="AQ26" i="1"/>
  <c r="AQ18" i="1"/>
  <c r="AQ31" i="1"/>
  <c r="AQ28" i="1"/>
  <c r="AQ20" i="1"/>
  <c r="AP33" i="1"/>
  <c r="D55" i="1" s="1"/>
  <c r="AQ33" i="1" l="1"/>
  <c r="D56" i="1" s="1"/>
</calcChain>
</file>

<file path=xl/sharedStrings.xml><?xml version="1.0" encoding="utf-8"?>
<sst xmlns="http://schemas.openxmlformats.org/spreadsheetml/2006/main" count="99" uniqueCount="91">
  <si>
    <t>Real Estate Schedule</t>
  </si>
  <si>
    <t>Borrower or Borrower Principal</t>
  </si>
  <si>
    <t>Date SREO Completed</t>
  </si>
  <si>
    <t>This section calculates automatically</t>
  </si>
  <si>
    <t>Property Information</t>
  </si>
  <si>
    <t>Ownership</t>
  </si>
  <si>
    <t>Debt</t>
  </si>
  <si>
    <t>Cash Flow - Annual</t>
  </si>
  <si>
    <t>Valuation</t>
  </si>
  <si>
    <t>Prorated Values (% of Ownership)</t>
  </si>
  <si>
    <t>#</t>
  </si>
  <si>
    <t>Property Name</t>
  </si>
  <si>
    <t>Address</t>
  </si>
  <si>
    <t>City</t>
  </si>
  <si>
    <t>State</t>
  </si>
  <si>
    <t>Status</t>
  </si>
  <si>
    <t>Asset Type</t>
  </si>
  <si>
    <t>Units
(MF only)</t>
  </si>
  <si>
    <t>Year Built</t>
  </si>
  <si>
    <t>Current Occup %</t>
  </si>
  <si>
    <t>Year Acq'd</t>
  </si>
  <si>
    <t>Entity Structure</t>
  </si>
  <si>
    <t>Borrower's Ownership Interest %</t>
  </si>
  <si>
    <t>Lender</t>
  </si>
  <si>
    <t>Loan Type</t>
  </si>
  <si>
    <t>Recourse</t>
  </si>
  <si>
    <t>Maturity Date</t>
  </si>
  <si>
    <t>Outstanding Loan Amount</t>
  </si>
  <si>
    <t>Annual Debt Service</t>
  </si>
  <si>
    <t>I/O or Amortizing</t>
  </si>
  <si>
    <t>Annual Income Collected</t>
  </si>
  <si>
    <t>Op Expenses (not incl Mortg &amp; Depr)</t>
  </si>
  <si>
    <t>Current Market Value</t>
  </si>
  <si>
    <t>Current NOI</t>
  </si>
  <si>
    <t>DCR</t>
  </si>
  <si>
    <t>Cap Rate</t>
  </si>
  <si>
    <t>Value per Unit</t>
  </si>
  <si>
    <t>LTV</t>
  </si>
  <si>
    <t>Asset</t>
  </si>
  <si>
    <t>Liability</t>
  </si>
  <si>
    <t>Equity</t>
  </si>
  <si>
    <t>MF Unit Count</t>
  </si>
  <si>
    <t>Occup</t>
  </si>
  <si>
    <t>Additional rows hidden, unhide to view</t>
  </si>
  <si>
    <t>TOTALS</t>
  </si>
  <si>
    <t>Subtotals</t>
  </si>
  <si>
    <t>Average</t>
  </si>
  <si>
    <t>Weighted Average</t>
  </si>
  <si>
    <t>Comments</t>
  </si>
  <si>
    <t>Comment</t>
  </si>
  <si>
    <t>MULTIFAMILY STATISTICS</t>
  </si>
  <si>
    <t>MF Total Units</t>
  </si>
  <si>
    <t>MF Avg Overall Occup</t>
  </si>
  <si>
    <t>ASSET/LIABILITY/LIQUIDITY (prorated)</t>
  </si>
  <si>
    <t>Amounts shown on PFS</t>
  </si>
  <si>
    <t>Amount</t>
  </si>
  <si>
    <t>Match</t>
  </si>
  <si>
    <t>Total Assets</t>
  </si>
  <si>
    <t>Real Estate Assets</t>
  </si>
  <si>
    <t>Total Debt</t>
  </si>
  <si>
    <t>Real Estate Mortgages</t>
  </si>
  <si>
    <t>Total Equity</t>
  </si>
  <si>
    <t>MATURITIES (prorated)</t>
  </si>
  <si>
    <t>Current YR</t>
  </si>
  <si>
    <t>Stabilized</t>
  </si>
  <si>
    <t>MF (conventional)</t>
  </si>
  <si>
    <t>Individual</t>
  </si>
  <si>
    <t>Fixed</t>
  </si>
  <si>
    <t>Amortizing</t>
  </si>
  <si>
    <t>Lease-up</t>
  </si>
  <si>
    <t>MF (Sect 8 or LIHTC</t>
  </si>
  <si>
    <t>LLC</t>
  </si>
  <si>
    <t>Variable</t>
  </si>
  <si>
    <t>Non-Recourse</t>
  </si>
  <si>
    <t>Int Only</t>
  </si>
  <si>
    <t>Under Development</t>
  </si>
  <si>
    <t>Student Housing</t>
  </si>
  <si>
    <t>LP</t>
  </si>
  <si>
    <t>Other</t>
  </si>
  <si>
    <t>Partial</t>
  </si>
  <si>
    <t>Seniors</t>
  </si>
  <si>
    <t>Corp</t>
  </si>
  <si>
    <t>Retail</t>
  </si>
  <si>
    <t>Trust</t>
  </si>
  <si>
    <t>Office</t>
  </si>
  <si>
    <t>Industrial</t>
  </si>
  <si>
    <t>Mixed Use</t>
  </si>
  <si>
    <t>Land</t>
  </si>
  <si>
    <t>Personal Residence</t>
  </si>
  <si>
    <t>MHP</t>
  </si>
  <si>
    <t>RV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</si>
</sst>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\x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ple Braille"/>
    </font>
    <font>
      <b/>
      <sz val="14"/>
      <color theme="1"/>
      <name val="Calibri"/>
      <family val="2"/>
      <scheme val="minor"/>
    </font>
    <font>
      <i/>
      <sz val="12"/>
      <color theme="1"/>
      <name val="Apple Braille"/>
    </font>
    <font>
      <b/>
      <sz val="12"/>
      <color theme="0"/>
      <name val="Apple Braille"/>
    </font>
    <font>
      <b/>
      <sz val="11"/>
      <color theme="1"/>
      <name val="Apple Braille"/>
    </font>
    <font>
      <sz val="11"/>
      <color theme="1"/>
      <name val="Apple Braille"/>
    </font>
    <font>
      <sz val="12"/>
      <color theme="1"/>
      <name val="Apple Braille"/>
    </font>
    <font>
      <sz val="10"/>
      <color theme="1"/>
      <name val="Calibri"/>
      <family val="2"/>
      <scheme val="minor"/>
    </font>
    <font>
      <b/>
      <sz val="10"/>
      <color theme="1"/>
      <name val="Apple Braille"/>
    </font>
    <font>
      <b/>
      <u/>
      <sz val="11"/>
      <color theme="1"/>
      <name val="Apple Braille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" fontId="5" fillId="0" borderId="0" xfId="1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9" fontId="5" fillId="0" borderId="0" xfId="3" applyFont="1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" fontId="5" fillId="2" borderId="0" xfId="1" applyNumberFormat="1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9" fontId="5" fillId="2" borderId="0" xfId="3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 applyProtection="1">
      <alignment horizontal="center"/>
      <protection hidden="1"/>
    </xf>
    <xf numFmtId="164" fontId="5" fillId="2" borderId="0" xfId="0" applyNumberFormat="1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 applyProtection="1">
      <alignment horizontal="center"/>
      <protection locked="0"/>
    </xf>
    <xf numFmtId="14" fontId="8" fillId="3" borderId="2" xfId="0" applyNumberFormat="1" applyFont="1" applyFill="1" applyBorder="1" applyAlignment="1" applyProtection="1">
      <alignment horizontal="center"/>
      <protection locked="0"/>
    </xf>
    <xf numFmtId="14" fontId="8" fillId="3" borderId="3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1" fontId="11" fillId="4" borderId="7" xfId="1" applyNumberFormat="1" applyFont="1" applyFill="1" applyBorder="1" applyAlignment="1" applyProtection="1">
      <alignment horizontal="center" vertical="center" wrapText="1"/>
      <protection hidden="1"/>
    </xf>
    <xf numFmtId="9" fontId="11" fillId="4" borderId="7" xfId="3" applyFont="1" applyFill="1" applyBorder="1" applyAlignment="1" applyProtection="1">
      <alignment horizontal="center" vertical="center" wrapText="1"/>
      <protection hidden="1"/>
    </xf>
    <xf numFmtId="14" fontId="11" fillId="4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locked="0"/>
    </xf>
    <xf numFmtId="1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9" fontId="5" fillId="3" borderId="8" xfId="3" applyFont="1" applyFill="1" applyBorder="1" applyAlignment="1" applyProtection="1">
      <alignment horizontal="center" vertical="center" wrapText="1"/>
      <protection locked="0"/>
    </xf>
    <xf numFmtId="1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horizontal="center" vertical="center" wrapText="1"/>
      <protection hidden="1"/>
    </xf>
    <xf numFmtId="165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10" fontId="5" fillId="5" borderId="8" xfId="3" applyNumberFormat="1" applyFont="1" applyFill="1" applyBorder="1" applyAlignment="1" applyProtection="1">
      <alignment horizontal="center" vertical="center" wrapText="1"/>
      <protection hidden="1"/>
    </xf>
    <xf numFmtId="164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9" fontId="5" fillId="5" borderId="9" xfId="3" applyFont="1" applyFill="1" applyBorder="1" applyAlignment="1" applyProtection="1">
      <alignment horizontal="center" vertical="center" wrapText="1"/>
      <protection hidden="1"/>
    </xf>
    <xf numFmtId="164" fontId="5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164" fontId="5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164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hidden="1"/>
    </xf>
    <xf numFmtId="1" fontId="5" fillId="0" borderId="0" xfId="1" applyNumberFormat="1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9" fontId="5" fillId="0" borderId="0" xfId="3" applyFont="1" applyAlignment="1" applyProtection="1">
      <alignment horizontal="center" wrapText="1"/>
      <protection hidden="1"/>
    </xf>
    <xf numFmtId="14" fontId="5" fillId="0" borderId="0" xfId="0" applyNumberFormat="1" applyFont="1" applyAlignment="1" applyProtection="1">
      <alignment horizontal="center" wrapText="1"/>
      <protection hidden="1"/>
    </xf>
    <xf numFmtId="164" fontId="5" fillId="0" borderId="0" xfId="0" applyNumberFormat="1" applyFont="1" applyAlignment="1" applyProtection="1">
      <alignment horizontal="center" wrapText="1"/>
      <protection hidden="1"/>
    </xf>
    <xf numFmtId="164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left" vertical="center" wrapText="1"/>
      <protection hidden="1"/>
    </xf>
    <xf numFmtId="0" fontId="7" fillId="6" borderId="7" xfId="0" applyFont="1" applyFill="1" applyBorder="1" applyAlignment="1" applyProtection="1">
      <alignment horizontal="center" wrapText="1"/>
      <protection hidden="1"/>
    </xf>
    <xf numFmtId="0" fontId="5" fillId="6" borderId="7" xfId="0" applyFont="1" applyFill="1" applyBorder="1" applyAlignment="1" applyProtection="1">
      <alignment wrapText="1"/>
      <protection hidden="1"/>
    </xf>
    <xf numFmtId="0" fontId="5" fillId="6" borderId="7" xfId="0" applyFont="1" applyFill="1" applyBorder="1" applyAlignment="1" applyProtection="1">
      <alignment vertical="center" wrapText="1"/>
      <protection hidden="1"/>
    </xf>
    <xf numFmtId="1" fontId="5" fillId="6" borderId="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9" fontId="5" fillId="6" borderId="7" xfId="3" applyFont="1" applyFill="1" applyBorder="1" applyAlignment="1" applyProtection="1">
      <alignment horizontal="center" vertical="center" wrapText="1"/>
      <protection hidden="1"/>
    </xf>
    <xf numFmtId="49" fontId="5" fillId="6" borderId="7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7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10" xfId="0" applyNumberFormat="1" applyFont="1" applyFill="1" applyBorder="1" applyAlignment="1" applyProtection="1">
      <alignment horizontal="center" vertical="center" wrapText="1"/>
      <protection hidden="1"/>
    </xf>
    <xf numFmtId="165" fontId="5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166" fontId="5" fillId="0" borderId="0" xfId="3" applyNumberFormat="1" applyFont="1" applyAlignment="1" applyProtection="1">
      <alignment wrapText="1"/>
      <protection hidden="1"/>
    </xf>
    <xf numFmtId="164" fontId="5" fillId="0" borderId="0" xfId="0" applyNumberFormat="1" applyFont="1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3" fillId="0" borderId="7" xfId="0" applyFont="1" applyBorder="1" applyAlignment="1" applyProtection="1">
      <alignment horizontal="center" wrapText="1"/>
      <protection hidden="1"/>
    </xf>
    <xf numFmtId="4" fontId="5" fillId="0" borderId="11" xfId="0" applyNumberFormat="1" applyFont="1" applyBorder="1" applyAlignment="1" applyProtection="1">
      <alignment horizontal="center" wrapText="1"/>
      <protection hidden="1"/>
    </xf>
    <xf numFmtId="10" fontId="5" fillId="0" borderId="11" xfId="0" applyNumberFormat="1" applyFont="1" applyBorder="1" applyAlignment="1" applyProtection="1">
      <alignment horizontal="center" wrapText="1"/>
      <protection hidden="1"/>
    </xf>
    <xf numFmtId="164" fontId="5" fillId="0" borderId="11" xfId="0" applyNumberFormat="1" applyFont="1" applyBorder="1" applyAlignment="1" applyProtection="1">
      <alignment horizontal="center" wrapText="1"/>
      <protection hidden="1"/>
    </xf>
    <xf numFmtId="9" fontId="5" fillId="0" borderId="11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hidden="1"/>
    </xf>
    <xf numFmtId="166" fontId="14" fillId="0" borderId="0" xfId="3" applyNumberFormat="1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2" fontId="5" fillId="0" borderId="7" xfId="1" applyNumberFormat="1" applyFont="1" applyBorder="1" applyAlignment="1" applyProtection="1">
      <alignment horizontal="center" wrapText="1"/>
      <protection hidden="1"/>
    </xf>
    <xf numFmtId="10" fontId="5" fillId="0" borderId="7" xfId="3" applyNumberFormat="1" applyFont="1" applyBorder="1" applyAlignment="1" applyProtection="1">
      <alignment horizontal="center" wrapText="1"/>
      <protection hidden="1"/>
    </xf>
    <xf numFmtId="164" fontId="5" fillId="0" borderId="7" xfId="2" applyNumberFormat="1" applyFont="1" applyBorder="1" applyAlignment="1" applyProtection="1">
      <alignment horizontal="center" wrapText="1"/>
      <protection hidden="1"/>
    </xf>
    <xf numFmtId="9" fontId="5" fillId="0" borderId="7" xfId="3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15" fillId="7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right" wrapText="1"/>
      <protection hidden="1"/>
    </xf>
    <xf numFmtId="0" fontId="0" fillId="5" borderId="7" xfId="0" applyFill="1" applyBorder="1" applyAlignment="1" applyProtection="1">
      <alignment wrapText="1"/>
      <protection locked="0"/>
    </xf>
    <xf numFmtId="0" fontId="14" fillId="5" borderId="7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12" fillId="7" borderId="0" xfId="0" applyFont="1" applyFill="1" applyAlignment="1" applyProtection="1">
      <alignment horizontal="left"/>
      <protection hidden="1"/>
    </xf>
    <xf numFmtId="0" fontId="2" fillId="7" borderId="0" xfId="0" applyFont="1" applyFill="1" applyAlignment="1" applyProtection="1">
      <alignment horizontal="center"/>
      <protection hidden="1"/>
    </xf>
    <xf numFmtId="9" fontId="2" fillId="7" borderId="0" xfId="3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16" fillId="0" borderId="13" xfId="0" applyFont="1" applyBorder="1" applyAlignment="1" applyProtection="1">
      <alignment horizontal="right" indent="2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164" fontId="2" fillId="7" borderId="0" xfId="0" applyNumberFormat="1" applyFont="1" applyFill="1" applyAlignment="1" applyProtection="1">
      <alignment horizontal="center"/>
      <protection hidden="1"/>
    </xf>
    <xf numFmtId="0" fontId="5" fillId="0" borderId="15" xfId="0" applyFont="1" applyBorder="1" applyProtection="1">
      <protection hidden="1"/>
    </xf>
    <xf numFmtId="0" fontId="12" fillId="0" borderId="0" xfId="0" applyFont="1" applyAlignment="1" applyProtection="1">
      <alignment horizontal="right" indent="2"/>
      <protection hidden="1"/>
    </xf>
    <xf numFmtId="3" fontId="0" fillId="7" borderId="0" xfId="0" applyNumberFormat="1" applyFill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2" fillId="0" borderId="6" xfId="0" applyFont="1" applyBorder="1" applyAlignment="1" applyProtection="1">
      <alignment horizontal="right" indent="2"/>
      <protection hidden="1"/>
    </xf>
    <xf numFmtId="3" fontId="0" fillId="7" borderId="6" xfId="0" applyNumberFormat="1" applyFill="1" applyBorder="1" applyAlignment="1" applyProtection="1">
      <alignment horizontal="center"/>
      <protection hidden="1"/>
    </xf>
    <xf numFmtId="0" fontId="0" fillId="7" borderId="17" xfId="0" applyFill="1" applyBorder="1" applyAlignment="1" applyProtection="1">
      <alignment horizontal="center"/>
      <protection hidden="1"/>
    </xf>
    <xf numFmtId="22" fontId="5" fillId="0" borderId="0" xfId="0" applyNumberFormat="1" applyFont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76200</xdr:rowOff>
        </xdr:from>
        <xdr:to>
          <xdr:col>2</xdr:col>
          <xdr:colOff>1600200</xdr:colOff>
          <xdr:row>34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51C39C-8FCB-49A2-ABD3-69814C0D7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Insert 10 Rows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88900</xdr:colOff>
      <xdr:row>0</xdr:row>
      <xdr:rowOff>25400</xdr:rowOff>
    </xdr:from>
    <xdr:to>
      <xdr:col>2</xdr:col>
      <xdr:colOff>889000</xdr:colOff>
      <xdr:row>4</xdr:row>
      <xdr:rowOff>17434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54398-3DE4-48FA-9FC0-AB11383E5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825" y="25400"/>
          <a:ext cx="1133475" cy="763559"/>
        </a:xfrm>
        <a:prstGeom prst="rect">
          <a:avLst/>
        </a:prstGeom>
      </xdr:spPr>
    </xdr:pic>
    <xdr:clientData/>
  </xdr:twoCellAnchor>
  <xdr:twoCellAnchor editAs="oneCell">
    <xdr:from>
      <xdr:col>22</xdr:col>
      <xdr:colOff>741782</xdr:colOff>
      <xdr:row>41</xdr:row>
      <xdr:rowOff>38100</xdr:rowOff>
    </xdr:from>
    <xdr:to>
      <xdr:col>31</xdr:col>
      <xdr:colOff>83124</xdr:colOff>
      <xdr:row>56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59B158-E12A-45D4-BCF6-500428CB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0657" y="9601200"/>
          <a:ext cx="7018492" cy="50344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\Duvie%20-%20only\Dropbox-Crscf\CRS%20Capital%20Funding%20Dropbox\1-%20CRSF%20Documents\1-%20Underwriting\CRE%20Underwriting%20templates\REO%20Form%20-%20CRS.xlsm" TargetMode="External"/><Relationship Id="rId1" Type="http://schemas.openxmlformats.org/officeDocument/2006/relationships/externalLinkPath" Target="REO%20Form%20-%20C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EO"/>
      <sheetName val="Sheet3"/>
    </sheetNames>
    <definedNames>
      <definedName name="Insert10Rows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2D4-0BDC-4474-B21E-3190CBF84377}">
  <dimension ref="A2:NA88"/>
  <sheetViews>
    <sheetView tabSelected="1" workbookViewId="0">
      <selection activeCell="H12" sqref="H12:H13"/>
    </sheetView>
  </sheetViews>
  <sheetFormatPr defaultColWidth="9.140625" defaultRowHeight="15.75"/>
  <cols>
    <col min="1" max="1" width="2.42578125" style="2" customWidth="1"/>
    <col min="2" max="2" width="5" style="1" customWidth="1"/>
    <col min="3" max="3" width="24.28515625" style="2" customWidth="1"/>
    <col min="4" max="4" width="19.7109375" style="2" customWidth="1"/>
    <col min="5" max="5" width="13.42578125" style="2" customWidth="1"/>
    <col min="6" max="6" width="6.140625" style="2" bestFit="1" customWidth="1"/>
    <col min="7" max="7" width="10.85546875" style="2" customWidth="1"/>
    <col min="8" max="8" width="18.85546875" style="2" customWidth="1"/>
    <col min="9" max="9" width="9.7109375" style="3" customWidth="1"/>
    <col min="10" max="10" width="7.85546875" style="4" customWidth="1"/>
    <col min="11" max="11" width="9.140625" style="5"/>
    <col min="12" max="12" width="9.28515625" style="4" bestFit="1" customWidth="1"/>
    <col min="13" max="13" width="12" style="4" customWidth="1"/>
    <col min="14" max="14" width="12.7109375" style="5" customWidth="1"/>
    <col min="15" max="15" width="16.7109375" style="4" customWidth="1"/>
    <col min="16" max="16" width="9.140625" style="4"/>
    <col min="17" max="17" width="11.7109375" style="4" customWidth="1"/>
    <col min="18" max="18" width="13.140625" style="6" customWidth="1"/>
    <col min="19" max="19" width="13.42578125" style="7" customWidth="1"/>
    <col min="20" max="20" width="11.7109375" style="7" customWidth="1"/>
    <col min="21" max="21" width="12.85546875" style="2" customWidth="1"/>
    <col min="22" max="22" width="14.85546875" style="2" customWidth="1"/>
    <col min="23" max="23" width="14.42578125" style="2" customWidth="1"/>
    <col min="24" max="24" width="15.140625" style="2" customWidth="1"/>
    <col min="25" max="25" width="14" style="2" customWidth="1"/>
    <col min="26" max="26" width="11.42578125" style="2" customWidth="1"/>
    <col min="27" max="27" width="10" style="2" customWidth="1"/>
    <col min="28" max="28" width="9.28515625" style="2" bestFit="1" customWidth="1"/>
    <col min="29" max="29" width="10.42578125" style="2" customWidth="1"/>
    <col min="30" max="30" width="16.42578125" style="2" bestFit="1" customWidth="1"/>
    <col min="31" max="31" width="14" style="2" customWidth="1"/>
    <col min="32" max="32" width="14.7109375" style="2" customWidth="1"/>
    <col min="33" max="33" width="9.140625" style="2" hidden="1" customWidth="1"/>
    <col min="34" max="36" width="11.28515625" style="2" hidden="1" customWidth="1"/>
    <col min="37" max="37" width="9.28515625" style="2" hidden="1" customWidth="1"/>
    <col min="38" max="38" width="11.28515625" style="2" hidden="1" customWidth="1"/>
    <col min="39" max="43" width="9.28515625" style="2" hidden="1" customWidth="1"/>
    <col min="44" max="45" width="9.140625" style="2" hidden="1" customWidth="1"/>
    <col min="46" max="16384" width="9.140625" style="2"/>
  </cols>
  <sheetData>
    <row r="2" spans="2:365">
      <c r="AB2" s="8"/>
      <c r="AD2" s="9" t="s">
        <v>0</v>
      </c>
      <c r="AE2" s="10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</row>
    <row r="3" spans="2:365" ht="18" customHeight="1"/>
    <row r="4" spans="2:365">
      <c r="B4" s="11"/>
      <c r="C4" s="12"/>
      <c r="D4" s="12"/>
      <c r="E4" s="12"/>
      <c r="F4" s="12"/>
      <c r="G4" s="12"/>
      <c r="H4" s="12"/>
      <c r="I4" s="13"/>
      <c r="J4" s="14"/>
      <c r="K4" s="15"/>
      <c r="L4" s="14"/>
      <c r="M4" s="14"/>
      <c r="N4" s="15"/>
      <c r="O4" s="14"/>
      <c r="P4" s="14"/>
      <c r="Q4" s="14"/>
      <c r="R4" s="16"/>
      <c r="S4" s="17"/>
      <c r="T4" s="17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6" spans="2:365">
      <c r="B6" s="18" t="s">
        <v>1</v>
      </c>
      <c r="K6" s="19" t="s">
        <v>2</v>
      </c>
      <c r="L6" s="20"/>
      <c r="M6" s="21"/>
      <c r="N6" s="2"/>
      <c r="O6" s="2"/>
      <c r="P6" s="2"/>
      <c r="Q6" s="2"/>
      <c r="R6" s="3"/>
    </row>
    <row r="7" spans="2:365" ht="23.25" customHeight="1" thickBot="1">
      <c r="B7" s="22"/>
      <c r="C7" s="22"/>
      <c r="D7" s="22"/>
      <c r="E7" s="22"/>
      <c r="F7" s="22"/>
      <c r="G7" s="22"/>
      <c r="H7" s="22"/>
      <c r="I7" s="22"/>
      <c r="K7" s="23"/>
      <c r="L7" s="24"/>
      <c r="M7" s="25"/>
      <c r="N7" s="7"/>
      <c r="O7" s="7"/>
      <c r="P7" s="7"/>
      <c r="Q7" s="7"/>
      <c r="R7" s="7"/>
      <c r="Y7" s="26"/>
    </row>
    <row r="9" spans="2:365">
      <c r="Y9" s="27" t="s">
        <v>3</v>
      </c>
      <c r="Z9" s="28"/>
      <c r="AA9" s="28"/>
      <c r="AB9" s="28"/>
      <c r="AC9" s="28"/>
      <c r="AD9" s="28"/>
      <c r="AE9" s="28"/>
      <c r="AF9" s="29"/>
    </row>
    <row r="10" spans="2:365" s="39" customFormat="1" ht="18" customHeight="1"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0" t="s">
        <v>5</v>
      </c>
      <c r="N10" s="32"/>
      <c r="O10" s="30" t="s">
        <v>6</v>
      </c>
      <c r="P10" s="31"/>
      <c r="Q10" s="31"/>
      <c r="R10" s="31"/>
      <c r="S10" s="31"/>
      <c r="T10" s="31"/>
      <c r="U10" s="32"/>
      <c r="V10" s="33" t="s">
        <v>7</v>
      </c>
      <c r="W10" s="34"/>
      <c r="X10" s="34"/>
      <c r="Y10" s="30" t="s">
        <v>8</v>
      </c>
      <c r="Z10" s="35"/>
      <c r="AA10" s="35"/>
      <c r="AB10" s="35"/>
      <c r="AC10" s="36"/>
      <c r="AD10" s="37" t="s">
        <v>9</v>
      </c>
      <c r="AE10" s="38"/>
      <c r="AF10" s="38"/>
      <c r="AM10" s="39">
        <v>2016</v>
      </c>
      <c r="AN10" s="39">
        <f>+AM10+1</f>
        <v>2017</v>
      </c>
      <c r="AO10" s="39">
        <f t="shared" ref="AO10:AQ10" si="0">+AN10+1</f>
        <v>2018</v>
      </c>
      <c r="AP10" s="39">
        <f t="shared" si="0"/>
        <v>2019</v>
      </c>
      <c r="AQ10" s="39">
        <f t="shared" si="0"/>
        <v>2020</v>
      </c>
    </row>
    <row r="11" spans="2:365" s="48" customFormat="1" ht="75">
      <c r="B11" s="40" t="s">
        <v>10</v>
      </c>
      <c r="C11" s="41" t="s">
        <v>11</v>
      </c>
      <c r="D11" s="41" t="s">
        <v>12</v>
      </c>
      <c r="E11" s="41" t="s">
        <v>13</v>
      </c>
      <c r="F11" s="41" t="s">
        <v>14</v>
      </c>
      <c r="G11" s="41" t="s">
        <v>15</v>
      </c>
      <c r="H11" s="41" t="s">
        <v>16</v>
      </c>
      <c r="I11" s="42" t="s">
        <v>17</v>
      </c>
      <c r="J11" s="41" t="s">
        <v>18</v>
      </c>
      <c r="K11" s="43" t="s">
        <v>19</v>
      </c>
      <c r="L11" s="41" t="s">
        <v>20</v>
      </c>
      <c r="M11" s="41" t="s">
        <v>21</v>
      </c>
      <c r="N11" s="43" t="s">
        <v>22</v>
      </c>
      <c r="O11" s="41" t="s">
        <v>23</v>
      </c>
      <c r="P11" s="41" t="s">
        <v>24</v>
      </c>
      <c r="Q11" s="41" t="s">
        <v>25</v>
      </c>
      <c r="R11" s="44" t="s">
        <v>26</v>
      </c>
      <c r="S11" s="45" t="s">
        <v>27</v>
      </c>
      <c r="T11" s="45" t="s">
        <v>28</v>
      </c>
      <c r="U11" s="41" t="s">
        <v>29</v>
      </c>
      <c r="V11" s="41" t="s">
        <v>30</v>
      </c>
      <c r="W11" s="41" t="s">
        <v>31</v>
      </c>
      <c r="X11" s="41" t="s">
        <v>32</v>
      </c>
      <c r="Y11" s="46" t="s">
        <v>33</v>
      </c>
      <c r="Z11" s="46" t="s">
        <v>34</v>
      </c>
      <c r="AA11" s="46" t="s">
        <v>35</v>
      </c>
      <c r="AB11" s="46" t="s">
        <v>36</v>
      </c>
      <c r="AC11" s="46" t="s">
        <v>37</v>
      </c>
      <c r="AD11" s="46" t="s">
        <v>38</v>
      </c>
      <c r="AE11" s="46" t="s">
        <v>39</v>
      </c>
      <c r="AF11" s="46" t="s">
        <v>40</v>
      </c>
      <c r="AG11" s="47"/>
      <c r="AH11" s="47" t="s">
        <v>38</v>
      </c>
      <c r="AI11" s="48" t="s">
        <v>39</v>
      </c>
      <c r="AJ11" s="48" t="s">
        <v>40</v>
      </c>
      <c r="AK11" s="49" t="s">
        <v>41</v>
      </c>
      <c r="AL11" s="48" t="s">
        <v>42</v>
      </c>
      <c r="AM11" s="48" t="str">
        <f ca="1">CONCATENATE("Maturing Debt ",$AD$62)</f>
        <v>Maturing Debt 2023</v>
      </c>
      <c r="AN11" s="48" t="str">
        <f ca="1">CONCATENATE("Maturing Debt ",$AD$62+1)</f>
        <v>Maturing Debt 2024</v>
      </c>
      <c r="AO11" s="48" t="str">
        <f ca="1">CONCATENATE("Maturing Debt ",$AD$62+2)</f>
        <v>Maturing Debt 2025</v>
      </c>
      <c r="AP11" s="48" t="str">
        <f ca="1">CONCATENATE("Maturing Debt ",$AD$62+3)</f>
        <v>Maturing Debt 2026</v>
      </c>
      <c r="AQ11" s="48" t="str">
        <f ca="1">CONCATENATE("Maturing Debt ",$AD$62+4)</f>
        <v>Maturing Debt 2027</v>
      </c>
    </row>
    <row r="12" spans="2:365" s="63" customFormat="1" ht="33" customHeight="1">
      <c r="B12" s="50">
        <v>1</v>
      </c>
      <c r="C12" s="51"/>
      <c r="D12" s="51"/>
      <c r="E12" s="51"/>
      <c r="F12" s="51"/>
      <c r="G12" s="51"/>
      <c r="H12" s="51"/>
      <c r="I12" s="52"/>
      <c r="J12" s="53"/>
      <c r="K12" s="54"/>
      <c r="L12" s="53"/>
      <c r="M12" s="53"/>
      <c r="N12" s="54"/>
      <c r="O12" s="53"/>
      <c r="P12" s="53"/>
      <c r="Q12" s="53"/>
      <c r="R12" s="55"/>
      <c r="S12" s="56"/>
      <c r="T12" s="56"/>
      <c r="U12" s="51"/>
      <c r="V12" s="56"/>
      <c r="W12" s="56"/>
      <c r="X12" s="56"/>
      <c r="Y12" s="57"/>
      <c r="Z12" s="58"/>
      <c r="AA12" s="59"/>
      <c r="AB12" s="60"/>
      <c r="AC12" s="61"/>
      <c r="AD12" s="60"/>
      <c r="AE12" s="60"/>
      <c r="AF12" s="62"/>
      <c r="AH12" s="64">
        <f>+AD12</f>
        <v>0</v>
      </c>
      <c r="AI12" s="64">
        <f t="shared" ref="AI12:AJ27" si="1">+AE12</f>
        <v>0</v>
      </c>
      <c r="AJ12" s="64">
        <f t="shared" si="1"/>
        <v>0</v>
      </c>
      <c r="AK12" s="63" t="str">
        <f t="shared" ref="AK12:AK31" si="2">IF(OR($H12=$H$61,$H12=$H$62),I12,"")</f>
        <v/>
      </c>
      <c r="AL12" s="63" t="str">
        <f t="shared" ref="AL12:AL31" si="3">IF(OR($H12=$H$61,$H12=$H$62),K12,"")</f>
        <v/>
      </c>
      <c r="AM12" s="63" t="str">
        <f t="shared" ref="AM12:AQ27" si="4">IF(YEAR($R12)=AM$10,$AE12,"")</f>
        <v/>
      </c>
      <c r="AN12" s="63" t="str">
        <f t="shared" si="4"/>
        <v/>
      </c>
      <c r="AO12" s="63" t="str">
        <f t="shared" si="4"/>
        <v/>
      </c>
      <c r="AP12" s="63" t="str">
        <f t="shared" si="4"/>
        <v/>
      </c>
      <c r="AQ12" s="63" t="str">
        <f t="shared" si="4"/>
        <v/>
      </c>
      <c r="AT12" s="65"/>
    </row>
    <row r="13" spans="2:365" s="65" customFormat="1" ht="33" customHeight="1">
      <c r="B13" s="66">
        <f>+B12+1</f>
        <v>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3"/>
      <c r="Q13" s="53"/>
      <c r="R13" s="55"/>
      <c r="S13" s="56"/>
      <c r="T13" s="56"/>
      <c r="U13" s="56"/>
      <c r="V13" s="56"/>
      <c r="W13" s="56"/>
      <c r="X13" s="56"/>
      <c r="Y13" s="67"/>
      <c r="Z13" s="67"/>
      <c r="AA13" s="67"/>
      <c r="AB13" s="67"/>
      <c r="AC13" s="67"/>
      <c r="AD13" s="60" t="str">
        <f t="shared" ref="AD13:AD31" si="5">IF(X13*N13&gt;0.01,X13*N13,"")</f>
        <v/>
      </c>
      <c r="AE13" s="60" t="str">
        <f t="shared" ref="AE13:AE31" si="6">IF(S13*N13&gt;0.01,S13*N13,"")</f>
        <v/>
      </c>
      <c r="AF13" s="62" t="str">
        <f t="shared" ref="AF13:AF31" si="7">IFERROR(AD13-AE13,AD13)</f>
        <v/>
      </c>
      <c r="AH13" s="64" t="str">
        <f t="shared" ref="AH13:AJ31" si="8">+AD13</f>
        <v/>
      </c>
      <c r="AI13" s="64" t="str">
        <f t="shared" si="1"/>
        <v/>
      </c>
      <c r="AJ13" s="64" t="str">
        <f t="shared" si="1"/>
        <v/>
      </c>
      <c r="AK13" s="63" t="str">
        <f t="shared" si="2"/>
        <v/>
      </c>
      <c r="AL13" s="63" t="str">
        <f t="shared" si="3"/>
        <v/>
      </c>
      <c r="AM13" s="63" t="str">
        <f t="shared" si="4"/>
        <v/>
      </c>
      <c r="AN13" s="63" t="str">
        <f t="shared" si="4"/>
        <v/>
      </c>
      <c r="AO13" s="63" t="str">
        <f t="shared" si="4"/>
        <v/>
      </c>
      <c r="AP13" s="63" t="str">
        <f t="shared" si="4"/>
        <v/>
      </c>
      <c r="AQ13" s="63" t="str">
        <f t="shared" si="4"/>
        <v/>
      </c>
    </row>
    <row r="14" spans="2:365" s="65" customFormat="1" ht="33" customHeight="1">
      <c r="B14" s="66">
        <f t="shared" ref="B14:B31" si="9">+B13+1</f>
        <v>3</v>
      </c>
      <c r="C14" s="51"/>
      <c r="D14" s="51"/>
      <c r="E14" s="51"/>
      <c r="F14" s="51"/>
      <c r="G14" s="51"/>
      <c r="H14" s="51"/>
      <c r="I14" s="52"/>
      <c r="J14" s="53"/>
      <c r="K14" s="54"/>
      <c r="L14" s="53"/>
      <c r="M14" s="53"/>
      <c r="N14" s="54"/>
      <c r="O14" s="53"/>
      <c r="P14" s="53"/>
      <c r="Q14" s="53"/>
      <c r="R14" s="55"/>
      <c r="S14" s="56"/>
      <c r="T14" s="56"/>
      <c r="U14" s="51"/>
      <c r="V14" s="56"/>
      <c r="W14" s="56"/>
      <c r="X14" s="56"/>
      <c r="Y14" s="57" t="str">
        <f t="shared" ref="Y14:Y31" si="10">IF(X14&gt;1,V14-W14,"")</f>
        <v/>
      </c>
      <c r="Z14" s="58" t="str">
        <f t="shared" ref="Z14:Z31" si="11">IFERROR(+Y14/T14,"")</f>
        <v/>
      </c>
      <c r="AA14" s="59" t="str">
        <f t="shared" ref="AA14:AA31" si="12">IFERROR(SUM(Y14/X14),"")</f>
        <v/>
      </c>
      <c r="AB14" s="60" t="str">
        <f t="shared" ref="AB14:AB31" si="13">IFERROR(X14/I14,"")</f>
        <v/>
      </c>
      <c r="AC14" s="61" t="str">
        <f t="shared" ref="AC14:AC31" si="14">IFERROR(S14/X14,"")</f>
        <v/>
      </c>
      <c r="AD14" s="60" t="str">
        <f t="shared" si="5"/>
        <v/>
      </c>
      <c r="AE14" s="60" t="str">
        <f t="shared" si="6"/>
        <v/>
      </c>
      <c r="AF14" s="62" t="str">
        <f t="shared" si="7"/>
        <v/>
      </c>
      <c r="AH14" s="64" t="str">
        <f t="shared" si="8"/>
        <v/>
      </c>
      <c r="AI14" s="64" t="str">
        <f t="shared" si="1"/>
        <v/>
      </c>
      <c r="AJ14" s="64" t="str">
        <f t="shared" si="1"/>
        <v/>
      </c>
      <c r="AK14" s="63" t="str">
        <f t="shared" si="2"/>
        <v/>
      </c>
      <c r="AL14" s="63" t="str">
        <f t="shared" si="3"/>
        <v/>
      </c>
      <c r="AM14" s="63" t="str">
        <f t="shared" si="4"/>
        <v/>
      </c>
      <c r="AN14" s="63" t="str">
        <f t="shared" si="4"/>
        <v/>
      </c>
      <c r="AO14" s="63" t="str">
        <f t="shared" si="4"/>
        <v/>
      </c>
      <c r="AP14" s="63" t="str">
        <f t="shared" si="4"/>
        <v/>
      </c>
      <c r="AQ14" s="63" t="str">
        <f t="shared" si="4"/>
        <v/>
      </c>
    </row>
    <row r="15" spans="2:365" s="65" customFormat="1" ht="33" customHeight="1">
      <c r="B15" s="66">
        <f t="shared" si="9"/>
        <v>4</v>
      </c>
      <c r="C15" s="51"/>
      <c r="D15" s="51"/>
      <c r="E15" s="51"/>
      <c r="F15" s="51"/>
      <c r="G15" s="51"/>
      <c r="H15" s="51"/>
      <c r="I15" s="52"/>
      <c r="J15" s="53"/>
      <c r="K15" s="54"/>
      <c r="L15" s="53"/>
      <c r="M15" s="53"/>
      <c r="N15" s="54"/>
      <c r="O15" s="53"/>
      <c r="P15" s="53"/>
      <c r="Q15" s="53"/>
      <c r="R15" s="55"/>
      <c r="S15" s="56"/>
      <c r="T15" s="56"/>
      <c r="U15" s="51"/>
      <c r="V15" s="56"/>
      <c r="W15" s="56"/>
      <c r="X15" s="56"/>
      <c r="Y15" s="57" t="str">
        <f t="shared" si="10"/>
        <v/>
      </c>
      <c r="Z15" s="58" t="str">
        <f t="shared" si="11"/>
        <v/>
      </c>
      <c r="AA15" s="59" t="str">
        <f t="shared" si="12"/>
        <v/>
      </c>
      <c r="AB15" s="60" t="str">
        <f t="shared" si="13"/>
        <v/>
      </c>
      <c r="AC15" s="61" t="str">
        <f t="shared" si="14"/>
        <v/>
      </c>
      <c r="AD15" s="60" t="str">
        <f t="shared" si="5"/>
        <v/>
      </c>
      <c r="AE15" s="60" t="str">
        <f t="shared" si="6"/>
        <v/>
      </c>
      <c r="AF15" s="62" t="str">
        <f t="shared" si="7"/>
        <v/>
      </c>
      <c r="AH15" s="64" t="str">
        <f t="shared" si="8"/>
        <v/>
      </c>
      <c r="AI15" s="64" t="str">
        <f t="shared" si="1"/>
        <v/>
      </c>
      <c r="AJ15" s="64" t="str">
        <f t="shared" si="1"/>
        <v/>
      </c>
      <c r="AK15" s="63" t="str">
        <f t="shared" si="2"/>
        <v/>
      </c>
      <c r="AL15" s="63" t="str">
        <f t="shared" si="3"/>
        <v/>
      </c>
      <c r="AM15" s="63" t="str">
        <f t="shared" si="4"/>
        <v/>
      </c>
      <c r="AN15" s="63" t="str">
        <f t="shared" si="4"/>
        <v/>
      </c>
      <c r="AO15" s="63" t="str">
        <f t="shared" si="4"/>
        <v/>
      </c>
      <c r="AP15" s="63" t="str">
        <f t="shared" si="4"/>
        <v/>
      </c>
      <c r="AQ15" s="63" t="str">
        <f t="shared" si="4"/>
        <v/>
      </c>
    </row>
    <row r="16" spans="2:365" s="65" customFormat="1" ht="33" customHeight="1">
      <c r="B16" s="66">
        <f t="shared" si="9"/>
        <v>5</v>
      </c>
      <c r="C16" s="51"/>
      <c r="D16" s="51"/>
      <c r="E16" s="51"/>
      <c r="F16" s="51"/>
      <c r="G16" s="51"/>
      <c r="H16" s="51"/>
      <c r="I16" s="52"/>
      <c r="J16" s="53"/>
      <c r="K16" s="54"/>
      <c r="L16" s="53"/>
      <c r="M16" s="53"/>
      <c r="N16" s="54"/>
      <c r="O16" s="53"/>
      <c r="P16" s="53"/>
      <c r="Q16" s="53"/>
      <c r="R16" s="55"/>
      <c r="S16" s="56"/>
      <c r="T16" s="56"/>
      <c r="U16" s="51"/>
      <c r="V16" s="56"/>
      <c r="W16" s="56"/>
      <c r="X16" s="56"/>
      <c r="Y16" s="57" t="str">
        <f t="shared" si="10"/>
        <v/>
      </c>
      <c r="Z16" s="58" t="str">
        <f t="shared" si="11"/>
        <v/>
      </c>
      <c r="AA16" s="59" t="str">
        <f t="shared" si="12"/>
        <v/>
      </c>
      <c r="AB16" s="60" t="str">
        <f t="shared" si="13"/>
        <v/>
      </c>
      <c r="AC16" s="61" t="str">
        <f t="shared" si="14"/>
        <v/>
      </c>
      <c r="AD16" s="60" t="str">
        <f t="shared" si="5"/>
        <v/>
      </c>
      <c r="AE16" s="60" t="str">
        <f t="shared" si="6"/>
        <v/>
      </c>
      <c r="AF16" s="62" t="str">
        <f t="shared" si="7"/>
        <v/>
      </c>
      <c r="AH16" s="64" t="str">
        <f t="shared" si="8"/>
        <v/>
      </c>
      <c r="AI16" s="64" t="str">
        <f t="shared" si="1"/>
        <v/>
      </c>
      <c r="AJ16" s="64" t="str">
        <f t="shared" si="1"/>
        <v/>
      </c>
      <c r="AK16" s="63" t="str">
        <f t="shared" si="2"/>
        <v/>
      </c>
      <c r="AL16" s="63" t="str">
        <f t="shared" si="3"/>
        <v/>
      </c>
      <c r="AM16" s="63" t="str">
        <f t="shared" si="4"/>
        <v/>
      </c>
      <c r="AN16" s="63" t="str">
        <f t="shared" si="4"/>
        <v/>
      </c>
      <c r="AO16" s="63" t="str">
        <f t="shared" si="4"/>
        <v/>
      </c>
      <c r="AP16" s="63" t="str">
        <f t="shared" si="4"/>
        <v/>
      </c>
      <c r="AQ16" s="63" t="str">
        <f t="shared" si="4"/>
        <v/>
      </c>
    </row>
    <row r="17" spans="1:43" s="65" customFormat="1" ht="33" customHeight="1">
      <c r="B17" s="66">
        <f t="shared" si="9"/>
        <v>6</v>
      </c>
      <c r="C17" s="51"/>
      <c r="D17" s="51"/>
      <c r="E17" s="51"/>
      <c r="F17" s="51"/>
      <c r="G17" s="51"/>
      <c r="H17" s="51"/>
      <c r="I17" s="52"/>
      <c r="J17" s="53"/>
      <c r="K17" s="54"/>
      <c r="L17" s="53"/>
      <c r="M17" s="53"/>
      <c r="N17" s="54"/>
      <c r="O17" s="53"/>
      <c r="P17" s="53"/>
      <c r="Q17" s="53"/>
      <c r="R17" s="55"/>
      <c r="S17" s="56"/>
      <c r="T17" s="56"/>
      <c r="U17" s="51"/>
      <c r="V17" s="56"/>
      <c r="W17" s="56"/>
      <c r="X17" s="56"/>
      <c r="Y17" s="57" t="str">
        <f t="shared" si="10"/>
        <v/>
      </c>
      <c r="Z17" s="58" t="str">
        <f t="shared" si="11"/>
        <v/>
      </c>
      <c r="AA17" s="59" t="str">
        <f t="shared" si="12"/>
        <v/>
      </c>
      <c r="AB17" s="60" t="str">
        <f t="shared" si="13"/>
        <v/>
      </c>
      <c r="AC17" s="61" t="str">
        <f t="shared" si="14"/>
        <v/>
      </c>
      <c r="AD17" s="60" t="str">
        <f t="shared" si="5"/>
        <v/>
      </c>
      <c r="AE17" s="60" t="str">
        <f t="shared" si="6"/>
        <v/>
      </c>
      <c r="AF17" s="62" t="str">
        <f t="shared" si="7"/>
        <v/>
      </c>
      <c r="AH17" s="64" t="str">
        <f t="shared" si="8"/>
        <v/>
      </c>
      <c r="AI17" s="64" t="str">
        <f t="shared" si="1"/>
        <v/>
      </c>
      <c r="AJ17" s="64" t="str">
        <f t="shared" si="1"/>
        <v/>
      </c>
      <c r="AK17" s="63" t="str">
        <f t="shared" si="2"/>
        <v/>
      </c>
      <c r="AL17" s="63" t="str">
        <f t="shared" si="3"/>
        <v/>
      </c>
      <c r="AM17" s="63" t="str">
        <f t="shared" si="4"/>
        <v/>
      </c>
      <c r="AN17" s="63" t="str">
        <f t="shared" si="4"/>
        <v/>
      </c>
      <c r="AO17" s="63" t="str">
        <f t="shared" si="4"/>
        <v/>
      </c>
      <c r="AP17" s="63" t="str">
        <f t="shared" si="4"/>
        <v/>
      </c>
      <c r="AQ17" s="63" t="str">
        <f t="shared" si="4"/>
        <v/>
      </c>
    </row>
    <row r="18" spans="1:43" s="65" customFormat="1" ht="33" customHeight="1">
      <c r="B18" s="66">
        <f t="shared" si="9"/>
        <v>7</v>
      </c>
      <c r="C18" s="51"/>
      <c r="D18" s="51"/>
      <c r="E18" s="51"/>
      <c r="F18" s="51"/>
      <c r="G18" s="51"/>
      <c r="H18" s="51"/>
      <c r="I18" s="52"/>
      <c r="J18" s="53"/>
      <c r="K18" s="54"/>
      <c r="L18" s="53"/>
      <c r="M18" s="53"/>
      <c r="N18" s="54"/>
      <c r="O18" s="53"/>
      <c r="P18" s="53"/>
      <c r="Q18" s="53"/>
      <c r="R18" s="55"/>
      <c r="S18" s="56"/>
      <c r="T18" s="56"/>
      <c r="U18" s="51"/>
      <c r="V18" s="56"/>
      <c r="W18" s="56"/>
      <c r="X18" s="56"/>
      <c r="Y18" s="57" t="str">
        <f t="shared" si="10"/>
        <v/>
      </c>
      <c r="Z18" s="58" t="str">
        <f t="shared" si="11"/>
        <v/>
      </c>
      <c r="AA18" s="59" t="str">
        <f t="shared" si="12"/>
        <v/>
      </c>
      <c r="AB18" s="60" t="str">
        <f t="shared" si="13"/>
        <v/>
      </c>
      <c r="AC18" s="61" t="str">
        <f t="shared" si="14"/>
        <v/>
      </c>
      <c r="AD18" s="60" t="str">
        <f t="shared" si="5"/>
        <v/>
      </c>
      <c r="AE18" s="60" t="str">
        <f t="shared" si="6"/>
        <v/>
      </c>
      <c r="AF18" s="62" t="str">
        <f t="shared" si="7"/>
        <v/>
      </c>
      <c r="AH18" s="64" t="str">
        <f t="shared" si="8"/>
        <v/>
      </c>
      <c r="AI18" s="64" t="str">
        <f t="shared" si="1"/>
        <v/>
      </c>
      <c r="AJ18" s="64" t="str">
        <f t="shared" si="1"/>
        <v/>
      </c>
      <c r="AK18" s="63" t="str">
        <f t="shared" si="2"/>
        <v/>
      </c>
      <c r="AL18" s="63" t="str">
        <f t="shared" si="3"/>
        <v/>
      </c>
      <c r="AM18" s="63" t="str">
        <f t="shared" si="4"/>
        <v/>
      </c>
      <c r="AN18" s="63" t="str">
        <f t="shared" si="4"/>
        <v/>
      </c>
      <c r="AO18" s="63" t="str">
        <f t="shared" si="4"/>
        <v/>
      </c>
      <c r="AP18" s="63" t="str">
        <f t="shared" si="4"/>
        <v/>
      </c>
      <c r="AQ18" s="63" t="str">
        <f t="shared" si="4"/>
        <v/>
      </c>
    </row>
    <row r="19" spans="1:43" s="65" customFormat="1" ht="33" customHeight="1">
      <c r="B19" s="66">
        <f t="shared" si="9"/>
        <v>8</v>
      </c>
      <c r="C19" s="51"/>
      <c r="D19" s="51"/>
      <c r="E19" s="51"/>
      <c r="F19" s="51"/>
      <c r="G19" s="51"/>
      <c r="H19" s="51"/>
      <c r="I19" s="52"/>
      <c r="J19" s="53"/>
      <c r="K19" s="54"/>
      <c r="L19" s="53"/>
      <c r="M19" s="53"/>
      <c r="N19" s="54"/>
      <c r="O19" s="53"/>
      <c r="P19" s="53"/>
      <c r="Q19" s="53"/>
      <c r="R19" s="55"/>
      <c r="S19" s="56"/>
      <c r="T19" s="56"/>
      <c r="U19" s="51"/>
      <c r="V19" s="56"/>
      <c r="W19" s="56"/>
      <c r="X19" s="56"/>
      <c r="Y19" s="57" t="str">
        <f t="shared" si="10"/>
        <v/>
      </c>
      <c r="Z19" s="58" t="str">
        <f t="shared" si="11"/>
        <v/>
      </c>
      <c r="AA19" s="59" t="str">
        <f t="shared" si="12"/>
        <v/>
      </c>
      <c r="AB19" s="60" t="str">
        <f t="shared" si="13"/>
        <v/>
      </c>
      <c r="AC19" s="61" t="str">
        <f t="shared" si="14"/>
        <v/>
      </c>
      <c r="AD19" s="60" t="str">
        <f t="shared" si="5"/>
        <v/>
      </c>
      <c r="AE19" s="60" t="str">
        <f t="shared" si="6"/>
        <v/>
      </c>
      <c r="AF19" s="62" t="str">
        <f t="shared" si="7"/>
        <v/>
      </c>
      <c r="AH19" s="64" t="str">
        <f t="shared" si="8"/>
        <v/>
      </c>
      <c r="AI19" s="64" t="str">
        <f t="shared" si="1"/>
        <v/>
      </c>
      <c r="AJ19" s="64" t="str">
        <f t="shared" si="1"/>
        <v/>
      </c>
      <c r="AK19" s="63" t="str">
        <f t="shared" si="2"/>
        <v/>
      </c>
      <c r="AL19" s="63" t="str">
        <f t="shared" si="3"/>
        <v/>
      </c>
      <c r="AM19" s="63" t="str">
        <f t="shared" si="4"/>
        <v/>
      </c>
      <c r="AN19" s="63" t="str">
        <f t="shared" si="4"/>
        <v/>
      </c>
      <c r="AO19" s="63" t="str">
        <f t="shared" si="4"/>
        <v/>
      </c>
      <c r="AP19" s="63" t="str">
        <f t="shared" si="4"/>
        <v/>
      </c>
      <c r="AQ19" s="63" t="str">
        <f t="shared" si="4"/>
        <v/>
      </c>
    </row>
    <row r="20" spans="1:43" s="65" customFormat="1" ht="33" customHeight="1">
      <c r="B20" s="66">
        <f t="shared" si="9"/>
        <v>9</v>
      </c>
      <c r="C20" s="51"/>
      <c r="D20" s="51"/>
      <c r="E20" s="51"/>
      <c r="F20" s="51"/>
      <c r="G20" s="51"/>
      <c r="H20" s="51"/>
      <c r="I20" s="52"/>
      <c r="J20" s="53"/>
      <c r="K20" s="54"/>
      <c r="L20" s="53"/>
      <c r="M20" s="53"/>
      <c r="N20" s="54"/>
      <c r="O20" s="53"/>
      <c r="P20" s="53"/>
      <c r="Q20" s="53"/>
      <c r="R20" s="55"/>
      <c r="S20" s="56"/>
      <c r="T20" s="56"/>
      <c r="U20" s="51"/>
      <c r="V20" s="56"/>
      <c r="W20" s="56"/>
      <c r="X20" s="56"/>
      <c r="Y20" s="57" t="str">
        <f t="shared" si="10"/>
        <v/>
      </c>
      <c r="Z20" s="58" t="str">
        <f t="shared" si="11"/>
        <v/>
      </c>
      <c r="AA20" s="59" t="str">
        <f t="shared" si="12"/>
        <v/>
      </c>
      <c r="AB20" s="60" t="str">
        <f t="shared" si="13"/>
        <v/>
      </c>
      <c r="AC20" s="61" t="str">
        <f t="shared" si="14"/>
        <v/>
      </c>
      <c r="AD20" s="60" t="str">
        <f t="shared" si="5"/>
        <v/>
      </c>
      <c r="AE20" s="60" t="str">
        <f t="shared" si="6"/>
        <v/>
      </c>
      <c r="AF20" s="62" t="str">
        <f t="shared" si="7"/>
        <v/>
      </c>
      <c r="AH20" s="64" t="str">
        <f t="shared" si="8"/>
        <v/>
      </c>
      <c r="AI20" s="64" t="str">
        <f t="shared" si="1"/>
        <v/>
      </c>
      <c r="AJ20" s="64" t="str">
        <f t="shared" si="1"/>
        <v/>
      </c>
      <c r="AK20" s="63" t="str">
        <f t="shared" si="2"/>
        <v/>
      </c>
      <c r="AL20" s="63" t="str">
        <f t="shared" si="3"/>
        <v/>
      </c>
      <c r="AM20" s="63" t="str">
        <f t="shared" si="4"/>
        <v/>
      </c>
      <c r="AN20" s="63" t="str">
        <f t="shared" si="4"/>
        <v/>
      </c>
      <c r="AO20" s="63" t="str">
        <f t="shared" si="4"/>
        <v/>
      </c>
      <c r="AP20" s="63" t="str">
        <f t="shared" si="4"/>
        <v/>
      </c>
      <c r="AQ20" s="63" t="str">
        <f t="shared" si="4"/>
        <v/>
      </c>
    </row>
    <row r="21" spans="1:43" s="65" customFormat="1" ht="33" customHeight="1">
      <c r="B21" s="66">
        <f t="shared" si="9"/>
        <v>10</v>
      </c>
      <c r="C21" s="51"/>
      <c r="D21" s="51"/>
      <c r="E21" s="51"/>
      <c r="F21" s="51"/>
      <c r="G21" s="51"/>
      <c r="H21" s="51"/>
      <c r="I21" s="52"/>
      <c r="J21" s="53"/>
      <c r="K21" s="54"/>
      <c r="L21" s="53"/>
      <c r="M21" s="53"/>
      <c r="N21" s="54"/>
      <c r="O21" s="53"/>
      <c r="P21" s="53"/>
      <c r="Q21" s="53"/>
      <c r="R21" s="55"/>
      <c r="S21" s="56"/>
      <c r="T21" s="56"/>
      <c r="U21" s="51"/>
      <c r="V21" s="56"/>
      <c r="W21" s="56"/>
      <c r="X21" s="56"/>
      <c r="Y21" s="57" t="str">
        <f t="shared" si="10"/>
        <v/>
      </c>
      <c r="Z21" s="58" t="str">
        <f t="shared" si="11"/>
        <v/>
      </c>
      <c r="AA21" s="59" t="str">
        <f t="shared" si="12"/>
        <v/>
      </c>
      <c r="AB21" s="60" t="str">
        <f t="shared" si="13"/>
        <v/>
      </c>
      <c r="AC21" s="61" t="str">
        <f t="shared" si="14"/>
        <v/>
      </c>
      <c r="AD21" s="60" t="str">
        <f t="shared" si="5"/>
        <v/>
      </c>
      <c r="AE21" s="60" t="str">
        <f t="shared" si="6"/>
        <v/>
      </c>
      <c r="AF21" s="62" t="str">
        <f t="shared" si="7"/>
        <v/>
      </c>
      <c r="AH21" s="64" t="str">
        <f t="shared" si="8"/>
        <v/>
      </c>
      <c r="AI21" s="64" t="str">
        <f t="shared" si="1"/>
        <v/>
      </c>
      <c r="AJ21" s="64" t="str">
        <f t="shared" si="1"/>
        <v/>
      </c>
      <c r="AK21" s="63" t="str">
        <f t="shared" si="2"/>
        <v/>
      </c>
      <c r="AL21" s="63" t="str">
        <f t="shared" si="3"/>
        <v/>
      </c>
      <c r="AM21" s="63" t="str">
        <f t="shared" si="4"/>
        <v/>
      </c>
      <c r="AN21" s="63" t="str">
        <f t="shared" si="4"/>
        <v/>
      </c>
      <c r="AO21" s="63" t="str">
        <f t="shared" si="4"/>
        <v/>
      </c>
      <c r="AP21" s="63" t="str">
        <f t="shared" si="4"/>
        <v/>
      </c>
      <c r="AQ21" s="63" t="str">
        <f t="shared" si="4"/>
        <v/>
      </c>
    </row>
    <row r="22" spans="1:43" s="65" customFormat="1" ht="33" hidden="1" customHeight="1">
      <c r="B22" s="66">
        <f t="shared" si="9"/>
        <v>11</v>
      </c>
      <c r="C22" s="51"/>
      <c r="D22" s="51"/>
      <c r="E22" s="51"/>
      <c r="F22" s="51"/>
      <c r="G22" s="51"/>
      <c r="H22" s="51"/>
      <c r="I22" s="52"/>
      <c r="J22" s="53"/>
      <c r="K22" s="54"/>
      <c r="L22" s="53"/>
      <c r="M22" s="53"/>
      <c r="N22" s="54"/>
      <c r="O22" s="53"/>
      <c r="P22" s="53"/>
      <c r="Q22" s="53"/>
      <c r="R22" s="55"/>
      <c r="S22" s="56"/>
      <c r="T22" s="56"/>
      <c r="U22" s="51"/>
      <c r="V22" s="56"/>
      <c r="W22" s="56"/>
      <c r="X22" s="56"/>
      <c r="Y22" s="57" t="str">
        <f t="shared" si="10"/>
        <v/>
      </c>
      <c r="Z22" s="58" t="str">
        <f t="shared" si="11"/>
        <v/>
      </c>
      <c r="AA22" s="59" t="str">
        <f t="shared" si="12"/>
        <v/>
      </c>
      <c r="AB22" s="60" t="str">
        <f t="shared" si="13"/>
        <v/>
      </c>
      <c r="AC22" s="61" t="str">
        <f t="shared" si="14"/>
        <v/>
      </c>
      <c r="AD22" s="60" t="str">
        <f t="shared" si="5"/>
        <v/>
      </c>
      <c r="AE22" s="60" t="str">
        <f t="shared" si="6"/>
        <v/>
      </c>
      <c r="AF22" s="62" t="str">
        <f t="shared" si="7"/>
        <v/>
      </c>
      <c r="AH22" s="64" t="str">
        <f t="shared" si="8"/>
        <v/>
      </c>
      <c r="AI22" s="64" t="str">
        <f t="shared" si="1"/>
        <v/>
      </c>
      <c r="AJ22" s="64" t="str">
        <f t="shared" si="1"/>
        <v/>
      </c>
      <c r="AK22" s="63" t="str">
        <f t="shared" si="2"/>
        <v/>
      </c>
      <c r="AL22" s="63" t="str">
        <f t="shared" si="3"/>
        <v/>
      </c>
      <c r="AM22" s="63" t="str">
        <f t="shared" si="4"/>
        <v/>
      </c>
      <c r="AN22" s="63" t="str">
        <f t="shared" si="4"/>
        <v/>
      </c>
      <c r="AO22" s="63" t="str">
        <f t="shared" si="4"/>
        <v/>
      </c>
      <c r="AP22" s="63" t="str">
        <f t="shared" si="4"/>
        <v/>
      </c>
      <c r="AQ22" s="63" t="str">
        <f t="shared" si="4"/>
        <v/>
      </c>
    </row>
    <row r="23" spans="1:43" s="65" customFormat="1" ht="33" hidden="1" customHeight="1">
      <c r="B23" s="66">
        <f t="shared" si="9"/>
        <v>12</v>
      </c>
      <c r="C23" s="51"/>
      <c r="D23" s="51"/>
      <c r="E23" s="51"/>
      <c r="F23" s="51"/>
      <c r="G23" s="51"/>
      <c r="H23" s="51"/>
      <c r="I23" s="52"/>
      <c r="J23" s="53"/>
      <c r="K23" s="54"/>
      <c r="L23" s="53"/>
      <c r="M23" s="53"/>
      <c r="N23" s="54"/>
      <c r="O23" s="53"/>
      <c r="P23" s="53"/>
      <c r="Q23" s="53"/>
      <c r="R23" s="55"/>
      <c r="S23" s="56"/>
      <c r="T23" s="56"/>
      <c r="U23" s="51"/>
      <c r="V23" s="56"/>
      <c r="W23" s="56"/>
      <c r="X23" s="56"/>
      <c r="Y23" s="57" t="str">
        <f t="shared" si="10"/>
        <v/>
      </c>
      <c r="Z23" s="58" t="str">
        <f t="shared" si="11"/>
        <v/>
      </c>
      <c r="AA23" s="59" t="str">
        <f t="shared" si="12"/>
        <v/>
      </c>
      <c r="AB23" s="60" t="str">
        <f t="shared" si="13"/>
        <v/>
      </c>
      <c r="AC23" s="61" t="str">
        <f t="shared" si="14"/>
        <v/>
      </c>
      <c r="AD23" s="60" t="str">
        <f t="shared" si="5"/>
        <v/>
      </c>
      <c r="AE23" s="60" t="str">
        <f t="shared" si="6"/>
        <v/>
      </c>
      <c r="AF23" s="62" t="str">
        <f t="shared" si="7"/>
        <v/>
      </c>
      <c r="AH23" s="64" t="str">
        <f t="shared" si="8"/>
        <v/>
      </c>
      <c r="AI23" s="64" t="str">
        <f t="shared" si="1"/>
        <v/>
      </c>
      <c r="AJ23" s="64" t="str">
        <f t="shared" si="1"/>
        <v/>
      </c>
      <c r="AK23" s="63" t="str">
        <f t="shared" si="2"/>
        <v/>
      </c>
      <c r="AL23" s="63" t="str">
        <f t="shared" si="3"/>
        <v/>
      </c>
      <c r="AM23" s="63" t="str">
        <f t="shared" si="4"/>
        <v/>
      </c>
      <c r="AN23" s="63" t="str">
        <f t="shared" si="4"/>
        <v/>
      </c>
      <c r="AO23" s="63" t="str">
        <f t="shared" si="4"/>
        <v/>
      </c>
      <c r="AP23" s="63" t="str">
        <f t="shared" si="4"/>
        <v/>
      </c>
      <c r="AQ23" s="63" t="str">
        <f t="shared" si="4"/>
        <v/>
      </c>
    </row>
    <row r="24" spans="1:43" s="65" customFormat="1" ht="33" hidden="1" customHeight="1">
      <c r="B24" s="66">
        <f t="shared" si="9"/>
        <v>13</v>
      </c>
      <c r="C24" s="51"/>
      <c r="D24" s="51"/>
      <c r="E24" s="51"/>
      <c r="F24" s="51"/>
      <c r="G24" s="51"/>
      <c r="H24" s="51"/>
      <c r="I24" s="52"/>
      <c r="J24" s="53"/>
      <c r="K24" s="54"/>
      <c r="L24" s="53"/>
      <c r="M24" s="53"/>
      <c r="N24" s="54"/>
      <c r="O24" s="53"/>
      <c r="P24" s="53"/>
      <c r="Q24" s="53"/>
      <c r="R24" s="55"/>
      <c r="S24" s="56"/>
      <c r="T24" s="56"/>
      <c r="U24" s="51"/>
      <c r="V24" s="56"/>
      <c r="W24" s="56"/>
      <c r="X24" s="56"/>
      <c r="Y24" s="57" t="str">
        <f t="shared" si="10"/>
        <v/>
      </c>
      <c r="Z24" s="58" t="str">
        <f t="shared" si="11"/>
        <v/>
      </c>
      <c r="AA24" s="59" t="str">
        <f t="shared" si="12"/>
        <v/>
      </c>
      <c r="AB24" s="60" t="str">
        <f t="shared" si="13"/>
        <v/>
      </c>
      <c r="AC24" s="61" t="str">
        <f t="shared" si="14"/>
        <v/>
      </c>
      <c r="AD24" s="60" t="str">
        <f t="shared" si="5"/>
        <v/>
      </c>
      <c r="AE24" s="60" t="str">
        <f t="shared" si="6"/>
        <v/>
      </c>
      <c r="AF24" s="62" t="str">
        <f t="shared" si="7"/>
        <v/>
      </c>
      <c r="AH24" s="64" t="str">
        <f t="shared" si="8"/>
        <v/>
      </c>
      <c r="AI24" s="64" t="str">
        <f t="shared" si="1"/>
        <v/>
      </c>
      <c r="AJ24" s="64" t="str">
        <f t="shared" si="1"/>
        <v/>
      </c>
      <c r="AK24" s="63" t="str">
        <f t="shared" si="2"/>
        <v/>
      </c>
      <c r="AL24" s="63" t="str">
        <f t="shared" si="3"/>
        <v/>
      </c>
      <c r="AM24" s="63" t="str">
        <f t="shared" si="4"/>
        <v/>
      </c>
      <c r="AN24" s="63" t="str">
        <f t="shared" si="4"/>
        <v/>
      </c>
      <c r="AO24" s="63" t="str">
        <f t="shared" si="4"/>
        <v/>
      </c>
      <c r="AP24" s="63" t="str">
        <f t="shared" si="4"/>
        <v/>
      </c>
      <c r="AQ24" s="63" t="str">
        <f t="shared" si="4"/>
        <v/>
      </c>
    </row>
    <row r="25" spans="1:43" s="65" customFormat="1" ht="33" hidden="1" customHeight="1">
      <c r="B25" s="66">
        <f t="shared" si="9"/>
        <v>14</v>
      </c>
      <c r="C25" s="51"/>
      <c r="D25" s="51"/>
      <c r="E25" s="51"/>
      <c r="F25" s="51"/>
      <c r="G25" s="51"/>
      <c r="H25" s="51"/>
      <c r="I25" s="52"/>
      <c r="J25" s="53"/>
      <c r="K25" s="54"/>
      <c r="L25" s="53"/>
      <c r="M25" s="53"/>
      <c r="N25" s="54"/>
      <c r="O25" s="53"/>
      <c r="P25" s="53"/>
      <c r="Q25" s="53"/>
      <c r="R25" s="55"/>
      <c r="S25" s="56"/>
      <c r="T25" s="56"/>
      <c r="U25" s="51"/>
      <c r="V25" s="56"/>
      <c r="W25" s="56"/>
      <c r="X25" s="56"/>
      <c r="Y25" s="57" t="str">
        <f t="shared" si="10"/>
        <v/>
      </c>
      <c r="Z25" s="58" t="str">
        <f t="shared" si="11"/>
        <v/>
      </c>
      <c r="AA25" s="59" t="str">
        <f t="shared" si="12"/>
        <v/>
      </c>
      <c r="AB25" s="60" t="str">
        <f t="shared" si="13"/>
        <v/>
      </c>
      <c r="AC25" s="61" t="str">
        <f t="shared" si="14"/>
        <v/>
      </c>
      <c r="AD25" s="60" t="str">
        <f t="shared" si="5"/>
        <v/>
      </c>
      <c r="AE25" s="60" t="str">
        <f t="shared" si="6"/>
        <v/>
      </c>
      <c r="AF25" s="62" t="str">
        <f t="shared" si="7"/>
        <v/>
      </c>
      <c r="AH25" s="64" t="str">
        <f t="shared" si="8"/>
        <v/>
      </c>
      <c r="AI25" s="64" t="str">
        <f t="shared" si="1"/>
        <v/>
      </c>
      <c r="AJ25" s="64" t="str">
        <f t="shared" si="1"/>
        <v/>
      </c>
      <c r="AK25" s="63" t="str">
        <f t="shared" si="2"/>
        <v/>
      </c>
      <c r="AL25" s="63" t="str">
        <f t="shared" si="3"/>
        <v/>
      </c>
      <c r="AM25" s="63" t="str">
        <f t="shared" si="4"/>
        <v/>
      </c>
      <c r="AN25" s="63" t="str">
        <f t="shared" si="4"/>
        <v/>
      </c>
      <c r="AO25" s="63" t="str">
        <f t="shared" si="4"/>
        <v/>
      </c>
      <c r="AP25" s="63" t="str">
        <f t="shared" si="4"/>
        <v/>
      </c>
      <c r="AQ25" s="63" t="str">
        <f t="shared" si="4"/>
        <v/>
      </c>
    </row>
    <row r="26" spans="1:43" s="65" customFormat="1" ht="33" hidden="1" customHeight="1">
      <c r="B26" s="66">
        <f t="shared" si="9"/>
        <v>15</v>
      </c>
      <c r="C26" s="51"/>
      <c r="D26" s="51"/>
      <c r="E26" s="51"/>
      <c r="F26" s="51"/>
      <c r="G26" s="51"/>
      <c r="H26" s="51"/>
      <c r="I26" s="52"/>
      <c r="J26" s="53"/>
      <c r="K26" s="54"/>
      <c r="L26" s="53"/>
      <c r="M26" s="53"/>
      <c r="N26" s="54"/>
      <c r="O26" s="53"/>
      <c r="P26" s="53"/>
      <c r="Q26" s="53"/>
      <c r="R26" s="55"/>
      <c r="S26" s="56"/>
      <c r="T26" s="56"/>
      <c r="U26" s="51"/>
      <c r="V26" s="56"/>
      <c r="W26" s="56"/>
      <c r="X26" s="56"/>
      <c r="Y26" s="57" t="str">
        <f t="shared" si="10"/>
        <v/>
      </c>
      <c r="Z26" s="58" t="str">
        <f t="shared" si="11"/>
        <v/>
      </c>
      <c r="AA26" s="59" t="str">
        <f t="shared" si="12"/>
        <v/>
      </c>
      <c r="AB26" s="60" t="str">
        <f t="shared" si="13"/>
        <v/>
      </c>
      <c r="AC26" s="61" t="str">
        <f t="shared" si="14"/>
        <v/>
      </c>
      <c r="AD26" s="60" t="str">
        <f t="shared" si="5"/>
        <v/>
      </c>
      <c r="AE26" s="60" t="str">
        <f t="shared" si="6"/>
        <v/>
      </c>
      <c r="AF26" s="62" t="str">
        <f t="shared" si="7"/>
        <v/>
      </c>
      <c r="AH26" s="64" t="str">
        <f t="shared" si="8"/>
        <v/>
      </c>
      <c r="AI26" s="64" t="str">
        <f t="shared" si="1"/>
        <v/>
      </c>
      <c r="AJ26" s="64" t="str">
        <f t="shared" si="1"/>
        <v/>
      </c>
      <c r="AK26" s="63" t="str">
        <f t="shared" si="2"/>
        <v/>
      </c>
      <c r="AL26" s="63" t="str">
        <f t="shared" si="3"/>
        <v/>
      </c>
      <c r="AM26" s="63" t="str">
        <f t="shared" si="4"/>
        <v/>
      </c>
      <c r="AN26" s="63" t="str">
        <f t="shared" si="4"/>
        <v/>
      </c>
      <c r="AO26" s="63" t="str">
        <f t="shared" si="4"/>
        <v/>
      </c>
      <c r="AP26" s="63" t="str">
        <f t="shared" si="4"/>
        <v/>
      </c>
      <c r="AQ26" s="63" t="str">
        <f t="shared" si="4"/>
        <v/>
      </c>
    </row>
    <row r="27" spans="1:43" s="65" customFormat="1" ht="33" hidden="1" customHeight="1">
      <c r="B27" s="66">
        <f t="shared" si="9"/>
        <v>16</v>
      </c>
      <c r="C27" s="51"/>
      <c r="D27" s="51"/>
      <c r="E27" s="51"/>
      <c r="F27" s="51"/>
      <c r="G27" s="51"/>
      <c r="H27" s="51"/>
      <c r="I27" s="52"/>
      <c r="J27" s="53"/>
      <c r="K27" s="54"/>
      <c r="L27" s="53"/>
      <c r="M27" s="53"/>
      <c r="N27" s="54"/>
      <c r="O27" s="53"/>
      <c r="P27" s="53"/>
      <c r="Q27" s="53"/>
      <c r="R27" s="55"/>
      <c r="S27" s="56"/>
      <c r="T27" s="56"/>
      <c r="U27" s="51"/>
      <c r="V27" s="56"/>
      <c r="W27" s="56"/>
      <c r="X27" s="56"/>
      <c r="Y27" s="57" t="str">
        <f t="shared" si="10"/>
        <v/>
      </c>
      <c r="Z27" s="58" t="str">
        <f t="shared" si="11"/>
        <v/>
      </c>
      <c r="AA27" s="59" t="str">
        <f t="shared" si="12"/>
        <v/>
      </c>
      <c r="AB27" s="60" t="str">
        <f t="shared" si="13"/>
        <v/>
      </c>
      <c r="AC27" s="61" t="str">
        <f t="shared" si="14"/>
        <v/>
      </c>
      <c r="AD27" s="60" t="str">
        <f t="shared" si="5"/>
        <v/>
      </c>
      <c r="AE27" s="60" t="str">
        <f t="shared" si="6"/>
        <v/>
      </c>
      <c r="AF27" s="62" t="str">
        <f t="shared" si="7"/>
        <v/>
      </c>
      <c r="AH27" s="64" t="str">
        <f t="shared" si="8"/>
        <v/>
      </c>
      <c r="AI27" s="64" t="str">
        <f t="shared" si="1"/>
        <v/>
      </c>
      <c r="AJ27" s="64" t="str">
        <f t="shared" si="1"/>
        <v/>
      </c>
      <c r="AK27" s="63" t="str">
        <f t="shared" si="2"/>
        <v/>
      </c>
      <c r="AL27" s="63" t="str">
        <f t="shared" si="3"/>
        <v/>
      </c>
      <c r="AM27" s="63" t="str">
        <f t="shared" si="4"/>
        <v/>
      </c>
      <c r="AN27" s="63" t="str">
        <f t="shared" si="4"/>
        <v/>
      </c>
      <c r="AO27" s="63" t="str">
        <f t="shared" si="4"/>
        <v/>
      </c>
      <c r="AP27" s="63" t="str">
        <f t="shared" si="4"/>
        <v/>
      </c>
      <c r="AQ27" s="63" t="str">
        <f t="shared" si="4"/>
        <v/>
      </c>
    </row>
    <row r="28" spans="1:43" s="65" customFormat="1" ht="33" hidden="1" customHeight="1">
      <c r="B28" s="66">
        <f t="shared" si="9"/>
        <v>17</v>
      </c>
      <c r="C28" s="51"/>
      <c r="D28" s="51"/>
      <c r="E28" s="51"/>
      <c r="F28" s="51"/>
      <c r="G28" s="51"/>
      <c r="H28" s="51"/>
      <c r="I28" s="52"/>
      <c r="J28" s="53"/>
      <c r="K28" s="54"/>
      <c r="L28" s="53"/>
      <c r="M28" s="53"/>
      <c r="N28" s="54"/>
      <c r="O28" s="53"/>
      <c r="P28" s="53"/>
      <c r="Q28" s="53"/>
      <c r="R28" s="55"/>
      <c r="S28" s="56"/>
      <c r="T28" s="56"/>
      <c r="U28" s="51"/>
      <c r="V28" s="56"/>
      <c r="W28" s="56"/>
      <c r="X28" s="56"/>
      <c r="Y28" s="57" t="str">
        <f t="shared" si="10"/>
        <v/>
      </c>
      <c r="Z28" s="58" t="str">
        <f t="shared" si="11"/>
        <v/>
      </c>
      <c r="AA28" s="59" t="str">
        <f t="shared" si="12"/>
        <v/>
      </c>
      <c r="AB28" s="60" t="str">
        <f t="shared" si="13"/>
        <v/>
      </c>
      <c r="AC28" s="61" t="str">
        <f t="shared" si="14"/>
        <v/>
      </c>
      <c r="AD28" s="60" t="str">
        <f t="shared" si="5"/>
        <v/>
      </c>
      <c r="AE28" s="60" t="str">
        <f t="shared" si="6"/>
        <v/>
      </c>
      <c r="AF28" s="62" t="str">
        <f t="shared" si="7"/>
        <v/>
      </c>
      <c r="AH28" s="64" t="str">
        <f t="shared" si="8"/>
        <v/>
      </c>
      <c r="AI28" s="64" t="str">
        <f t="shared" si="8"/>
        <v/>
      </c>
      <c r="AJ28" s="64" t="str">
        <f t="shared" si="8"/>
        <v/>
      </c>
      <c r="AK28" s="63" t="str">
        <f t="shared" si="2"/>
        <v/>
      </c>
      <c r="AL28" s="63" t="str">
        <f t="shared" si="3"/>
        <v/>
      </c>
      <c r="AM28" s="63" t="str">
        <f t="shared" ref="AM28:AQ37" si="15">IF(YEAR($R28)=AM$10,$AE28,"")</f>
        <v/>
      </c>
      <c r="AN28" s="63" t="str">
        <f t="shared" si="15"/>
        <v/>
      </c>
      <c r="AO28" s="63" t="str">
        <f t="shared" si="15"/>
        <v/>
      </c>
      <c r="AP28" s="63" t="str">
        <f t="shared" si="15"/>
        <v/>
      </c>
      <c r="AQ28" s="63" t="str">
        <f t="shared" si="15"/>
        <v/>
      </c>
    </row>
    <row r="29" spans="1:43" s="65" customFormat="1" ht="33" hidden="1" customHeight="1">
      <c r="B29" s="66">
        <f t="shared" si="9"/>
        <v>18</v>
      </c>
      <c r="C29" s="51"/>
      <c r="D29" s="51"/>
      <c r="E29" s="51"/>
      <c r="F29" s="51"/>
      <c r="G29" s="51"/>
      <c r="H29" s="51"/>
      <c r="I29" s="52"/>
      <c r="J29" s="53"/>
      <c r="K29" s="54"/>
      <c r="L29" s="53"/>
      <c r="M29" s="53"/>
      <c r="N29" s="54"/>
      <c r="O29" s="53"/>
      <c r="P29" s="53"/>
      <c r="Q29" s="53"/>
      <c r="R29" s="55"/>
      <c r="S29" s="56"/>
      <c r="T29" s="56"/>
      <c r="U29" s="51"/>
      <c r="V29" s="56"/>
      <c r="W29" s="56"/>
      <c r="X29" s="56"/>
      <c r="Y29" s="57" t="str">
        <f t="shared" si="10"/>
        <v/>
      </c>
      <c r="Z29" s="58" t="str">
        <f t="shared" si="11"/>
        <v/>
      </c>
      <c r="AA29" s="59" t="str">
        <f t="shared" si="12"/>
        <v/>
      </c>
      <c r="AB29" s="60" t="str">
        <f t="shared" si="13"/>
        <v/>
      </c>
      <c r="AC29" s="61" t="str">
        <f t="shared" si="14"/>
        <v/>
      </c>
      <c r="AD29" s="60" t="str">
        <f t="shared" si="5"/>
        <v/>
      </c>
      <c r="AE29" s="60" t="str">
        <f t="shared" si="6"/>
        <v/>
      </c>
      <c r="AF29" s="62" t="str">
        <f t="shared" si="7"/>
        <v/>
      </c>
      <c r="AH29" s="64" t="str">
        <f t="shared" si="8"/>
        <v/>
      </c>
      <c r="AI29" s="64" t="str">
        <f t="shared" si="8"/>
        <v/>
      </c>
      <c r="AJ29" s="64" t="str">
        <f t="shared" si="8"/>
        <v/>
      </c>
      <c r="AK29" s="63" t="str">
        <f t="shared" si="2"/>
        <v/>
      </c>
      <c r="AL29" s="63" t="str">
        <f t="shared" si="3"/>
        <v/>
      </c>
      <c r="AM29" s="63" t="str">
        <f t="shared" si="15"/>
        <v/>
      </c>
      <c r="AN29" s="63" t="str">
        <f t="shared" si="15"/>
        <v/>
      </c>
      <c r="AO29" s="63" t="str">
        <f t="shared" si="15"/>
        <v/>
      </c>
      <c r="AP29" s="63" t="str">
        <f t="shared" si="15"/>
        <v/>
      </c>
      <c r="AQ29" s="63" t="str">
        <f t="shared" si="15"/>
        <v/>
      </c>
    </row>
    <row r="30" spans="1:43" s="65" customFormat="1" ht="33" hidden="1" customHeight="1">
      <c r="B30" s="66">
        <f t="shared" si="9"/>
        <v>19</v>
      </c>
      <c r="C30" s="51"/>
      <c r="D30" s="51"/>
      <c r="E30" s="51"/>
      <c r="F30" s="51"/>
      <c r="G30" s="51"/>
      <c r="H30" s="51"/>
      <c r="I30" s="52"/>
      <c r="J30" s="53"/>
      <c r="K30" s="54"/>
      <c r="L30" s="53"/>
      <c r="M30" s="53"/>
      <c r="N30" s="54"/>
      <c r="O30" s="53"/>
      <c r="P30" s="53"/>
      <c r="Q30" s="53"/>
      <c r="R30" s="55"/>
      <c r="S30" s="56"/>
      <c r="T30" s="56"/>
      <c r="U30" s="51"/>
      <c r="V30" s="56"/>
      <c r="W30" s="56"/>
      <c r="X30" s="56"/>
      <c r="Y30" s="57" t="str">
        <f t="shared" si="10"/>
        <v/>
      </c>
      <c r="Z30" s="58" t="str">
        <f t="shared" si="11"/>
        <v/>
      </c>
      <c r="AA30" s="59" t="str">
        <f t="shared" si="12"/>
        <v/>
      </c>
      <c r="AB30" s="60" t="str">
        <f t="shared" si="13"/>
        <v/>
      </c>
      <c r="AC30" s="61" t="str">
        <f t="shared" si="14"/>
        <v/>
      </c>
      <c r="AD30" s="60" t="str">
        <f t="shared" si="5"/>
        <v/>
      </c>
      <c r="AE30" s="60" t="str">
        <f t="shared" si="6"/>
        <v/>
      </c>
      <c r="AF30" s="62" t="str">
        <f t="shared" si="7"/>
        <v/>
      </c>
      <c r="AH30" s="64" t="str">
        <f t="shared" si="8"/>
        <v/>
      </c>
      <c r="AI30" s="64" t="str">
        <f t="shared" si="8"/>
        <v/>
      </c>
      <c r="AJ30" s="64" t="str">
        <f t="shared" si="8"/>
        <v/>
      </c>
      <c r="AK30" s="63" t="str">
        <f t="shared" si="2"/>
        <v/>
      </c>
      <c r="AL30" s="63" t="str">
        <f t="shared" si="3"/>
        <v/>
      </c>
      <c r="AM30" s="63" t="str">
        <f t="shared" si="15"/>
        <v/>
      </c>
      <c r="AN30" s="63" t="str">
        <f t="shared" si="15"/>
        <v/>
      </c>
      <c r="AO30" s="63" t="str">
        <f t="shared" si="15"/>
        <v/>
      </c>
      <c r="AP30" s="63" t="str">
        <f t="shared" si="15"/>
        <v/>
      </c>
      <c r="AQ30" s="63" t="str">
        <f t="shared" si="15"/>
        <v/>
      </c>
    </row>
    <row r="31" spans="1:43" s="65" customFormat="1" ht="33" hidden="1" customHeight="1">
      <c r="B31" s="66">
        <f t="shared" si="9"/>
        <v>20</v>
      </c>
      <c r="C31" s="51"/>
      <c r="D31" s="51"/>
      <c r="E31" s="51"/>
      <c r="F31" s="51"/>
      <c r="G31" s="51"/>
      <c r="H31" s="51"/>
      <c r="I31" s="52"/>
      <c r="J31" s="53"/>
      <c r="K31" s="54"/>
      <c r="L31" s="53"/>
      <c r="M31" s="53"/>
      <c r="N31" s="54"/>
      <c r="O31" s="53"/>
      <c r="P31" s="53"/>
      <c r="Q31" s="53"/>
      <c r="R31" s="55"/>
      <c r="S31" s="56"/>
      <c r="T31" s="56"/>
      <c r="U31" s="51"/>
      <c r="V31" s="56"/>
      <c r="W31" s="56"/>
      <c r="X31" s="56"/>
      <c r="Y31" s="57" t="str">
        <f t="shared" si="10"/>
        <v/>
      </c>
      <c r="Z31" s="58" t="str">
        <f t="shared" si="11"/>
        <v/>
      </c>
      <c r="AA31" s="59" t="str">
        <f t="shared" si="12"/>
        <v/>
      </c>
      <c r="AB31" s="60" t="str">
        <f t="shared" si="13"/>
        <v/>
      </c>
      <c r="AC31" s="61" t="str">
        <f t="shared" si="14"/>
        <v/>
      </c>
      <c r="AD31" s="60" t="str">
        <f t="shared" si="5"/>
        <v/>
      </c>
      <c r="AE31" s="60" t="str">
        <f t="shared" si="6"/>
        <v/>
      </c>
      <c r="AF31" s="62" t="str">
        <f t="shared" si="7"/>
        <v/>
      </c>
      <c r="AH31" s="64" t="str">
        <f t="shared" si="8"/>
        <v/>
      </c>
      <c r="AI31" s="64" t="str">
        <f t="shared" si="8"/>
        <v/>
      </c>
      <c r="AJ31" s="64" t="str">
        <f t="shared" si="8"/>
        <v/>
      </c>
      <c r="AK31" s="63" t="str">
        <f t="shared" si="2"/>
        <v/>
      </c>
      <c r="AL31" s="63" t="str">
        <f t="shared" si="3"/>
        <v/>
      </c>
      <c r="AM31" s="63" t="str">
        <f t="shared" si="15"/>
        <v/>
      </c>
      <c r="AN31" s="63" t="str">
        <f t="shared" si="15"/>
        <v/>
      </c>
      <c r="AO31" s="63" t="str">
        <f t="shared" si="15"/>
        <v/>
      </c>
      <c r="AP31" s="63" t="str">
        <f t="shared" si="15"/>
        <v/>
      </c>
      <c r="AQ31" s="63" t="str">
        <f t="shared" si="15"/>
        <v/>
      </c>
    </row>
    <row r="32" spans="1:43" s="65" customFormat="1" ht="16.5" customHeight="1">
      <c r="A32" s="2"/>
      <c r="B32" s="68" t="s">
        <v>43</v>
      </c>
      <c r="I32" s="69"/>
      <c r="J32" s="70"/>
      <c r="K32" s="71"/>
      <c r="L32" s="70"/>
      <c r="M32" s="70"/>
      <c r="N32" s="71"/>
      <c r="O32" s="70"/>
      <c r="P32" s="70"/>
      <c r="Q32" s="70"/>
      <c r="R32" s="72"/>
      <c r="S32" s="73"/>
      <c r="T32" s="73"/>
      <c r="Y32" s="74"/>
    </row>
    <row r="33" spans="2:46" s="65" customFormat="1" ht="18" customHeight="1">
      <c r="B33" s="75"/>
      <c r="C33" s="76" t="s">
        <v>44</v>
      </c>
      <c r="D33" s="77"/>
      <c r="E33" s="77"/>
      <c r="F33" s="77"/>
      <c r="G33" s="77"/>
      <c r="H33" s="78"/>
      <c r="I33" s="79">
        <f>SUM(I12:I32)</f>
        <v>0</v>
      </c>
      <c r="J33" s="80"/>
      <c r="K33" s="81"/>
      <c r="L33" s="80"/>
      <c r="M33" s="80"/>
      <c r="N33" s="81"/>
      <c r="O33" s="80"/>
      <c r="P33" s="80"/>
      <c r="Q33" s="82"/>
      <c r="R33" s="82"/>
      <c r="S33" s="83">
        <f>SUM(S12:S32)</f>
        <v>0</v>
      </c>
      <c r="T33" s="83">
        <f>SUM(T12:T32)</f>
        <v>0</v>
      </c>
      <c r="U33" s="83"/>
      <c r="V33" s="83">
        <f>SUM(V12:V32)</f>
        <v>0</v>
      </c>
      <c r="W33" s="83">
        <f>SUM(W12:W32)</f>
        <v>0</v>
      </c>
      <c r="X33" s="84">
        <f>SUM(X12:X32)</f>
        <v>0</v>
      </c>
      <c r="Y33" s="84">
        <f>SUM(Y12:Y32)</f>
        <v>0</v>
      </c>
      <c r="Z33" s="85" t="str">
        <f>Z11</f>
        <v>DCR</v>
      </c>
      <c r="AA33" s="85" t="str">
        <f>AA11</f>
        <v>Cap Rate</v>
      </c>
      <c r="AB33" s="85"/>
      <c r="AC33" s="85" t="str">
        <f>AC11</f>
        <v>LTV</v>
      </c>
      <c r="AD33" s="83">
        <f>SUM(AD12:AD32)</f>
        <v>0</v>
      </c>
      <c r="AE33" s="83">
        <f>SUM(AE12:AE32)</f>
        <v>0</v>
      </c>
      <c r="AF33" s="83">
        <f>SUM(AF12:AF32)</f>
        <v>0</v>
      </c>
      <c r="AG33" s="86" t="s">
        <v>45</v>
      </c>
      <c r="AH33" s="65">
        <f>SUM(AH12:AH31)</f>
        <v>0</v>
      </c>
      <c r="AI33" s="65">
        <f>SUM(AI12:AI31)</f>
        <v>0</v>
      </c>
      <c r="AJ33" s="65">
        <f>SUM(AJ12:AJ31)</f>
        <v>0</v>
      </c>
      <c r="AK33" s="65">
        <f>SUM(AK12:AK31)</f>
        <v>0</v>
      </c>
      <c r="AL33" s="87" t="e">
        <f>AVERAGE(AL12:AL31)</f>
        <v>#DIV/0!</v>
      </c>
      <c r="AM33" s="65">
        <f>SUM(AM12:AM31)</f>
        <v>0</v>
      </c>
      <c r="AN33" s="65">
        <f>SUM(AN12:AN31)</f>
        <v>0</v>
      </c>
      <c r="AO33" s="65">
        <f>SUM(AO12:AO31)</f>
        <v>0</v>
      </c>
      <c r="AP33" s="65">
        <f>SUM(AP12:AP31)</f>
        <v>0</v>
      </c>
      <c r="AQ33" s="65">
        <f>SUM(AQ12:AQ31)</f>
        <v>0</v>
      </c>
      <c r="AT33" s="88">
        <f>AD33-AE33</f>
        <v>0</v>
      </c>
    </row>
    <row r="34" spans="2:46" s="95" customFormat="1" ht="18" customHeight="1">
      <c r="B34" s="89"/>
      <c r="C34" s="65"/>
      <c r="D34" s="65"/>
      <c r="E34" s="65"/>
      <c r="F34" s="65"/>
      <c r="G34" s="65"/>
      <c r="H34" s="65"/>
      <c r="I34" s="69"/>
      <c r="J34" s="70"/>
      <c r="K34" s="71"/>
      <c r="L34" s="70"/>
      <c r="M34" s="70"/>
      <c r="N34" s="71"/>
      <c r="O34" s="70"/>
      <c r="P34" s="70"/>
      <c r="Q34" s="70"/>
      <c r="R34" s="72"/>
      <c r="S34" s="73"/>
      <c r="T34" s="73"/>
      <c r="U34" s="65"/>
      <c r="V34" s="65"/>
      <c r="W34" s="65"/>
      <c r="X34" s="90" t="s">
        <v>46</v>
      </c>
      <c r="Y34" s="90"/>
      <c r="Z34" s="91" t="e">
        <f>AVERAGE(Z12:Z32)</f>
        <v>#DIV/0!</v>
      </c>
      <c r="AA34" s="92" t="e">
        <f>AVERAGE(AA12:AA32)</f>
        <v>#DIV/0!</v>
      </c>
      <c r="AB34" s="93"/>
      <c r="AC34" s="94" t="e">
        <f>AVERAGE(AC12:AC32)</f>
        <v>#DIV/0!</v>
      </c>
      <c r="AD34" s="93"/>
      <c r="AE34" s="93"/>
      <c r="AF34" s="93"/>
      <c r="AK34" s="96"/>
    </row>
    <row r="35" spans="2:46" s="95" customFormat="1" ht="18" customHeight="1">
      <c r="B35" s="97"/>
      <c r="C35" s="65"/>
      <c r="D35" s="65"/>
      <c r="E35" s="65"/>
      <c r="F35" s="65"/>
      <c r="G35" s="65"/>
      <c r="H35" s="69"/>
      <c r="I35" s="70"/>
      <c r="J35" s="71"/>
      <c r="K35" s="70"/>
      <c r="L35" s="70"/>
      <c r="M35" s="71"/>
      <c r="N35" s="70"/>
      <c r="O35" s="70"/>
      <c r="P35" s="70"/>
      <c r="Q35" s="72"/>
      <c r="R35" s="73"/>
      <c r="S35" s="73"/>
      <c r="T35" s="65"/>
      <c r="U35" s="65"/>
      <c r="V35" s="65"/>
      <c r="W35" s="65"/>
      <c r="X35" s="90" t="s">
        <v>47</v>
      </c>
      <c r="Y35" s="90"/>
      <c r="Z35" s="98" t="e">
        <f>SUMPRODUCT(Z12:Z32,$X$12:$X$32)/SUM($X$12:$X$32)</f>
        <v>#DIV/0!</v>
      </c>
      <c r="AA35" s="99" t="e">
        <f>SUMPRODUCT(AA12:AA32,$X$12:$X$32)/SUM($X$12:$X$32)</f>
        <v>#DIV/0!</v>
      </c>
      <c r="AB35" s="100"/>
      <c r="AC35" s="101" t="e">
        <f>SUMPRODUCT(AC12:AC32,$X$12:$X$32)/SUM($X$12:$X$32)</f>
        <v>#DIV/0!</v>
      </c>
      <c r="AD35" s="100"/>
      <c r="AE35" s="100"/>
      <c r="AF35" s="100"/>
      <c r="AK35" s="96"/>
    </row>
    <row r="36" spans="2:46" s="95" customFormat="1" ht="18" customHeight="1">
      <c r="B36" s="102" t="s">
        <v>48</v>
      </c>
      <c r="C36" s="65"/>
      <c r="D36" s="65"/>
      <c r="E36" s="65"/>
      <c r="F36" s="65"/>
      <c r="G36" s="65"/>
      <c r="H36" s="69"/>
      <c r="I36" s="70"/>
      <c r="J36" s="71"/>
      <c r="K36" s="70"/>
      <c r="L36" s="70"/>
      <c r="M36" s="71"/>
      <c r="N36" s="70"/>
      <c r="O36" s="70"/>
      <c r="P36" s="70"/>
      <c r="Q36" s="72"/>
      <c r="R36" s="73"/>
      <c r="S36" s="73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86"/>
      <c r="AK36" s="96"/>
    </row>
    <row r="37" spans="2:46" s="95" customFormat="1" ht="18" customHeight="1">
      <c r="B37" s="103" t="s">
        <v>10</v>
      </c>
      <c r="C37" s="104" t="s">
        <v>11</v>
      </c>
      <c r="D37" s="104"/>
      <c r="E37" s="104" t="s">
        <v>49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5"/>
      <c r="AK37" s="96"/>
    </row>
    <row r="38" spans="2:46" s="95" customFormat="1" ht="18" customHeight="1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5"/>
      <c r="AK38" s="96"/>
    </row>
    <row r="39" spans="2:46" s="65" customFormat="1" ht="18" customHeight="1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5"/>
      <c r="AG39" s="86"/>
      <c r="AL39" s="87"/>
    </row>
    <row r="40" spans="2:46" ht="21.75" customHeight="1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5"/>
    </row>
    <row r="41" spans="2:46" ht="14.25" customHeight="1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5"/>
    </row>
    <row r="42" spans="2:46" ht="19.5" customHeight="1">
      <c r="B42" s="89"/>
      <c r="C42" s="97" t="s">
        <v>50</v>
      </c>
      <c r="D42" s="65"/>
      <c r="E42" s="65"/>
      <c r="F42" s="65"/>
      <c r="G42" s="65"/>
      <c r="H42" s="65"/>
      <c r="I42" s="69"/>
      <c r="J42" s="70"/>
      <c r="K42" s="71"/>
      <c r="L42" s="70"/>
      <c r="M42" s="70"/>
      <c r="N42" s="71"/>
      <c r="O42" s="70"/>
      <c r="P42" s="70"/>
      <c r="Q42" s="70"/>
      <c r="R42" s="72"/>
      <c r="S42" s="73"/>
      <c r="T42" s="73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</row>
    <row r="43" spans="2:46">
      <c r="C43" s="110" t="s">
        <v>51</v>
      </c>
      <c r="D43" s="111">
        <f>+AK33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46">
      <c r="C44" s="110" t="s">
        <v>52</v>
      </c>
      <c r="D44" s="112" t="e">
        <f>+AL33</f>
        <v>#DIV/0!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46">
      <c r="C45" s="97"/>
      <c r="D45" s="1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46">
      <c r="C46" s="97" t="s">
        <v>53</v>
      </c>
      <c r="D46" s="113"/>
      <c r="E46" s="114"/>
      <c r="F46" s="115"/>
      <c r="G46" s="116" t="s">
        <v>54</v>
      </c>
      <c r="H46" s="117" t="s">
        <v>55</v>
      </c>
      <c r="I46" s="118" t="s">
        <v>56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46">
      <c r="C47" s="110" t="s">
        <v>57</v>
      </c>
      <c r="D47" s="119">
        <f>AD33</f>
        <v>0</v>
      </c>
      <c r="E47" s="120"/>
      <c r="F47" s="1"/>
      <c r="G47" s="121" t="s">
        <v>58</v>
      </c>
      <c r="H47" s="122" t="e">
        <f>+#REF!</f>
        <v>#REF!</v>
      </c>
      <c r="I47" s="123" t="e">
        <f>IF(D47=H47,"Yes","No")</f>
        <v>#REF!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46">
      <c r="C48" s="110" t="s">
        <v>59</v>
      </c>
      <c r="D48" s="119">
        <f>AE33</f>
        <v>0</v>
      </c>
      <c r="E48" s="124"/>
      <c r="F48" s="125"/>
      <c r="G48" s="126" t="s">
        <v>60</v>
      </c>
      <c r="H48" s="127" t="e">
        <f>+#REF!</f>
        <v>#REF!</v>
      </c>
      <c r="I48" s="128" t="e">
        <f>IF(D48=H48,"Yes","No")</f>
        <v>#REF!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32" ht="15.75" customHeight="1">
      <c r="C49" s="110" t="s">
        <v>61</v>
      </c>
      <c r="D49" s="119">
        <f>D47-D48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32" ht="15.75" customHeight="1">
      <c r="C50" s="1"/>
      <c r="D50" s="113"/>
    </row>
    <row r="51" spans="2:32" ht="15.75" customHeight="1">
      <c r="C51" s="97" t="s">
        <v>62</v>
      </c>
      <c r="D51" s="113"/>
    </row>
    <row r="52" spans="2:32">
      <c r="C52" s="110" t="str">
        <f ca="1">CONCATENATE("Maturing Debt in ",AD62)</f>
        <v>Maturing Debt in 2023</v>
      </c>
      <c r="D52" s="119">
        <f>+AM33</f>
        <v>0</v>
      </c>
    </row>
    <row r="53" spans="2:32">
      <c r="C53" s="110" t="str">
        <f ca="1">CONCATENATE("Maturing Debt in ",AD62+1)</f>
        <v>Maturing Debt in 2024</v>
      </c>
      <c r="D53" s="119">
        <f>+AN33</f>
        <v>0</v>
      </c>
    </row>
    <row r="54" spans="2:32">
      <c r="C54" s="110" t="str">
        <f ca="1">CONCATENATE("Maturing Debt in ",AD62+2)</f>
        <v>Maturing Debt in 2025</v>
      </c>
      <c r="D54" s="119">
        <f>+AO33</f>
        <v>0</v>
      </c>
    </row>
    <row r="55" spans="2:32">
      <c r="C55" s="110" t="str">
        <f ca="1">CONCATENATE("Maturing Debt in ",AD62+3)</f>
        <v>Maturing Debt in 2026</v>
      </c>
      <c r="D55" s="119">
        <f>+AP33</f>
        <v>0</v>
      </c>
    </row>
    <row r="56" spans="2:32">
      <c r="C56" s="110" t="str">
        <f ca="1">CONCATENATE("Maturing Debt in ",AD62+3)</f>
        <v>Maturing Debt in 2026</v>
      </c>
      <c r="D56" s="119">
        <f>+AQ33</f>
        <v>0</v>
      </c>
    </row>
    <row r="57" spans="2:32" s="65" customFormat="1" ht="32.25" hidden="1" customHeight="1">
      <c r="B57" s="1"/>
      <c r="C57" s="2"/>
      <c r="D57" s="2"/>
      <c r="E57" s="2"/>
      <c r="F57" s="2"/>
      <c r="G57" s="2"/>
      <c r="H57" s="2"/>
      <c r="I57" s="3"/>
      <c r="J57" s="4"/>
      <c r="K57" s="5"/>
      <c r="L57" s="4"/>
      <c r="M57" s="4"/>
      <c r="N57" s="5"/>
      <c r="O57" s="4"/>
      <c r="P57" s="4"/>
      <c r="Q57" s="4"/>
      <c r="R57" s="6"/>
      <c r="S57" s="7"/>
      <c r="T57" s="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ht="15.75" hidden="1" customHeight="1"/>
    <row r="59" spans="2:32" ht="15.75" hidden="1" customHeight="1"/>
    <row r="60" spans="2:32" ht="47.25" hidden="1" customHeight="1">
      <c r="B60" s="108"/>
      <c r="C60" s="65" t="str">
        <f t="shared" ref="C60:W60" si="16">C11</f>
        <v>Property Name</v>
      </c>
      <c r="D60" s="65" t="str">
        <f t="shared" si="16"/>
        <v>Address</v>
      </c>
      <c r="E60" s="65" t="str">
        <f t="shared" si="16"/>
        <v>City</v>
      </c>
      <c r="F60" s="65" t="str">
        <f t="shared" si="16"/>
        <v>State</v>
      </c>
      <c r="G60" s="65" t="str">
        <f t="shared" si="16"/>
        <v>Status</v>
      </c>
      <c r="H60" s="65" t="str">
        <f t="shared" si="16"/>
        <v>Asset Type</v>
      </c>
      <c r="I60" s="69" t="str">
        <f t="shared" si="16"/>
        <v>Units
(MF only)</v>
      </c>
      <c r="J60" s="70" t="str">
        <f t="shared" si="16"/>
        <v>Year Built</v>
      </c>
      <c r="K60" s="71" t="str">
        <f t="shared" si="16"/>
        <v>Current Occup %</v>
      </c>
      <c r="L60" s="70" t="str">
        <f t="shared" si="16"/>
        <v>Year Acq'd</v>
      </c>
      <c r="M60" s="70" t="str">
        <f t="shared" si="16"/>
        <v>Entity Structure</v>
      </c>
      <c r="N60" s="71" t="str">
        <f t="shared" si="16"/>
        <v>Borrower's Ownership Interest %</v>
      </c>
      <c r="O60" s="70" t="str">
        <f t="shared" si="16"/>
        <v>Lender</v>
      </c>
      <c r="P60" s="70" t="str">
        <f t="shared" si="16"/>
        <v>Loan Type</v>
      </c>
      <c r="Q60" s="70" t="str">
        <f t="shared" si="16"/>
        <v>Recourse</v>
      </c>
      <c r="R60" s="72" t="str">
        <f t="shared" si="16"/>
        <v>Maturity Date</v>
      </c>
      <c r="S60" s="73" t="str">
        <f t="shared" si="16"/>
        <v>Outstanding Loan Amount</v>
      </c>
      <c r="T60" s="73" t="str">
        <f t="shared" si="16"/>
        <v>Annual Debt Service</v>
      </c>
      <c r="U60" s="65" t="str">
        <f t="shared" si="16"/>
        <v>I/O or Amortizing</v>
      </c>
      <c r="V60" s="65" t="str">
        <f t="shared" si="16"/>
        <v>Annual Income Collected</v>
      </c>
      <c r="W60" s="65" t="str">
        <f t="shared" si="16"/>
        <v>Op Expenses (not incl Mortg &amp; Depr)</v>
      </c>
      <c r="X60" s="65" t="str">
        <f>Y11</f>
        <v>Current NOI</v>
      </c>
      <c r="Y60" s="65" t="str">
        <f>X11</f>
        <v>Current Market Value</v>
      </c>
      <c r="Z60" s="65" t="str">
        <f>Z11</f>
        <v>DCR</v>
      </c>
      <c r="AA60" s="65" t="str">
        <f>AA11</f>
        <v>Cap Rate</v>
      </c>
      <c r="AB60" s="65" t="str">
        <f>AB11</f>
        <v>Value per Unit</v>
      </c>
      <c r="AC60" s="65" t="str">
        <f>AC11</f>
        <v>LTV</v>
      </c>
      <c r="AD60" s="65" t="s">
        <v>63</v>
      </c>
      <c r="AE60" s="65"/>
      <c r="AF60" s="65"/>
    </row>
    <row r="61" spans="2:32" ht="15.75" hidden="1" customHeight="1">
      <c r="G61" s="2" t="s">
        <v>64</v>
      </c>
      <c r="H61" s="2" t="s">
        <v>65</v>
      </c>
      <c r="M61" s="4" t="s">
        <v>66</v>
      </c>
      <c r="P61" s="4" t="s">
        <v>67</v>
      </c>
      <c r="Q61" s="4" t="s">
        <v>25</v>
      </c>
      <c r="U61" s="2" t="s">
        <v>68</v>
      </c>
      <c r="AD61" s="129">
        <f ca="1">NOW()</f>
        <v>44977.479748379628</v>
      </c>
    </row>
    <row r="62" spans="2:32" hidden="1">
      <c r="G62" s="2" t="s">
        <v>69</v>
      </c>
      <c r="H62" s="2" t="s">
        <v>70</v>
      </c>
      <c r="M62" s="4" t="s">
        <v>71</v>
      </c>
      <c r="P62" s="4" t="s">
        <v>72</v>
      </c>
      <c r="Q62" s="4" t="s">
        <v>73</v>
      </c>
      <c r="U62" s="2" t="s">
        <v>74</v>
      </c>
      <c r="AD62" s="2">
        <f ca="1">YEAR(AD61)</f>
        <v>2023</v>
      </c>
    </row>
    <row r="63" spans="2:32" hidden="1">
      <c r="G63" s="2" t="s">
        <v>75</v>
      </c>
      <c r="H63" s="2" t="s">
        <v>76</v>
      </c>
      <c r="M63" s="4" t="s">
        <v>77</v>
      </c>
      <c r="P63" s="4" t="s">
        <v>78</v>
      </c>
      <c r="Q63" s="4" t="s">
        <v>79</v>
      </c>
    </row>
    <row r="64" spans="2:32" hidden="1">
      <c r="H64" s="2" t="s">
        <v>80</v>
      </c>
      <c r="M64" s="4" t="s">
        <v>81</v>
      </c>
    </row>
    <row r="65" spans="8:43" hidden="1">
      <c r="H65" s="2" t="s">
        <v>82</v>
      </c>
      <c r="M65" s="4" t="s">
        <v>83</v>
      </c>
    </row>
    <row r="66" spans="8:43" hidden="1">
      <c r="H66" s="2" t="s">
        <v>84</v>
      </c>
      <c r="M66" s="4" t="s">
        <v>78</v>
      </c>
    </row>
    <row r="67" spans="8:43" hidden="1">
      <c r="H67" s="2" t="s">
        <v>85</v>
      </c>
    </row>
    <row r="68" spans="8:43" hidden="1">
      <c r="H68" s="2" t="s">
        <v>86</v>
      </c>
    </row>
    <row r="69" spans="8:43" hidden="1">
      <c r="H69" s="2" t="s">
        <v>87</v>
      </c>
    </row>
    <row r="70" spans="8:43" hidden="1">
      <c r="H70" s="2" t="s">
        <v>88</v>
      </c>
    </row>
    <row r="71" spans="8:43" hidden="1">
      <c r="H71" s="2" t="s">
        <v>89</v>
      </c>
    </row>
    <row r="72" spans="8:43" hidden="1">
      <c r="H72" s="2" t="s">
        <v>90</v>
      </c>
    </row>
    <row r="73" spans="8:43" hidden="1">
      <c r="H73" s="2" t="s">
        <v>78</v>
      </c>
    </row>
    <row r="74" spans="8:43" hidden="1"/>
    <row r="75" spans="8:43" hidden="1"/>
    <row r="76" spans="8:43" hidden="1"/>
    <row r="77" spans="8:43" hidden="1"/>
    <row r="78" spans="8:43" s="65" customFormat="1" ht="33" hidden="1" customHeight="1">
      <c r="AH78" s="64"/>
      <c r="AI78" s="64"/>
      <c r="AJ78" s="64"/>
      <c r="AK78" s="63"/>
      <c r="AL78" s="63"/>
      <c r="AM78" s="63"/>
      <c r="AN78" s="63"/>
      <c r="AO78" s="63"/>
      <c r="AP78" s="63"/>
      <c r="AQ78" s="63"/>
    </row>
    <row r="79" spans="8:43" s="65" customFormat="1" ht="33" hidden="1" customHeight="1">
      <c r="AH79" s="64"/>
      <c r="AI79" s="64"/>
      <c r="AJ79" s="64"/>
      <c r="AK79" s="63"/>
      <c r="AL79" s="63"/>
      <c r="AM79" s="63"/>
      <c r="AN79" s="63"/>
      <c r="AO79" s="63"/>
      <c r="AP79" s="63"/>
      <c r="AQ79" s="63"/>
    </row>
    <row r="80" spans="8:43" s="65" customFormat="1" ht="33" customHeight="1">
      <c r="AH80" s="64"/>
      <c r="AI80" s="64"/>
      <c r="AJ80" s="64"/>
      <c r="AK80" s="63"/>
      <c r="AL80" s="63"/>
      <c r="AM80" s="63"/>
      <c r="AN80" s="63"/>
      <c r="AO80" s="63"/>
      <c r="AP80" s="63"/>
      <c r="AQ80" s="63"/>
    </row>
    <row r="81" spans="34:43" s="65" customFormat="1" ht="33" customHeight="1">
      <c r="AH81" s="64"/>
      <c r="AI81" s="64"/>
      <c r="AJ81" s="64"/>
      <c r="AK81" s="63"/>
      <c r="AL81" s="63"/>
      <c r="AM81" s="63"/>
      <c r="AN81" s="63"/>
      <c r="AO81" s="63"/>
      <c r="AP81" s="63"/>
      <c r="AQ81" s="63"/>
    </row>
    <row r="82" spans="34:43" s="65" customFormat="1" ht="33" customHeight="1">
      <c r="AH82" s="64"/>
      <c r="AI82" s="64"/>
      <c r="AJ82" s="64"/>
      <c r="AK82" s="63"/>
      <c r="AL82" s="63"/>
      <c r="AM82" s="63"/>
      <c r="AN82" s="63"/>
      <c r="AO82" s="63"/>
      <c r="AP82" s="63"/>
      <c r="AQ82" s="63"/>
    </row>
    <row r="83" spans="34:43" s="65" customFormat="1" ht="33" customHeight="1">
      <c r="AH83" s="64"/>
      <c r="AI83" s="64"/>
      <c r="AJ83" s="64"/>
      <c r="AK83" s="63"/>
      <c r="AL83" s="63"/>
      <c r="AM83" s="63"/>
      <c r="AN83" s="63"/>
      <c r="AO83" s="63"/>
      <c r="AP83" s="63"/>
      <c r="AQ83" s="63"/>
    </row>
    <row r="84" spans="34:43" s="65" customFormat="1" ht="33" customHeight="1">
      <c r="AH84" s="64"/>
      <c r="AI84" s="64"/>
      <c r="AJ84" s="64"/>
      <c r="AK84" s="63"/>
      <c r="AL84" s="63"/>
      <c r="AM84" s="63"/>
      <c r="AN84" s="63"/>
      <c r="AO84" s="63"/>
      <c r="AP84" s="63"/>
      <c r="AQ84" s="63"/>
    </row>
    <row r="85" spans="34:43" s="65" customFormat="1" ht="33" customHeight="1">
      <c r="AH85" s="64"/>
      <c r="AI85" s="64"/>
      <c r="AJ85" s="64"/>
      <c r="AK85" s="63"/>
      <c r="AL85" s="63"/>
      <c r="AM85" s="63"/>
      <c r="AN85" s="63"/>
      <c r="AO85" s="63"/>
      <c r="AP85" s="63"/>
      <c r="AQ85" s="63"/>
    </row>
    <row r="86" spans="34:43" s="65" customFormat="1" ht="33" customHeight="1">
      <c r="AH86" s="64"/>
      <c r="AI86" s="64"/>
      <c r="AJ86" s="64"/>
      <c r="AK86" s="63"/>
      <c r="AL86" s="63"/>
      <c r="AM86" s="63"/>
      <c r="AN86" s="63"/>
      <c r="AO86" s="63"/>
      <c r="AP86" s="63"/>
      <c r="AQ86" s="63"/>
    </row>
    <row r="87" spans="34:43" s="65" customFormat="1" ht="33" customHeight="1">
      <c r="AH87" s="64"/>
      <c r="AI87" s="64"/>
      <c r="AJ87" s="64"/>
      <c r="AK87" s="63"/>
      <c r="AL87" s="63"/>
      <c r="AM87" s="63"/>
      <c r="AN87" s="63"/>
      <c r="AO87" s="63"/>
      <c r="AP87" s="63"/>
      <c r="AQ87" s="63"/>
    </row>
    <row r="88" spans="34:43" s="65" customFormat="1" ht="33" customHeight="1">
      <c r="AH88" s="64"/>
      <c r="AI88" s="64"/>
      <c r="AJ88" s="64"/>
      <c r="AK88" s="63"/>
      <c r="AL88" s="63"/>
      <c r="AM88" s="63"/>
      <c r="AN88" s="63"/>
      <c r="AO88" s="63"/>
      <c r="AP88" s="63"/>
      <c r="AQ88" s="63"/>
    </row>
  </sheetData>
  <mergeCells count="20">
    <mergeCell ref="C39:D39"/>
    <mergeCell ref="E39:AE39"/>
    <mergeCell ref="C40:D40"/>
    <mergeCell ref="E40:AE40"/>
    <mergeCell ref="X34:Y34"/>
    <mergeCell ref="X35:Y35"/>
    <mergeCell ref="C37:D37"/>
    <mergeCell ref="E37:AE37"/>
    <mergeCell ref="C38:D38"/>
    <mergeCell ref="E38:AE38"/>
    <mergeCell ref="K6:M6"/>
    <mergeCell ref="B7:I7"/>
    <mergeCell ref="K7:M7"/>
    <mergeCell ref="Y9:AF9"/>
    <mergeCell ref="B10:L10"/>
    <mergeCell ref="M10:N10"/>
    <mergeCell ref="O10:U10"/>
    <mergeCell ref="V10:X10"/>
    <mergeCell ref="Y10:AC10"/>
    <mergeCell ref="AD10:AF10"/>
  </mergeCells>
  <dataValidations count="9">
    <dataValidation type="date" errorStyle="information" operator="greaterThan" allowBlank="1" showInputMessage="1" showErrorMessage="1" errorTitle="Date Error" error="Please enter Data as mm/dd/yy (e.g., 05/25/18)" sqref="R12:R31" xr:uid="{E662AF84-036B-4B5C-A344-663743E05E56}">
      <formula1>42005</formula1>
    </dataValidation>
    <dataValidation type="list" allowBlank="1" showInputMessage="1" showErrorMessage="1" sqref="P33" xr:uid="{C4E1089D-DE2A-4963-A0F3-CF99E68C41EF}">
      <formula1>$P$57:$P$59</formula1>
    </dataValidation>
    <dataValidation type="list" allowBlank="1" showInputMessage="1" showErrorMessage="1" sqref="M33" xr:uid="{61924193-6C8A-4035-929E-6B4E6C7BBD63}">
      <formula1>$M$57:$M$62</formula1>
    </dataValidation>
    <dataValidation type="list" allowBlank="1" showInputMessage="1" showErrorMessage="1" sqref="M12 M14:M31" xr:uid="{E08D539B-1083-47CA-8275-DB32CFED761D}">
      <formula1>$M$61:$M$66</formula1>
    </dataValidation>
    <dataValidation type="list" allowBlank="1" showInputMessage="1" showErrorMessage="1" sqref="U12 U14:U31" xr:uid="{CBB7F116-247C-45F5-AF5A-64CF2E9D78B2}">
      <formula1>$U$61:$U$62</formula1>
    </dataValidation>
    <dataValidation type="list" allowBlank="1" showInputMessage="1" showErrorMessage="1" sqref="Q12:Q31" xr:uid="{00FAB36F-C106-4105-A4DB-4C8B028184EA}">
      <formula1>$Q$61:$Q$63</formula1>
    </dataValidation>
    <dataValidation type="list" allowBlank="1" showInputMessage="1" showErrorMessage="1" sqref="P12:P31" xr:uid="{6DC572BB-5E86-4C2A-9306-5FA3363D3E72}">
      <formula1>$P$61:$P$63</formula1>
    </dataValidation>
    <dataValidation type="list" allowBlank="1" showInputMessage="1" showErrorMessage="1" sqref="H12 H14:H31" xr:uid="{D992B239-254B-40B2-8334-71AE48257955}">
      <formula1>$H$61:$H$73</formula1>
    </dataValidation>
    <dataValidation type="list" allowBlank="1" showInputMessage="1" showErrorMessage="1" sqref="G12 G14:G31" xr:uid="{952FB2A8-1738-443D-A78C-034D723A45DE}">
      <formula1>$G$61:$G$63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locked="0" defaultSize="0" print="0" autoFill="0" autoPict="0" macro="[1]!Insert10Rows">
                <anchor moveWithCells="1" sizeWithCells="1">
                  <from>
                    <xdr:col>2</xdr:col>
                    <xdr:colOff>0</xdr:colOff>
                    <xdr:row>33</xdr:row>
                    <xdr:rowOff>76200</xdr:rowOff>
                  </from>
                  <to>
                    <xdr:col>2</xdr:col>
                    <xdr:colOff>1600200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</dc:creator>
  <cp:lastModifiedBy>Rafi</cp:lastModifiedBy>
  <dcterms:created xsi:type="dcterms:W3CDTF">2023-02-20T16:30:46Z</dcterms:created>
  <dcterms:modified xsi:type="dcterms:W3CDTF">2023-02-20T16:31:34Z</dcterms:modified>
</cp:coreProperties>
</file>