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311085-my.sharepoint.com/personal/ctroyan_gualalacsd_org/Documents/Documents/Budget/2022-2023 Budget/"/>
    </mc:Choice>
  </mc:AlternateContent>
  <xr:revisionPtr revIDLastSave="0" documentId="14_{BA856797-CC53-4690-8917-3FCDF6A2B93D}" xr6:coauthVersionLast="47" xr6:coauthVersionMax="47" xr10:uidLastSave="{00000000-0000-0000-0000-000000000000}"/>
  <bookViews>
    <workbookView xWindow="3420" yWindow="3420" windowWidth="21600" windowHeight="11385" xr2:uid="{3159D877-EE59-4285-B5DC-B708B7DEA7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5" i="1" l="1"/>
  <c r="C172" i="1" l="1"/>
  <c r="C155" i="1"/>
  <c r="C137" i="1"/>
  <c r="C128" i="1"/>
  <c r="C119" i="1"/>
  <c r="C96" i="1"/>
  <c r="C82" i="1"/>
  <c r="C65" i="1"/>
  <c r="C39" i="1"/>
  <c r="C66" i="1" s="1"/>
  <c r="C32" i="1"/>
  <c r="C10" i="1"/>
  <c r="C142" i="1" l="1"/>
  <c r="C18" i="1"/>
  <c r="C91" i="1"/>
  <c r="C97" i="1" s="1"/>
  <c r="C156" i="1" l="1"/>
  <c r="C157" i="1" s="1"/>
  <c r="C173" i="1" l="1"/>
</calcChain>
</file>

<file path=xl/sharedStrings.xml><?xml version="1.0" encoding="utf-8"?>
<sst xmlns="http://schemas.openxmlformats.org/spreadsheetml/2006/main" count="170" uniqueCount="168">
  <si>
    <t>Main Categories</t>
  </si>
  <si>
    <t>Sub Categories</t>
  </si>
  <si>
    <t>Ordinary Income/Expense</t>
  </si>
  <si>
    <t>Income</t>
  </si>
  <si>
    <t>4000 · Sewer Fee  Income</t>
  </si>
  <si>
    <t>Total 4000 · Sewer Fee  Income</t>
  </si>
  <si>
    <t>4017    Sample testing</t>
  </si>
  <si>
    <t>4019 · Water Processing CSA6 Treatment</t>
  </si>
  <si>
    <t>4060 · Late/Rewards/Int/Adj Charges</t>
  </si>
  <si>
    <t>Total Income</t>
  </si>
  <si>
    <t>Expense</t>
  </si>
  <si>
    <t>5000 · Plant &amp; Operations</t>
  </si>
  <si>
    <t>5100 · Collection System</t>
  </si>
  <si>
    <t>5105 · Collection System — Materials (Comm &amp; Res)</t>
  </si>
  <si>
    <t>5110 · Collection System — R &amp; M</t>
  </si>
  <si>
    <t>5115 · Lift Station R &amp; M</t>
  </si>
  <si>
    <t>51151 - Lift Station #1</t>
  </si>
  <si>
    <t>51152 - Lift Station #2</t>
  </si>
  <si>
    <t>51153 - Lift Station #3</t>
  </si>
  <si>
    <t>51154 - Lift Station #4</t>
  </si>
  <si>
    <t>51154.1 Lift Station #4 Generator</t>
  </si>
  <si>
    <t>5120 · Vacuum Truck — Solids Removal</t>
  </si>
  <si>
    <t>Total 5100 · Collection System Total Expense</t>
  </si>
  <si>
    <t>5300 · 5400 Treatment Plant</t>
  </si>
  <si>
    <t>5305 · Chemicals &amp; Nutrients</t>
  </si>
  <si>
    <t>53052— Chlorine</t>
  </si>
  <si>
    <t>53054— Coagulant</t>
  </si>
  <si>
    <t>53056— Nutrients (Sodium Bycarbonate)</t>
  </si>
  <si>
    <t>53057  Salt</t>
  </si>
  <si>
    <t>Total 5305 · Chemicals &amp; Nutrients</t>
  </si>
  <si>
    <t>5308-5440 Other Operational Cost</t>
  </si>
  <si>
    <t>5308 · County Trash Fees</t>
  </si>
  <si>
    <t>5310 · Electrical Supplies</t>
  </si>
  <si>
    <t>5315 · Equipment Rental</t>
  </si>
  <si>
    <t>5317 · Freight &amp; Shipping</t>
  </si>
  <si>
    <t>5322 · Meter Calibration</t>
  </si>
  <si>
    <t>5325 · Operating Supplies and Minor R&amp;M</t>
  </si>
  <si>
    <t>5326 · Uniform Service</t>
  </si>
  <si>
    <t>5330 · Outside Lab Testing</t>
  </si>
  <si>
    <t>5331  Lab Supplies</t>
  </si>
  <si>
    <t>5332  Lab Equipment</t>
  </si>
  <si>
    <t>5333  Lab Accreditation</t>
  </si>
  <si>
    <t>5340 · Plant R &amp; M — Materials and Tools</t>
  </si>
  <si>
    <t>5345 · Safety Equipment</t>
  </si>
  <si>
    <r>
      <t>5352 · Training — Operations</t>
    </r>
    <r>
      <rPr>
        <b/>
        <sz val="8"/>
        <color rgb="FFFF0000"/>
        <rFont val="Arial"/>
        <family val="2"/>
      </rPr>
      <t xml:space="preserve"> </t>
    </r>
  </si>
  <si>
    <t>5353 · Dues/Subscriptions/Memberships</t>
  </si>
  <si>
    <t>5360 · Permits/Fees/Licenses/Prop Tax</t>
  </si>
  <si>
    <t>5365 · Engineering Fees</t>
  </si>
  <si>
    <t>5370 · Drinking Water</t>
  </si>
  <si>
    <t>5375- Internet and Website</t>
  </si>
  <si>
    <t>5416 · Depreciation &amp; Amortization exp</t>
  </si>
  <si>
    <t>5425 · Robinson Reef Antenna Reimburse</t>
  </si>
  <si>
    <t>5430 · Business Travel — Operations</t>
  </si>
  <si>
    <t>5435 · Liability Insurance</t>
  </si>
  <si>
    <t>5440 - Plant Generator</t>
  </si>
  <si>
    <t>Total 5308-5440 Other Operational Cost</t>
  </si>
  <si>
    <t>Total 5300 - 5400  Treatment Plant Total Expense</t>
  </si>
  <si>
    <t>5500 · Vehicle</t>
  </si>
  <si>
    <t>5505 · Fuel &amp; Gas</t>
  </si>
  <si>
    <t>55052-Gas</t>
  </si>
  <si>
    <t>55054 - Diesel</t>
  </si>
  <si>
    <t>5510 · Vehicle Expense &amp; Repairs</t>
  </si>
  <si>
    <t>5511 · Backhow Expense- New Account</t>
  </si>
  <si>
    <t>Need to Replace</t>
  </si>
  <si>
    <t>5512 - GMC</t>
  </si>
  <si>
    <t>5514 - Toyota 2011</t>
  </si>
  <si>
    <t>5516 - Toyota 2015</t>
  </si>
  <si>
    <t>5518 - Septic</t>
  </si>
  <si>
    <t>5519 · Vehicle Quarterly BIT Inspection /Sewer Truck</t>
  </si>
  <si>
    <t>5520 · Portable Generator Expense</t>
  </si>
  <si>
    <t>Total 5500 - Vehicle Total Expense</t>
  </si>
  <si>
    <t>5700 Utilities</t>
  </si>
  <si>
    <t>5701 · Utilities — Electric — LS#1</t>
  </si>
  <si>
    <t>5702 · Utilities — Electric — LS#2</t>
  </si>
  <si>
    <t>5703 · Utilities — Electric — LS#3</t>
  </si>
  <si>
    <t>5704 · Utilities — Electric — LS#4</t>
  </si>
  <si>
    <t>5705 · Utilities — Electric — T Plant</t>
  </si>
  <si>
    <t>5707 · Utilities — Office Propane Tank</t>
  </si>
  <si>
    <t>Total 5700 · Utilities — Electricity/Propane Total Expense</t>
  </si>
  <si>
    <t>5900 · Major Equipment and Facilities Replacement</t>
  </si>
  <si>
    <t>Lift Station #2 Control Panel</t>
  </si>
  <si>
    <t>5910 - Emergency Reserve</t>
  </si>
  <si>
    <t>5920 - Capital Replacement Program</t>
  </si>
  <si>
    <t>Total 5900 -CPR and Reserves (Proposed)</t>
  </si>
  <si>
    <t>Total 5000 · Plant &amp; Operations Total Expense</t>
  </si>
  <si>
    <t>6000 · Admin/Overhead Expenses/Labor</t>
  </si>
  <si>
    <t>6010 · Audit</t>
  </si>
  <si>
    <t>6015 · Bank Fees/ Finance Charges</t>
  </si>
  <si>
    <t>6216 · Bookkeeping</t>
  </si>
  <si>
    <t>CONTRACT JULY 2020 ONLY</t>
  </si>
  <si>
    <t>6021 - Legal Fees</t>
  </si>
  <si>
    <t>Added $5,000 due to Prop 218 and Ordinance</t>
  </si>
  <si>
    <t>6028 · Computer Repair &amp; Supplies</t>
  </si>
  <si>
    <t>6032 · LAFCO Fees</t>
  </si>
  <si>
    <t>6033 · County Tax Collection Fee</t>
  </si>
  <si>
    <t>6046 - Board of Directors Meeting Expense</t>
  </si>
  <si>
    <t xml:space="preserve">6064 · Dues and Subscriptions (Software) </t>
  </si>
  <si>
    <t>6068    Office Supplies</t>
  </si>
  <si>
    <t>6069 - Phones</t>
  </si>
  <si>
    <t>6070 · Postage</t>
  </si>
  <si>
    <t>6075 · Printing &amp; Copying</t>
  </si>
  <si>
    <t>6080 · Public Notices</t>
  </si>
  <si>
    <t>6085 · Board of Director Training</t>
  </si>
  <si>
    <t>60852 — Training</t>
  </si>
  <si>
    <t>60853 Other Board expenses</t>
  </si>
  <si>
    <t>60854— Travel</t>
  </si>
  <si>
    <t>60855  Board Stipend ($50 per board meeting)</t>
  </si>
  <si>
    <t>Total 6000 · Admin/Overhead Expenses</t>
  </si>
  <si>
    <t>6090 · Payroll Benefits</t>
  </si>
  <si>
    <t xml:space="preserve">6092 · Yearly Drug Testing </t>
  </si>
  <si>
    <t>6093 · Benefits — Employee Retirement*</t>
  </si>
  <si>
    <t>6094 · Benefits — Employee Health Ins*</t>
  </si>
  <si>
    <t>6095 · Workers Comp Insurance</t>
  </si>
  <si>
    <t>6096 · AirMed (Reach)</t>
  </si>
  <si>
    <t xml:space="preserve">6097 · Employee Life Insurance </t>
  </si>
  <si>
    <t>Total 6090 · Payroll Benefits</t>
  </si>
  <si>
    <t>6100 · Payroll</t>
  </si>
  <si>
    <t>6145 · Direct Deposit Charge</t>
  </si>
  <si>
    <t>6161  FUTA tax expense</t>
  </si>
  <si>
    <t>6162 · Medicare Tax Expense</t>
  </si>
  <si>
    <t>6163 · Social Security Tax Expense</t>
  </si>
  <si>
    <t>6164 · SUI Tax Expense</t>
  </si>
  <si>
    <t>6165 · CA Training Tax Expense</t>
  </si>
  <si>
    <t>Total 6160 · Payroll Tax Expense</t>
  </si>
  <si>
    <t>6191 · Payroll Adjustments Audit</t>
  </si>
  <si>
    <t>This will be added with the audit</t>
  </si>
  <si>
    <t>6192 · Other Audit Accruals</t>
  </si>
  <si>
    <t>Total 6100 · Payroll</t>
  </si>
  <si>
    <t>6300 · Wages and Salaries</t>
  </si>
  <si>
    <t>6301 · General Manager</t>
  </si>
  <si>
    <t>Chris</t>
  </si>
  <si>
    <t>6303 · Plant Operator/ Lab Director MB Wages</t>
  </si>
  <si>
    <t>Mike</t>
  </si>
  <si>
    <t>6306 - Administrative Time</t>
  </si>
  <si>
    <t>6307 · Administrative Assistant II (New Finance Director)</t>
  </si>
  <si>
    <t>6317 Annual Comp time payout</t>
  </si>
  <si>
    <t>for all employees</t>
  </si>
  <si>
    <t>6320 - On Call Pay</t>
  </si>
  <si>
    <t>365 x $45.</t>
  </si>
  <si>
    <t>6321 Covid related sick pay</t>
  </si>
  <si>
    <t>Should we budget for this?</t>
  </si>
  <si>
    <t>6329 Operator 1 (Rigo)</t>
  </si>
  <si>
    <t xml:space="preserve">6329b  Temp/ Maintenance/OIT (LEO) </t>
  </si>
  <si>
    <t>6330 - Overtime (total group)</t>
  </si>
  <si>
    <t>Total 6000 · Wages and Salaries</t>
  </si>
  <si>
    <t>Total Expense</t>
  </si>
  <si>
    <t>Net Ordinary Income</t>
  </si>
  <si>
    <t>Total 4101 · Interest Income Other</t>
  </si>
  <si>
    <t>Total Other Income</t>
  </si>
  <si>
    <t>Other Expense</t>
  </si>
  <si>
    <t>6035 · Interest — Loans</t>
  </si>
  <si>
    <t>Acct # s/b 6036</t>
  </si>
  <si>
    <r>
      <t>6038 Interest and finance charge expense</t>
    </r>
    <r>
      <rPr>
        <b/>
        <vertAlign val="superscript"/>
        <sz val="8"/>
        <color rgb="FF000000"/>
        <rFont val="Arial"/>
        <family val="2"/>
      </rPr>
      <t xml:space="preserve"> </t>
    </r>
  </si>
  <si>
    <t>6820 · NonCash Income for Depreciation</t>
  </si>
  <si>
    <t>Total Other Expense</t>
  </si>
  <si>
    <t>Net Income</t>
  </si>
  <si>
    <r>
      <t>4004 · Sewer Fee Income From Tax Roll</t>
    </r>
    <r>
      <rPr>
        <b/>
        <vertAlign val="superscript"/>
        <sz val="8"/>
        <color rgb="FF000000"/>
        <rFont val="Arial"/>
        <family val="2"/>
      </rPr>
      <t xml:space="preserve"> </t>
    </r>
  </si>
  <si>
    <r>
      <t>4011 · Golf Course Water Sales</t>
    </r>
    <r>
      <rPr>
        <b/>
        <vertAlign val="superscript"/>
        <sz val="8"/>
        <color rgb="FF000000"/>
        <rFont val="Arial"/>
        <family val="2"/>
      </rPr>
      <t xml:space="preserve"> (1)</t>
    </r>
  </si>
  <si>
    <r>
      <t>4020 · Leachate Income</t>
    </r>
    <r>
      <rPr>
        <b/>
        <vertAlign val="superscript"/>
        <sz val="8"/>
        <color rgb="FF000000"/>
        <rFont val="Arial"/>
        <family val="2"/>
      </rPr>
      <t xml:space="preserve"> (2)</t>
    </r>
  </si>
  <si>
    <r>
      <t>4069 · Services to other agencies (Pumping Services)</t>
    </r>
    <r>
      <rPr>
        <b/>
        <vertAlign val="superscript"/>
        <sz val="8"/>
        <color rgb="FF000000"/>
        <rFont val="Arial"/>
        <family val="2"/>
      </rPr>
      <t xml:space="preserve"> (3)</t>
    </r>
  </si>
  <si>
    <t>4001 · Sewer Fees (Monthly Commercial)</t>
  </si>
  <si>
    <r>
      <t>6036 · Loan Principal</t>
    </r>
    <r>
      <rPr>
        <b/>
        <vertAlign val="superscript"/>
        <sz val="8"/>
        <color rgb="FF000000"/>
        <rFont val="Arial"/>
        <family val="2"/>
      </rPr>
      <t xml:space="preserve"> (4)</t>
    </r>
  </si>
  <si>
    <t>Miscelanneous Covid Relief and FEMA (2017 Claim)</t>
  </si>
  <si>
    <t>4150 · SWRCB Grant</t>
  </si>
  <si>
    <t>4151 · SWRCB Grant Income</t>
  </si>
  <si>
    <t>4152 · SWRCB Grant Expense</t>
  </si>
  <si>
    <t>4154 · Grant Application Costs</t>
  </si>
  <si>
    <t>2022/23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</si>
</sst>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6"/>
      <color rgb="FF000000"/>
      <name val="Arial"/>
      <family val="2"/>
    </font>
    <font>
      <b/>
      <u/>
      <sz val="8"/>
      <color rgb="FF00000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49" fontId="3" fillId="3" borderId="4" xfId="0" applyNumberFormat="1" applyFont="1" applyFill="1" applyBorder="1" applyAlignment="1">
      <alignment horizontal="center"/>
    </xf>
    <xf numFmtId="49" fontId="4" fillId="3" borderId="5" xfId="0" applyNumberFormat="1" applyFont="1" applyFill="1" applyBorder="1"/>
    <xf numFmtId="49" fontId="3" fillId="3" borderId="6" xfId="0" applyNumberFormat="1" applyFont="1" applyFill="1" applyBorder="1"/>
    <xf numFmtId="49" fontId="4" fillId="3" borderId="7" xfId="0" applyNumberFormat="1" applyFont="1" applyFill="1" applyBorder="1"/>
    <xf numFmtId="49" fontId="4" fillId="3" borderId="6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49" fontId="4" fillId="3" borderId="8" xfId="0" applyNumberFormat="1" applyFont="1" applyFill="1" applyBorder="1"/>
    <xf numFmtId="49" fontId="4" fillId="3" borderId="9" xfId="0" applyNumberFormat="1" applyFont="1" applyFill="1" applyBorder="1"/>
    <xf numFmtId="49" fontId="4" fillId="3" borderId="11" xfId="0" applyNumberFormat="1" applyFont="1" applyFill="1" applyBorder="1"/>
    <xf numFmtId="49" fontId="4" fillId="3" borderId="12" xfId="0" applyNumberFormat="1" applyFont="1" applyFill="1" applyBorder="1"/>
    <xf numFmtId="49" fontId="4" fillId="3" borderId="13" xfId="0" applyNumberFormat="1" applyFont="1" applyFill="1" applyBorder="1"/>
    <xf numFmtId="49" fontId="4" fillId="3" borderId="14" xfId="0" applyNumberFormat="1" applyFont="1" applyFill="1" applyBorder="1"/>
    <xf numFmtId="49" fontId="4" fillId="3" borderId="4" xfId="0" applyNumberFormat="1" applyFont="1" applyFill="1" applyBorder="1"/>
    <xf numFmtId="49" fontId="1" fillId="3" borderId="15" xfId="0" applyNumberFormat="1" applyFont="1" applyFill="1" applyBorder="1"/>
    <xf numFmtId="49" fontId="4" fillId="3" borderId="16" xfId="0" applyNumberFormat="1" applyFont="1" applyFill="1" applyBorder="1"/>
    <xf numFmtId="49" fontId="4" fillId="4" borderId="15" xfId="0" applyNumberFormat="1" applyFont="1" applyFill="1" applyBorder="1"/>
    <xf numFmtId="49" fontId="4" fillId="4" borderId="16" xfId="0" applyNumberFormat="1" applyFont="1" applyFill="1" applyBorder="1"/>
    <xf numFmtId="49" fontId="7" fillId="5" borderId="4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/>
    <xf numFmtId="49" fontId="7" fillId="6" borderId="6" xfId="0" applyNumberFormat="1" applyFont="1" applyFill="1" applyBorder="1" applyAlignment="1">
      <alignment horizontal="center"/>
    </xf>
    <xf numFmtId="49" fontId="4" fillId="5" borderId="7" xfId="0" applyNumberFormat="1" applyFont="1" applyFill="1" applyBorder="1"/>
    <xf numFmtId="49" fontId="3" fillId="5" borderId="6" xfId="0" applyNumberFormat="1" applyFont="1" applyFill="1" applyBorder="1"/>
    <xf numFmtId="49" fontId="4" fillId="5" borderId="6" xfId="0" applyNumberFormat="1" applyFont="1" applyFill="1" applyBorder="1"/>
    <xf numFmtId="49" fontId="8" fillId="2" borderId="19" xfId="0" applyNumberFormat="1" applyFont="1" applyFill="1" applyBorder="1" applyAlignment="1">
      <alignment horizontal="left" vertical="center"/>
    </xf>
    <xf numFmtId="49" fontId="4" fillId="2" borderId="20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164" fontId="10" fillId="5" borderId="7" xfId="0" applyNumberFormat="1" applyFont="1" applyFill="1" applyBorder="1" applyAlignment="1">
      <alignment horizontal="center"/>
    </xf>
    <xf numFmtId="49" fontId="1" fillId="5" borderId="6" xfId="0" applyNumberFormat="1" applyFont="1" applyFill="1" applyBorder="1"/>
    <xf numFmtId="49" fontId="1" fillId="2" borderId="8" xfId="0" applyNumberFormat="1" applyFont="1" applyFill="1" applyBorder="1"/>
    <xf numFmtId="49" fontId="4" fillId="2" borderId="9" xfId="0" applyNumberFormat="1" applyFont="1" applyFill="1" applyBorder="1"/>
    <xf numFmtId="49" fontId="1" fillId="5" borderId="4" xfId="0" applyNumberFormat="1" applyFont="1" applyFill="1" applyBorder="1"/>
    <xf numFmtId="164" fontId="11" fillId="5" borderId="5" xfId="0" applyNumberFormat="1" applyFont="1" applyFill="1" applyBorder="1" applyAlignment="1">
      <alignment horizontal="center"/>
    </xf>
    <xf numFmtId="49" fontId="12" fillId="5" borderId="7" xfId="0" applyNumberFormat="1" applyFont="1" applyFill="1" applyBorder="1"/>
    <xf numFmtId="49" fontId="4" fillId="7" borderId="6" xfId="0" applyNumberFormat="1" applyFont="1" applyFill="1" applyBorder="1"/>
    <xf numFmtId="49" fontId="4" fillId="7" borderId="7" xfId="0" applyNumberFormat="1" applyFont="1" applyFill="1" applyBorder="1"/>
    <xf numFmtId="164" fontId="5" fillId="7" borderId="7" xfId="0" applyNumberFormat="1" applyFont="1" applyFill="1" applyBorder="1" applyAlignment="1">
      <alignment horizontal="center"/>
    </xf>
    <xf numFmtId="49" fontId="4" fillId="5" borderId="21" xfId="0" applyNumberFormat="1" applyFont="1" applyFill="1" applyBorder="1"/>
    <xf numFmtId="164" fontId="4" fillId="5" borderId="21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vertical="center"/>
    </xf>
    <xf numFmtId="49" fontId="4" fillId="5" borderId="4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5" fillId="5" borderId="21" xfId="0" applyNumberFormat="1" applyFont="1" applyFill="1" applyBorder="1" applyAlignment="1">
      <alignment horizontal="center"/>
    </xf>
    <xf numFmtId="49" fontId="1" fillId="5" borderId="18" xfId="0" applyNumberFormat="1" applyFont="1" applyFill="1" applyBorder="1"/>
    <xf numFmtId="49" fontId="4" fillId="2" borderId="20" xfId="0" applyNumberFormat="1" applyFont="1" applyFill="1" applyBorder="1" applyAlignment="1">
      <alignment horizontal="left"/>
    </xf>
    <xf numFmtId="164" fontId="9" fillId="2" borderId="22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left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/>
    <xf numFmtId="49" fontId="4" fillId="4" borderId="5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49" fontId="7" fillId="6" borderId="6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/>
    <xf numFmtId="49" fontId="1" fillId="5" borderId="9" xfId="0" applyNumberFormat="1" applyFont="1" applyFill="1" applyBorder="1"/>
    <xf numFmtId="164" fontId="4" fillId="5" borderId="12" xfId="0" applyNumberFormat="1" applyFont="1" applyFill="1" applyBorder="1" applyAlignment="1">
      <alignment horizontal="center"/>
    </xf>
    <xf numFmtId="49" fontId="4" fillId="5" borderId="9" xfId="0" applyNumberFormat="1" applyFont="1" applyFill="1" applyBorder="1"/>
    <xf numFmtId="49" fontId="4" fillId="5" borderId="7" xfId="0" applyNumberFormat="1" applyFont="1" applyFill="1" applyBorder="1" applyAlignment="1">
      <alignment horizontal="center"/>
    </xf>
    <xf numFmtId="164" fontId="4" fillId="5" borderId="24" xfId="0" applyNumberFormat="1" applyFont="1" applyFill="1" applyBorder="1" applyAlignment="1">
      <alignment horizontal="center"/>
    </xf>
    <xf numFmtId="164" fontId="5" fillId="5" borderId="25" xfId="0" applyNumberFormat="1" applyFont="1" applyFill="1" applyBorder="1" applyAlignment="1">
      <alignment horizontal="center"/>
    </xf>
    <xf numFmtId="49" fontId="3" fillId="6" borderId="19" xfId="0" applyNumberFormat="1" applyFont="1" applyFill="1" applyBorder="1" applyAlignment="1">
      <alignment horizontal="left" vertical="center"/>
    </xf>
    <xf numFmtId="49" fontId="3" fillId="6" borderId="20" xfId="0" applyNumberFormat="1" applyFont="1" applyFill="1" applyBorder="1" applyAlignment="1">
      <alignment vertical="center"/>
    </xf>
    <xf numFmtId="164" fontId="3" fillId="6" borderId="22" xfId="0" applyNumberFormat="1" applyFont="1" applyFill="1" applyBorder="1" applyAlignment="1">
      <alignment horizontal="center" vertical="center"/>
    </xf>
    <xf numFmtId="49" fontId="13" fillId="6" borderId="15" xfId="0" applyNumberFormat="1" applyFont="1" applyFill="1" applyBorder="1" applyAlignment="1">
      <alignment vertical="center"/>
    </xf>
    <xf numFmtId="49" fontId="14" fillId="6" borderId="16" xfId="0" applyNumberFormat="1" applyFont="1" applyFill="1" applyBorder="1"/>
    <xf numFmtId="164" fontId="7" fillId="6" borderId="26" xfId="0" applyNumberFormat="1" applyFont="1" applyFill="1" applyBorder="1" applyAlignment="1">
      <alignment horizontal="center"/>
    </xf>
    <xf numFmtId="49" fontId="14" fillId="5" borderId="5" xfId="0" applyNumberFormat="1" applyFont="1" applyFill="1" applyBorder="1"/>
    <xf numFmtId="164" fontId="4" fillId="5" borderId="27" xfId="0" applyNumberFormat="1" applyFont="1" applyFill="1" applyBorder="1" applyAlignment="1">
      <alignment horizontal="center"/>
    </xf>
    <xf numFmtId="49" fontId="14" fillId="5" borderId="7" xfId="0" applyNumberFormat="1" applyFont="1" applyFill="1" applyBorder="1"/>
    <xf numFmtId="164" fontId="4" fillId="5" borderId="25" xfId="0" applyNumberFormat="1" applyFont="1" applyFill="1" applyBorder="1" applyAlignment="1">
      <alignment horizontal="center"/>
    </xf>
    <xf numFmtId="49" fontId="4" fillId="5" borderId="8" xfId="0" applyNumberFormat="1" applyFont="1" applyFill="1" applyBorder="1"/>
    <xf numFmtId="164" fontId="5" fillId="5" borderId="29" xfId="0" applyNumberFormat="1" applyFont="1" applyFill="1" applyBorder="1" applyAlignment="1">
      <alignment horizontal="center"/>
    </xf>
    <xf numFmtId="164" fontId="5" fillId="7" borderId="2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left" vertical="center"/>
    </xf>
    <xf numFmtId="49" fontId="14" fillId="5" borderId="9" xfId="0" applyNumberFormat="1" applyFont="1" applyFill="1" applyBorder="1"/>
    <xf numFmtId="49" fontId="13" fillId="8" borderId="8" xfId="0" applyNumberFormat="1" applyFont="1" applyFill="1" applyBorder="1" applyAlignment="1">
      <alignment horizontal="left" vertical="center"/>
    </xf>
    <xf numFmtId="49" fontId="13" fillId="8" borderId="9" xfId="0" applyNumberFormat="1" applyFont="1" applyFill="1" applyBorder="1" applyAlignment="1">
      <alignment horizontal="center" vertical="center"/>
    </xf>
    <xf numFmtId="164" fontId="13" fillId="8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2" fillId="2" borderId="30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11" fillId="2" borderId="28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/>
    </xf>
    <xf numFmtId="164" fontId="3" fillId="6" borderId="31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/>
    </xf>
    <xf numFmtId="164" fontId="15" fillId="5" borderId="10" xfId="0" applyNumberFormat="1" applyFont="1" applyFill="1" applyBorder="1" applyAlignment="1">
      <alignment horizontal="center"/>
    </xf>
    <xf numFmtId="49" fontId="4" fillId="5" borderId="18" xfId="0" applyNumberFormat="1" applyFont="1" applyFill="1" applyBorder="1"/>
    <xf numFmtId="164" fontId="5" fillId="5" borderId="32" xfId="0" applyNumberFormat="1" applyFon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41C9-682B-4D63-B0EF-4B3A34EAA5AC}">
  <dimension ref="A2:D182"/>
  <sheetViews>
    <sheetView tabSelected="1" topLeftCell="B1" workbookViewId="0">
      <selection activeCell="D1" sqref="D1:D1048576"/>
    </sheetView>
  </sheetViews>
  <sheetFormatPr defaultRowHeight="15" x14ac:dyDescent="0.25"/>
  <cols>
    <col min="1" max="1" width="55.28515625" customWidth="1"/>
    <col min="2" max="2" width="37.28515625" bestFit="1" customWidth="1"/>
    <col min="3" max="3" width="24.28515625" bestFit="1" customWidth="1"/>
  </cols>
  <sheetData>
    <row r="2" spans="1:3" ht="15.75" thickBot="1" x14ac:dyDescent="0.3">
      <c r="A2" s="108"/>
      <c r="B2" s="108"/>
      <c r="C2" s="108"/>
    </row>
    <row r="3" spans="1:3" ht="15.75" thickBot="1" x14ac:dyDescent="0.3">
      <c r="A3" s="104" t="s">
        <v>0</v>
      </c>
      <c r="B3" s="106" t="s">
        <v>1</v>
      </c>
      <c r="C3" s="102"/>
    </row>
    <row r="4" spans="1:3" ht="15.75" thickBot="1" x14ac:dyDescent="0.3">
      <c r="A4" s="105"/>
      <c r="B4" s="107"/>
      <c r="C4" s="84" t="s">
        <v>167</v>
      </c>
    </row>
    <row r="5" spans="1:3" ht="16.5" thickTop="1" x14ac:dyDescent="0.25">
      <c r="A5" s="1" t="s">
        <v>2</v>
      </c>
      <c r="B5" s="2"/>
      <c r="C5" s="85"/>
    </row>
    <row r="6" spans="1:3" ht="15.75" x14ac:dyDescent="0.25">
      <c r="A6" s="3" t="s">
        <v>3</v>
      </c>
      <c r="B6" s="4"/>
      <c r="C6" s="86"/>
    </row>
    <row r="7" spans="1:3" x14ac:dyDescent="0.25">
      <c r="A7" s="5" t="s">
        <v>4</v>
      </c>
      <c r="B7" s="4"/>
      <c r="C7" s="86"/>
    </row>
    <row r="8" spans="1:3" x14ac:dyDescent="0.25">
      <c r="A8" s="5" t="s">
        <v>160</v>
      </c>
      <c r="B8" s="6"/>
      <c r="C8" s="86">
        <v>171935</v>
      </c>
    </row>
    <row r="9" spans="1:3" x14ac:dyDescent="0.25">
      <c r="A9" s="5" t="s">
        <v>156</v>
      </c>
      <c r="B9" s="6"/>
      <c r="C9" s="86">
        <v>324930</v>
      </c>
    </row>
    <row r="10" spans="1:3" ht="15.75" thickBot="1" x14ac:dyDescent="0.3">
      <c r="A10" s="7" t="s">
        <v>5</v>
      </c>
      <c r="B10" s="8"/>
      <c r="C10" s="87">
        <f>SUM(C8:C9)</f>
        <v>496865</v>
      </c>
    </row>
    <row r="11" spans="1:3" ht="15.75" thickBot="1" x14ac:dyDescent="0.3">
      <c r="A11" s="9"/>
      <c r="B11" s="10"/>
      <c r="C11" s="88"/>
    </row>
    <row r="12" spans="1:3" ht="15.75" thickBot="1" x14ac:dyDescent="0.3">
      <c r="A12" s="11" t="s">
        <v>157</v>
      </c>
      <c r="B12" s="12"/>
      <c r="C12" s="89">
        <v>84015</v>
      </c>
    </row>
    <row r="13" spans="1:3" ht="15.75" thickBot="1" x14ac:dyDescent="0.3">
      <c r="A13" s="9" t="s">
        <v>6</v>
      </c>
      <c r="B13" s="10"/>
      <c r="C13" s="90">
        <v>0</v>
      </c>
    </row>
    <row r="14" spans="1:3" ht="15.75" thickBot="1" x14ac:dyDescent="0.3">
      <c r="A14" s="11" t="s">
        <v>7</v>
      </c>
      <c r="B14" s="12"/>
      <c r="C14" s="89">
        <v>165371</v>
      </c>
    </row>
    <row r="15" spans="1:3" x14ac:dyDescent="0.25">
      <c r="A15" s="13" t="s">
        <v>158</v>
      </c>
      <c r="B15" s="2"/>
      <c r="C15" s="85">
        <v>25000</v>
      </c>
    </row>
    <row r="16" spans="1:3" x14ac:dyDescent="0.25">
      <c r="A16" s="5" t="s">
        <v>8</v>
      </c>
      <c r="B16" s="4"/>
      <c r="C16" s="86">
        <v>0</v>
      </c>
    </row>
    <row r="17" spans="1:4" ht="15.75" thickBot="1" x14ac:dyDescent="0.3">
      <c r="A17" s="7" t="s">
        <v>159</v>
      </c>
      <c r="B17" s="8"/>
      <c r="C17" s="91">
        <v>7000</v>
      </c>
    </row>
    <row r="18" spans="1:4" ht="15.75" thickBot="1" x14ac:dyDescent="0.3">
      <c r="A18" s="14" t="s">
        <v>9</v>
      </c>
      <c r="B18" s="15"/>
      <c r="C18" s="92">
        <f>SUM(C10:C17)</f>
        <v>778251</v>
      </c>
    </row>
    <row r="19" spans="1:4" ht="15.75" thickBot="1" x14ac:dyDescent="0.3">
      <c r="A19" s="16"/>
      <c r="B19" s="17"/>
      <c r="C19" s="17"/>
    </row>
    <row r="20" spans="1:4" ht="18" x14ac:dyDescent="0.25">
      <c r="A20" s="18" t="s">
        <v>10</v>
      </c>
      <c r="B20" s="19"/>
      <c r="C20" s="42"/>
    </row>
    <row r="21" spans="1:4" ht="18" x14ac:dyDescent="0.25">
      <c r="A21" s="20" t="s">
        <v>11</v>
      </c>
      <c r="B21" s="21"/>
      <c r="C21" s="26"/>
    </row>
    <row r="22" spans="1:4" ht="15.75" x14ac:dyDescent="0.25">
      <c r="A22" s="22" t="s">
        <v>12</v>
      </c>
      <c r="B22" s="21"/>
      <c r="C22" s="26"/>
    </row>
    <row r="23" spans="1:4" x14ac:dyDescent="0.25">
      <c r="A23" s="23" t="s">
        <v>13</v>
      </c>
      <c r="B23" s="21"/>
      <c r="C23" s="26">
        <v>5500</v>
      </c>
    </row>
    <row r="24" spans="1:4" x14ac:dyDescent="0.25">
      <c r="A24" s="23" t="s">
        <v>14</v>
      </c>
      <c r="B24" s="21"/>
      <c r="C24" s="26">
        <v>8000</v>
      </c>
    </row>
    <row r="25" spans="1:4" x14ac:dyDescent="0.25">
      <c r="A25" s="23" t="s">
        <v>15</v>
      </c>
      <c r="B25" s="21"/>
      <c r="C25" s="26"/>
    </row>
    <row r="26" spans="1:4" x14ac:dyDescent="0.25">
      <c r="A26" s="23"/>
      <c r="B26" s="21" t="s">
        <v>16</v>
      </c>
      <c r="C26" s="26">
        <v>535</v>
      </c>
    </row>
    <row r="27" spans="1:4" x14ac:dyDescent="0.25">
      <c r="A27" s="23"/>
      <c r="B27" s="21" t="s">
        <v>17</v>
      </c>
      <c r="C27" s="26">
        <v>535</v>
      </c>
    </row>
    <row r="28" spans="1:4" x14ac:dyDescent="0.25">
      <c r="A28" s="23"/>
      <c r="B28" s="21" t="s">
        <v>18</v>
      </c>
      <c r="C28" s="26">
        <v>535</v>
      </c>
    </row>
    <row r="29" spans="1:4" x14ac:dyDescent="0.25">
      <c r="A29" s="23"/>
      <c r="B29" s="21" t="s">
        <v>19</v>
      </c>
      <c r="C29" s="26">
        <v>5350</v>
      </c>
    </row>
    <row r="30" spans="1:4" x14ac:dyDescent="0.25">
      <c r="A30" s="23"/>
      <c r="B30" s="21" t="s">
        <v>20</v>
      </c>
      <c r="C30" s="26">
        <v>535</v>
      </c>
    </row>
    <row r="31" spans="1:4" x14ac:dyDescent="0.25">
      <c r="A31" s="23" t="s">
        <v>21</v>
      </c>
      <c r="B31" s="21"/>
      <c r="C31" s="26">
        <v>16050</v>
      </c>
    </row>
    <row r="32" spans="1:4" ht="15.75" thickBot="1" x14ac:dyDescent="0.3">
      <c r="A32" s="24" t="s">
        <v>22</v>
      </c>
      <c r="B32" s="25"/>
      <c r="C32" s="50">
        <f>SUM(C23:C31)</f>
        <v>37040</v>
      </c>
      <c r="D32" s="103"/>
    </row>
    <row r="33" spans="1:3" ht="16.5" thickTop="1" x14ac:dyDescent="0.25">
      <c r="A33" s="22" t="s">
        <v>23</v>
      </c>
      <c r="B33" s="21"/>
      <c r="C33" s="26"/>
    </row>
    <row r="34" spans="1:3" x14ac:dyDescent="0.25">
      <c r="A34" s="28" t="s">
        <v>24</v>
      </c>
      <c r="B34" s="21"/>
      <c r="C34" s="27"/>
    </row>
    <row r="35" spans="1:3" x14ac:dyDescent="0.25">
      <c r="A35" s="23"/>
      <c r="B35" s="21" t="s">
        <v>25</v>
      </c>
      <c r="C35" s="26">
        <v>6000</v>
      </c>
    </row>
    <row r="36" spans="1:3" x14ac:dyDescent="0.25">
      <c r="A36" s="23"/>
      <c r="B36" s="21" t="s">
        <v>26</v>
      </c>
      <c r="C36" s="26">
        <v>12000</v>
      </c>
    </row>
    <row r="37" spans="1:3" x14ac:dyDescent="0.25">
      <c r="A37" s="23"/>
      <c r="B37" s="21" t="s">
        <v>27</v>
      </c>
      <c r="C37" s="26">
        <v>2140</v>
      </c>
    </row>
    <row r="38" spans="1:3" x14ac:dyDescent="0.25">
      <c r="A38" s="23"/>
      <c r="B38" s="21" t="s">
        <v>28</v>
      </c>
      <c r="C38" s="26">
        <v>2000</v>
      </c>
    </row>
    <row r="39" spans="1:3" ht="15.75" thickBot="1" x14ac:dyDescent="0.3">
      <c r="A39" s="29" t="s">
        <v>29</v>
      </c>
      <c r="B39" s="30"/>
      <c r="C39" s="93">
        <f>SUM(C35:C38)</f>
        <v>22140</v>
      </c>
    </row>
    <row r="40" spans="1:3" x14ac:dyDescent="0.25">
      <c r="A40" s="31" t="s">
        <v>30</v>
      </c>
      <c r="B40" s="19"/>
      <c r="C40" s="32"/>
    </row>
    <row r="41" spans="1:3" x14ac:dyDescent="0.25">
      <c r="A41" s="23" t="s">
        <v>31</v>
      </c>
      <c r="B41" s="21"/>
      <c r="C41" s="26">
        <v>500</v>
      </c>
    </row>
    <row r="42" spans="1:3" x14ac:dyDescent="0.25">
      <c r="A42" s="23" t="s">
        <v>32</v>
      </c>
      <c r="B42" s="21"/>
      <c r="C42" s="26">
        <v>1605</v>
      </c>
    </row>
    <row r="43" spans="1:3" x14ac:dyDescent="0.25">
      <c r="A43" s="23" t="s">
        <v>33</v>
      </c>
      <c r="B43" s="21"/>
      <c r="C43" s="26">
        <v>107</v>
      </c>
    </row>
    <row r="44" spans="1:3" x14ac:dyDescent="0.25">
      <c r="A44" s="23" t="s">
        <v>34</v>
      </c>
      <c r="B44" s="21"/>
      <c r="C44" s="26">
        <v>6000</v>
      </c>
    </row>
    <row r="45" spans="1:3" x14ac:dyDescent="0.25">
      <c r="A45" s="23" t="s">
        <v>35</v>
      </c>
      <c r="B45" s="21"/>
      <c r="C45" s="26">
        <v>2000</v>
      </c>
    </row>
    <row r="46" spans="1:3" x14ac:dyDescent="0.25">
      <c r="A46" s="23" t="s">
        <v>36</v>
      </c>
      <c r="B46" s="33"/>
      <c r="C46" s="26">
        <v>3210</v>
      </c>
    </row>
    <row r="47" spans="1:3" x14ac:dyDescent="0.25">
      <c r="A47" s="23" t="s">
        <v>37</v>
      </c>
      <c r="B47" s="21"/>
      <c r="C47" s="26">
        <v>3852</v>
      </c>
    </row>
    <row r="48" spans="1:3" x14ac:dyDescent="0.25">
      <c r="A48" s="23" t="s">
        <v>38</v>
      </c>
      <c r="B48" s="21"/>
      <c r="C48" s="26">
        <v>1200</v>
      </c>
    </row>
    <row r="49" spans="1:3" x14ac:dyDescent="0.25">
      <c r="A49" s="23" t="s">
        <v>39</v>
      </c>
      <c r="B49" s="21"/>
      <c r="C49" s="26">
        <v>3000</v>
      </c>
    </row>
    <row r="50" spans="1:3" x14ac:dyDescent="0.25">
      <c r="A50" s="23" t="s">
        <v>40</v>
      </c>
      <c r="B50" s="21"/>
      <c r="C50" s="26">
        <v>2000</v>
      </c>
    </row>
    <row r="51" spans="1:3" x14ac:dyDescent="0.25">
      <c r="A51" s="23" t="s">
        <v>41</v>
      </c>
      <c r="B51" s="21"/>
      <c r="C51" s="26">
        <v>0</v>
      </c>
    </row>
    <row r="52" spans="1:3" x14ac:dyDescent="0.25">
      <c r="A52" s="23" t="s">
        <v>42</v>
      </c>
      <c r="B52" s="21"/>
      <c r="C52" s="26">
        <v>16050.000000000002</v>
      </c>
    </row>
    <row r="53" spans="1:3" x14ac:dyDescent="0.25">
      <c r="A53" s="23" t="s">
        <v>43</v>
      </c>
      <c r="B53" s="21"/>
      <c r="C53" s="26">
        <v>2140</v>
      </c>
    </row>
    <row r="54" spans="1:3" x14ac:dyDescent="0.25">
      <c r="A54" s="23" t="s">
        <v>44</v>
      </c>
      <c r="B54" s="21"/>
      <c r="C54" s="26">
        <v>4280</v>
      </c>
    </row>
    <row r="55" spans="1:3" x14ac:dyDescent="0.25">
      <c r="A55" s="23" t="s">
        <v>45</v>
      </c>
      <c r="B55" s="21"/>
      <c r="C55" s="26">
        <v>5350</v>
      </c>
    </row>
    <row r="56" spans="1:3" x14ac:dyDescent="0.25">
      <c r="A56" s="23" t="s">
        <v>46</v>
      </c>
      <c r="B56" s="21"/>
      <c r="C56" s="26">
        <v>25000</v>
      </c>
    </row>
    <row r="57" spans="1:3" x14ac:dyDescent="0.25">
      <c r="A57" s="23" t="s">
        <v>47</v>
      </c>
      <c r="B57" s="21"/>
      <c r="C57" s="26">
        <v>5350</v>
      </c>
    </row>
    <row r="58" spans="1:3" x14ac:dyDescent="0.25">
      <c r="A58" s="23" t="s">
        <v>48</v>
      </c>
      <c r="B58" s="21"/>
      <c r="C58" s="26">
        <v>600</v>
      </c>
    </row>
    <row r="59" spans="1:3" x14ac:dyDescent="0.25">
      <c r="A59" s="23" t="s">
        <v>49</v>
      </c>
      <c r="B59" s="21"/>
      <c r="C59" s="26">
        <v>4750</v>
      </c>
    </row>
    <row r="60" spans="1:3" x14ac:dyDescent="0.25">
      <c r="A60" s="34" t="s">
        <v>50</v>
      </c>
      <c r="B60" s="35"/>
      <c r="C60" s="36">
        <v>283613</v>
      </c>
    </row>
    <row r="61" spans="1:3" x14ac:dyDescent="0.25">
      <c r="A61" s="23" t="s">
        <v>51</v>
      </c>
      <c r="B61" s="21"/>
      <c r="C61" s="26">
        <v>120</v>
      </c>
    </row>
    <row r="62" spans="1:3" x14ac:dyDescent="0.25">
      <c r="A62" s="23" t="s">
        <v>52</v>
      </c>
      <c r="B62" s="21"/>
      <c r="C62" s="26">
        <v>1605</v>
      </c>
    </row>
    <row r="63" spans="1:3" x14ac:dyDescent="0.25">
      <c r="A63" s="23" t="s">
        <v>53</v>
      </c>
      <c r="B63" s="21"/>
      <c r="C63" s="26">
        <v>22706</v>
      </c>
    </row>
    <row r="64" spans="1:3" x14ac:dyDescent="0.25">
      <c r="A64" s="23" t="s">
        <v>54</v>
      </c>
      <c r="B64" s="21"/>
      <c r="C64" s="26">
        <v>535</v>
      </c>
    </row>
    <row r="65" spans="1:3" x14ac:dyDescent="0.25">
      <c r="A65" s="31" t="s">
        <v>55</v>
      </c>
      <c r="B65" s="37"/>
      <c r="C65" s="38">
        <f>SUM(C41:C64)</f>
        <v>395573</v>
      </c>
    </row>
    <row r="66" spans="1:3" ht="15.75" thickBot="1" x14ac:dyDescent="0.3">
      <c r="A66" s="39" t="s">
        <v>56</v>
      </c>
      <c r="B66" s="40"/>
      <c r="C66" s="94">
        <f>ROUND(C39+SUM(C41:C64),5)</f>
        <v>417713</v>
      </c>
    </row>
    <row r="67" spans="1:3" x14ac:dyDescent="0.25">
      <c r="A67" s="41"/>
      <c r="B67" s="19"/>
      <c r="C67" s="42"/>
    </row>
    <row r="68" spans="1:3" ht="15.75" x14ac:dyDescent="0.25">
      <c r="A68" s="22" t="s">
        <v>57</v>
      </c>
      <c r="B68" s="21"/>
      <c r="C68" s="26"/>
    </row>
    <row r="69" spans="1:3" x14ac:dyDescent="0.25">
      <c r="A69" s="23" t="s">
        <v>58</v>
      </c>
      <c r="B69" s="21"/>
      <c r="C69" s="26"/>
    </row>
    <row r="70" spans="1:3" x14ac:dyDescent="0.25">
      <c r="A70" s="23"/>
      <c r="B70" s="21" t="s">
        <v>59</v>
      </c>
      <c r="C70" s="26">
        <v>8000</v>
      </c>
    </row>
    <row r="71" spans="1:3" x14ac:dyDescent="0.25">
      <c r="A71" s="23"/>
      <c r="B71" s="21" t="s">
        <v>60</v>
      </c>
      <c r="C71" s="26">
        <v>2000</v>
      </c>
    </row>
    <row r="72" spans="1:3" x14ac:dyDescent="0.25">
      <c r="A72" s="23"/>
      <c r="B72" s="21"/>
      <c r="C72" s="26"/>
    </row>
    <row r="73" spans="1:3" x14ac:dyDescent="0.25">
      <c r="A73" s="23"/>
      <c r="B73" s="21"/>
      <c r="C73" s="26"/>
    </row>
    <row r="74" spans="1:3" x14ac:dyDescent="0.25">
      <c r="A74" s="23" t="s">
        <v>61</v>
      </c>
      <c r="B74" s="21"/>
      <c r="C74" s="26"/>
    </row>
    <row r="75" spans="1:3" x14ac:dyDescent="0.25">
      <c r="A75" s="23"/>
      <c r="B75" s="21" t="s">
        <v>62</v>
      </c>
      <c r="C75" s="26">
        <v>535</v>
      </c>
    </row>
    <row r="76" spans="1:3" x14ac:dyDescent="0.25">
      <c r="A76" s="23" t="s">
        <v>63</v>
      </c>
      <c r="B76" s="21" t="s">
        <v>64</v>
      </c>
      <c r="C76" s="26">
        <v>535</v>
      </c>
    </row>
    <row r="77" spans="1:3" x14ac:dyDescent="0.25">
      <c r="A77" s="23" t="s">
        <v>63</v>
      </c>
      <c r="B77" s="21" t="s">
        <v>65</v>
      </c>
      <c r="C77" s="26">
        <v>535</v>
      </c>
    </row>
    <row r="78" spans="1:3" x14ac:dyDescent="0.25">
      <c r="A78" s="23"/>
      <c r="B78" s="21" t="s">
        <v>66</v>
      </c>
      <c r="C78" s="26">
        <v>0</v>
      </c>
    </row>
    <row r="79" spans="1:3" x14ac:dyDescent="0.25">
      <c r="A79" s="23"/>
      <c r="B79" s="21" t="s">
        <v>67</v>
      </c>
      <c r="C79" s="26">
        <v>1500</v>
      </c>
    </row>
    <row r="80" spans="1:3" x14ac:dyDescent="0.25">
      <c r="A80" s="23" t="s">
        <v>68</v>
      </c>
      <c r="B80" s="21"/>
      <c r="C80" s="26">
        <v>1070</v>
      </c>
    </row>
    <row r="81" spans="1:3" x14ac:dyDescent="0.25">
      <c r="A81" s="23" t="s">
        <v>69</v>
      </c>
      <c r="B81" s="21"/>
      <c r="C81" s="26">
        <v>535</v>
      </c>
    </row>
    <row r="82" spans="1:3" ht="15.75" thickBot="1" x14ac:dyDescent="0.3">
      <c r="A82" s="43" t="s">
        <v>70</v>
      </c>
      <c r="B82" s="44"/>
      <c r="C82" s="94">
        <f>SUM(C69:C81)</f>
        <v>14710</v>
      </c>
    </row>
    <row r="83" spans="1:3" x14ac:dyDescent="0.25">
      <c r="A83" s="41"/>
      <c r="B83" s="19"/>
      <c r="C83" s="42"/>
    </row>
    <row r="84" spans="1:3" ht="15.75" x14ac:dyDescent="0.25">
      <c r="A84" s="22" t="s">
        <v>71</v>
      </c>
      <c r="B84" s="21"/>
      <c r="C84" s="42"/>
    </row>
    <row r="85" spans="1:3" x14ac:dyDescent="0.25">
      <c r="A85" s="23" t="s">
        <v>72</v>
      </c>
      <c r="B85" s="21"/>
      <c r="C85" s="26">
        <v>700</v>
      </c>
    </row>
    <row r="86" spans="1:3" x14ac:dyDescent="0.25">
      <c r="A86" s="23" t="s">
        <v>73</v>
      </c>
      <c r="B86" s="21"/>
      <c r="C86" s="26">
        <v>1000</v>
      </c>
    </row>
    <row r="87" spans="1:3" x14ac:dyDescent="0.25">
      <c r="A87" s="23" t="s">
        <v>74</v>
      </c>
      <c r="B87" s="21"/>
      <c r="C87" s="26">
        <v>750</v>
      </c>
    </row>
    <row r="88" spans="1:3" x14ac:dyDescent="0.25">
      <c r="A88" s="23" t="s">
        <v>75</v>
      </c>
      <c r="B88" s="21"/>
      <c r="C88" s="26">
        <v>9000</v>
      </c>
    </row>
    <row r="89" spans="1:3" x14ac:dyDescent="0.25">
      <c r="A89" s="23" t="s">
        <v>76</v>
      </c>
      <c r="B89" s="21"/>
      <c r="C89" s="26">
        <v>25000</v>
      </c>
    </row>
    <row r="90" spans="1:3" x14ac:dyDescent="0.25">
      <c r="A90" s="23" t="s">
        <v>77</v>
      </c>
      <c r="B90" s="21"/>
      <c r="C90" s="26">
        <v>800</v>
      </c>
    </row>
    <row r="91" spans="1:3" ht="15.75" thickBot="1" x14ac:dyDescent="0.3">
      <c r="A91" s="43" t="s">
        <v>78</v>
      </c>
      <c r="B91" s="45"/>
      <c r="C91" s="95">
        <f>SUM(C85:C90)</f>
        <v>37250</v>
      </c>
    </row>
    <row r="92" spans="1:3" x14ac:dyDescent="0.25">
      <c r="A92" s="41"/>
      <c r="B92" s="19"/>
      <c r="C92" s="46"/>
    </row>
    <row r="93" spans="1:3" ht="15.75" x14ac:dyDescent="0.25">
      <c r="A93" s="22" t="s">
        <v>79</v>
      </c>
      <c r="B93" s="21" t="s">
        <v>80</v>
      </c>
      <c r="C93" s="26">
        <v>0</v>
      </c>
    </row>
    <row r="94" spans="1:3" x14ac:dyDescent="0.25">
      <c r="A94" s="28" t="s">
        <v>81</v>
      </c>
      <c r="B94" s="21"/>
      <c r="C94" s="47"/>
    </row>
    <row r="95" spans="1:3" x14ac:dyDescent="0.25">
      <c r="A95" s="48" t="s">
        <v>82</v>
      </c>
      <c r="B95" s="37"/>
      <c r="C95" s="47"/>
    </row>
    <row r="96" spans="1:3" ht="15.75" thickBot="1" x14ac:dyDescent="0.3">
      <c r="A96" s="24" t="s">
        <v>83</v>
      </c>
      <c r="B96" s="49"/>
      <c r="C96" s="50">
        <f>SUM(C94:C95)</f>
        <v>0</v>
      </c>
    </row>
    <row r="97" spans="1:3" ht="17.25" thickTop="1" thickBot="1" x14ac:dyDescent="0.3">
      <c r="A97" s="51" t="s">
        <v>84</v>
      </c>
      <c r="B97" s="52"/>
      <c r="C97" s="96">
        <f>C32+C66+C82+C91+C96</f>
        <v>506713</v>
      </c>
    </row>
    <row r="98" spans="1:3" ht="15.75" thickTop="1" x14ac:dyDescent="0.25">
      <c r="A98" s="53"/>
      <c r="B98" s="54"/>
      <c r="C98" s="55"/>
    </row>
    <row r="99" spans="1:3" ht="18" x14ac:dyDescent="0.25">
      <c r="A99" s="56" t="s">
        <v>85</v>
      </c>
      <c r="B99" s="21"/>
      <c r="C99" s="26"/>
    </row>
    <row r="100" spans="1:3" x14ac:dyDescent="0.25">
      <c r="A100" s="23" t="s">
        <v>86</v>
      </c>
      <c r="B100" s="21"/>
      <c r="C100" s="26">
        <v>10000</v>
      </c>
    </row>
    <row r="101" spans="1:3" x14ac:dyDescent="0.25">
      <c r="A101" s="23" t="s">
        <v>87</v>
      </c>
      <c r="B101" s="21"/>
      <c r="C101" s="26">
        <v>187</v>
      </c>
    </row>
    <row r="102" spans="1:3" x14ac:dyDescent="0.25">
      <c r="A102" s="23" t="s">
        <v>88</v>
      </c>
      <c r="B102" s="21" t="s">
        <v>89</v>
      </c>
      <c r="C102" s="26">
        <v>0</v>
      </c>
    </row>
    <row r="103" spans="1:3" x14ac:dyDescent="0.25">
      <c r="A103" s="23" t="s">
        <v>90</v>
      </c>
      <c r="B103" s="21" t="s">
        <v>91</v>
      </c>
      <c r="C103" s="26">
        <v>25000</v>
      </c>
    </row>
    <row r="104" spans="1:3" x14ac:dyDescent="0.25">
      <c r="A104" s="23" t="s">
        <v>92</v>
      </c>
      <c r="B104" s="21"/>
      <c r="C104" s="26">
        <v>500</v>
      </c>
    </row>
    <row r="105" spans="1:3" x14ac:dyDescent="0.25">
      <c r="A105" s="23" t="s">
        <v>93</v>
      </c>
      <c r="B105" s="21"/>
      <c r="C105" s="26">
        <v>2675</v>
      </c>
    </row>
    <row r="106" spans="1:3" x14ac:dyDescent="0.25">
      <c r="A106" s="23" t="s">
        <v>94</v>
      </c>
      <c r="B106" s="21"/>
      <c r="C106" s="26">
        <v>12500</v>
      </c>
    </row>
    <row r="107" spans="1:3" x14ac:dyDescent="0.25">
      <c r="A107" s="23" t="s">
        <v>95</v>
      </c>
      <c r="B107" s="21"/>
      <c r="C107" s="26">
        <v>3600</v>
      </c>
    </row>
    <row r="108" spans="1:3" x14ac:dyDescent="0.25">
      <c r="A108" s="23" t="s">
        <v>96</v>
      </c>
      <c r="B108" s="21"/>
      <c r="C108" s="26">
        <v>2600</v>
      </c>
    </row>
    <row r="109" spans="1:3" x14ac:dyDescent="0.25">
      <c r="A109" s="23" t="s">
        <v>97</v>
      </c>
      <c r="B109" s="21"/>
      <c r="C109" s="26">
        <v>2500</v>
      </c>
    </row>
    <row r="110" spans="1:3" x14ac:dyDescent="0.25">
      <c r="A110" s="23" t="s">
        <v>98</v>
      </c>
      <c r="B110" s="21"/>
      <c r="C110" s="26">
        <v>2000</v>
      </c>
    </row>
    <row r="111" spans="1:3" x14ac:dyDescent="0.25">
      <c r="A111" s="23" t="s">
        <v>99</v>
      </c>
      <c r="B111" s="21"/>
      <c r="C111" s="26">
        <v>700</v>
      </c>
    </row>
    <row r="112" spans="1:3" x14ac:dyDescent="0.25">
      <c r="A112" s="23" t="s">
        <v>100</v>
      </c>
      <c r="B112" s="21"/>
      <c r="C112" s="26">
        <v>150</v>
      </c>
    </row>
    <row r="113" spans="1:3" x14ac:dyDescent="0.25">
      <c r="A113" s="23" t="s">
        <v>101</v>
      </c>
      <c r="B113" s="21"/>
      <c r="C113" s="26">
        <v>428</v>
      </c>
    </row>
    <row r="114" spans="1:3" x14ac:dyDescent="0.25">
      <c r="A114" s="23" t="s">
        <v>102</v>
      </c>
      <c r="B114" s="21"/>
      <c r="C114" s="26">
        <v>0</v>
      </c>
    </row>
    <row r="115" spans="1:3" x14ac:dyDescent="0.25">
      <c r="A115" s="23"/>
      <c r="B115" s="21" t="s">
        <v>103</v>
      </c>
      <c r="C115" s="26">
        <v>2675</v>
      </c>
    </row>
    <row r="116" spans="1:3" x14ac:dyDescent="0.25">
      <c r="A116" s="23"/>
      <c r="B116" s="21" t="s">
        <v>104</v>
      </c>
      <c r="C116" s="26">
        <v>0</v>
      </c>
    </row>
    <row r="117" spans="1:3" x14ac:dyDescent="0.25">
      <c r="A117" s="23"/>
      <c r="B117" s="21" t="s">
        <v>105</v>
      </c>
      <c r="C117" s="26">
        <v>1070</v>
      </c>
    </row>
    <row r="118" spans="1:3" x14ac:dyDescent="0.25">
      <c r="A118" s="23"/>
      <c r="B118" s="21" t="s">
        <v>106</v>
      </c>
      <c r="C118" s="26">
        <v>3852</v>
      </c>
    </row>
    <row r="119" spans="1:3" ht="16.5" thickBot="1" x14ac:dyDescent="0.3">
      <c r="A119" s="51" t="s">
        <v>107</v>
      </c>
      <c r="B119" s="52"/>
      <c r="C119" s="96">
        <f>SUM(C100:C118)</f>
        <v>70437</v>
      </c>
    </row>
    <row r="120" spans="1:3" ht="15.75" thickTop="1" x14ac:dyDescent="0.25">
      <c r="A120" s="41"/>
      <c r="B120" s="19"/>
      <c r="C120" s="42"/>
    </row>
    <row r="121" spans="1:3" ht="15.75" x14ac:dyDescent="0.25">
      <c r="A121" s="22" t="s">
        <v>108</v>
      </c>
      <c r="B121" s="21"/>
      <c r="C121" s="26"/>
    </row>
    <row r="122" spans="1:3" x14ac:dyDescent="0.25">
      <c r="A122" s="23" t="s">
        <v>109</v>
      </c>
      <c r="B122" s="21"/>
      <c r="C122" s="26">
        <v>401</v>
      </c>
    </row>
    <row r="123" spans="1:3" x14ac:dyDescent="0.25">
      <c r="A123" s="23" t="s">
        <v>110</v>
      </c>
      <c r="B123" s="21"/>
      <c r="C123" s="26">
        <v>37826</v>
      </c>
    </row>
    <row r="124" spans="1:3" x14ac:dyDescent="0.25">
      <c r="A124" s="23" t="s">
        <v>111</v>
      </c>
      <c r="B124" s="21"/>
      <c r="C124" s="26">
        <v>69550</v>
      </c>
    </row>
    <row r="125" spans="1:3" x14ac:dyDescent="0.25">
      <c r="A125" s="23" t="s">
        <v>112</v>
      </c>
      <c r="B125" s="21"/>
      <c r="C125" s="26">
        <v>25713</v>
      </c>
    </row>
    <row r="126" spans="1:3" x14ac:dyDescent="0.25">
      <c r="A126" s="23" t="s">
        <v>113</v>
      </c>
      <c r="B126" s="21"/>
      <c r="C126" s="26">
        <v>1194</v>
      </c>
    </row>
    <row r="127" spans="1:3" x14ac:dyDescent="0.25">
      <c r="A127" s="23" t="s">
        <v>114</v>
      </c>
      <c r="B127" s="21"/>
      <c r="C127" s="26">
        <v>910</v>
      </c>
    </row>
    <row r="128" spans="1:3" ht="15.75" thickBot="1" x14ac:dyDescent="0.3">
      <c r="A128" s="57" t="s">
        <v>115</v>
      </c>
      <c r="B128" s="58"/>
      <c r="C128" s="97">
        <f>SUM(C122:C127)</f>
        <v>135594</v>
      </c>
    </row>
    <row r="129" spans="1:3" x14ac:dyDescent="0.25">
      <c r="A129" s="41"/>
      <c r="B129" s="19"/>
      <c r="C129" s="59"/>
    </row>
    <row r="130" spans="1:3" ht="15.75" x14ac:dyDescent="0.25">
      <c r="A130" s="22" t="s">
        <v>116</v>
      </c>
      <c r="B130" s="21"/>
      <c r="C130" s="26"/>
    </row>
    <row r="131" spans="1:3" x14ac:dyDescent="0.25">
      <c r="A131" s="23" t="s">
        <v>117</v>
      </c>
      <c r="B131" s="21"/>
      <c r="C131" s="26">
        <v>161</v>
      </c>
    </row>
    <row r="132" spans="1:3" x14ac:dyDescent="0.25">
      <c r="A132" s="23" t="s">
        <v>118</v>
      </c>
      <c r="B132" s="21"/>
      <c r="C132" s="26">
        <v>535</v>
      </c>
    </row>
    <row r="133" spans="1:3" x14ac:dyDescent="0.25">
      <c r="A133" s="23" t="s">
        <v>119</v>
      </c>
      <c r="B133" s="21"/>
      <c r="C133" s="26">
        <v>4903</v>
      </c>
    </row>
    <row r="134" spans="1:3" x14ac:dyDescent="0.25">
      <c r="A134" s="23" t="s">
        <v>120</v>
      </c>
      <c r="B134" s="21"/>
      <c r="C134" s="26">
        <v>3100</v>
      </c>
    </row>
    <row r="135" spans="1:3" x14ac:dyDescent="0.25">
      <c r="A135" s="23" t="s">
        <v>121</v>
      </c>
      <c r="B135" s="21"/>
      <c r="C135" s="26">
        <v>963</v>
      </c>
    </row>
    <row r="136" spans="1:3" x14ac:dyDescent="0.25">
      <c r="A136" s="23" t="s">
        <v>122</v>
      </c>
      <c r="B136" s="21"/>
      <c r="C136" s="26">
        <v>43</v>
      </c>
    </row>
    <row r="137" spans="1:3" ht="15.75" thickBot="1" x14ac:dyDescent="0.3">
      <c r="A137" s="57" t="s">
        <v>123</v>
      </c>
      <c r="B137" s="60"/>
      <c r="C137" s="97">
        <f>SUM(C131:C136)</f>
        <v>9705</v>
      </c>
    </row>
    <row r="138" spans="1:3" x14ac:dyDescent="0.25">
      <c r="A138" s="41"/>
      <c r="B138" s="19"/>
      <c r="C138" s="59"/>
    </row>
    <row r="139" spans="1:3" x14ac:dyDescent="0.25">
      <c r="A139" s="23" t="s">
        <v>124</v>
      </c>
      <c r="B139" s="61" t="s">
        <v>125</v>
      </c>
      <c r="C139" s="26">
        <v>0</v>
      </c>
    </row>
    <row r="140" spans="1:3" x14ac:dyDescent="0.25">
      <c r="A140" s="23" t="s">
        <v>126</v>
      </c>
      <c r="B140" s="61" t="s">
        <v>125</v>
      </c>
      <c r="C140" s="26">
        <v>0</v>
      </c>
    </row>
    <row r="141" spans="1:3" x14ac:dyDescent="0.25">
      <c r="A141" s="23"/>
      <c r="B141" s="21"/>
      <c r="C141" s="42">
        <v>0</v>
      </c>
    </row>
    <row r="142" spans="1:3" ht="15.75" thickBot="1" x14ac:dyDescent="0.3">
      <c r="A142" s="57" t="s">
        <v>127</v>
      </c>
      <c r="B142" s="58"/>
      <c r="C142" s="97">
        <f>C155+C128+C137</f>
        <v>510413</v>
      </c>
    </row>
    <row r="143" spans="1:3" x14ac:dyDescent="0.25">
      <c r="A143" s="41"/>
      <c r="B143" s="19"/>
      <c r="C143" s="62"/>
    </row>
    <row r="144" spans="1:3" ht="15.75" x14ac:dyDescent="0.25">
      <c r="A144" s="22" t="s">
        <v>128</v>
      </c>
      <c r="B144" s="21"/>
      <c r="C144" s="26"/>
    </row>
    <row r="145" spans="1:3" x14ac:dyDescent="0.25">
      <c r="A145" s="23" t="s">
        <v>129</v>
      </c>
      <c r="B145" s="21" t="s">
        <v>130</v>
      </c>
      <c r="C145" s="26">
        <v>108150</v>
      </c>
    </row>
    <row r="146" spans="1:3" x14ac:dyDescent="0.25">
      <c r="A146" s="23" t="s">
        <v>131</v>
      </c>
      <c r="B146" s="21" t="s">
        <v>132</v>
      </c>
      <c r="C146" s="26">
        <v>76060</v>
      </c>
    </row>
    <row r="147" spans="1:3" x14ac:dyDescent="0.25">
      <c r="A147" s="23" t="s">
        <v>133</v>
      </c>
      <c r="B147" s="21"/>
      <c r="C147" s="26">
        <v>4159</v>
      </c>
    </row>
    <row r="148" spans="1:3" x14ac:dyDescent="0.25">
      <c r="A148" s="23" t="s">
        <v>134</v>
      </c>
      <c r="B148" s="21"/>
      <c r="C148" s="26">
        <v>50000</v>
      </c>
    </row>
    <row r="149" spans="1:3" x14ac:dyDescent="0.25">
      <c r="A149" s="23" t="s">
        <v>135</v>
      </c>
      <c r="B149" s="21" t="s">
        <v>136</v>
      </c>
      <c r="C149" s="26">
        <v>3296</v>
      </c>
    </row>
    <row r="150" spans="1:3" x14ac:dyDescent="0.25">
      <c r="A150" s="23" t="s">
        <v>137</v>
      </c>
      <c r="B150" s="21" t="s">
        <v>138</v>
      </c>
      <c r="C150" s="26">
        <v>16425</v>
      </c>
    </row>
    <row r="151" spans="1:3" x14ac:dyDescent="0.25">
      <c r="A151" s="23" t="s">
        <v>139</v>
      </c>
      <c r="B151" s="21" t="s">
        <v>140</v>
      </c>
      <c r="C151" s="26">
        <v>0</v>
      </c>
    </row>
    <row r="152" spans="1:3" x14ac:dyDescent="0.25">
      <c r="A152" s="23" t="s">
        <v>141</v>
      </c>
      <c r="B152" s="21"/>
      <c r="C152" s="26">
        <v>46250</v>
      </c>
    </row>
    <row r="153" spans="1:3" x14ac:dyDescent="0.25">
      <c r="A153" s="23" t="s">
        <v>142</v>
      </c>
      <c r="B153" s="21"/>
      <c r="C153" s="26">
        <v>55424</v>
      </c>
    </row>
    <row r="154" spans="1:3" x14ac:dyDescent="0.25">
      <c r="A154" s="23" t="s">
        <v>143</v>
      </c>
      <c r="B154" s="21"/>
      <c r="C154" s="26">
        <v>5350</v>
      </c>
    </row>
    <row r="155" spans="1:3" ht="16.5" thickBot="1" x14ac:dyDescent="0.3">
      <c r="A155" s="64" t="s">
        <v>144</v>
      </c>
      <c r="B155" s="65"/>
      <c r="C155" s="66">
        <f>SUM(C145:C154)</f>
        <v>365114</v>
      </c>
    </row>
    <row r="156" spans="1:3" ht="21.75" thickTop="1" thickBot="1" x14ac:dyDescent="0.3">
      <c r="A156" s="67" t="s">
        <v>145</v>
      </c>
      <c r="B156" s="68"/>
      <c r="C156" s="69">
        <f>C119+C97+C142</f>
        <v>1087563</v>
      </c>
    </row>
    <row r="157" spans="1:3" x14ac:dyDescent="0.25">
      <c r="A157" s="41" t="s">
        <v>146</v>
      </c>
      <c r="B157" s="70"/>
      <c r="C157" s="71">
        <f>ROUND(C5+C18-C156,5)</f>
        <v>-309312</v>
      </c>
    </row>
    <row r="158" spans="1:3" x14ac:dyDescent="0.25">
      <c r="A158" s="23" t="s">
        <v>162</v>
      </c>
      <c r="B158" s="72"/>
      <c r="C158" s="73"/>
    </row>
    <row r="159" spans="1:3" x14ac:dyDescent="0.25">
      <c r="A159" s="23" t="s">
        <v>147</v>
      </c>
      <c r="B159" s="21"/>
      <c r="C159" s="63">
        <v>450</v>
      </c>
    </row>
    <row r="160" spans="1:3" ht="15.75" x14ac:dyDescent="0.25">
      <c r="A160" s="22" t="s">
        <v>163</v>
      </c>
      <c r="B160" s="37"/>
      <c r="C160" s="100"/>
    </row>
    <row r="161" spans="1:3" x14ac:dyDescent="0.25">
      <c r="A161" s="99" t="s">
        <v>164</v>
      </c>
      <c r="B161" s="37"/>
      <c r="C161" s="100"/>
    </row>
    <row r="162" spans="1:3" x14ac:dyDescent="0.25">
      <c r="A162" s="99" t="s">
        <v>165</v>
      </c>
      <c r="B162" s="37"/>
      <c r="C162" s="100"/>
    </row>
    <row r="163" spans="1:3" x14ac:dyDescent="0.25">
      <c r="A163" s="99" t="s">
        <v>166</v>
      </c>
      <c r="B163" s="37"/>
      <c r="C163" s="100"/>
    </row>
    <row r="164" spans="1:3" x14ac:dyDescent="0.25">
      <c r="A164" s="99"/>
      <c r="B164" s="37"/>
      <c r="C164" s="100"/>
    </row>
    <row r="165" spans="1:3" ht="15.75" thickBot="1" x14ac:dyDescent="0.3">
      <c r="A165" s="74" t="s">
        <v>148</v>
      </c>
      <c r="B165" s="60"/>
      <c r="C165" s="101">
        <f>SUM(C159:C159)</f>
        <v>450</v>
      </c>
    </row>
    <row r="166" spans="1:3" x14ac:dyDescent="0.25">
      <c r="A166" s="41"/>
      <c r="B166" s="19"/>
      <c r="C166" s="75"/>
    </row>
    <row r="167" spans="1:3" x14ac:dyDescent="0.25">
      <c r="A167" s="23" t="s">
        <v>149</v>
      </c>
      <c r="B167" s="21"/>
      <c r="C167" s="63"/>
    </row>
    <row r="168" spans="1:3" x14ac:dyDescent="0.25">
      <c r="A168" s="23" t="s">
        <v>150</v>
      </c>
      <c r="B168" s="21"/>
      <c r="C168" s="63">
        <v>14610</v>
      </c>
    </row>
    <row r="169" spans="1:3" x14ac:dyDescent="0.25">
      <c r="A169" s="23" t="s">
        <v>161</v>
      </c>
      <c r="B169" s="21" t="s">
        <v>151</v>
      </c>
      <c r="C169" s="63">
        <v>69909</v>
      </c>
    </row>
    <row r="170" spans="1:3" x14ac:dyDescent="0.25">
      <c r="A170" s="23" t="s">
        <v>152</v>
      </c>
      <c r="B170" s="21"/>
      <c r="C170" s="63">
        <v>0</v>
      </c>
    </row>
    <row r="171" spans="1:3" x14ac:dyDescent="0.25">
      <c r="A171" s="34" t="s">
        <v>153</v>
      </c>
      <c r="B171" s="35"/>
      <c r="C171" s="76">
        <v>283613</v>
      </c>
    </row>
    <row r="172" spans="1:3" ht="16.5" thickBot="1" x14ac:dyDescent="0.3">
      <c r="A172" s="77" t="s">
        <v>154</v>
      </c>
      <c r="B172" s="78"/>
      <c r="C172" s="98">
        <f>SUM(C168:C170)</f>
        <v>84519</v>
      </c>
    </row>
    <row r="173" spans="1:3" ht="21" thickBot="1" x14ac:dyDescent="0.3">
      <c r="A173" s="79" t="s">
        <v>155</v>
      </c>
      <c r="B173" s="80"/>
      <c r="C173" s="81">
        <f>(C18-C156+C165-C172)+C171</f>
        <v>-109768</v>
      </c>
    </row>
    <row r="174" spans="1:3" x14ac:dyDescent="0.25">
      <c r="C174" s="82"/>
    </row>
    <row r="175" spans="1:3" x14ac:dyDescent="0.25">
      <c r="A175" s="83"/>
      <c r="B175" s="83"/>
      <c r="C175" s="82"/>
    </row>
    <row r="176" spans="1:3" x14ac:dyDescent="0.25">
      <c r="A176" s="83"/>
      <c r="C176" s="82"/>
    </row>
    <row r="177" spans="1:3" x14ac:dyDescent="0.25">
      <c r="A177" s="83"/>
      <c r="B177" s="83"/>
      <c r="C177" s="82"/>
    </row>
    <row r="178" spans="1:3" x14ac:dyDescent="0.25">
      <c r="A178" s="83"/>
      <c r="C178" s="82"/>
    </row>
    <row r="179" spans="1:3" x14ac:dyDescent="0.25">
      <c r="A179" s="83"/>
      <c r="C179" s="82"/>
    </row>
    <row r="180" spans="1:3" x14ac:dyDescent="0.25">
      <c r="C180" s="82"/>
    </row>
    <row r="181" spans="1:3" x14ac:dyDescent="0.25">
      <c r="C181" s="82"/>
    </row>
    <row r="182" spans="1:3" x14ac:dyDescent="0.25">
      <c r="C182" s="82"/>
    </row>
  </sheetData>
  <mergeCells count="3">
    <mergeCell ref="A3:A4"/>
    <mergeCell ref="B3:B4"/>
    <mergeCell ref="A2:C2"/>
  </mergeCells>
  <pageMargins left="0.7" right="0.7" top="0.75" bottom="0.75" header="0.3" footer="0.3"/>
  <pageSetup orientation="portrait" horizontalDpi="1200" verticalDpi="1200" r:id="rId1"/>
  <ignoredErrors>
    <ignoredError sqref="C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Pedri</dc:creator>
  <cp:lastModifiedBy>General Manager</cp:lastModifiedBy>
  <dcterms:created xsi:type="dcterms:W3CDTF">2022-07-26T22:13:02Z</dcterms:created>
  <dcterms:modified xsi:type="dcterms:W3CDTF">2022-08-24T14:17:03Z</dcterms:modified>
</cp:coreProperties>
</file>