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https://d.docs.live.net/92f0f9d749741500/"/>
    </mc:Choice>
  </mc:AlternateContent>
  <xr:revisionPtr revIDLastSave="20" documentId="10_ncr:8100000_{5DF062D9-232B-457A-B4BD-947763EF6296}" xr6:coauthVersionLast="36" xr6:coauthVersionMax="36" xr10:uidLastSave="{D554638B-44DC-4E23-9248-F4E807CAE807}"/>
  <bookViews>
    <workbookView xWindow="0" yWindow="0" windowWidth="28800" windowHeight="12210" xr2:uid="{DBC859E0-AAF3-488E-851B-B7FD227DC011}"/>
  </bookViews>
  <sheets>
    <sheet name="Sheet1" sheetId="1" r:id="rId1"/>
    <sheet name="Sabre 34 Comps" sheetId="2" r:id="rId2"/>
  </sheets>
  <definedNames>
    <definedName name="_xlnm._FilterDatabase" localSheetId="0" hidden="1">Sheet1!$A$6:$B$12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2" i="1" l="1"/>
  <c r="F51" i="1"/>
  <c r="F50" i="1"/>
  <c r="F49" i="1"/>
  <c r="F48" i="1"/>
  <c r="F47" i="1"/>
  <c r="F46" i="1"/>
  <c r="F45" i="1"/>
  <c r="F44" i="1"/>
  <c r="F43" i="1"/>
  <c r="F42" i="1"/>
  <c r="F41" i="1"/>
  <c r="F40" i="1"/>
  <c r="F39" i="1"/>
  <c r="F37" i="1"/>
  <c r="F36" i="1"/>
  <c r="F35" i="1"/>
  <c r="F34" i="1"/>
  <c r="F32" i="1"/>
  <c r="F31" i="1"/>
  <c r="F30" i="1"/>
  <c r="F29" i="1"/>
  <c r="F28" i="1"/>
  <c r="F27" i="1"/>
  <c r="F26" i="1"/>
  <c r="F25" i="1"/>
  <c r="F24" i="1"/>
  <c r="F23" i="1"/>
  <c r="F22" i="1"/>
  <c r="F21" i="1"/>
  <c r="F20" i="1"/>
  <c r="F19" i="1"/>
  <c r="F18" i="1"/>
  <c r="F17" i="1"/>
  <c r="F16" i="1"/>
  <c r="F15" i="1"/>
  <c r="F14" i="1"/>
  <c r="F13" i="1"/>
  <c r="F12" i="1"/>
  <c r="F11" i="1"/>
  <c r="F10" i="1"/>
  <c r="F9" i="1"/>
  <c r="F8" i="1"/>
  <c r="F7" i="1"/>
  <c r="F53" i="1" l="1"/>
  <c r="E2" i="1" s="1"/>
  <c r="F2" i="1" s="1"/>
  <c r="N18" i="1"/>
  <c r="L18" i="1"/>
  <c r="J18" i="1"/>
  <c r="H18" i="1"/>
  <c r="D18" i="1"/>
  <c r="N51" i="1" l="1"/>
  <c r="L51" i="1"/>
  <c r="J51" i="1"/>
  <c r="H51" i="1"/>
  <c r="D51" i="1"/>
  <c r="J52" i="1"/>
  <c r="J50" i="1"/>
  <c r="J49" i="1"/>
  <c r="J48" i="1"/>
  <c r="J47" i="1"/>
  <c r="J46" i="1"/>
  <c r="J45" i="1"/>
  <c r="J44" i="1"/>
  <c r="J43" i="1"/>
  <c r="J42" i="1"/>
  <c r="J41" i="1"/>
  <c r="J40" i="1"/>
  <c r="J39" i="1"/>
  <c r="J38" i="1"/>
  <c r="J37" i="1"/>
  <c r="J36" i="1"/>
  <c r="J35" i="1"/>
  <c r="J34" i="1"/>
  <c r="J32" i="1"/>
  <c r="J31" i="1"/>
  <c r="J30" i="1"/>
  <c r="J29" i="1"/>
  <c r="J28" i="1"/>
  <c r="J27" i="1"/>
  <c r="J26" i="1"/>
  <c r="J25" i="1"/>
  <c r="J24" i="1"/>
  <c r="J23" i="1"/>
  <c r="J22" i="1"/>
  <c r="J21" i="1"/>
  <c r="J20" i="1"/>
  <c r="J19" i="1"/>
  <c r="J17" i="1"/>
  <c r="J16" i="1"/>
  <c r="J15" i="1"/>
  <c r="J14" i="1"/>
  <c r="J13" i="1"/>
  <c r="J12" i="1"/>
  <c r="J11" i="1"/>
  <c r="J10" i="1"/>
  <c r="J9" i="1"/>
  <c r="J8" i="1"/>
  <c r="J7" i="1"/>
  <c r="L33" i="1"/>
  <c r="L52" i="1"/>
  <c r="L50" i="1"/>
  <c r="L49" i="1"/>
  <c r="L48" i="1"/>
  <c r="L47" i="1"/>
  <c r="L46" i="1"/>
  <c r="L45" i="1"/>
  <c r="L44" i="1"/>
  <c r="L43" i="1"/>
  <c r="L42" i="1"/>
  <c r="L41" i="1"/>
  <c r="L40" i="1"/>
  <c r="L39" i="1"/>
  <c r="L38" i="1"/>
  <c r="L37" i="1"/>
  <c r="L36" i="1"/>
  <c r="L35" i="1"/>
  <c r="L34" i="1"/>
  <c r="L32" i="1"/>
  <c r="L31" i="1"/>
  <c r="L30" i="1"/>
  <c r="L29" i="1"/>
  <c r="L28" i="1"/>
  <c r="L27" i="1"/>
  <c r="L26" i="1"/>
  <c r="L25" i="1"/>
  <c r="L24" i="1"/>
  <c r="L23" i="1"/>
  <c r="L22" i="1"/>
  <c r="L21" i="1"/>
  <c r="L20" i="1"/>
  <c r="L19" i="1"/>
  <c r="L17" i="1"/>
  <c r="L16" i="1"/>
  <c r="L15" i="1"/>
  <c r="L14" i="1"/>
  <c r="L13" i="1"/>
  <c r="L12" i="1"/>
  <c r="L11" i="1"/>
  <c r="L10" i="1"/>
  <c r="L9" i="1"/>
  <c r="L8" i="1"/>
  <c r="L7" i="1"/>
  <c r="D52" i="1"/>
  <c r="D50" i="1"/>
  <c r="D49" i="1"/>
  <c r="D48" i="1"/>
  <c r="D47" i="1"/>
  <c r="D46" i="1"/>
  <c r="D45" i="1"/>
  <c r="D44" i="1"/>
  <c r="D43" i="1"/>
  <c r="D42" i="1"/>
  <c r="D41" i="1"/>
  <c r="D40" i="1"/>
  <c r="D39" i="1"/>
  <c r="D38" i="1"/>
  <c r="D37" i="1"/>
  <c r="D36" i="1"/>
  <c r="D35" i="1"/>
  <c r="D34" i="1"/>
  <c r="D32" i="1"/>
  <c r="D31" i="1"/>
  <c r="D30" i="1"/>
  <c r="D29" i="1"/>
  <c r="D28" i="1"/>
  <c r="D27" i="1"/>
  <c r="D26" i="1"/>
  <c r="D25" i="1"/>
  <c r="D24" i="1"/>
  <c r="D23" i="1"/>
  <c r="D22" i="1"/>
  <c r="D21" i="1"/>
  <c r="D20" i="1"/>
  <c r="D19" i="1"/>
  <c r="D17" i="1"/>
  <c r="D16" i="1"/>
  <c r="D15" i="1"/>
  <c r="D14" i="1"/>
  <c r="D13" i="1"/>
  <c r="D12" i="1"/>
  <c r="D11" i="1"/>
  <c r="D10" i="1"/>
  <c r="D9" i="1"/>
  <c r="D8" i="1"/>
  <c r="D7" i="1"/>
  <c r="H24" i="1"/>
  <c r="N24" i="1"/>
  <c r="N8" i="1"/>
  <c r="N52" i="1"/>
  <c r="N50" i="1"/>
  <c r="N49" i="1"/>
  <c r="N48" i="1"/>
  <c r="N47" i="1"/>
  <c r="N46" i="1"/>
  <c r="N45" i="1"/>
  <c r="N44" i="1"/>
  <c r="N43" i="1"/>
  <c r="N42" i="1"/>
  <c r="N41" i="1"/>
  <c r="N40" i="1"/>
  <c r="N39" i="1"/>
  <c r="N38" i="1"/>
  <c r="N37" i="1"/>
  <c r="N36" i="1"/>
  <c r="N35" i="1"/>
  <c r="N34" i="1"/>
  <c r="N32" i="1"/>
  <c r="N31" i="1"/>
  <c r="N30" i="1"/>
  <c r="N29" i="1"/>
  <c r="N28" i="1"/>
  <c r="N27" i="1"/>
  <c r="N26" i="1"/>
  <c r="N25" i="1"/>
  <c r="N23" i="1"/>
  <c r="N22" i="1"/>
  <c r="N21" i="1"/>
  <c r="N20" i="1"/>
  <c r="N17" i="1"/>
  <c r="N16" i="1"/>
  <c r="N15" i="1"/>
  <c r="N14" i="1"/>
  <c r="N13" i="1"/>
  <c r="N12" i="1"/>
  <c r="N11" i="1"/>
  <c r="N10" i="1"/>
  <c r="N9" i="1"/>
  <c r="N7" i="1"/>
  <c r="H50" i="1"/>
  <c r="H47" i="1"/>
  <c r="H49" i="1"/>
  <c r="H48" i="1"/>
  <c r="H35" i="1"/>
  <c r="H34" i="1"/>
  <c r="H28" i="1"/>
  <c r="H21" i="1"/>
  <c r="J53" i="1" l="1"/>
  <c r="I2" i="1" s="1"/>
  <c r="J2" i="1" s="1"/>
  <c r="L53" i="1"/>
  <c r="K2" i="1" s="1"/>
  <c r="L2" i="1" s="1"/>
  <c r="D53" i="1"/>
  <c r="C2" i="1" s="1"/>
  <c r="D2" i="1" s="1"/>
  <c r="N53" i="1"/>
  <c r="M2" i="1" s="1"/>
  <c r="N2" i="1" s="1"/>
  <c r="H52" i="1"/>
  <c r="H46" i="1"/>
  <c r="H45" i="1"/>
  <c r="H44" i="1"/>
  <c r="H43" i="1" l="1"/>
  <c r="H42" i="1"/>
  <c r="H41" i="1"/>
  <c r="H8" i="1"/>
  <c r="H9" i="1"/>
  <c r="H11" i="1"/>
  <c r="H12" i="1"/>
  <c r="H13" i="1"/>
  <c r="H14" i="1"/>
  <c r="H15" i="1"/>
  <c r="H16" i="1"/>
  <c r="H17" i="1"/>
  <c r="H19" i="1"/>
  <c r="H20" i="1"/>
  <c r="H22" i="1"/>
  <c r="H23" i="1"/>
  <c r="H25" i="1"/>
  <c r="H26" i="1"/>
  <c r="H27" i="1"/>
  <c r="H29" i="1"/>
  <c r="H30" i="1"/>
  <c r="H31" i="1"/>
  <c r="H32" i="1"/>
  <c r="H36" i="1"/>
  <c r="H37" i="1"/>
  <c r="H38" i="1"/>
  <c r="H39" i="1"/>
  <c r="H40" i="1"/>
  <c r="H7" i="1"/>
  <c r="H53" i="1" l="1"/>
  <c r="G2" i="1" s="1"/>
  <c r="H2" i="1" l="1"/>
  <c r="H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Westbrook Tate</author>
  </authors>
  <commentList>
    <comment ref="I5" authorId="0" shapeId="0" xr:uid="{C2BC1E83-64FA-44AA-B797-13D031DA4283}">
      <text>
        <r>
          <rPr>
            <b/>
            <sz val="9"/>
            <color indexed="81"/>
            <rFont val="Tahoma"/>
            <family val="2"/>
          </rPr>
          <t>Westbrook Tate:</t>
        </r>
        <r>
          <rPr>
            <sz val="9"/>
            <color indexed="81"/>
            <rFont val="Tahoma"/>
            <family val="2"/>
          </rPr>
          <t xml:space="preserve">
3116 is not a sleeved engine.  Harder to do an overhaul.
</t>
        </r>
      </text>
    </comment>
    <comment ref="G6" authorId="0" shapeId="0" xr:uid="{81085628-CF6A-489C-ADE8-B00A3C04E42C}">
      <text>
        <r>
          <rPr>
            <b/>
            <sz val="9"/>
            <color indexed="81"/>
            <rFont val="Tahoma"/>
            <family val="2"/>
          </rPr>
          <t>Westbrook Tate:</t>
        </r>
        <r>
          <rPr>
            <sz val="9"/>
            <color indexed="81"/>
            <rFont val="Tahoma"/>
            <family val="2"/>
          </rPr>
          <t xml:space="preserve">
Agent described as a "project boat" that needs a lot of cosmetic work, but engines are sound and have been professionally maintained.  Agent said that an old man owns it, it has been sitting a long time.  Needs topside paint, new electronics, new upholstery, floor refinishing throughout, and a deep cleaning in the engine room.  He noted that a number of manufacturers (Viking, Post, Sabre, and others) in the late 1990s/early 2000s sourced gel coat that did not include UV filters, and as a result, most of this era are in need of topside painting.  Just the paint job is tens of thousands of dollars.   He estimated the boat is worth about $90,000.  He said he is listing it because the son of the owner (and 85 year old guy) is his friend.    My estimate is that it needs a $50,000-$60,000 refit.  Agent's number is 954-610-4478.</t>
        </r>
      </text>
    </comment>
    <comment ref="E25" authorId="0" shapeId="0" xr:uid="{6315A0C0-CF23-48CD-BCE0-CB51A54B0571}">
      <text>
        <r>
          <rPr>
            <b/>
            <sz val="9"/>
            <color indexed="81"/>
            <rFont val="Tahoma"/>
            <charset val="1"/>
          </rPr>
          <t>Zodiac (inflatable bottom) w/outboard is for sale, but not included in price.  Swim platform has brackets for flip-up portage of dinghy.</t>
        </r>
      </text>
    </comment>
    <comment ref="C31" authorId="0" shapeId="0" xr:uid="{966EFA57-6998-4B60-BD37-ED2E252C24A0}">
      <text>
        <r>
          <rPr>
            <b/>
            <sz val="9"/>
            <color indexed="81"/>
            <rFont val="Tahoma"/>
            <family val="2"/>
          </rPr>
          <t>Westbrook Tate:</t>
        </r>
        <r>
          <rPr>
            <sz val="9"/>
            <color indexed="81"/>
            <rFont val="Tahoma"/>
            <family val="2"/>
          </rPr>
          <t xml:space="preserve">
ST6000 Autopilot is dated.  Probably original, since the owner's manual online is 1999 and Raytheon website lists it as a retired model.  Primary autopilot is at upper helm.  Lower helm has a wired handheld remote for the autopilot.</t>
        </r>
      </text>
    </comment>
    <comment ref="F38" authorId="0" shapeId="0" xr:uid="{037AC508-DAF4-4F0A-ABAA-A6026111541B}">
      <text>
        <r>
          <rPr>
            <b/>
            <sz val="9"/>
            <color indexed="81"/>
            <rFont val="Tahoma"/>
            <charset val="1"/>
          </rPr>
          <t>Westbrook Tate:</t>
        </r>
        <r>
          <rPr>
            <sz val="9"/>
            <color indexed="81"/>
            <rFont val="Tahoma"/>
            <charset val="1"/>
          </rPr>
          <t xml:space="preserve">
1/2 point only: RECEIVE-only AIS built in to the VHF radio (and assumed to be wired in to the Garmin plotters).  There is no AIS transmitter.  (Garmin sells the "black box" transponder for about $850)
</t>
        </r>
      </text>
    </comment>
    <comment ref="C43" authorId="0" shapeId="0" xr:uid="{C45088DD-7E16-42C3-8D09-72D919B42378}">
      <text>
        <r>
          <rPr>
            <b/>
            <sz val="9"/>
            <color indexed="81"/>
            <rFont val="Tahoma"/>
            <family val="2"/>
          </rPr>
          <t>Westbrook Tate:</t>
        </r>
        <r>
          <rPr>
            <sz val="9"/>
            <color indexed="81"/>
            <rFont val="Tahoma"/>
            <family val="2"/>
          </rPr>
          <t xml:space="preserve">
Plotter is at the upper helm only.  Boat is clearly configured to drive from the upper helm primarily.  Lower helm has NO plotter or RADAR display.</t>
        </r>
      </text>
    </comment>
    <comment ref="E48" authorId="0" shapeId="0" xr:uid="{73842FCD-7165-468B-941E-0832B03021BA}">
      <text>
        <r>
          <rPr>
            <b/>
            <sz val="9"/>
            <color indexed="81"/>
            <rFont val="Tahoma"/>
            <charset val="1"/>
          </rPr>
          <t>Westbrook Tate:</t>
        </r>
        <r>
          <rPr>
            <sz val="9"/>
            <color indexed="81"/>
            <rFont val="Tahoma"/>
            <charset val="1"/>
          </rPr>
          <t xml:space="preserve">
Remote controlled spotlight (but not FLIR)
</t>
        </r>
      </text>
    </comment>
  </commentList>
</comments>
</file>

<file path=xl/sharedStrings.xml><?xml version="1.0" encoding="utf-8"?>
<sst xmlns="http://schemas.openxmlformats.org/spreadsheetml/2006/main" count="309" uniqueCount="116">
  <si>
    <t>Feature</t>
  </si>
  <si>
    <t>Point Value</t>
  </si>
  <si>
    <t>Sizeable Cockpit</t>
  </si>
  <si>
    <t>Flybridge</t>
  </si>
  <si>
    <t>Centerline Queen Master Bed</t>
  </si>
  <si>
    <r>
      <t>Low hours (less than 2000)</t>
    </r>
    <r>
      <rPr>
        <vertAlign val="subscript"/>
        <sz val="11"/>
        <color theme="1"/>
        <rFont val="Calibri"/>
        <family val="2"/>
        <scheme val="minor"/>
      </rPr>
      <t>1</t>
    </r>
  </si>
  <si>
    <t>1. Pick one score for hours-not both</t>
  </si>
  <si>
    <t>Fuel polishing system</t>
  </si>
  <si>
    <t>recently refit exterior canvas</t>
  </si>
  <si>
    <t>Second heater source</t>
  </si>
  <si>
    <t>Current Dinghy/Outboard</t>
  </si>
  <si>
    <t>AIS</t>
  </si>
  <si>
    <t>recent topside paint</t>
  </si>
  <si>
    <t>bottom barrier coat</t>
  </si>
  <si>
    <t>Tuna Door</t>
  </si>
  <si>
    <t>Swim Platform</t>
  </si>
  <si>
    <t>Gas stovetop</t>
  </si>
  <si>
    <t>Integrated electronics (same brand)</t>
  </si>
  <si>
    <t>Engine Room shows good practice</t>
  </si>
  <si>
    <t>Y</t>
  </si>
  <si>
    <t>Score</t>
  </si>
  <si>
    <t>Reverse Cycle Air Conditioning</t>
  </si>
  <si>
    <r>
      <t>Convertible Berths for guests</t>
    </r>
    <r>
      <rPr>
        <vertAlign val="subscript"/>
        <sz val="11"/>
        <color theme="1"/>
        <rFont val="Calibri"/>
        <family val="2"/>
        <scheme val="minor"/>
      </rPr>
      <t>2</t>
    </r>
  </si>
  <si>
    <t>Plotter</t>
  </si>
  <si>
    <t>Autopilot</t>
  </si>
  <si>
    <t>FLIR</t>
  </si>
  <si>
    <r>
      <t>Dedicated berths for 2 guests</t>
    </r>
    <r>
      <rPr>
        <vertAlign val="subscript"/>
        <sz val="11"/>
        <color theme="1"/>
        <rFont val="Calibri"/>
        <family val="2"/>
        <scheme val="minor"/>
      </rPr>
      <t>2</t>
    </r>
  </si>
  <si>
    <t>2nd Head (guest head/day head)</t>
  </si>
  <si>
    <t>Electric or hydraulic windlass</t>
  </si>
  <si>
    <t>Stabilized</t>
  </si>
  <si>
    <t>Separate Shower in master head</t>
  </si>
  <si>
    <t>2. A boat can have both</t>
  </si>
  <si>
    <t>Bow pulpit rigged for 2nd anchor</t>
  </si>
  <si>
    <t>Davit, crane, or boom crane</t>
  </si>
  <si>
    <t>Late model RADAR</t>
  </si>
  <si>
    <r>
      <t>Very Low engine hours (less than 1000)</t>
    </r>
    <r>
      <rPr>
        <vertAlign val="subscript"/>
        <sz val="11"/>
        <color theme="1"/>
        <rFont val="Calibri"/>
        <family val="2"/>
        <scheme val="minor"/>
      </rPr>
      <t>1</t>
    </r>
  </si>
  <si>
    <t>Generator</t>
  </si>
  <si>
    <t>recent battery replacement</t>
  </si>
  <si>
    <t>oil changing system</t>
  </si>
  <si>
    <t>Automatic Fire Suppression System</t>
  </si>
  <si>
    <t>Dual RACOR filters for each engine</t>
  </si>
  <si>
    <t>N</t>
  </si>
  <si>
    <t>Engine Synchronizer</t>
  </si>
  <si>
    <t>Deck needs to be repainted</t>
  </si>
  <si>
    <t>Recently Upgraded Electronics</t>
  </si>
  <si>
    <t>N/A</t>
  </si>
  <si>
    <t>Dripless shaft seal(s)</t>
  </si>
  <si>
    <t>Sabre 34 Sedan (2001)</t>
  </si>
  <si>
    <t>Sabre 36 Sedan (2004)</t>
  </si>
  <si>
    <t>can't tell</t>
  </si>
  <si>
    <t>interior in good condition</t>
  </si>
  <si>
    <t>advanced exterior canvas features</t>
  </si>
  <si>
    <t>Sabre 34 Sedan (2000)</t>
  </si>
  <si>
    <t>NEW electric</t>
  </si>
  <si>
    <t>Sabre 36 Sedan (2002)</t>
  </si>
  <si>
    <t>Yarmouth, MA</t>
  </si>
  <si>
    <t>Key Biscayne</t>
  </si>
  <si>
    <t>Charleston, SC</t>
  </si>
  <si>
    <t>Naples, FL</t>
  </si>
  <si>
    <t>Yanmar 370s w/1700 hrs</t>
  </si>
  <si>
    <t>Yanmar 370s w/670 hrs</t>
  </si>
  <si>
    <t>Bristol Condition</t>
  </si>
  <si>
    <t>Yanmar 250s w/800 hrs</t>
  </si>
  <si>
    <t>Yanmar 315s w/1500 hrs</t>
  </si>
  <si>
    <t>Wicomico, VA</t>
  </si>
  <si>
    <t>V-berth</t>
  </si>
  <si>
    <t>Sabre 36 express (2000)</t>
  </si>
  <si>
    <t>Express</t>
  </si>
  <si>
    <t>needs paint</t>
  </si>
  <si>
    <t>needs cloth</t>
  </si>
  <si>
    <t>needs new canvas</t>
  </si>
  <si>
    <t>just okay</t>
  </si>
  <si>
    <t>all old</t>
  </si>
  <si>
    <t>List Price</t>
  </si>
  <si>
    <t>Value Assessment</t>
  </si>
  <si>
    <t>Cost/Value Pt</t>
  </si>
  <si>
    <t>Long-range delivery required (over 600nm)</t>
  </si>
  <si>
    <t>Hull topsides need to be repainted</t>
  </si>
  <si>
    <t>Cat 300s (3116) w/850 hrs</t>
  </si>
  <si>
    <t>Offer price needed</t>
  </si>
  <si>
    <r>
      <t>Engine is sleeved</t>
    </r>
    <r>
      <rPr>
        <vertAlign val="subscript"/>
        <sz val="11"/>
        <color theme="1"/>
        <rFont val="Calibri"/>
        <family val="2"/>
        <scheme val="minor"/>
      </rPr>
      <t>3</t>
    </r>
  </si>
  <si>
    <t>3. Avoid Yanmar 6LY-2 series. Non-sleeved, but cannot be re-bored in overhaul</t>
  </si>
  <si>
    <t>Marion, MA</t>
  </si>
  <si>
    <t>Yanmar 300s w/890 hrs</t>
  </si>
  <si>
    <t>Crawl-in/Stoop-in engine room (vice under floor panels)</t>
  </si>
  <si>
    <t>Length </t>
  </si>
  <si>
    <t>34'  Sabreline 34 Flybridge </t>
  </si>
  <si>
    <t>34'  Sabreline Flybridge Sedan </t>
  </si>
  <si>
    <t>Seacoast Yachts</t>
  </si>
  <si>
    <t>34'  Sabre Flybridge </t>
  </si>
  <si>
    <t>34'  Sabreline 34 Sedan </t>
  </si>
  <si>
    <t>HMY Yacht Sales, Inc</t>
  </si>
  <si>
    <t>Year</t>
  </si>
  <si>
    <t>Listed $</t>
  </si>
  <si>
    <t>Sold $</t>
  </si>
  <si>
    <t xml:space="preserve">Location </t>
  </si>
  <si>
    <t>Yachtworld Member</t>
  </si>
  <si>
    <t>ME</t>
  </si>
  <si>
    <t>138,500 (7/15)</t>
  </si>
  <si>
    <t>126000 (12/15)</t>
  </si>
  <si>
    <t>CA</t>
  </si>
  <si>
    <t>**Same boat** East Coast Yacht Sales</t>
  </si>
  <si>
    <t>34' Sabre 34 Flybridge</t>
  </si>
  <si>
    <t>130,000 (09/16)</t>
  </si>
  <si>
    <t>NJ</t>
  </si>
  <si>
    <t>Sandy Hook Yacht Sales</t>
  </si>
  <si>
    <t>34' Sabreline 34</t>
  </si>
  <si>
    <t>142,000 (09/16)</t>
  </si>
  <si>
    <t>City Yachts</t>
  </si>
  <si>
    <t>139000 (09/17)</t>
  </si>
  <si>
    <t>34' Sabreline 34 Flybridge</t>
  </si>
  <si>
    <t>123,500 (10/16)</t>
  </si>
  <si>
    <t>WA</t>
  </si>
  <si>
    <t>USA Cap Sante Yacht Sales (this yacht was noted as having significant price reductions and survey price adjustment - something was wrong with it)</t>
  </si>
  <si>
    <t>135,000 (05/18)</t>
  </si>
  <si>
    <t>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</si>
</sst>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_(&quot;$&quot;* #,##0_);_(&quot;$&quot;* \(#,##0\);_(&quot;$&quot;* &quot;-&quot;??_);_(@_)"/>
  </numFmts>
  <fonts count="9" x14ac:knownFonts="1">
    <font>
      <sz val="11"/>
      <color theme="1"/>
      <name val="Calibri"/>
      <family val="2"/>
      <scheme val="minor"/>
    </font>
    <font>
      <vertAlign val="subscript"/>
      <sz val="11"/>
      <color theme="1"/>
      <name val="Calibri"/>
      <family val="2"/>
      <scheme val="minor"/>
    </font>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9"/>
      <color indexed="81"/>
      <name val="Tahoma"/>
      <charset val="1"/>
    </font>
    <font>
      <b/>
      <sz val="9"/>
      <color indexed="81"/>
      <name val="Tahoma"/>
      <charset val="1"/>
    </font>
    <font>
      <b/>
      <u/>
      <sz val="11"/>
      <color theme="1"/>
      <name val="Calibri"/>
      <family val="2"/>
      <scheme val="minor"/>
    </font>
  </fonts>
  <fills count="7">
    <fill>
      <patternFill patternType="none"/>
    </fill>
    <fill>
      <patternFill patternType="gray125"/>
    </fill>
    <fill>
      <patternFill patternType="solid">
        <fgColor theme="3"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9" tint="0.59999389629810485"/>
        <bgColor indexed="64"/>
      </patternFill>
    </fill>
  </fills>
  <borders count="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2" fillId="0" borderId="0" applyFont="0" applyFill="0" applyBorder="0" applyAlignment="0" applyProtection="0"/>
  </cellStyleXfs>
  <cellXfs count="50">
    <xf numFmtId="0" fontId="0" fillId="0" borderId="0" xfId="0"/>
    <xf numFmtId="0" fontId="0" fillId="0" borderId="0" xfId="0" applyAlignment="1">
      <alignment wrapText="1"/>
    </xf>
    <xf numFmtId="0" fontId="3" fillId="0" borderId="0" xfId="0" applyFont="1" applyAlignment="1">
      <alignment wrapText="1"/>
    </xf>
    <xf numFmtId="0" fontId="0" fillId="0" borderId="1" xfId="0" applyBorder="1"/>
    <xf numFmtId="6" fontId="0" fillId="2" borderId="2" xfId="0" applyNumberFormat="1" applyFill="1" applyBorder="1" applyAlignment="1">
      <alignment horizontal="center"/>
    </xf>
    <xf numFmtId="0" fontId="0" fillId="2" borderId="2" xfId="0" applyFill="1" applyBorder="1"/>
    <xf numFmtId="0" fontId="0" fillId="2" borderId="2" xfId="0" applyNumberFormat="1" applyFill="1" applyBorder="1" applyAlignment="1">
      <alignment horizontal="center"/>
    </xf>
    <xf numFmtId="0" fontId="3" fillId="2" borderId="2" xfId="0" applyFont="1" applyFill="1" applyBorder="1" applyAlignment="1">
      <alignment horizontal="center" wrapText="1"/>
    </xf>
    <xf numFmtId="0" fontId="3" fillId="2" borderId="2" xfId="0" applyFont="1" applyFill="1" applyBorder="1" applyAlignment="1">
      <alignment wrapText="1"/>
    </xf>
    <xf numFmtId="0" fontId="0" fillId="2" borderId="2" xfId="0" applyFill="1" applyBorder="1" applyAlignment="1">
      <alignment horizontal="center"/>
    </xf>
    <xf numFmtId="6" fontId="0" fillId="3" borderId="2" xfId="0" applyNumberFormat="1" applyFill="1" applyBorder="1" applyAlignment="1">
      <alignment horizontal="center"/>
    </xf>
    <xf numFmtId="0" fontId="0" fillId="3" borderId="2" xfId="0" applyFill="1" applyBorder="1"/>
    <xf numFmtId="0" fontId="0" fillId="3" borderId="2" xfId="0" applyNumberFormat="1" applyFill="1" applyBorder="1" applyAlignment="1">
      <alignment horizontal="center"/>
    </xf>
    <xf numFmtId="0" fontId="3" fillId="3" borderId="2" xfId="0" applyFont="1" applyFill="1" applyBorder="1" applyAlignment="1">
      <alignment horizontal="center" wrapText="1"/>
    </xf>
    <xf numFmtId="0" fontId="3" fillId="3" borderId="2" xfId="0" applyFont="1" applyFill="1" applyBorder="1" applyAlignment="1">
      <alignment wrapText="1"/>
    </xf>
    <xf numFmtId="0" fontId="0" fillId="3" borderId="2" xfId="0" applyFill="1" applyBorder="1" applyAlignment="1">
      <alignment horizontal="center"/>
    </xf>
    <xf numFmtId="6" fontId="0" fillId="4" borderId="2" xfId="0" applyNumberFormat="1" applyFill="1" applyBorder="1" applyAlignment="1">
      <alignment horizontal="center"/>
    </xf>
    <xf numFmtId="0" fontId="0" fillId="4" borderId="2" xfId="0" applyFill="1" applyBorder="1"/>
    <xf numFmtId="0" fontId="0" fillId="4" borderId="2" xfId="0" applyNumberFormat="1" applyFill="1" applyBorder="1" applyAlignment="1">
      <alignment horizontal="center"/>
    </xf>
    <xf numFmtId="0" fontId="3" fillId="4" borderId="2" xfId="0" applyFont="1" applyFill="1" applyBorder="1" applyAlignment="1">
      <alignment horizontal="center" wrapText="1"/>
    </xf>
    <xf numFmtId="0" fontId="3" fillId="4" borderId="2" xfId="0" applyFont="1" applyFill="1" applyBorder="1" applyAlignment="1">
      <alignment wrapText="1"/>
    </xf>
    <xf numFmtId="0" fontId="0" fillId="4" borderId="2" xfId="0" applyFill="1" applyBorder="1" applyAlignment="1">
      <alignment horizontal="center"/>
    </xf>
    <xf numFmtId="6" fontId="0" fillId="5" borderId="2" xfId="0" applyNumberFormat="1" applyFill="1" applyBorder="1" applyAlignment="1">
      <alignment horizontal="center"/>
    </xf>
    <xf numFmtId="0" fontId="0" fillId="5" borderId="2" xfId="0" applyFill="1" applyBorder="1"/>
    <xf numFmtId="0" fontId="0" fillId="5" borderId="2" xfId="0" applyNumberFormat="1" applyFill="1" applyBorder="1" applyAlignment="1">
      <alignment horizontal="center"/>
    </xf>
    <xf numFmtId="0" fontId="3" fillId="5" borderId="2" xfId="0" applyFont="1" applyFill="1" applyBorder="1" applyAlignment="1">
      <alignment horizontal="center" wrapText="1"/>
    </xf>
    <xf numFmtId="0" fontId="3" fillId="5" borderId="2" xfId="0" applyFont="1" applyFill="1" applyBorder="1" applyAlignment="1">
      <alignment wrapText="1"/>
    </xf>
    <xf numFmtId="0" fontId="0" fillId="5" borderId="2" xfId="0" applyFill="1" applyBorder="1" applyAlignment="1">
      <alignment horizontal="center"/>
    </xf>
    <xf numFmtId="6" fontId="0" fillId="5" borderId="2" xfId="0" applyNumberFormat="1" applyFill="1" applyBorder="1" applyAlignment="1">
      <alignment horizontal="center" wrapText="1"/>
    </xf>
    <xf numFmtId="0" fontId="0" fillId="5" borderId="2" xfId="0" applyFill="1" applyBorder="1" applyAlignment="1">
      <alignment wrapText="1"/>
    </xf>
    <xf numFmtId="6" fontId="0" fillId="2" borderId="2" xfId="0" applyNumberFormat="1" applyFill="1" applyBorder="1" applyAlignment="1">
      <alignment horizontal="center" wrapText="1"/>
    </xf>
    <xf numFmtId="0" fontId="0" fillId="2" borderId="2" xfId="0" applyFill="1" applyBorder="1" applyAlignment="1">
      <alignment wrapText="1"/>
    </xf>
    <xf numFmtId="6" fontId="0" fillId="3" borderId="2" xfId="0" applyNumberFormat="1" applyFill="1" applyBorder="1" applyAlignment="1">
      <alignment horizontal="center" wrapText="1"/>
    </xf>
    <xf numFmtId="0" fontId="0" fillId="3" borderId="2" xfId="0" applyFill="1" applyBorder="1" applyAlignment="1">
      <alignment wrapText="1"/>
    </xf>
    <xf numFmtId="6" fontId="0" fillId="4" borderId="2" xfId="0" applyNumberFormat="1" applyFill="1" applyBorder="1" applyAlignment="1">
      <alignment horizontal="center" wrapText="1"/>
    </xf>
    <xf numFmtId="0" fontId="0" fillId="4" borderId="2" xfId="0" applyFill="1" applyBorder="1" applyAlignment="1">
      <alignment wrapText="1"/>
    </xf>
    <xf numFmtId="6" fontId="0" fillId="6" borderId="2" xfId="0" applyNumberFormat="1" applyFill="1" applyBorder="1" applyAlignment="1">
      <alignment horizontal="center"/>
    </xf>
    <xf numFmtId="0" fontId="0" fillId="6" borderId="2" xfId="0" applyFill="1" applyBorder="1"/>
    <xf numFmtId="6" fontId="0" fillId="6" borderId="2" xfId="0" applyNumberFormat="1" applyFill="1" applyBorder="1" applyAlignment="1">
      <alignment horizontal="center" wrapText="1"/>
    </xf>
    <xf numFmtId="0" fontId="0" fillId="6" borderId="2" xfId="0" applyFill="1" applyBorder="1" applyAlignment="1">
      <alignment wrapText="1"/>
    </xf>
    <xf numFmtId="0" fontId="0" fillId="6" borderId="2" xfId="0" applyNumberFormat="1" applyFill="1" applyBorder="1" applyAlignment="1">
      <alignment horizontal="center"/>
    </xf>
    <xf numFmtId="0" fontId="3" fillId="6" borderId="2" xfId="0" applyFont="1" applyFill="1" applyBorder="1" applyAlignment="1">
      <alignment horizontal="center" wrapText="1"/>
    </xf>
    <xf numFmtId="0" fontId="3" fillId="6" borderId="2" xfId="0" applyFont="1" applyFill="1" applyBorder="1" applyAlignment="1">
      <alignment wrapText="1"/>
    </xf>
    <xf numFmtId="0" fontId="0" fillId="6" borderId="2" xfId="0" applyFill="1" applyBorder="1" applyAlignment="1">
      <alignment horizontal="center"/>
    </xf>
    <xf numFmtId="6" fontId="0" fillId="5" borderId="2" xfId="0" applyNumberFormat="1" applyFill="1" applyBorder="1"/>
    <xf numFmtId="164" fontId="0" fillId="2" borderId="2" xfId="1" applyNumberFormat="1" applyFont="1" applyFill="1" applyBorder="1" applyAlignment="1">
      <alignment horizontal="center"/>
    </xf>
    <xf numFmtId="0" fontId="0" fillId="0" borderId="0" xfId="0" applyAlignment="1">
      <alignment vertical="center"/>
    </xf>
    <xf numFmtId="0" fontId="8" fillId="0" borderId="0" xfId="0" applyFont="1" applyAlignment="1">
      <alignment vertical="center"/>
    </xf>
    <xf numFmtId="0" fontId="3" fillId="0" borderId="0" xfId="0" applyFont="1" applyAlignment="1">
      <alignment vertical="center"/>
    </xf>
    <xf numFmtId="3" fontId="0" fillId="0" borderId="0" xfId="0" applyNumberForma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86BFB-C0A9-44CA-B6AE-ABB4048EF4CE}">
  <dimension ref="A1:N56"/>
  <sheetViews>
    <sheetView tabSelected="1" zoomScaleNormal="100" workbookViewId="0">
      <pane xSplit="1" topLeftCell="B1" activePane="topRight" state="frozen"/>
      <selection pane="topRight" activeCell="F49" sqref="F49"/>
    </sheetView>
  </sheetViews>
  <sheetFormatPr defaultRowHeight="15" x14ac:dyDescent="0.25"/>
  <cols>
    <col min="1" max="1" width="46.7109375" customWidth="1"/>
    <col min="2" max="2" width="11.85546875" customWidth="1"/>
    <col min="3" max="3" width="12.7109375" style="27" customWidth="1"/>
    <col min="4" max="4" width="12.28515625" style="23" customWidth="1"/>
    <col min="5" max="5" width="12.7109375" style="27" customWidth="1"/>
    <col min="6" max="6" width="12.28515625" style="23" customWidth="1"/>
    <col min="7" max="7" width="12.7109375" style="9" customWidth="1"/>
    <col min="8" max="8" width="11.42578125" style="5" customWidth="1"/>
    <col min="9" max="9" width="12.7109375" style="43" customWidth="1"/>
    <col min="10" max="10" width="10.7109375" style="37" customWidth="1"/>
    <col min="11" max="11" width="12.7109375" style="15" customWidth="1"/>
    <col min="12" max="12" width="11.140625" style="11" customWidth="1"/>
    <col min="13" max="13" width="12.7109375" style="21" customWidth="1"/>
    <col min="14" max="14" width="11" style="17" customWidth="1"/>
  </cols>
  <sheetData>
    <row r="1" spans="1:14" s="1" customFormat="1" ht="30" x14ac:dyDescent="0.25">
      <c r="B1" s="1" t="s">
        <v>73</v>
      </c>
      <c r="C1" s="28">
        <v>149000</v>
      </c>
      <c r="D1" s="29" t="s">
        <v>75</v>
      </c>
      <c r="E1" s="28">
        <v>145000</v>
      </c>
      <c r="F1" s="29" t="s">
        <v>75</v>
      </c>
      <c r="G1" s="30">
        <v>119000</v>
      </c>
      <c r="H1" s="29" t="s">
        <v>75</v>
      </c>
      <c r="I1" s="38">
        <v>148000</v>
      </c>
      <c r="J1" s="29" t="s">
        <v>75</v>
      </c>
      <c r="K1" s="32">
        <v>250000</v>
      </c>
      <c r="L1" s="29" t="s">
        <v>75</v>
      </c>
      <c r="M1" s="34">
        <v>169000</v>
      </c>
      <c r="N1" s="29" t="s">
        <v>75</v>
      </c>
    </row>
    <row r="2" spans="1:14" ht="30" x14ac:dyDescent="0.25">
      <c r="B2" s="1" t="s">
        <v>74</v>
      </c>
      <c r="C2" s="24">
        <f>D53</f>
        <v>78.5</v>
      </c>
      <c r="D2" s="44">
        <f>C1/C2</f>
        <v>1898.0891719745223</v>
      </c>
      <c r="E2" s="24">
        <f>F53</f>
        <v>89</v>
      </c>
      <c r="F2" s="44">
        <f>E1/E2</f>
        <v>1629.2134831460673</v>
      </c>
      <c r="G2" s="6">
        <f>H53</f>
        <v>60.5</v>
      </c>
      <c r="H2" s="44">
        <f>G1/G2</f>
        <v>1966.9421487603306</v>
      </c>
      <c r="I2" s="40">
        <f>J53</f>
        <v>70.5</v>
      </c>
      <c r="J2" s="44">
        <f>I1/I2</f>
        <v>2099.2907801418442</v>
      </c>
      <c r="K2" s="12">
        <f>L53</f>
        <v>84.5</v>
      </c>
      <c r="L2" s="44">
        <f>K1/K2</f>
        <v>2958.5798816568049</v>
      </c>
      <c r="M2" s="18">
        <f>N53</f>
        <v>63</v>
      </c>
      <c r="N2" s="44">
        <f>M1/M2</f>
        <v>2682.5396825396824</v>
      </c>
    </row>
    <row r="3" spans="1:14" ht="30" x14ac:dyDescent="0.25">
      <c r="B3" s="1" t="s">
        <v>79</v>
      </c>
      <c r="C3" s="24"/>
      <c r="D3" s="44"/>
      <c r="E3" s="24"/>
      <c r="F3" s="44"/>
      <c r="G3" s="45">
        <v>90000</v>
      </c>
      <c r="H3" s="44">
        <f>G3/G2</f>
        <v>1487.6033057851239</v>
      </c>
      <c r="I3" s="40"/>
      <c r="J3" s="44"/>
      <c r="K3" s="12"/>
      <c r="L3" s="44"/>
      <c r="M3" s="18"/>
      <c r="N3" s="44"/>
    </row>
    <row r="4" spans="1:14" x14ac:dyDescent="0.25">
      <c r="C4" s="22" t="s">
        <v>57</v>
      </c>
      <c r="E4" s="22" t="s">
        <v>82</v>
      </c>
      <c r="G4" s="4" t="s">
        <v>56</v>
      </c>
      <c r="I4" s="36" t="s">
        <v>64</v>
      </c>
      <c r="K4" s="10" t="s">
        <v>55</v>
      </c>
      <c r="M4" s="16" t="s">
        <v>58</v>
      </c>
    </row>
    <row r="5" spans="1:14" ht="45" x14ac:dyDescent="0.25">
      <c r="C5" s="28" t="s">
        <v>63</v>
      </c>
      <c r="D5" s="29"/>
      <c r="E5" s="28" t="s">
        <v>83</v>
      </c>
      <c r="F5" s="29"/>
      <c r="G5" s="30" t="s">
        <v>62</v>
      </c>
      <c r="H5" s="31"/>
      <c r="I5" s="34" t="s">
        <v>78</v>
      </c>
      <c r="J5" s="39"/>
      <c r="K5" s="32" t="s">
        <v>60</v>
      </c>
      <c r="L5" s="33"/>
      <c r="M5" s="34" t="s">
        <v>59</v>
      </c>
      <c r="N5" s="35"/>
    </row>
    <row r="6" spans="1:14" s="2" customFormat="1" ht="45" x14ac:dyDescent="0.25">
      <c r="A6" s="2" t="s">
        <v>0</v>
      </c>
      <c r="B6" s="2" t="s">
        <v>1</v>
      </c>
      <c r="C6" s="25" t="s">
        <v>52</v>
      </c>
      <c r="D6" s="26" t="s">
        <v>20</v>
      </c>
      <c r="E6" s="25" t="s">
        <v>52</v>
      </c>
      <c r="F6" s="26" t="s">
        <v>20</v>
      </c>
      <c r="G6" s="7" t="s">
        <v>47</v>
      </c>
      <c r="H6" s="8" t="s">
        <v>20</v>
      </c>
      <c r="I6" s="41" t="s">
        <v>66</v>
      </c>
      <c r="J6" s="42" t="s">
        <v>20</v>
      </c>
      <c r="K6" s="13" t="s">
        <v>54</v>
      </c>
      <c r="L6" s="14" t="s">
        <v>20</v>
      </c>
      <c r="M6" s="19" t="s">
        <v>48</v>
      </c>
      <c r="N6" s="20" t="s">
        <v>20</v>
      </c>
    </row>
    <row r="7" spans="1:14" x14ac:dyDescent="0.25">
      <c r="A7" t="s">
        <v>2</v>
      </c>
      <c r="B7">
        <v>10</v>
      </c>
      <c r="C7" s="27" t="s">
        <v>19</v>
      </c>
      <c r="D7" s="23">
        <f t="shared" ref="D7:D32" si="0">IF(C7="Y",$B7,0)</f>
        <v>10</v>
      </c>
      <c r="E7" s="27" t="s">
        <v>19</v>
      </c>
      <c r="F7" s="23">
        <f t="shared" ref="F7:F32" si="1">IF(E7="Y",$B7,0)</f>
        <v>10</v>
      </c>
      <c r="G7" s="9" t="s">
        <v>19</v>
      </c>
      <c r="H7" s="5">
        <f>IF(G7="Y",$B7,0)</f>
        <v>10</v>
      </c>
      <c r="I7" s="43" t="s">
        <v>19</v>
      </c>
      <c r="J7" s="37">
        <f>IF(I7="Y",$B7,0)</f>
        <v>10</v>
      </c>
      <c r="K7" s="15" t="s">
        <v>19</v>
      </c>
      <c r="L7" s="11">
        <f>IF(K7="Y",$B7,0)</f>
        <v>10</v>
      </c>
      <c r="M7" s="21" t="s">
        <v>19</v>
      </c>
      <c r="N7" s="17">
        <f>IF(M7="Y",$B7,0)</f>
        <v>10</v>
      </c>
    </row>
    <row r="8" spans="1:14" x14ac:dyDescent="0.25">
      <c r="A8" t="s">
        <v>30</v>
      </c>
      <c r="B8">
        <v>10</v>
      </c>
      <c r="C8" s="27" t="s">
        <v>19</v>
      </c>
      <c r="D8" s="23">
        <f t="shared" si="0"/>
        <v>10</v>
      </c>
      <c r="E8" s="27" t="s">
        <v>19</v>
      </c>
      <c r="F8" s="23">
        <f t="shared" si="1"/>
        <v>10</v>
      </c>
      <c r="G8" s="9" t="s">
        <v>19</v>
      </c>
      <c r="H8" s="5">
        <f t="shared" ref="H8:H52" si="2">IF(G8="Y",$B8,0)</f>
        <v>10</v>
      </c>
      <c r="I8" s="43" t="s">
        <v>19</v>
      </c>
      <c r="J8" s="37">
        <f>IF(I8="Y",$B8,0)</f>
        <v>10</v>
      </c>
      <c r="K8" s="15" t="s">
        <v>19</v>
      </c>
      <c r="L8" s="11">
        <f>IF(K8="Y",$B8,0)</f>
        <v>10</v>
      </c>
      <c r="M8" s="21" t="s">
        <v>19</v>
      </c>
      <c r="N8" s="17">
        <f>IF(M8="Y",$B8,0)</f>
        <v>10</v>
      </c>
    </row>
    <row r="9" spans="1:14" x14ac:dyDescent="0.25">
      <c r="A9" t="s">
        <v>3</v>
      </c>
      <c r="B9">
        <v>8</v>
      </c>
      <c r="C9" s="27" t="s">
        <v>19</v>
      </c>
      <c r="D9" s="23">
        <f t="shared" si="0"/>
        <v>8</v>
      </c>
      <c r="E9" s="27" t="s">
        <v>19</v>
      </c>
      <c r="F9" s="23">
        <f t="shared" si="1"/>
        <v>8</v>
      </c>
      <c r="G9" s="9" t="s">
        <v>19</v>
      </c>
      <c r="H9" s="5">
        <f t="shared" si="2"/>
        <v>8</v>
      </c>
      <c r="I9" s="43" t="s">
        <v>41</v>
      </c>
      <c r="J9" s="37">
        <f t="shared" ref="J9:J52" si="3">IF(I9="Y",$B9,0)</f>
        <v>0</v>
      </c>
      <c r="K9" s="15" t="s">
        <v>19</v>
      </c>
      <c r="L9" s="11">
        <f t="shared" ref="L9:L52" si="4">IF(K9="Y",$B9,0)</f>
        <v>8</v>
      </c>
      <c r="M9" s="21" t="s">
        <v>19</v>
      </c>
      <c r="N9" s="17">
        <f t="shared" ref="N9:N52" si="5">IF(M9="Y",$B9,0)</f>
        <v>8</v>
      </c>
    </row>
    <row r="10" spans="1:14" x14ac:dyDescent="0.25">
      <c r="A10" t="s">
        <v>4</v>
      </c>
      <c r="B10">
        <v>6</v>
      </c>
      <c r="C10" s="27" t="s">
        <v>19</v>
      </c>
      <c r="D10" s="23">
        <f t="shared" si="0"/>
        <v>6</v>
      </c>
      <c r="E10" s="27" t="s">
        <v>19</v>
      </c>
      <c r="F10" s="23">
        <f t="shared" si="1"/>
        <v>6</v>
      </c>
      <c r="G10" s="9" t="s">
        <v>19</v>
      </c>
      <c r="H10" s="5">
        <v>6</v>
      </c>
      <c r="I10" s="43" t="s">
        <v>65</v>
      </c>
      <c r="J10" s="37">
        <f t="shared" si="3"/>
        <v>0</v>
      </c>
      <c r="K10" s="15" t="s">
        <v>19</v>
      </c>
      <c r="L10" s="11">
        <f t="shared" si="4"/>
        <v>6</v>
      </c>
      <c r="M10" s="21" t="s">
        <v>19</v>
      </c>
      <c r="N10" s="17">
        <f t="shared" si="5"/>
        <v>6</v>
      </c>
    </row>
    <row r="11" spans="1:14" x14ac:dyDescent="0.25">
      <c r="A11" t="s">
        <v>21</v>
      </c>
      <c r="B11">
        <v>6</v>
      </c>
      <c r="C11" s="27" t="s">
        <v>19</v>
      </c>
      <c r="D11" s="23">
        <f t="shared" si="0"/>
        <v>6</v>
      </c>
      <c r="E11" s="27" t="s">
        <v>19</v>
      </c>
      <c r="F11" s="23">
        <f t="shared" si="1"/>
        <v>6</v>
      </c>
      <c r="G11" s="9" t="s">
        <v>19</v>
      </c>
      <c r="H11" s="5">
        <f t="shared" si="2"/>
        <v>6</v>
      </c>
      <c r="I11" s="43" t="s">
        <v>19</v>
      </c>
      <c r="J11" s="37">
        <f t="shared" si="3"/>
        <v>6</v>
      </c>
      <c r="K11" s="15" t="s">
        <v>19</v>
      </c>
      <c r="L11" s="11">
        <f t="shared" si="4"/>
        <v>6</v>
      </c>
      <c r="M11" s="21" t="s">
        <v>19</v>
      </c>
      <c r="N11" s="17">
        <f t="shared" si="5"/>
        <v>6</v>
      </c>
    </row>
    <row r="12" spans="1:14" ht="18" x14ac:dyDescent="0.35">
      <c r="A12" t="s">
        <v>35</v>
      </c>
      <c r="B12">
        <v>6</v>
      </c>
      <c r="C12" s="27" t="s">
        <v>41</v>
      </c>
      <c r="D12" s="23">
        <f t="shared" si="0"/>
        <v>0</v>
      </c>
      <c r="E12" s="27" t="s">
        <v>19</v>
      </c>
      <c r="F12" s="23">
        <f t="shared" si="1"/>
        <v>6</v>
      </c>
      <c r="G12" s="9" t="s">
        <v>19</v>
      </c>
      <c r="H12" s="5">
        <f t="shared" si="2"/>
        <v>6</v>
      </c>
      <c r="I12" s="43" t="s">
        <v>19</v>
      </c>
      <c r="J12" s="37">
        <f t="shared" si="3"/>
        <v>6</v>
      </c>
      <c r="K12" s="15" t="s">
        <v>19</v>
      </c>
      <c r="L12" s="11">
        <f t="shared" si="4"/>
        <v>6</v>
      </c>
      <c r="M12" s="21" t="s">
        <v>41</v>
      </c>
      <c r="N12" s="17">
        <f t="shared" si="5"/>
        <v>0</v>
      </c>
    </row>
    <row r="13" spans="1:14" x14ac:dyDescent="0.25">
      <c r="A13" t="s">
        <v>15</v>
      </c>
      <c r="B13">
        <v>5</v>
      </c>
      <c r="C13" s="27" t="s">
        <v>19</v>
      </c>
      <c r="D13" s="23">
        <f t="shared" si="0"/>
        <v>5</v>
      </c>
      <c r="E13" s="27" t="s">
        <v>19</v>
      </c>
      <c r="F13" s="23">
        <f t="shared" si="1"/>
        <v>5</v>
      </c>
      <c r="G13" s="9" t="s">
        <v>19</v>
      </c>
      <c r="H13" s="5">
        <f t="shared" si="2"/>
        <v>5</v>
      </c>
      <c r="I13" s="43" t="s">
        <v>19</v>
      </c>
      <c r="J13" s="37">
        <f t="shared" si="3"/>
        <v>5</v>
      </c>
      <c r="K13" s="15" t="s">
        <v>19</v>
      </c>
      <c r="L13" s="11">
        <f t="shared" si="4"/>
        <v>5</v>
      </c>
      <c r="M13" s="21" t="s">
        <v>19</v>
      </c>
      <c r="N13" s="17">
        <f t="shared" si="5"/>
        <v>5</v>
      </c>
    </row>
    <row r="14" spans="1:14" ht="18" x14ac:dyDescent="0.35">
      <c r="A14" t="s">
        <v>26</v>
      </c>
      <c r="B14">
        <v>4</v>
      </c>
      <c r="C14" s="27" t="s">
        <v>41</v>
      </c>
      <c r="D14" s="23">
        <f t="shared" si="0"/>
        <v>0</v>
      </c>
      <c r="E14" s="27" t="s">
        <v>41</v>
      </c>
      <c r="F14" s="23">
        <f t="shared" si="1"/>
        <v>0</v>
      </c>
      <c r="G14" s="9" t="s">
        <v>41</v>
      </c>
      <c r="H14" s="5">
        <f t="shared" si="2"/>
        <v>0</v>
      </c>
      <c r="I14" s="43" t="s">
        <v>41</v>
      </c>
      <c r="J14" s="37">
        <f t="shared" si="3"/>
        <v>0</v>
      </c>
      <c r="K14" s="15" t="s">
        <v>41</v>
      </c>
      <c r="L14" s="11">
        <f t="shared" si="4"/>
        <v>0</v>
      </c>
      <c r="M14" s="21" t="s">
        <v>41</v>
      </c>
      <c r="N14" s="17">
        <f t="shared" si="5"/>
        <v>0</v>
      </c>
    </row>
    <row r="15" spans="1:14" x14ac:dyDescent="0.25">
      <c r="A15" t="s">
        <v>44</v>
      </c>
      <c r="B15">
        <v>4</v>
      </c>
      <c r="C15" s="27" t="s">
        <v>19</v>
      </c>
      <c r="D15" s="23">
        <f t="shared" si="0"/>
        <v>4</v>
      </c>
      <c r="E15" s="27" t="s">
        <v>19</v>
      </c>
      <c r="F15" s="23">
        <f t="shared" si="1"/>
        <v>4</v>
      </c>
      <c r="G15" s="9" t="s">
        <v>72</v>
      </c>
      <c r="H15" s="5">
        <f t="shared" si="2"/>
        <v>0</v>
      </c>
      <c r="I15" s="43" t="s">
        <v>19</v>
      </c>
      <c r="J15" s="37">
        <f t="shared" si="3"/>
        <v>4</v>
      </c>
      <c r="K15" s="15" t="s">
        <v>19</v>
      </c>
      <c r="L15" s="11">
        <f t="shared" si="4"/>
        <v>4</v>
      </c>
      <c r="M15" s="21" t="s">
        <v>19</v>
      </c>
      <c r="N15" s="17">
        <f t="shared" si="5"/>
        <v>4</v>
      </c>
    </row>
    <row r="16" spans="1:14" ht="18" x14ac:dyDescent="0.35">
      <c r="A16" t="s">
        <v>5</v>
      </c>
      <c r="B16">
        <v>3</v>
      </c>
      <c r="C16" s="27" t="s">
        <v>19</v>
      </c>
      <c r="D16" s="23">
        <f t="shared" si="0"/>
        <v>3</v>
      </c>
      <c r="E16" s="27" t="s">
        <v>41</v>
      </c>
      <c r="F16" s="23">
        <f t="shared" si="1"/>
        <v>0</v>
      </c>
      <c r="G16" s="9" t="s">
        <v>45</v>
      </c>
      <c r="H16" s="5">
        <f t="shared" si="2"/>
        <v>0</v>
      </c>
      <c r="J16" s="37">
        <f t="shared" si="3"/>
        <v>0</v>
      </c>
      <c r="L16" s="11">
        <f t="shared" si="4"/>
        <v>0</v>
      </c>
      <c r="M16" s="21" t="s">
        <v>19</v>
      </c>
      <c r="N16" s="17">
        <f t="shared" si="5"/>
        <v>3</v>
      </c>
    </row>
    <row r="17" spans="1:14" x14ac:dyDescent="0.25">
      <c r="A17" t="s">
        <v>34</v>
      </c>
      <c r="B17">
        <v>3</v>
      </c>
      <c r="C17" s="27" t="s">
        <v>19</v>
      </c>
      <c r="D17" s="23">
        <f t="shared" si="0"/>
        <v>3</v>
      </c>
      <c r="E17" s="27" t="s">
        <v>19</v>
      </c>
      <c r="F17" s="23">
        <f t="shared" si="1"/>
        <v>3</v>
      </c>
      <c r="G17" s="9" t="s">
        <v>19</v>
      </c>
      <c r="H17" s="5">
        <f t="shared" si="2"/>
        <v>3</v>
      </c>
      <c r="I17" s="43" t="s">
        <v>19</v>
      </c>
      <c r="J17" s="37">
        <f t="shared" si="3"/>
        <v>3</v>
      </c>
      <c r="K17" s="15" t="s">
        <v>19</v>
      </c>
      <c r="L17" s="11">
        <f t="shared" si="4"/>
        <v>3</v>
      </c>
      <c r="M17" s="21" t="s">
        <v>19</v>
      </c>
      <c r="N17" s="17">
        <f t="shared" si="5"/>
        <v>3</v>
      </c>
    </row>
    <row r="18" spans="1:14" ht="18" x14ac:dyDescent="0.35">
      <c r="A18" t="s">
        <v>80</v>
      </c>
      <c r="B18">
        <v>1</v>
      </c>
      <c r="D18" s="23">
        <f t="shared" si="0"/>
        <v>0</v>
      </c>
      <c r="E18" s="27" t="s">
        <v>19</v>
      </c>
      <c r="F18" s="23">
        <f t="shared" si="1"/>
        <v>1</v>
      </c>
      <c r="H18" s="5">
        <f t="shared" si="2"/>
        <v>0</v>
      </c>
      <c r="J18" s="37">
        <f t="shared" si="3"/>
        <v>0</v>
      </c>
      <c r="L18" s="11">
        <f t="shared" si="4"/>
        <v>0</v>
      </c>
      <c r="N18" s="17">
        <f t="shared" si="5"/>
        <v>0</v>
      </c>
    </row>
    <row r="19" spans="1:14" x14ac:dyDescent="0.25">
      <c r="A19" t="s">
        <v>18</v>
      </c>
      <c r="B19">
        <v>3</v>
      </c>
      <c r="C19" s="27" t="s">
        <v>19</v>
      </c>
      <c r="D19" s="23">
        <f t="shared" si="0"/>
        <v>3</v>
      </c>
      <c r="E19" s="27" t="s">
        <v>19</v>
      </c>
      <c r="F19" s="23">
        <f t="shared" si="1"/>
        <v>3</v>
      </c>
      <c r="G19" s="9" t="s">
        <v>71</v>
      </c>
      <c r="H19" s="5">
        <f t="shared" si="2"/>
        <v>0</v>
      </c>
      <c r="I19" s="43" t="s">
        <v>49</v>
      </c>
      <c r="J19" s="37">
        <f t="shared" si="3"/>
        <v>0</v>
      </c>
      <c r="K19" s="15" t="s">
        <v>19</v>
      </c>
      <c r="L19" s="11">
        <f t="shared" si="4"/>
        <v>3</v>
      </c>
      <c r="M19" s="21" t="s">
        <v>41</v>
      </c>
      <c r="N19" s="17">
        <v>-2</v>
      </c>
    </row>
    <row r="20" spans="1:14" x14ac:dyDescent="0.25">
      <c r="A20" t="s">
        <v>27</v>
      </c>
      <c r="B20">
        <v>3</v>
      </c>
      <c r="C20" s="27" t="s">
        <v>41</v>
      </c>
      <c r="D20" s="23">
        <f t="shared" si="0"/>
        <v>0</v>
      </c>
      <c r="E20" s="27" t="s">
        <v>41</v>
      </c>
      <c r="F20" s="23">
        <f t="shared" si="1"/>
        <v>0</v>
      </c>
      <c r="G20" s="9" t="s">
        <v>41</v>
      </c>
      <c r="H20" s="5">
        <f t="shared" si="2"/>
        <v>0</v>
      </c>
      <c r="I20" s="43" t="s">
        <v>41</v>
      </c>
      <c r="J20" s="37">
        <f t="shared" si="3"/>
        <v>0</v>
      </c>
      <c r="K20" s="15" t="s">
        <v>41</v>
      </c>
      <c r="L20" s="11">
        <f t="shared" si="4"/>
        <v>0</v>
      </c>
      <c r="M20" s="21" t="s">
        <v>41</v>
      </c>
      <c r="N20" s="17">
        <f t="shared" si="5"/>
        <v>0</v>
      </c>
    </row>
    <row r="21" spans="1:14" x14ac:dyDescent="0.25">
      <c r="A21" t="s">
        <v>36</v>
      </c>
      <c r="B21">
        <v>3</v>
      </c>
      <c r="C21" s="27" t="s">
        <v>19</v>
      </c>
      <c r="D21" s="23">
        <f t="shared" si="0"/>
        <v>3</v>
      </c>
      <c r="E21" s="27" t="s">
        <v>19</v>
      </c>
      <c r="F21" s="23">
        <f t="shared" si="1"/>
        <v>3</v>
      </c>
      <c r="G21" s="9" t="s">
        <v>19</v>
      </c>
      <c r="H21" s="5">
        <f t="shared" si="2"/>
        <v>3</v>
      </c>
      <c r="I21" s="43" t="s">
        <v>19</v>
      </c>
      <c r="J21" s="37">
        <f t="shared" si="3"/>
        <v>3</v>
      </c>
      <c r="K21" s="15" t="s">
        <v>19</v>
      </c>
      <c r="L21" s="11">
        <f t="shared" si="4"/>
        <v>3</v>
      </c>
      <c r="M21" s="21" t="s">
        <v>19</v>
      </c>
      <c r="N21" s="17">
        <f t="shared" si="5"/>
        <v>3</v>
      </c>
    </row>
    <row r="22" spans="1:14" x14ac:dyDescent="0.25">
      <c r="A22" t="s">
        <v>50</v>
      </c>
      <c r="B22">
        <v>2</v>
      </c>
      <c r="C22" s="27" t="s">
        <v>19</v>
      </c>
      <c r="D22" s="23">
        <f t="shared" si="0"/>
        <v>2</v>
      </c>
      <c r="E22" s="27" t="s">
        <v>19</v>
      </c>
      <c r="F22" s="23">
        <f t="shared" si="1"/>
        <v>2</v>
      </c>
      <c r="G22" s="9" t="s">
        <v>69</v>
      </c>
      <c r="H22" s="5">
        <f t="shared" si="2"/>
        <v>0</v>
      </c>
      <c r="J22" s="37">
        <f t="shared" si="3"/>
        <v>0</v>
      </c>
      <c r="K22" s="15" t="s">
        <v>19</v>
      </c>
      <c r="L22" s="11">
        <f t="shared" si="4"/>
        <v>2</v>
      </c>
      <c r="M22" s="21" t="s">
        <v>19</v>
      </c>
      <c r="N22" s="17">
        <f t="shared" si="5"/>
        <v>2</v>
      </c>
    </row>
    <row r="23" spans="1:14" x14ac:dyDescent="0.25">
      <c r="A23" t="s">
        <v>8</v>
      </c>
      <c r="B23">
        <v>2</v>
      </c>
      <c r="C23" s="27" t="s">
        <v>19</v>
      </c>
      <c r="D23" s="23">
        <f t="shared" si="0"/>
        <v>2</v>
      </c>
      <c r="E23" s="27" t="s">
        <v>19</v>
      </c>
      <c r="F23" s="23">
        <f t="shared" si="1"/>
        <v>2</v>
      </c>
      <c r="G23" s="9" t="s">
        <v>70</v>
      </c>
      <c r="H23" s="5">
        <f t="shared" si="2"/>
        <v>0</v>
      </c>
      <c r="I23" s="43" t="s">
        <v>19</v>
      </c>
      <c r="J23" s="37">
        <f t="shared" si="3"/>
        <v>2</v>
      </c>
      <c r="K23" s="15" t="s">
        <v>19</v>
      </c>
      <c r="L23" s="11">
        <f t="shared" si="4"/>
        <v>2</v>
      </c>
      <c r="N23" s="17">
        <f t="shared" si="5"/>
        <v>0</v>
      </c>
    </row>
    <row r="24" spans="1:14" x14ac:dyDescent="0.25">
      <c r="A24" t="s">
        <v>51</v>
      </c>
      <c r="B24">
        <v>2</v>
      </c>
      <c r="C24" s="27" t="s">
        <v>19</v>
      </c>
      <c r="D24" s="23">
        <f t="shared" si="0"/>
        <v>2</v>
      </c>
      <c r="E24" s="27" t="s">
        <v>41</v>
      </c>
      <c r="F24" s="23">
        <f t="shared" si="1"/>
        <v>0</v>
      </c>
      <c r="G24" s="9" t="s">
        <v>41</v>
      </c>
      <c r="H24" s="5">
        <f t="shared" si="2"/>
        <v>0</v>
      </c>
      <c r="I24" s="43" t="s">
        <v>19</v>
      </c>
      <c r="J24" s="37">
        <f t="shared" si="3"/>
        <v>2</v>
      </c>
      <c r="K24" s="15" t="s">
        <v>19</v>
      </c>
      <c r="L24" s="11">
        <f t="shared" si="4"/>
        <v>2</v>
      </c>
      <c r="M24" s="21" t="s">
        <v>19</v>
      </c>
      <c r="N24" s="17">
        <f t="shared" si="5"/>
        <v>2</v>
      </c>
    </row>
    <row r="25" spans="1:14" x14ac:dyDescent="0.25">
      <c r="A25" t="s">
        <v>10</v>
      </c>
      <c r="B25">
        <v>2</v>
      </c>
      <c r="D25" s="23">
        <f t="shared" si="0"/>
        <v>0</v>
      </c>
      <c r="E25" s="27" t="s">
        <v>41</v>
      </c>
      <c r="F25" s="23">
        <f t="shared" si="1"/>
        <v>0</v>
      </c>
      <c r="H25" s="5">
        <f t="shared" si="2"/>
        <v>0</v>
      </c>
      <c r="I25" s="43" t="s">
        <v>19</v>
      </c>
      <c r="J25" s="37">
        <f t="shared" si="3"/>
        <v>2</v>
      </c>
      <c r="L25" s="11">
        <f t="shared" si="4"/>
        <v>0</v>
      </c>
      <c r="M25" s="21" t="s">
        <v>41</v>
      </c>
      <c r="N25" s="17">
        <f t="shared" si="5"/>
        <v>0</v>
      </c>
    </row>
    <row r="26" spans="1:14" x14ac:dyDescent="0.25">
      <c r="A26" t="s">
        <v>33</v>
      </c>
      <c r="B26">
        <v>2</v>
      </c>
      <c r="C26" s="27" t="s">
        <v>41</v>
      </c>
      <c r="D26" s="23">
        <f t="shared" si="0"/>
        <v>0</v>
      </c>
      <c r="E26" s="27" t="s">
        <v>41</v>
      </c>
      <c r="F26" s="23">
        <f t="shared" si="1"/>
        <v>0</v>
      </c>
      <c r="H26" s="5">
        <f t="shared" si="2"/>
        <v>0</v>
      </c>
      <c r="I26" s="43" t="s">
        <v>19</v>
      </c>
      <c r="J26" s="37">
        <f t="shared" si="3"/>
        <v>2</v>
      </c>
      <c r="L26" s="11">
        <f t="shared" si="4"/>
        <v>0</v>
      </c>
      <c r="M26" s="21" t="s">
        <v>19</v>
      </c>
      <c r="N26" s="17">
        <f t="shared" si="5"/>
        <v>2</v>
      </c>
    </row>
    <row r="27" spans="1:14" x14ac:dyDescent="0.25">
      <c r="A27" t="s">
        <v>12</v>
      </c>
      <c r="B27">
        <v>2</v>
      </c>
      <c r="D27" s="23">
        <f t="shared" si="0"/>
        <v>0</v>
      </c>
      <c r="F27" s="23">
        <f t="shared" si="1"/>
        <v>0</v>
      </c>
      <c r="G27" s="9" t="s">
        <v>68</v>
      </c>
      <c r="H27" s="5">
        <f t="shared" si="2"/>
        <v>0</v>
      </c>
      <c r="I27" s="43" t="s">
        <v>19</v>
      </c>
      <c r="J27" s="37">
        <f t="shared" si="3"/>
        <v>2</v>
      </c>
      <c r="L27" s="11">
        <f t="shared" si="4"/>
        <v>0</v>
      </c>
      <c r="N27" s="17">
        <f t="shared" si="5"/>
        <v>0</v>
      </c>
    </row>
    <row r="28" spans="1:14" x14ac:dyDescent="0.25">
      <c r="A28" t="s">
        <v>37</v>
      </c>
      <c r="B28">
        <v>2</v>
      </c>
      <c r="D28" s="23">
        <f t="shared" si="0"/>
        <v>0</v>
      </c>
      <c r="E28" s="27" t="s">
        <v>19</v>
      </c>
      <c r="F28" s="23">
        <f t="shared" si="1"/>
        <v>2</v>
      </c>
      <c r="G28" s="9" t="s">
        <v>19</v>
      </c>
      <c r="H28" s="5">
        <f t="shared" si="2"/>
        <v>2</v>
      </c>
      <c r="I28" s="43" t="s">
        <v>19</v>
      </c>
      <c r="J28" s="37">
        <f t="shared" si="3"/>
        <v>2</v>
      </c>
      <c r="K28" s="15" t="s">
        <v>19</v>
      </c>
      <c r="L28" s="11">
        <f t="shared" si="4"/>
        <v>2</v>
      </c>
      <c r="N28" s="17">
        <f t="shared" si="5"/>
        <v>0</v>
      </c>
    </row>
    <row r="29" spans="1:14" x14ac:dyDescent="0.25">
      <c r="A29" t="s">
        <v>13</v>
      </c>
      <c r="B29">
        <v>2</v>
      </c>
      <c r="D29" s="23">
        <f t="shared" si="0"/>
        <v>0</v>
      </c>
      <c r="E29" s="27" t="s">
        <v>19</v>
      </c>
      <c r="F29" s="23">
        <f t="shared" si="1"/>
        <v>2</v>
      </c>
      <c r="H29" s="5">
        <f t="shared" si="2"/>
        <v>0</v>
      </c>
      <c r="J29" s="37">
        <f t="shared" si="3"/>
        <v>0</v>
      </c>
      <c r="L29" s="11">
        <f t="shared" si="4"/>
        <v>0</v>
      </c>
      <c r="N29" s="17">
        <f t="shared" si="5"/>
        <v>0</v>
      </c>
    </row>
    <row r="30" spans="1:14" ht="18" x14ac:dyDescent="0.35">
      <c r="A30" t="s">
        <v>22</v>
      </c>
      <c r="B30">
        <v>2</v>
      </c>
      <c r="C30" s="27" t="s">
        <v>19</v>
      </c>
      <c r="D30" s="23">
        <f t="shared" si="0"/>
        <v>2</v>
      </c>
      <c r="E30" s="27" t="s">
        <v>19</v>
      </c>
      <c r="F30" s="23">
        <f t="shared" si="1"/>
        <v>2</v>
      </c>
      <c r="G30" s="9" t="s">
        <v>19</v>
      </c>
      <c r="H30" s="5">
        <f t="shared" si="2"/>
        <v>2</v>
      </c>
      <c r="I30" s="43" t="s">
        <v>67</v>
      </c>
      <c r="J30" s="37">
        <f t="shared" si="3"/>
        <v>0</v>
      </c>
      <c r="K30" s="15" t="s">
        <v>19</v>
      </c>
      <c r="L30" s="11">
        <f t="shared" si="4"/>
        <v>2</v>
      </c>
      <c r="M30" s="21" t="s">
        <v>19</v>
      </c>
      <c r="N30" s="17">
        <f t="shared" si="5"/>
        <v>2</v>
      </c>
    </row>
    <row r="31" spans="1:14" x14ac:dyDescent="0.25">
      <c r="A31" t="s">
        <v>24</v>
      </c>
      <c r="B31">
        <v>2</v>
      </c>
      <c r="C31" s="27" t="s">
        <v>19</v>
      </c>
      <c r="D31" s="23">
        <f t="shared" si="0"/>
        <v>2</v>
      </c>
      <c r="E31" s="27" t="s">
        <v>19</v>
      </c>
      <c r="F31" s="23">
        <f t="shared" si="1"/>
        <v>2</v>
      </c>
      <c r="H31" s="5">
        <f t="shared" si="2"/>
        <v>0</v>
      </c>
      <c r="I31" s="43" t="s">
        <v>19</v>
      </c>
      <c r="J31" s="37">
        <f t="shared" si="3"/>
        <v>2</v>
      </c>
      <c r="K31" s="15" t="s">
        <v>19</v>
      </c>
      <c r="L31" s="11">
        <f t="shared" si="4"/>
        <v>2</v>
      </c>
      <c r="N31" s="17">
        <f t="shared" si="5"/>
        <v>0</v>
      </c>
    </row>
    <row r="32" spans="1:14" x14ac:dyDescent="0.25">
      <c r="A32" t="s">
        <v>28</v>
      </c>
      <c r="B32">
        <v>2</v>
      </c>
      <c r="C32" s="27" t="s">
        <v>19</v>
      </c>
      <c r="D32" s="23">
        <f t="shared" si="0"/>
        <v>2</v>
      </c>
      <c r="E32" s="27" t="s">
        <v>19</v>
      </c>
      <c r="F32" s="23">
        <f t="shared" si="1"/>
        <v>2</v>
      </c>
      <c r="G32" s="9" t="s">
        <v>19</v>
      </c>
      <c r="H32" s="5">
        <f t="shared" si="2"/>
        <v>2</v>
      </c>
      <c r="I32" s="43" t="s">
        <v>19</v>
      </c>
      <c r="J32" s="37">
        <f t="shared" si="3"/>
        <v>2</v>
      </c>
      <c r="K32" s="15" t="s">
        <v>19</v>
      </c>
      <c r="L32" s="11">
        <f t="shared" si="4"/>
        <v>2</v>
      </c>
      <c r="M32" s="21" t="s">
        <v>19</v>
      </c>
      <c r="N32" s="17">
        <f t="shared" si="5"/>
        <v>2</v>
      </c>
    </row>
    <row r="33" spans="1:14" x14ac:dyDescent="0.25">
      <c r="A33" t="s">
        <v>61</v>
      </c>
      <c r="B33">
        <v>2</v>
      </c>
      <c r="K33" s="15" t="s">
        <v>19</v>
      </c>
      <c r="L33" s="11">
        <f t="shared" si="4"/>
        <v>2</v>
      </c>
    </row>
    <row r="34" spans="1:14" x14ac:dyDescent="0.25">
      <c r="A34" t="s">
        <v>7</v>
      </c>
      <c r="B34">
        <v>1</v>
      </c>
      <c r="D34" s="23">
        <f t="shared" ref="D34:D52" si="6">IF(C34="Y",$B34,0)</f>
        <v>0</v>
      </c>
      <c r="F34" s="23">
        <f t="shared" ref="F34:F52" si="7">IF(E34="Y",$B34,0)</f>
        <v>0</v>
      </c>
      <c r="H34" s="5">
        <f t="shared" si="2"/>
        <v>0</v>
      </c>
      <c r="J34" s="37">
        <f t="shared" si="3"/>
        <v>0</v>
      </c>
      <c r="L34" s="11">
        <f t="shared" si="4"/>
        <v>0</v>
      </c>
      <c r="N34" s="17">
        <f t="shared" si="5"/>
        <v>0</v>
      </c>
    </row>
    <row r="35" spans="1:14" x14ac:dyDescent="0.25">
      <c r="A35" t="s">
        <v>38</v>
      </c>
      <c r="B35">
        <v>1</v>
      </c>
      <c r="D35" s="23">
        <f t="shared" si="6"/>
        <v>0</v>
      </c>
      <c r="E35" s="27" t="s">
        <v>19</v>
      </c>
      <c r="F35" s="23">
        <f t="shared" si="7"/>
        <v>1</v>
      </c>
      <c r="G35" s="9" t="s">
        <v>19</v>
      </c>
      <c r="H35" s="5">
        <f t="shared" si="2"/>
        <v>1</v>
      </c>
      <c r="J35" s="37">
        <f t="shared" si="3"/>
        <v>0</v>
      </c>
      <c r="L35" s="11">
        <f t="shared" si="4"/>
        <v>0</v>
      </c>
      <c r="M35" s="21" t="s">
        <v>19</v>
      </c>
      <c r="N35" s="17">
        <f t="shared" si="5"/>
        <v>1</v>
      </c>
    </row>
    <row r="36" spans="1:14" x14ac:dyDescent="0.25">
      <c r="A36" t="s">
        <v>39</v>
      </c>
      <c r="B36">
        <v>1</v>
      </c>
      <c r="D36" s="23">
        <f t="shared" si="6"/>
        <v>0</v>
      </c>
      <c r="E36" s="27" t="s">
        <v>19</v>
      </c>
      <c r="F36" s="23">
        <f t="shared" si="7"/>
        <v>1</v>
      </c>
      <c r="G36" s="9" t="s">
        <v>19</v>
      </c>
      <c r="H36" s="5">
        <f t="shared" si="2"/>
        <v>1</v>
      </c>
      <c r="I36" s="43" t="s">
        <v>19</v>
      </c>
      <c r="J36" s="37">
        <f t="shared" si="3"/>
        <v>1</v>
      </c>
      <c r="K36" s="15" t="s">
        <v>19</v>
      </c>
      <c r="L36" s="11">
        <f t="shared" si="4"/>
        <v>1</v>
      </c>
      <c r="M36" s="21" t="s">
        <v>19</v>
      </c>
      <c r="N36" s="17">
        <f t="shared" si="5"/>
        <v>1</v>
      </c>
    </row>
    <row r="37" spans="1:14" x14ac:dyDescent="0.25">
      <c r="A37" t="s">
        <v>40</v>
      </c>
      <c r="B37">
        <v>1</v>
      </c>
      <c r="D37" s="23">
        <f t="shared" si="6"/>
        <v>0</v>
      </c>
      <c r="E37" s="27" t="s">
        <v>19</v>
      </c>
      <c r="F37" s="23">
        <f t="shared" si="7"/>
        <v>1</v>
      </c>
      <c r="H37" s="5">
        <f t="shared" si="2"/>
        <v>0</v>
      </c>
      <c r="J37" s="37">
        <f t="shared" si="3"/>
        <v>0</v>
      </c>
      <c r="L37" s="11">
        <f t="shared" si="4"/>
        <v>0</v>
      </c>
      <c r="N37" s="17">
        <f t="shared" si="5"/>
        <v>0</v>
      </c>
    </row>
    <row r="38" spans="1:14" x14ac:dyDescent="0.25">
      <c r="A38" t="s">
        <v>11</v>
      </c>
      <c r="B38">
        <v>1</v>
      </c>
      <c r="D38" s="23">
        <f t="shared" si="6"/>
        <v>0</v>
      </c>
      <c r="E38" s="27" t="s">
        <v>19</v>
      </c>
      <c r="F38" s="23">
        <v>0.5</v>
      </c>
      <c r="H38" s="5">
        <f t="shared" si="2"/>
        <v>0</v>
      </c>
      <c r="I38" s="43" t="s">
        <v>19</v>
      </c>
      <c r="J38" s="37">
        <f t="shared" si="3"/>
        <v>1</v>
      </c>
      <c r="K38" s="15" t="s">
        <v>19</v>
      </c>
      <c r="L38" s="11">
        <f t="shared" si="4"/>
        <v>1</v>
      </c>
      <c r="N38" s="17">
        <f t="shared" si="5"/>
        <v>0</v>
      </c>
    </row>
    <row r="39" spans="1:14" x14ac:dyDescent="0.25">
      <c r="A39" t="s">
        <v>14</v>
      </c>
      <c r="B39">
        <v>1</v>
      </c>
      <c r="C39" s="27" t="s">
        <v>19</v>
      </c>
      <c r="D39" s="23">
        <f t="shared" si="6"/>
        <v>1</v>
      </c>
      <c r="E39" s="27" t="s">
        <v>19</v>
      </c>
      <c r="F39" s="23">
        <f t="shared" si="7"/>
        <v>1</v>
      </c>
      <c r="G39" s="9" t="s">
        <v>19</v>
      </c>
      <c r="H39" s="5">
        <f t="shared" si="2"/>
        <v>1</v>
      </c>
      <c r="I39" s="43" t="s">
        <v>19</v>
      </c>
      <c r="J39" s="37">
        <f t="shared" si="3"/>
        <v>1</v>
      </c>
      <c r="K39" s="15" t="s">
        <v>19</v>
      </c>
      <c r="L39" s="11">
        <f t="shared" si="4"/>
        <v>1</v>
      </c>
      <c r="M39" s="21" t="s">
        <v>19</v>
      </c>
      <c r="N39" s="17">
        <f t="shared" si="5"/>
        <v>1</v>
      </c>
    </row>
    <row r="40" spans="1:14" x14ac:dyDescent="0.25">
      <c r="A40" t="s">
        <v>16</v>
      </c>
      <c r="B40">
        <v>1</v>
      </c>
      <c r="C40" s="27" t="s">
        <v>53</v>
      </c>
      <c r="D40" s="23">
        <f t="shared" si="6"/>
        <v>0</v>
      </c>
      <c r="E40" s="27" t="s">
        <v>19</v>
      </c>
      <c r="F40" s="23">
        <f t="shared" si="7"/>
        <v>1</v>
      </c>
      <c r="H40" s="5">
        <f t="shared" si="2"/>
        <v>0</v>
      </c>
      <c r="I40" s="43" t="s">
        <v>19</v>
      </c>
      <c r="J40" s="37">
        <f t="shared" si="3"/>
        <v>1</v>
      </c>
      <c r="L40" s="11">
        <f t="shared" si="4"/>
        <v>0</v>
      </c>
      <c r="M40" s="21" t="s">
        <v>19</v>
      </c>
      <c r="N40" s="17">
        <f t="shared" si="5"/>
        <v>1</v>
      </c>
    </row>
    <row r="41" spans="1:14" x14ac:dyDescent="0.25">
      <c r="A41" t="s">
        <v>17</v>
      </c>
      <c r="B41">
        <v>1</v>
      </c>
      <c r="C41" s="27" t="s">
        <v>19</v>
      </c>
      <c r="D41" s="23">
        <f t="shared" si="6"/>
        <v>1</v>
      </c>
      <c r="E41" s="27" t="s">
        <v>19</v>
      </c>
      <c r="F41" s="23">
        <f t="shared" si="7"/>
        <v>1</v>
      </c>
      <c r="H41" s="5">
        <f t="shared" si="2"/>
        <v>0</v>
      </c>
      <c r="I41" s="43" t="s">
        <v>19</v>
      </c>
      <c r="J41" s="37">
        <f t="shared" si="3"/>
        <v>1</v>
      </c>
      <c r="K41" s="15" t="s">
        <v>19</v>
      </c>
      <c r="L41" s="11">
        <f t="shared" si="4"/>
        <v>1</v>
      </c>
      <c r="N41" s="17">
        <f t="shared" si="5"/>
        <v>0</v>
      </c>
    </row>
    <row r="42" spans="1:14" x14ac:dyDescent="0.25">
      <c r="A42" t="s">
        <v>32</v>
      </c>
      <c r="B42">
        <v>1</v>
      </c>
      <c r="D42" s="23">
        <f t="shared" si="6"/>
        <v>0</v>
      </c>
      <c r="F42" s="23">
        <f t="shared" si="7"/>
        <v>0</v>
      </c>
      <c r="H42" s="5">
        <f t="shared" si="2"/>
        <v>0</v>
      </c>
      <c r="J42" s="37">
        <f t="shared" si="3"/>
        <v>0</v>
      </c>
      <c r="L42" s="11">
        <f t="shared" si="4"/>
        <v>0</v>
      </c>
      <c r="N42" s="17">
        <f t="shared" si="5"/>
        <v>0</v>
      </c>
    </row>
    <row r="43" spans="1:14" x14ac:dyDescent="0.25">
      <c r="A43" t="s">
        <v>23</v>
      </c>
      <c r="B43">
        <v>1</v>
      </c>
      <c r="C43" s="27" t="s">
        <v>19</v>
      </c>
      <c r="D43" s="23">
        <f t="shared" si="6"/>
        <v>1</v>
      </c>
      <c r="E43" s="27" t="s">
        <v>19</v>
      </c>
      <c r="F43" s="23">
        <f t="shared" si="7"/>
        <v>1</v>
      </c>
      <c r="G43" s="9" t="s">
        <v>19</v>
      </c>
      <c r="H43" s="5">
        <f t="shared" si="2"/>
        <v>1</v>
      </c>
      <c r="I43" s="43" t="s">
        <v>19</v>
      </c>
      <c r="J43" s="37">
        <f t="shared" si="3"/>
        <v>1</v>
      </c>
      <c r="K43" s="15" t="s">
        <v>19</v>
      </c>
      <c r="L43" s="11">
        <f t="shared" si="4"/>
        <v>1</v>
      </c>
      <c r="M43" s="21" t="s">
        <v>19</v>
      </c>
      <c r="N43" s="17">
        <f t="shared" si="5"/>
        <v>1</v>
      </c>
    </row>
    <row r="44" spans="1:14" x14ac:dyDescent="0.25">
      <c r="A44" t="s">
        <v>29</v>
      </c>
      <c r="B44">
        <v>1</v>
      </c>
      <c r="D44" s="23">
        <f t="shared" si="6"/>
        <v>0</v>
      </c>
      <c r="E44" s="27" t="s">
        <v>41</v>
      </c>
      <c r="F44" s="23">
        <f t="shared" si="7"/>
        <v>0</v>
      </c>
      <c r="H44" s="5">
        <f t="shared" si="2"/>
        <v>0</v>
      </c>
      <c r="J44" s="37">
        <f t="shared" si="3"/>
        <v>0</v>
      </c>
      <c r="L44" s="11">
        <f t="shared" si="4"/>
        <v>0</v>
      </c>
      <c r="N44" s="17">
        <f t="shared" si="5"/>
        <v>0</v>
      </c>
    </row>
    <row r="45" spans="1:14" x14ac:dyDescent="0.25">
      <c r="A45" t="s">
        <v>42</v>
      </c>
      <c r="B45">
        <v>1</v>
      </c>
      <c r="C45" s="27" t="s">
        <v>19</v>
      </c>
      <c r="D45" s="23">
        <f t="shared" si="6"/>
        <v>1</v>
      </c>
      <c r="E45" s="27" t="s">
        <v>19</v>
      </c>
      <c r="F45" s="23">
        <f t="shared" si="7"/>
        <v>1</v>
      </c>
      <c r="H45" s="5">
        <f t="shared" si="2"/>
        <v>0</v>
      </c>
      <c r="J45" s="37">
        <f t="shared" si="3"/>
        <v>0</v>
      </c>
      <c r="L45" s="11">
        <f t="shared" si="4"/>
        <v>0</v>
      </c>
      <c r="N45" s="17">
        <f t="shared" si="5"/>
        <v>0</v>
      </c>
    </row>
    <row r="46" spans="1:14" x14ac:dyDescent="0.25">
      <c r="A46" t="s">
        <v>84</v>
      </c>
      <c r="B46">
        <v>1</v>
      </c>
      <c r="C46" s="27" t="s">
        <v>19</v>
      </c>
      <c r="D46" s="23">
        <f t="shared" si="6"/>
        <v>1</v>
      </c>
      <c r="E46" s="27" t="s">
        <v>19</v>
      </c>
      <c r="F46" s="23">
        <f t="shared" si="7"/>
        <v>1</v>
      </c>
      <c r="G46" s="9" t="s">
        <v>19</v>
      </c>
      <c r="H46" s="5">
        <f t="shared" si="2"/>
        <v>1</v>
      </c>
      <c r="I46" s="43" t="s">
        <v>19</v>
      </c>
      <c r="J46" s="37">
        <f t="shared" si="3"/>
        <v>1</v>
      </c>
      <c r="K46" s="15" t="s">
        <v>19</v>
      </c>
      <c r="L46" s="11">
        <f t="shared" si="4"/>
        <v>1</v>
      </c>
      <c r="N46" s="17">
        <f t="shared" si="5"/>
        <v>0</v>
      </c>
    </row>
    <row r="47" spans="1:14" x14ac:dyDescent="0.25">
      <c r="A47" t="s">
        <v>9</v>
      </c>
      <c r="B47">
        <v>0.5</v>
      </c>
      <c r="D47" s="23">
        <f t="shared" si="6"/>
        <v>0</v>
      </c>
      <c r="E47" s="27" t="s">
        <v>41</v>
      </c>
      <c r="F47" s="23">
        <f t="shared" si="7"/>
        <v>0</v>
      </c>
      <c r="H47" s="5">
        <f t="shared" si="2"/>
        <v>0</v>
      </c>
      <c r="J47" s="37">
        <f t="shared" si="3"/>
        <v>0</v>
      </c>
      <c r="L47" s="11">
        <f t="shared" si="4"/>
        <v>0</v>
      </c>
      <c r="N47" s="17">
        <f t="shared" si="5"/>
        <v>0</v>
      </c>
    </row>
    <row r="48" spans="1:14" x14ac:dyDescent="0.25">
      <c r="A48" t="s">
        <v>25</v>
      </c>
      <c r="B48">
        <v>0.5</v>
      </c>
      <c r="D48" s="23">
        <f t="shared" si="6"/>
        <v>0</v>
      </c>
      <c r="E48" s="27" t="s">
        <v>41</v>
      </c>
      <c r="F48" s="23">
        <f t="shared" si="7"/>
        <v>0</v>
      </c>
      <c r="H48" s="5">
        <f t="shared" si="2"/>
        <v>0</v>
      </c>
      <c r="I48" s="43" t="s">
        <v>19</v>
      </c>
      <c r="J48" s="37">
        <f t="shared" si="3"/>
        <v>0.5</v>
      </c>
      <c r="K48" s="15" t="s">
        <v>19</v>
      </c>
      <c r="L48" s="11">
        <f t="shared" si="4"/>
        <v>0.5</v>
      </c>
      <c r="N48" s="17">
        <f t="shared" si="5"/>
        <v>0</v>
      </c>
    </row>
    <row r="49" spans="1:14" x14ac:dyDescent="0.25">
      <c r="A49" t="s">
        <v>46</v>
      </c>
      <c r="B49">
        <v>0.5</v>
      </c>
      <c r="C49" s="27" t="s">
        <v>19</v>
      </c>
      <c r="D49" s="23">
        <f t="shared" si="6"/>
        <v>0.5</v>
      </c>
      <c r="E49" s="27" t="s">
        <v>19</v>
      </c>
      <c r="F49" s="23">
        <f t="shared" si="7"/>
        <v>0.5</v>
      </c>
      <c r="G49" s="9" t="s">
        <v>19</v>
      </c>
      <c r="H49" s="5">
        <f t="shared" si="2"/>
        <v>0.5</v>
      </c>
      <c r="J49" s="37">
        <f t="shared" si="3"/>
        <v>0</v>
      </c>
      <c r="L49" s="11">
        <f t="shared" si="4"/>
        <v>0</v>
      </c>
      <c r="N49" s="17">
        <f t="shared" si="5"/>
        <v>0</v>
      </c>
    </row>
    <row r="50" spans="1:14" x14ac:dyDescent="0.25">
      <c r="A50" t="s">
        <v>43</v>
      </c>
      <c r="B50">
        <v>-3</v>
      </c>
      <c r="C50" s="27" t="s">
        <v>41</v>
      </c>
      <c r="D50" s="23">
        <f t="shared" si="6"/>
        <v>0</v>
      </c>
      <c r="E50" s="27" t="s">
        <v>41</v>
      </c>
      <c r="F50" s="23">
        <f t="shared" si="7"/>
        <v>0</v>
      </c>
      <c r="G50" s="9" t="s">
        <v>19</v>
      </c>
      <c r="H50" s="5">
        <f t="shared" si="2"/>
        <v>-3</v>
      </c>
      <c r="J50" s="37">
        <f t="shared" si="3"/>
        <v>0</v>
      </c>
      <c r="L50" s="11">
        <f t="shared" si="4"/>
        <v>0</v>
      </c>
      <c r="M50" s="21" t="s">
        <v>19</v>
      </c>
      <c r="N50" s="17">
        <f t="shared" si="5"/>
        <v>-3</v>
      </c>
    </row>
    <row r="51" spans="1:14" x14ac:dyDescent="0.25">
      <c r="A51" t="s">
        <v>77</v>
      </c>
      <c r="B51">
        <v>-3</v>
      </c>
      <c r="C51" s="27" t="s">
        <v>41</v>
      </c>
      <c r="D51" s="23">
        <f t="shared" si="6"/>
        <v>0</v>
      </c>
      <c r="E51" s="27" t="s">
        <v>41</v>
      </c>
      <c r="F51" s="23">
        <f t="shared" si="7"/>
        <v>0</v>
      </c>
      <c r="G51" s="9" t="s">
        <v>19</v>
      </c>
      <c r="H51" s="5">
        <f t="shared" si="2"/>
        <v>-3</v>
      </c>
      <c r="J51" s="37">
        <f t="shared" si="3"/>
        <v>0</v>
      </c>
      <c r="L51" s="11">
        <f t="shared" si="4"/>
        <v>0</v>
      </c>
      <c r="M51" s="21" t="s">
        <v>19</v>
      </c>
      <c r="N51" s="17">
        <f t="shared" si="5"/>
        <v>-3</v>
      </c>
    </row>
    <row r="52" spans="1:14" s="3" customFormat="1" ht="15.75" thickBot="1" x14ac:dyDescent="0.3">
      <c r="A52" s="3" t="s">
        <v>76</v>
      </c>
      <c r="B52" s="3">
        <v>-2</v>
      </c>
      <c r="C52" s="27" t="s">
        <v>41</v>
      </c>
      <c r="D52" s="23">
        <f t="shared" si="6"/>
        <v>0</v>
      </c>
      <c r="E52" s="27" t="s">
        <v>41</v>
      </c>
      <c r="F52" s="23">
        <f t="shared" si="7"/>
        <v>0</v>
      </c>
      <c r="G52" s="9" t="s">
        <v>19</v>
      </c>
      <c r="H52" s="5">
        <f t="shared" si="2"/>
        <v>-2</v>
      </c>
      <c r="I52" s="43" t="s">
        <v>41</v>
      </c>
      <c r="J52" s="37">
        <f t="shared" si="3"/>
        <v>0</v>
      </c>
      <c r="K52" s="15" t="s">
        <v>19</v>
      </c>
      <c r="L52" s="11">
        <f t="shared" si="4"/>
        <v>-2</v>
      </c>
      <c r="M52" s="21" t="s">
        <v>19</v>
      </c>
      <c r="N52" s="17">
        <f t="shared" si="5"/>
        <v>-2</v>
      </c>
    </row>
    <row r="53" spans="1:14" x14ac:dyDescent="0.25">
      <c r="D53" s="23">
        <f>SUM(D7:D52)</f>
        <v>78.5</v>
      </c>
      <c r="F53" s="23">
        <f>SUM(F7:F52)</f>
        <v>89</v>
      </c>
      <c r="H53" s="5">
        <f>SUM(H7:H52)</f>
        <v>60.5</v>
      </c>
      <c r="J53" s="37">
        <f>SUM(J7:J52)</f>
        <v>70.5</v>
      </c>
      <c r="L53" s="11">
        <f>SUM(L7:L52)</f>
        <v>84.5</v>
      </c>
      <c r="N53" s="17">
        <f>SUM(N7:N52)</f>
        <v>63</v>
      </c>
    </row>
    <row r="54" spans="1:14" x14ac:dyDescent="0.25">
      <c r="A54" t="s">
        <v>6</v>
      </c>
    </row>
    <row r="55" spans="1:14" x14ac:dyDescent="0.25">
      <c r="A55" t="s">
        <v>31</v>
      </c>
    </row>
    <row r="56" spans="1:14" ht="30" x14ac:dyDescent="0.25">
      <c r="A56" s="1" t="s">
        <v>81</v>
      </c>
    </row>
  </sheetData>
  <autoFilter ref="A6:B12" xr:uid="{C3D3976C-067A-4CEA-BEB1-9139147EE7D9}">
    <sortState ref="A7:B52">
      <sortCondition descending="1" ref="B6:B12"/>
    </sortState>
  </autoFilter>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EB973-350D-4039-A613-0DD776248833}">
  <dimension ref="A1:F8"/>
  <sheetViews>
    <sheetView workbookViewId="0">
      <selection activeCell="A10" sqref="A10:XFD13"/>
    </sheetView>
  </sheetViews>
  <sheetFormatPr defaultRowHeight="15" x14ac:dyDescent="0.25"/>
  <cols>
    <col min="1" max="1" width="29" customWidth="1"/>
    <col min="4" max="4" width="16.140625" customWidth="1"/>
  </cols>
  <sheetData>
    <row r="1" spans="1:6" x14ac:dyDescent="0.25">
      <c r="A1" s="47" t="s">
        <v>85</v>
      </c>
      <c r="B1" s="47" t="s">
        <v>92</v>
      </c>
      <c r="C1" t="s">
        <v>93</v>
      </c>
      <c r="D1" t="s">
        <v>94</v>
      </c>
      <c r="E1" t="s">
        <v>95</v>
      </c>
      <c r="F1" t="s">
        <v>96</v>
      </c>
    </row>
    <row r="2" spans="1:6" x14ac:dyDescent="0.25">
      <c r="A2" s="48" t="s">
        <v>86</v>
      </c>
      <c r="B2" s="48">
        <v>2000</v>
      </c>
      <c r="C2" s="49">
        <v>154900</v>
      </c>
      <c r="D2" s="49" t="s">
        <v>98</v>
      </c>
      <c r="E2" t="s">
        <v>97</v>
      </c>
      <c r="F2" t="s">
        <v>101</v>
      </c>
    </row>
    <row r="3" spans="1:6" x14ac:dyDescent="0.25">
      <c r="A3" s="46" t="s">
        <v>87</v>
      </c>
      <c r="B3">
        <v>2001</v>
      </c>
      <c r="C3" s="49">
        <v>154900</v>
      </c>
      <c r="D3" s="49" t="s">
        <v>99</v>
      </c>
      <c r="E3" t="s">
        <v>100</v>
      </c>
      <c r="F3" t="s">
        <v>88</v>
      </c>
    </row>
    <row r="4" spans="1:6" x14ac:dyDescent="0.25">
      <c r="A4" t="s">
        <v>102</v>
      </c>
      <c r="B4">
        <v>2001</v>
      </c>
      <c r="C4" s="49">
        <v>149000</v>
      </c>
      <c r="D4" t="s">
        <v>103</v>
      </c>
      <c r="E4" t="s">
        <v>104</v>
      </c>
      <c r="F4" t="s">
        <v>105</v>
      </c>
    </row>
    <row r="5" spans="1:6" x14ac:dyDescent="0.25">
      <c r="A5" t="s">
        <v>106</v>
      </c>
      <c r="B5">
        <v>2001</v>
      </c>
      <c r="C5" s="49">
        <v>159000</v>
      </c>
      <c r="D5" t="s">
        <v>107</v>
      </c>
      <c r="E5" t="s">
        <v>100</v>
      </c>
      <c r="F5" t="s">
        <v>108</v>
      </c>
    </row>
    <row r="6" spans="1:6" x14ac:dyDescent="0.25">
      <c r="A6" s="48" t="s">
        <v>110</v>
      </c>
      <c r="B6">
        <v>1999</v>
      </c>
      <c r="C6" s="49">
        <v>152900</v>
      </c>
      <c r="D6" s="49" t="s">
        <v>109</v>
      </c>
      <c r="E6" t="s">
        <v>104</v>
      </c>
      <c r="F6" t="s">
        <v>105</v>
      </c>
    </row>
    <row r="7" spans="1:6" x14ac:dyDescent="0.25">
      <c r="A7" s="46" t="s">
        <v>89</v>
      </c>
      <c r="B7">
        <v>2000</v>
      </c>
      <c r="C7" s="49">
        <v>155000</v>
      </c>
      <c r="D7" s="49" t="s">
        <v>111</v>
      </c>
      <c r="E7" t="s">
        <v>112</v>
      </c>
      <c r="F7" s="46" t="s">
        <v>113</v>
      </c>
    </row>
    <row r="8" spans="1:6" x14ac:dyDescent="0.25">
      <c r="A8" s="46" t="s">
        <v>90</v>
      </c>
      <c r="B8">
        <v>2000</v>
      </c>
      <c r="C8" s="49">
        <v>149000</v>
      </c>
      <c r="D8" s="49" t="s">
        <v>114</v>
      </c>
      <c r="E8" t="s">
        <v>115</v>
      </c>
      <c r="F8" t="s">
        <v>91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Sabre 34 Comps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Westbrook Tate</dc:creator>
  <cp:lastModifiedBy>Westbrook Tate</cp:lastModifiedBy>
  <dcterms:created xsi:type="dcterms:W3CDTF">2018-01-07T13:29:07Z</dcterms:created>
  <dcterms:modified xsi:type="dcterms:W3CDTF">2018-09-12T01:00:03Z</dcterms:modified>
</cp:coreProperties>
</file>