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4"/>
  <workbookPr defaultThemeVersion="166925"/>
  <mc:AlternateContent xmlns:mc="http://schemas.openxmlformats.org/markup-compatibility/2006">
    <mc:Choice Requires="x15">
      <x15ac:absPath xmlns:x15ac="http://schemas.microsoft.com/office/spreadsheetml/2010/11/ac" url="/Users/josephbilarczyk/Desktop/"/>
    </mc:Choice>
  </mc:AlternateContent>
  <xr:revisionPtr revIDLastSave="0" documentId="8_{F82AD699-B53A-2945-B3AF-F9743DB3F594}" xr6:coauthVersionLast="38" xr6:coauthVersionMax="38" xr10:uidLastSave="{00000000-0000-0000-0000-000000000000}"/>
  <bookViews>
    <workbookView xWindow="560" yWindow="520" windowWidth="31020" windowHeight="18960" xr2:uid="{00000000-000D-0000-FFFF-FFFF00000000}"/>
  </bookViews>
  <sheets>
    <sheet name="Please fill out" sheetId="2" r:id="rId1"/>
    <sheet name="Food Sheet" sheetId="5" r:id="rId2"/>
    <sheet name="Ignore for now LBS" sheetId="4" state="hidden" r:id="rId3"/>
    <sheet name="Ignore for now KG" sheetId="1" state="hidden" r:id="rId4"/>
  </sheets>
  <definedNames>
    <definedName name="_xlnm.Print_Area" localSheetId="1">'Food Sheet'!$A$1:$E$39</definedName>
    <definedName name="_xlnm.Print_Area" localSheetId="3">'Ignore for now KG'!$A$3:$M$32</definedName>
    <definedName name="_xlnm.Print_Area" localSheetId="2">'Ignore for now LBS'!$A$2:$M$32</definedName>
    <definedName name="_xlnm.Print_Area" localSheetId="0">'Please fill out'!$A$1:$M$108</definedName>
    <definedName name="_xlnm.Print_Titles" localSheetId="0">'Please fill out'!$1:$1</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B15" i="2"/>
  <c r="B21" i="2" s="1"/>
  <c r="B23" i="2"/>
  <c r="C106" i="2"/>
  <c r="C105" i="2"/>
  <c r="B17" i="2"/>
  <c r="J3" i="4" s="1"/>
  <c r="B26" i="2"/>
  <c r="B22" i="2"/>
  <c r="C3" i="1" s="1"/>
  <c r="B27" i="2"/>
  <c r="G3" i="4"/>
  <c r="H3" i="4" s="1"/>
  <c r="D3" i="4"/>
  <c r="B3" i="4"/>
  <c r="A3" i="4"/>
  <c r="J3" i="1"/>
  <c r="H3" i="1"/>
  <c r="D3" i="1"/>
  <c r="B3" i="1"/>
  <c r="A3" i="1"/>
  <c r="I3" i="4"/>
  <c r="D5" i="4" s="1"/>
  <c r="I3" i="1"/>
  <c r="D5" i="1" s="1"/>
  <c r="E21" i="4"/>
  <c r="M21" i="4"/>
  <c r="E20" i="4"/>
  <c r="L20" i="4"/>
  <c r="E19" i="4"/>
  <c r="K19" i="4"/>
  <c r="E18" i="4"/>
  <c r="J18" i="4"/>
  <c r="D17" i="4"/>
  <c r="E17" i="4"/>
  <c r="I18" i="4"/>
  <c r="G18" i="4"/>
  <c r="H18" i="4"/>
  <c r="F19" i="4"/>
  <c r="E19" i="1"/>
  <c r="F19" i="1"/>
  <c r="E20" i="1"/>
  <c r="L20" i="1"/>
  <c r="E21" i="1"/>
  <c r="M21" i="1"/>
  <c r="E18" i="1"/>
  <c r="H18" i="1"/>
  <c r="D17" i="1"/>
  <c r="E17" i="1"/>
  <c r="I18" i="1"/>
  <c r="J18" i="1"/>
  <c r="K19" i="1"/>
  <c r="G18" i="1"/>
  <c r="F3" i="1" l="1"/>
  <c r="B28" i="1" s="1"/>
  <c r="E3" i="4"/>
  <c r="K3" i="4" s="1"/>
  <c r="C3" i="4"/>
  <c r="B24" i="2"/>
  <c r="F28" i="1"/>
  <c r="B31" i="1" l="1"/>
  <c r="B30" i="1"/>
  <c r="C28" i="1"/>
  <c r="B29" i="1"/>
  <c r="C29" i="1" s="1"/>
  <c r="B32" i="1"/>
  <c r="C32" i="1" s="1"/>
  <c r="D28" i="1"/>
  <c r="E3" i="1"/>
  <c r="D4" i="1" s="1"/>
  <c r="D6" i="1" s="1"/>
  <c r="K3" i="1"/>
  <c r="B25" i="2"/>
  <c r="B99" i="2"/>
  <c r="B98" i="2"/>
  <c r="C98" i="2" s="1"/>
  <c r="B103" i="2"/>
  <c r="C103" i="2" s="1"/>
  <c r="B100" i="2"/>
  <c r="C100" i="2" s="1"/>
  <c r="B102" i="2"/>
  <c r="C102" i="2" s="1"/>
  <c r="F3" i="4"/>
  <c r="D4" i="4"/>
  <c r="D6" i="4" s="1"/>
  <c r="C30" i="1"/>
  <c r="D30" i="1"/>
  <c r="C31" i="1"/>
  <c r="D31" i="1"/>
  <c r="F29" i="1"/>
  <c r="F32" i="1"/>
  <c r="G28" i="1"/>
  <c r="F30" i="1"/>
  <c r="F31" i="1"/>
  <c r="H28" i="1"/>
  <c r="D32" i="1" l="1"/>
  <c r="D9" i="1"/>
  <c r="E9" i="1" s="1"/>
  <c r="D11" i="1"/>
  <c r="E11" i="1" s="1"/>
  <c r="D10" i="1"/>
  <c r="E10" i="1" s="1"/>
  <c r="D16" i="1"/>
  <c r="E16" i="1" s="1"/>
  <c r="D13" i="1"/>
  <c r="E13" i="1" s="1"/>
  <c r="D14" i="1"/>
  <c r="E14" i="1" s="1"/>
  <c r="D15" i="1"/>
  <c r="E15" i="1" s="1"/>
  <c r="D12" i="1"/>
  <c r="E12" i="1" s="1"/>
  <c r="G106" i="2"/>
  <c r="D29" i="1"/>
  <c r="D14" i="4"/>
  <c r="E14" i="4" s="1"/>
  <c r="D9" i="4"/>
  <c r="E9" i="4" s="1"/>
  <c r="D16" i="4"/>
  <c r="E16" i="4" s="1"/>
  <c r="D12" i="4"/>
  <c r="E12" i="4" s="1"/>
  <c r="D13" i="4"/>
  <c r="E13" i="4" s="1"/>
  <c r="D15" i="4"/>
  <c r="E15" i="4" s="1"/>
  <c r="D11" i="4"/>
  <c r="E11" i="4" s="1"/>
  <c r="D10" i="4"/>
  <c r="E10" i="4" s="1"/>
  <c r="I101" i="2"/>
  <c r="F98" i="2"/>
  <c r="F100" i="2"/>
  <c r="F99" i="2"/>
  <c r="I100" i="2"/>
  <c r="L99" i="2"/>
  <c r="L102" i="2"/>
  <c r="I99" i="2"/>
  <c r="F102" i="2"/>
  <c r="L101" i="2"/>
  <c r="I98" i="2"/>
  <c r="L98" i="2"/>
  <c r="C99" i="2"/>
  <c r="L100" i="2"/>
  <c r="F101" i="2"/>
  <c r="I102" i="2"/>
  <c r="B28" i="4"/>
  <c r="F28" i="4"/>
  <c r="G29" i="1"/>
  <c r="H29" i="1"/>
  <c r="G31" i="1"/>
  <c r="H31" i="1"/>
  <c r="H30" i="1"/>
  <c r="G30" i="1"/>
  <c r="G32" i="1"/>
  <c r="H32" i="1"/>
  <c r="J16" i="1" l="1"/>
  <c r="M16" i="1"/>
  <c r="M12" i="1"/>
  <c r="J12" i="1"/>
  <c r="J23" i="1" s="1"/>
  <c r="I12" i="1"/>
  <c r="L12" i="1"/>
  <c r="K15" i="1"/>
  <c r="L15" i="1"/>
  <c r="G10" i="1"/>
  <c r="F10" i="1"/>
  <c r="I14" i="1"/>
  <c r="G14" i="1"/>
  <c r="H14" i="1"/>
  <c r="F14" i="1"/>
  <c r="H11" i="1"/>
  <c r="H25" i="1" s="1"/>
  <c r="K11" i="1"/>
  <c r="K25" i="1" s="1"/>
  <c r="L12" i="4"/>
  <c r="M12" i="4"/>
  <c r="J12" i="4"/>
  <c r="I12" i="4"/>
  <c r="J16" i="4"/>
  <c r="M16" i="4"/>
  <c r="F10" i="4"/>
  <c r="G10" i="4"/>
  <c r="L15" i="4"/>
  <c r="K15" i="4"/>
  <c r="F29" i="4"/>
  <c r="F32" i="4"/>
  <c r="G28" i="4"/>
  <c r="H28" i="4"/>
  <c r="F31" i="4"/>
  <c r="F30" i="4"/>
  <c r="H11" i="4"/>
  <c r="K11" i="4"/>
  <c r="G103" i="2"/>
  <c r="G104" i="2"/>
  <c r="B32" i="4"/>
  <c r="B30" i="4"/>
  <c r="B29" i="4"/>
  <c r="D28" i="4"/>
  <c r="C28" i="4"/>
  <c r="B31" i="4"/>
  <c r="H14" i="4"/>
  <c r="F14" i="4"/>
  <c r="I14" i="4"/>
  <c r="G14" i="4"/>
  <c r="M23" i="1" l="1"/>
  <c r="H23" i="1"/>
  <c r="K23" i="1"/>
  <c r="L23" i="1"/>
  <c r="I25" i="1"/>
  <c r="I23" i="1"/>
  <c r="F25" i="1"/>
  <c r="F23" i="1"/>
  <c r="G25" i="1"/>
  <c r="G23" i="1"/>
  <c r="C32" i="4"/>
  <c r="D32" i="4"/>
  <c r="G23" i="4"/>
  <c r="G25" i="4"/>
  <c r="H31" i="4"/>
  <c r="G31" i="4"/>
  <c r="G32" i="4"/>
  <c r="H32" i="4"/>
  <c r="D31" i="4"/>
  <c r="C31" i="4"/>
  <c r="K23" i="4"/>
  <c r="K25" i="4"/>
  <c r="M23" i="4"/>
  <c r="H30" i="4"/>
  <c r="G30" i="4"/>
  <c r="C29" i="4"/>
  <c r="D29" i="4"/>
  <c r="F25" i="4"/>
  <c r="F23" i="4"/>
  <c r="C30" i="4"/>
  <c r="D30" i="4"/>
  <c r="I23" i="4"/>
  <c r="I25" i="4"/>
  <c r="H29" i="4"/>
  <c r="G29" i="4"/>
  <c r="J23" i="4"/>
  <c r="H25" i="4"/>
  <c r="H23" i="4"/>
  <c r="L23" i="4"/>
</calcChain>
</file>

<file path=xl/sharedStrings.xml><?xml version="1.0" encoding="utf-8"?>
<sst xmlns="http://schemas.openxmlformats.org/spreadsheetml/2006/main" count="424" uniqueCount="347">
  <si>
    <t>Total Calories</t>
  </si>
  <si>
    <t>Starting Date</t>
  </si>
  <si>
    <t>Goal Weight</t>
  </si>
  <si>
    <t>Todays weight</t>
  </si>
  <si>
    <t>Todays Bodyfat Percentage</t>
  </si>
  <si>
    <t>protein 0.6</t>
  </si>
  <si>
    <t>Protein 0.8</t>
  </si>
  <si>
    <t>Protein 1.0</t>
  </si>
  <si>
    <t>Protein 1.2</t>
  </si>
  <si>
    <t>Fat 0.5</t>
  </si>
  <si>
    <t>Fat 0.75</t>
  </si>
  <si>
    <t>Fat 0.80</t>
  </si>
  <si>
    <t>Carbs at 25g total</t>
  </si>
  <si>
    <t>Carbs at 30g total</t>
  </si>
  <si>
    <t>Carbs at 50g total</t>
  </si>
  <si>
    <t>Todays Lean Weight</t>
  </si>
  <si>
    <t>Fat 0.9</t>
  </si>
  <si>
    <t>Grams</t>
  </si>
  <si>
    <t>Calories</t>
  </si>
  <si>
    <t>Macro</t>
  </si>
  <si>
    <t>Standard</t>
  </si>
  <si>
    <t>Slightly insulin resistant</t>
  </si>
  <si>
    <t>Lifter</t>
  </si>
  <si>
    <t>Runner</t>
  </si>
  <si>
    <t>Carbs at 80g total</t>
  </si>
  <si>
    <t>Carbs at 100g total</t>
  </si>
  <si>
    <t>Elite 100 miles</t>
  </si>
  <si>
    <t>Elite 50-60 mile</t>
  </si>
  <si>
    <t>Elite lifter</t>
  </si>
  <si>
    <t>Total Calories with Lowest Fat</t>
  </si>
  <si>
    <t>NA</t>
  </si>
  <si>
    <t>Muscle Build</t>
  </si>
  <si>
    <t>Name</t>
  </si>
  <si>
    <t>Age</t>
  </si>
  <si>
    <t>Weeks?</t>
  </si>
  <si>
    <t>BMR Woman</t>
  </si>
  <si>
    <t>Height in inches</t>
  </si>
  <si>
    <t>Bodyfat</t>
  </si>
  <si>
    <t>Weight in KG</t>
  </si>
  <si>
    <t>Height in CM</t>
  </si>
  <si>
    <t>BMR Man</t>
  </si>
  <si>
    <t>TDEE Sedentary</t>
  </si>
  <si>
    <t>TDEE light exercise (1-3)</t>
  </si>
  <si>
    <t>TDEE Moderate (3-5)</t>
  </si>
  <si>
    <t>TDEE V active (6-7)</t>
  </si>
  <si>
    <t>30% deficit</t>
  </si>
  <si>
    <t>20% deficit</t>
  </si>
  <si>
    <t>25% deficit</t>
  </si>
  <si>
    <t>35% deficit</t>
  </si>
  <si>
    <t>Starting weight</t>
  </si>
  <si>
    <t>Weight lbs</t>
  </si>
  <si>
    <t>Date</t>
  </si>
  <si>
    <t>Starting Weight Today in LBS</t>
  </si>
  <si>
    <t>or Starting Weight Today in KG</t>
  </si>
  <si>
    <t>Personal Information</t>
  </si>
  <si>
    <t>Physical Activity</t>
  </si>
  <si>
    <t>Hurdles</t>
  </si>
  <si>
    <t>Are you a sweet or salty/savory person?</t>
  </si>
  <si>
    <t>Are the weekends larger meal days for you?</t>
  </si>
  <si>
    <t>Whats your go-to "Bad" foods now?</t>
  </si>
  <si>
    <t>Do you keep them in the house or go out?</t>
  </si>
  <si>
    <t>Upcoming events or marathons?</t>
  </si>
  <si>
    <t>Tracking</t>
  </si>
  <si>
    <t>Sodium Intake (salt your food or do you drink it?)</t>
  </si>
  <si>
    <t xml:space="preserve">How long have you been low carb? Type? </t>
  </si>
  <si>
    <t>Goal Weight in LBS</t>
  </si>
  <si>
    <t>Items with possible concern</t>
  </si>
  <si>
    <t xml:space="preserve">Do you find it hard to go to the gym on an empty stomach? </t>
  </si>
  <si>
    <t>Are you a veggie eater, or more of a Carnivore, or someplace in the middle?</t>
  </si>
  <si>
    <t>Heart Palpitations, Can you feel or hear your heart beat?</t>
  </si>
  <si>
    <t>Cold, lack of energy, stand up fast and get dizzy?</t>
  </si>
  <si>
    <t>How much water do you drink a day now ?</t>
  </si>
  <si>
    <t>Holidays? Family dinners or get togethers? Barbeques or social gatherings?</t>
  </si>
  <si>
    <t>PCOS?</t>
  </si>
  <si>
    <t>Cardio, Weights, Mix, Other?</t>
  </si>
  <si>
    <t>Alcohol (frequency, type, brand. Please be bruttly honest)?</t>
  </si>
  <si>
    <t>Ketofied foods  (fat head pizzas, keto cheese cake, keto pancakes, etc)?</t>
  </si>
  <si>
    <t>Preworkouts?</t>
  </si>
  <si>
    <t>How do you navigate restaurant menus?</t>
  </si>
  <si>
    <t>Have you cleaned out the kitchen of all foods needed to go? Is everyone in the house compliant?</t>
  </si>
  <si>
    <t>Autoimmune issues?</t>
  </si>
  <si>
    <t>Gastric bypass or similar procedures?</t>
  </si>
  <si>
    <t>How do you navigate travelling/eating from the road with rest stops?</t>
  </si>
  <si>
    <t xml:space="preserve">Disclaimer. Please consult your physician before embarking on any change in lifestyle, diet, or physical activity. Please also monitor your medicines for changes needed in dosage. If something feels wrong, please do not continue and seek medical advice. </t>
  </si>
  <si>
    <t xml:space="preserve">Body fat Percentage </t>
  </si>
  <si>
    <t>Collagen drinks/powders?</t>
  </si>
  <si>
    <t>Lean Body mass in LBS</t>
  </si>
  <si>
    <t>Lean Body mass in KG</t>
  </si>
  <si>
    <t>Basic Stats</t>
  </si>
  <si>
    <t>Starting Weight in LBS</t>
  </si>
  <si>
    <t>Final Notes:</t>
  </si>
  <si>
    <t>Metrics based on Pounds and Inches</t>
  </si>
  <si>
    <t>Metrics based on Kilograms and Centimeters</t>
  </si>
  <si>
    <t xml:space="preserve">   TheFatAdaptedAthlete.com</t>
  </si>
  <si>
    <t>Eggs and Meat (eat 2-3 times a day)</t>
  </si>
  <si>
    <t>Fats (use sparingly while in fat loss mode)</t>
  </si>
  <si>
    <t>Fruits (Minimize till you get the scale moving)</t>
  </si>
  <si>
    <t>Snacks (don’t snack often. Make it fit macros)</t>
  </si>
  <si>
    <t>Top 12 most nutrient dense foods</t>
  </si>
  <si>
    <t>Beef, all cuts</t>
  </si>
  <si>
    <t>animal fat (lard, tallow, duck and bacon fat)</t>
  </si>
  <si>
    <t>Berries (most types)</t>
  </si>
  <si>
    <t>1-2 squares of dark chocolate</t>
  </si>
  <si>
    <t>Almonds</t>
  </si>
  <si>
    <t>Bison</t>
  </si>
  <si>
    <t xml:space="preserve">Avocado oil </t>
  </si>
  <si>
    <t>Black Berries</t>
  </si>
  <si>
    <t>1/2  avocado with Everything but the bagel salt</t>
  </si>
  <si>
    <t>Avcocado</t>
  </si>
  <si>
    <t>Chicken, all cuts</t>
  </si>
  <si>
    <t>Butter or ghee</t>
  </si>
  <si>
    <t>Blueberries (cautiously)</t>
  </si>
  <si>
    <t>1/4 serving of seeds (sunflower, pumpkin)</t>
  </si>
  <si>
    <t>Cacao</t>
  </si>
  <si>
    <t>Cured meats</t>
  </si>
  <si>
    <t>Coconut oil</t>
  </si>
  <si>
    <t>Cranberries (never dried)</t>
  </si>
  <si>
    <t>10 almonds</t>
  </si>
  <si>
    <t>Eggs</t>
  </si>
  <si>
    <t>Duck</t>
  </si>
  <si>
    <t xml:space="preserve">Macadamia oil </t>
  </si>
  <si>
    <t>Rasberries</t>
  </si>
  <si>
    <t xml:space="preserve">Always have cooked meat on hand. Anything </t>
  </si>
  <si>
    <t>Liver</t>
  </si>
  <si>
    <t>Eggs and egg whites.</t>
  </si>
  <si>
    <t xml:space="preserve">Olive oil </t>
  </si>
  <si>
    <t>Strawberries</t>
  </si>
  <si>
    <t>Bacon and guacamole (I air fry to reduce fat)</t>
  </si>
  <si>
    <t>Mushrooms</t>
  </si>
  <si>
    <t>Goose</t>
  </si>
  <si>
    <t>Avocados (natures fat bomb)</t>
  </si>
  <si>
    <t xml:space="preserve">Cheese roll up with some meat </t>
  </si>
  <si>
    <t>Oysters</t>
  </si>
  <si>
    <t>Lamb</t>
  </si>
  <si>
    <t>How to structure your macros</t>
  </si>
  <si>
    <t>Hard boiled eggs</t>
  </si>
  <si>
    <t>Sardines</t>
  </si>
  <si>
    <t>Offal (organ meat)</t>
  </si>
  <si>
    <t>Condiments</t>
  </si>
  <si>
    <t>1. Find your lean mass in lbs. Use Navy Bodyfat and google images</t>
  </si>
  <si>
    <t>Lean turkey, roast beef or ham roll ups</t>
  </si>
  <si>
    <t>Seaweed</t>
  </si>
  <si>
    <t>Pork, all cuts</t>
  </si>
  <si>
    <t>Apple Cider Vinegar</t>
  </si>
  <si>
    <t>2. Multiply your lean mass in lbs by the following…</t>
  </si>
  <si>
    <t>Pepperoni or a small slice or two of sausage</t>
  </si>
  <si>
    <t>Spinach</t>
  </si>
  <si>
    <t>Quail</t>
  </si>
  <si>
    <t>Franks hot sauce and most hot sauces (read label)</t>
  </si>
  <si>
    <t>protein 0.6-1.0g x lean mass (start with 0.8g)</t>
  </si>
  <si>
    <t>Salmon roll up with some meat</t>
  </si>
  <si>
    <t>Steak</t>
  </si>
  <si>
    <t>Sausages (Turkey or pork. Less processed the better)</t>
  </si>
  <si>
    <t>Mayonaise sparingly (watch bad oils)</t>
  </si>
  <si>
    <t>Fat 0.5-.75g x lean mass (start with 0.75g) *Always less than protein</t>
  </si>
  <si>
    <t>Smoked salmon and cream cheese</t>
  </si>
  <si>
    <t>Wild Salmon</t>
  </si>
  <si>
    <t>Seafood (all)</t>
  </si>
  <si>
    <t>Carbs under 50g total if you workout heavy</t>
  </si>
  <si>
    <t>String cheese</t>
  </si>
  <si>
    <t>How to workout</t>
  </si>
  <si>
    <t>Turkey</t>
  </si>
  <si>
    <t>Red Wine Vinegar</t>
  </si>
  <si>
    <t>Carbs under 30g total if you don’t workout</t>
  </si>
  <si>
    <t>Tuna roll up with some meat</t>
  </si>
  <si>
    <t xml:space="preserve">1. First 3 weeks dial it way down. </t>
  </si>
  <si>
    <t>Veal</t>
  </si>
  <si>
    <t>Spices without sugars or corn starches (read label)</t>
  </si>
  <si>
    <t>Carbs under 20g if you're often hungry/prediabetic</t>
  </si>
  <si>
    <t>2. 6-8 weeks expect poor performance</t>
  </si>
  <si>
    <t>Venison</t>
  </si>
  <si>
    <t xml:space="preserve">Vinegar based dressings provided low sugar </t>
  </si>
  <si>
    <t>3. Eat 2-3 times a day (or 2 and a snack) in an 8 hour compressed eating window.</t>
  </si>
  <si>
    <t>3. Keep heart rate under 180 less age 80% of the time</t>
  </si>
  <si>
    <t>AllDietsFail.com</t>
  </si>
  <si>
    <t>Nuts and Seeds (use sparingly while in fat loss mode)</t>
  </si>
  <si>
    <t>Dairy (use sparingly while in fat loss mode)</t>
  </si>
  <si>
    <t>Veggies (eat as many as you like but keep it within your macros)</t>
  </si>
  <si>
    <t>Nevers (All of these are not terrible. Some are. I often see issues so use with caution or red flag and avoid)</t>
  </si>
  <si>
    <t>Cheese (all types)</t>
  </si>
  <si>
    <t>Anything leafy and green grown above ground</t>
  </si>
  <si>
    <t>Any other non starchy, non tuber, non rooty veggie. Too many to list. If in doubt, google its nutrient value</t>
  </si>
  <si>
    <t>Alcohol (sparingly)</t>
  </si>
  <si>
    <t>Brazil Nuts</t>
  </si>
  <si>
    <t>Sour Cream</t>
  </si>
  <si>
    <t>Arugula</t>
  </si>
  <si>
    <t>Almond flour, coconut flour, etc</t>
  </si>
  <si>
    <t>Chia Seeds</t>
  </si>
  <si>
    <t>Heavy Cream</t>
  </si>
  <si>
    <t>Collard Greens</t>
  </si>
  <si>
    <t>Bullet proof anything</t>
  </si>
  <si>
    <t>Flaxseeds</t>
  </si>
  <si>
    <t>Light Cream</t>
  </si>
  <si>
    <t>Kale</t>
  </si>
  <si>
    <t>Celery</t>
  </si>
  <si>
    <t>Chocolate bars touting "low net carbs"</t>
  </si>
  <si>
    <t>Hazelnuts</t>
  </si>
  <si>
    <t>Half and Half</t>
  </si>
  <si>
    <t>Microgreens</t>
  </si>
  <si>
    <t>Cucumber</t>
  </si>
  <si>
    <t>Energy drinks, fake sweetend things, or diet sodas</t>
  </si>
  <si>
    <t>Hemp Seeds</t>
  </si>
  <si>
    <t>Dark chocolate 80% or better</t>
  </si>
  <si>
    <t>Mustard Greens</t>
  </si>
  <si>
    <t>Eggplant</t>
  </si>
  <si>
    <t>Exogenous Ketones</t>
  </si>
  <si>
    <t>Macadamias</t>
  </si>
  <si>
    <t>Fermentables (when they fit your macros)</t>
  </si>
  <si>
    <t>Romaine</t>
  </si>
  <si>
    <t>Green Beans</t>
  </si>
  <si>
    <t>Fat bombs</t>
  </si>
  <si>
    <t>Pecans</t>
  </si>
  <si>
    <t>Kefir</t>
  </si>
  <si>
    <t>Grains</t>
  </si>
  <si>
    <t>Pumpkin seeds</t>
  </si>
  <si>
    <t>Kimchi</t>
  </si>
  <si>
    <t>Swiss Chard</t>
  </si>
  <si>
    <t>Olives</t>
  </si>
  <si>
    <t>Ketofied foods (minimal)</t>
  </si>
  <si>
    <t>Sadflower seeds</t>
  </si>
  <si>
    <t>Kombucha</t>
  </si>
  <si>
    <t>Anything cruciferous</t>
  </si>
  <si>
    <t>Onions (don’t carmelize)</t>
  </si>
  <si>
    <t>Low carb ice creams</t>
  </si>
  <si>
    <t>Sesame seeds</t>
  </si>
  <si>
    <t>Pickles</t>
  </si>
  <si>
    <t xml:space="preserve">Arugula </t>
  </si>
  <si>
    <t>Peppers (all types)</t>
  </si>
  <si>
    <t>MCT oils (unless highly athletic)</t>
  </si>
  <si>
    <t>Sunflower Seeds</t>
  </si>
  <si>
    <t>Sauerkraut</t>
  </si>
  <si>
    <t>Asparagus</t>
  </si>
  <si>
    <t>Pumpkin</t>
  </si>
  <si>
    <t>Milk (but low carb almond milk sparingly)</t>
  </si>
  <si>
    <t>Walnuts</t>
  </si>
  <si>
    <t>Yogurt (fat free greek or full fat greek)</t>
  </si>
  <si>
    <t>Bok Choy</t>
  </si>
  <si>
    <t>Radish</t>
  </si>
  <si>
    <t>Peanuts or peanut butter</t>
  </si>
  <si>
    <t>Drinks</t>
  </si>
  <si>
    <t>Electrolytes (Start with dosage on bottle or RDA)</t>
  </si>
  <si>
    <t>Broccoli</t>
  </si>
  <si>
    <t>Snow Peas/snap peas</t>
  </si>
  <si>
    <t>Processed oils</t>
  </si>
  <si>
    <t>Coffee</t>
  </si>
  <si>
    <t>1. Magnesium (I like ultra mag and slow mag. Avoid oxide)</t>
  </si>
  <si>
    <t>Brussel Sprouts</t>
  </si>
  <si>
    <t>Summer squash</t>
  </si>
  <si>
    <t>Protein bars touting "low net carbs"</t>
  </si>
  <si>
    <t>Sparkling water/Seltzer (Without fake sweetner)</t>
  </si>
  <si>
    <t>2. Potassium (citrate or 1/4 ts chloride from salt substitute is perfect)</t>
  </si>
  <si>
    <t>Cabbage</t>
  </si>
  <si>
    <t>Tomato</t>
  </si>
  <si>
    <t>Protein shakes (eat your protein first)</t>
  </si>
  <si>
    <t>Tea</t>
  </si>
  <si>
    <t>3. Sodium (1/4 ts of pink salt in water is fine)</t>
  </si>
  <si>
    <t>Cauliflower</t>
  </si>
  <si>
    <t>Zucchini</t>
  </si>
  <si>
    <t>Smoothies (Eat your veggies)</t>
  </si>
  <si>
    <t>Water with lemon or lime</t>
  </si>
  <si>
    <t xml:space="preserve">If you run and sweat, you'll need more. Look into SaltStick. </t>
  </si>
  <si>
    <t>Sugars or sweets. Cookies and cakes.Breads and pastas</t>
  </si>
  <si>
    <t>CoachingGetsResults.com</t>
  </si>
  <si>
    <t>Height in inches (no symbols please. Just numbers)</t>
  </si>
  <si>
    <t>Hormone Replacement? Predinisone, Steroidal meds?</t>
  </si>
  <si>
    <t>Diabetes? Prediabetes? Gestational Diabetes</t>
  </si>
  <si>
    <t>How many Days/hours  a week do you workout?</t>
  </si>
  <si>
    <t>Any difficult situations coming up? Bdays/vacations, Bbq's?</t>
  </si>
  <si>
    <t>CoachingGetsResults.com           AllDietsFail.com</t>
  </si>
  <si>
    <t xml:space="preserve">Thyroid issues? </t>
  </si>
  <si>
    <t xml:space="preserve">Gallbladder Issues? </t>
  </si>
  <si>
    <t>Todays Eating Habits</t>
  </si>
  <si>
    <r>
      <t xml:space="preserve">Sample of your meals now </t>
    </r>
    <r>
      <rPr>
        <b/>
        <sz val="16"/>
        <color rgb="FF00FA00"/>
        <rFont val="Helvetica"/>
        <family val="2"/>
      </rPr>
      <t>(Fill in ONLY which ones you do regularly)</t>
    </r>
  </si>
  <si>
    <t>Coffee AM? Whats in it (be very specific to the measurment of dairy, calories of collogen or protein, or syrups)?</t>
  </si>
  <si>
    <t>Do you weigh in daily? Time of day? Do you use averages/trends like the happy scale app?</t>
  </si>
  <si>
    <t>Do you use a fitness monitor? (fitbit, garmin, apple watch, etc) Average steps per day or caloric burn?</t>
  </si>
  <si>
    <t>Have you meal prepped in the past? Individual or bulk? Kitchen scale?</t>
  </si>
  <si>
    <t xml:space="preserve">Do you track Macros, use my fitness pal or other, and do you add your daily plan of all meals ahead of time? </t>
  </si>
  <si>
    <t>Are you a volume eater or type of food?</t>
  </si>
  <si>
    <t>Maximum Aerobic Function HR</t>
  </si>
  <si>
    <t>Macro Break Down</t>
  </si>
  <si>
    <t>Protein</t>
  </si>
  <si>
    <t>Electrolytes</t>
  </si>
  <si>
    <t>Fat (always lower than Protein)</t>
  </si>
  <si>
    <t>If you are eating a lot of junk carbs now, alcohol sugars, fake foods, processed packaged carbs, I suggest you stick to this number of carbs,. Kick those habits. This is also where you should be to fully decrease hunger, and where you probably need to be if insulin resistent or answered yes to the questions in the Personal Information section</t>
  </si>
  <si>
    <t>or Height in Centimeters (leave blank if you’ve added inches)</t>
  </si>
  <si>
    <t>or Starting Weight in KG (leave blank if you’ve added LBS)</t>
  </si>
  <si>
    <t>or Goal weight in KG (leave blank if you’ve added LBS)</t>
  </si>
  <si>
    <t>Bodyfat percentage (Just a number. No symbols)</t>
  </si>
  <si>
    <t>Hair falling out or Nails thin? (protein issue)</t>
  </si>
  <si>
    <t>How much have you lost or gained since you’ve started? Past 3 months?</t>
  </si>
  <si>
    <t>Have you been stalled? Do you stall often? Now?</t>
  </si>
  <si>
    <t>Do you fast? Intermittent fast? eat in a compressed window?</t>
  </si>
  <si>
    <t>Intensity? Can you carry on a conversation or still breath through your nose?</t>
  </si>
  <si>
    <t>Aproximate time to hit goal weight (avg 1.5 lbs loss per week)</t>
  </si>
  <si>
    <t>The Fat Adapted Athlete Review Sheet</t>
  </si>
  <si>
    <t xml:space="preserve">Step 2: Double check you’ve added meals (ie. 3 eggs, 1 slice of bacon, etc) under the  section "Sample of your meals now'. Seems everyone just adds times and not what they eat at those times. </t>
  </si>
  <si>
    <t>Step 3: Please double check you’ve added your bodyfat percentage. Take an average of what the Navy Bodyfat Calculator uses, google images, and any other method. The closer we are, the better it will be.</t>
  </si>
  <si>
    <t>Step 4: Under the weight and bodyfat section that is greyed out, please don’t type. I will explain all those numbers later to you</t>
  </si>
  <si>
    <t>Step 5: Please email back to peter.bilarczyk@gmail.com. If for some reason you don’t get word back within 72 hours (usually 48), it means I may have hit your spam filter. Please check there</t>
  </si>
  <si>
    <t>State/Country</t>
  </si>
  <si>
    <t>Step 1: Fill out the sheet to the best of your ability. Please try not to change the formatting of the sheet. It makes it difficult to create the final printout you will receive upon completion</t>
  </si>
  <si>
    <t>*Any questions, please email me back and I will try to help make this a simpler process. It can be overwhelming and that’s why Im here. You are not bothering me. Im here to help</t>
  </si>
  <si>
    <t>Exogenous Ketones or MCT oils?</t>
  </si>
  <si>
    <t>Sugar Alcohols (gum, skinny girl syrups, sugar free flavorings, etc)? Fake sweetened items (halo top, quest bars, Atkins bars, stevia deserts, lilys chocolate, Know cookies, etc)? Sodas, energy drinks? Mio? Fake flavored seltzer? Poweraid zero?</t>
  </si>
  <si>
    <t>Protein Shakes or bars?</t>
  </si>
  <si>
    <t>Bullet Proof Coffees or Fat Bombs?</t>
  </si>
  <si>
    <t>Total Carbs (Total not Net carbs)</t>
  </si>
  <si>
    <t>4 large eggs</t>
  </si>
  <si>
    <t>4 oz Chicken Breast</t>
  </si>
  <si>
    <t>4 oz Tuna in water</t>
  </si>
  <si>
    <t>1 cup non fat greek yogurt</t>
  </si>
  <si>
    <t>4 oz Bubbas Turkey Burger</t>
  </si>
  <si>
    <t>4 oz generic smoked salmon</t>
  </si>
  <si>
    <t>4 oz generic Ribeye Steak</t>
  </si>
  <si>
    <t>4 oz generic boneless skinless chicken thighs</t>
  </si>
  <si>
    <t>4 oz generic NY strip steak</t>
  </si>
  <si>
    <t>4 oz Lean sliced turkey</t>
  </si>
  <si>
    <t>4 oz hamburger</t>
  </si>
  <si>
    <t>4 oz Black Forest ham</t>
  </si>
  <si>
    <t>4 oz mozzerella</t>
  </si>
  <si>
    <t>4 oz Quality Roast Beef</t>
  </si>
  <si>
    <t>4 oz of thick cut Bacon</t>
  </si>
  <si>
    <t>For example only. Protein breakdown over 5 days</t>
  </si>
  <si>
    <t>Surgeries or major illness past 2 years? Lymes, etc?</t>
  </si>
  <si>
    <t>Any cramping in the legs? Can you flex your hamstrings or calves without cramping? Restless legs? Headaches, constipation, sleeplessness?</t>
  </si>
  <si>
    <t>Description of Breakfast and what time of day do you eat it?</t>
  </si>
  <si>
    <t>Description of  snack and what time of day do you eat it?</t>
  </si>
  <si>
    <t>Description of  Lunch and what time of day do you eat it?</t>
  </si>
  <si>
    <t>Description of Snack and what time of day do you eat it?</t>
  </si>
  <si>
    <t>Description of Dinner and what time of day do you eat it?</t>
  </si>
  <si>
    <t>Description of Late night kitchen visit/time of day</t>
  </si>
  <si>
    <t>Servings</t>
  </si>
  <si>
    <t>This is the number we want to hit. This is the goal for anyone with basic activity. This is truly the bare minimum. (0.8/lean pound of bodymass)</t>
  </si>
  <si>
    <t>If you are not hungry, you could have lower protein for a day or two. Just make sure its not because you overate fat. Fat should always be lower than protein. This is the bare minimum needed for muscles and cells. Chances are you will lose muscle at this number (0.6/lean pound of bodymass).</t>
  </si>
  <si>
    <t>If you plan to lift heavy, or have a bout of  hunger, I would be ok with you going up this high. Protein does not make you fat (that said, we don’t want to overeat anything) (1.0/lean pound of bodymass)</t>
  </si>
  <si>
    <t>Fat will make you fat if you over eat it. Any energy macro will. Please don’t exceed this number. Use it as a ceiling. This should be more than enough for someone working out 5 days a week within the parameters Ive given. If you do plan to do something different and prioritize workouts over diet, then we have to reevaluate (0.75/lean pound of bodymass)</t>
  </si>
  <si>
    <t>I spend more time at this number of fat to lean out. You will have to find your sweet spot. This is the bare minimum needed for healthy hormones. I suggest you don’t go below this often. Also don’t try to be here daily or you may fall into the binge cycle. (0.5/lean pound of bodymass)</t>
  </si>
  <si>
    <t>Calories based on 0.8g protein, 0.75 fat, and 30g carbs</t>
  </si>
  <si>
    <t>Calories based on 0.8g protein, 0.5 fat, and 50g carbs</t>
  </si>
  <si>
    <t>Calories based on 1.0 protein, .75 fat, and 50g carbs</t>
  </si>
  <si>
    <t>If however you eat a lot of healthy fiberous veggies. Leafy greens, crucifereous veggies; If you have a day or two you would like to eat healthy lower gut foods like Greek Yogurt, Kombucha, Fermented veggies, etc,  then you can have some more carbs. Also if you are exercising the equivalent of 25-30 miles a week running you should probably have a few more healthy carbs.                                                                                                                  **On higher carb days, always look to be at the lower spectrum of your fat grams**</t>
  </si>
  <si>
    <t>Weight and body fat Percentage</t>
  </si>
  <si>
    <t>Food Sensetivites or Allergies? Ragweed allergies?</t>
  </si>
  <si>
    <t>High blood pressure? Anything else you think I should know about?</t>
  </si>
  <si>
    <t>Magnesium? (if so how many Mg a day and how often. AM and PM?)</t>
  </si>
  <si>
    <t>Potassium? (if so how many Mg a day and how often. AM and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</si>
</sst>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
  </numFmts>
  <fonts count="23">
    <font>
      <sz val="12"/>
      <color theme="1"/>
      <name val="Calibri"/>
      <family val="2"/>
      <scheme val="minor"/>
    </font>
    <font>
      <b/>
      <sz val="12"/>
      <color theme="1"/>
      <name val="Calibri"/>
      <family val="2"/>
      <scheme val="minor"/>
    </font>
    <font>
      <sz val="16"/>
      <color rgb="FF000000"/>
      <name val="Helvetica"/>
      <family val="2"/>
    </font>
    <font>
      <b/>
      <sz val="18"/>
      <color theme="1"/>
      <name val="Calibri"/>
      <family val="2"/>
      <scheme val="minor"/>
    </font>
    <font>
      <b/>
      <sz val="16"/>
      <color theme="0"/>
      <name val="Helvetica"/>
      <family val="2"/>
    </font>
    <font>
      <b/>
      <sz val="22"/>
      <color theme="1"/>
      <name val="Calibri"/>
      <family val="2"/>
      <scheme val="minor"/>
    </font>
    <font>
      <sz val="22"/>
      <color theme="1"/>
      <name val="Calibri"/>
      <family val="2"/>
      <scheme val="minor"/>
    </font>
    <font>
      <b/>
      <sz val="72"/>
      <color theme="0" tint="-4.9989318521683403E-2"/>
      <name val="Abadi MT Condensed Extra Bold"/>
      <family val="2"/>
    </font>
    <font>
      <b/>
      <sz val="72"/>
      <color theme="1"/>
      <name val="Calibri"/>
      <family val="2"/>
      <scheme val="minor"/>
    </font>
    <font>
      <b/>
      <sz val="24"/>
      <color theme="0"/>
      <name val="Calibri"/>
      <family val="2"/>
      <scheme val="minor"/>
    </font>
    <font>
      <b/>
      <sz val="24"/>
      <color theme="1"/>
      <name val="Calibri"/>
      <family val="2"/>
      <scheme val="minor"/>
    </font>
    <font>
      <sz val="12"/>
      <color rgb="FF000000"/>
      <name val="HelveticaNeue"/>
    </font>
    <font>
      <b/>
      <sz val="24"/>
      <color rgb="FF222222"/>
      <name val="Calibri"/>
      <family val="2"/>
      <scheme val="minor"/>
    </font>
    <font>
      <b/>
      <sz val="16"/>
      <color rgb="FF00FA00"/>
      <name val="Helvetica"/>
      <family val="2"/>
    </font>
    <font>
      <b/>
      <sz val="16"/>
      <color theme="1"/>
      <name val="Helvetica"/>
      <family val="2"/>
    </font>
    <font>
      <b/>
      <sz val="16"/>
      <color indexed="8"/>
      <name val="Arial"/>
      <family val="2"/>
      <charset val="1"/>
    </font>
    <font>
      <b/>
      <sz val="48"/>
      <color rgb="FFFF0000"/>
      <name val="Helvetica"/>
      <family val="2"/>
    </font>
    <font>
      <b/>
      <sz val="48"/>
      <color theme="1"/>
      <name val="Helvetica"/>
      <family val="2"/>
    </font>
    <font>
      <b/>
      <sz val="28"/>
      <color theme="1"/>
      <name val="Helvetica"/>
      <family val="2"/>
    </font>
    <font>
      <b/>
      <sz val="16"/>
      <color rgb="FF00B050"/>
      <name val="Helvetica"/>
      <family val="2"/>
    </font>
    <font>
      <b/>
      <sz val="20"/>
      <color theme="1"/>
      <name val="Helvetica"/>
      <family val="2"/>
    </font>
    <font>
      <b/>
      <sz val="36"/>
      <color theme="1"/>
      <name val="Helvetica"/>
      <family val="2"/>
    </font>
    <font>
      <b/>
      <sz val="14"/>
      <color theme="1"/>
      <name val="Helvetica"/>
      <family val="2"/>
    </font>
  </fonts>
  <fills count="27">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indexed="9"/>
        <bgColor indexed="26"/>
      </patternFill>
    </fill>
    <fill>
      <patternFill patternType="solid">
        <fgColor rgb="FFFF0000"/>
        <bgColor indexed="64"/>
      </patternFill>
    </fill>
    <fill>
      <patternFill patternType="solid">
        <fgColor rgb="FF00B0F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rgb="FF00FA0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rgb="FF92D050"/>
        <bgColor indexed="64"/>
      </patternFill>
    </fill>
  </fills>
  <borders count="7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bottom style="thin">
        <color indexed="8"/>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8"/>
      </right>
      <top style="thin">
        <color indexed="8"/>
      </top>
      <bottom style="medium">
        <color indexed="64"/>
      </bottom>
      <diagonal/>
    </border>
    <border>
      <left style="thin">
        <color indexed="64"/>
      </left>
      <right/>
      <top/>
      <bottom style="thin">
        <color indexed="8"/>
      </bottom>
      <diagonal/>
    </border>
    <border>
      <left/>
      <right/>
      <top/>
      <bottom style="thin">
        <color indexed="8"/>
      </bottom>
      <diagonal/>
    </border>
    <border>
      <left/>
      <right style="medium">
        <color indexed="8"/>
      </right>
      <top/>
      <bottom style="thin">
        <color indexed="8"/>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374">
    <xf numFmtId="0" fontId="0" fillId="0" borderId="0" xfId="0"/>
    <xf numFmtId="0" fontId="1" fillId="12" borderId="9" xfId="0" applyFont="1" applyFill="1" applyBorder="1" applyAlignment="1">
      <alignment horizontal="center" wrapText="1"/>
    </xf>
    <xf numFmtId="0" fontId="1" fillId="12" borderId="2" xfId="0" applyFont="1" applyFill="1" applyBorder="1" applyAlignment="1">
      <alignment horizontal="center" wrapText="1"/>
    </xf>
    <xf numFmtId="0" fontId="1" fillId="12" borderId="9" xfId="0" applyFont="1" applyFill="1" applyBorder="1" applyAlignment="1">
      <alignment wrapText="1"/>
    </xf>
    <xf numFmtId="0" fontId="1" fillId="12" borderId="0" xfId="0" applyFont="1" applyFill="1" applyAlignment="1">
      <alignment wrapText="1"/>
    </xf>
    <xf numFmtId="9" fontId="1" fillId="12" borderId="4" xfId="0" applyNumberFormat="1" applyFont="1" applyFill="1" applyBorder="1" applyAlignment="1">
      <alignment horizontal="center" wrapText="1"/>
    </xf>
    <xf numFmtId="0" fontId="1" fillId="2" borderId="9" xfId="0" applyFont="1" applyFill="1" applyBorder="1" applyAlignment="1">
      <alignment horizontal="center" wrapText="1"/>
    </xf>
    <xf numFmtId="0" fontId="1" fillId="2" borderId="9" xfId="0" applyFont="1" applyFill="1" applyBorder="1" applyAlignment="1">
      <alignment wrapText="1"/>
    </xf>
    <xf numFmtId="1" fontId="1" fillId="12" borderId="2" xfId="0" applyNumberFormat="1" applyFont="1" applyFill="1" applyBorder="1" applyAlignment="1">
      <alignment horizontal="center" wrapText="1"/>
    </xf>
    <xf numFmtId="2" fontId="1" fillId="12" borderId="2" xfId="0" applyNumberFormat="1" applyFont="1" applyFill="1" applyBorder="1" applyAlignment="1">
      <alignment horizontal="center" wrapText="1"/>
    </xf>
    <xf numFmtId="164" fontId="1" fillId="12" borderId="2" xfId="0" applyNumberFormat="1" applyFont="1" applyFill="1" applyBorder="1" applyAlignment="1">
      <alignment horizontal="center" wrapText="1"/>
    </xf>
    <xf numFmtId="2" fontId="1" fillId="12" borderId="9" xfId="0" applyNumberFormat="1" applyFont="1" applyFill="1" applyBorder="1" applyAlignment="1">
      <alignment horizontal="center" wrapText="1"/>
    </xf>
    <xf numFmtId="2" fontId="1" fillId="12" borderId="13" xfId="0" applyNumberFormat="1" applyFont="1" applyFill="1" applyBorder="1" applyAlignment="1">
      <alignment wrapText="1"/>
    </xf>
    <xf numFmtId="0" fontId="1" fillId="12" borderId="8" xfId="0" applyFont="1" applyFill="1" applyBorder="1" applyAlignment="1">
      <alignment wrapText="1"/>
    </xf>
    <xf numFmtId="1" fontId="1" fillId="12" borderId="1" xfId="0" applyNumberFormat="1" applyFont="1" applyFill="1" applyBorder="1" applyAlignment="1">
      <alignment wrapText="1"/>
    </xf>
    <xf numFmtId="9" fontId="1" fillId="12" borderId="1" xfId="0" applyNumberFormat="1" applyFont="1" applyFill="1" applyBorder="1" applyAlignment="1">
      <alignment horizontal="center" wrapText="1"/>
    </xf>
    <xf numFmtId="0" fontId="1" fillId="12" borderId="1" xfId="0" applyFont="1" applyFill="1" applyBorder="1" applyAlignment="1">
      <alignment horizontal="center" wrapText="1"/>
    </xf>
    <xf numFmtId="0" fontId="1" fillId="4" borderId="15" xfId="0" applyFont="1" applyFill="1" applyBorder="1" applyAlignment="1">
      <alignment wrapText="1"/>
    </xf>
    <xf numFmtId="0" fontId="1" fillId="4" borderId="0" xfId="0" applyFont="1" applyFill="1" applyBorder="1" applyAlignment="1">
      <alignment wrapText="1"/>
    </xf>
    <xf numFmtId="0" fontId="1" fillId="2" borderId="10" xfId="0" applyFont="1" applyFill="1" applyBorder="1" applyAlignment="1">
      <alignment wrapText="1"/>
    </xf>
    <xf numFmtId="0" fontId="0" fillId="2" borderId="0" xfId="0" applyFill="1" applyBorder="1" applyAlignment="1">
      <alignment wrapText="1"/>
    </xf>
    <xf numFmtId="0" fontId="0" fillId="2" borderId="10" xfId="0" applyFill="1" applyBorder="1" applyAlignment="1">
      <alignment wrapText="1"/>
    </xf>
    <xf numFmtId="0" fontId="0" fillId="2" borderId="14" xfId="0" applyFill="1" applyBorder="1" applyAlignment="1">
      <alignment wrapText="1"/>
    </xf>
    <xf numFmtId="0" fontId="0" fillId="2" borderId="0" xfId="0" applyFill="1" applyAlignment="1">
      <alignment wrapText="1"/>
    </xf>
    <xf numFmtId="0" fontId="0" fillId="0" borderId="0" xfId="0" applyAlignment="1">
      <alignment wrapText="1"/>
    </xf>
    <xf numFmtId="9" fontId="0" fillId="4" borderId="10" xfId="0" applyNumberFormat="1" applyFill="1" applyBorder="1" applyAlignment="1">
      <alignment wrapText="1"/>
    </xf>
    <xf numFmtId="0" fontId="1" fillId="4" borderId="5" xfId="0" applyFont="1" applyFill="1" applyBorder="1" applyAlignment="1">
      <alignment wrapText="1"/>
    </xf>
    <xf numFmtId="0" fontId="1" fillId="4" borderId="6" xfId="0" applyFont="1" applyFill="1" applyBorder="1" applyAlignment="1">
      <alignment wrapText="1"/>
    </xf>
    <xf numFmtId="1" fontId="0" fillId="4" borderId="11" xfId="0" applyNumberFormat="1" applyFill="1" applyBorder="1" applyAlignment="1">
      <alignment wrapText="1"/>
    </xf>
    <xf numFmtId="0" fontId="1" fillId="6" borderId="12" xfId="0" applyFont="1" applyFill="1" applyBorder="1" applyAlignment="1">
      <alignment horizontal="center" wrapText="1"/>
    </xf>
    <xf numFmtId="0" fontId="1" fillId="6" borderId="8" xfId="0" applyFont="1" applyFill="1" applyBorder="1" applyAlignment="1">
      <alignment horizontal="center" wrapText="1"/>
    </xf>
    <xf numFmtId="0" fontId="0" fillId="6" borderId="8" xfId="0" applyFill="1" applyBorder="1" applyAlignment="1">
      <alignment wrapText="1"/>
    </xf>
    <xf numFmtId="0" fontId="0" fillId="2" borderId="8" xfId="0" applyFill="1" applyBorder="1" applyAlignment="1">
      <alignment wrapText="1"/>
    </xf>
    <xf numFmtId="0" fontId="1" fillId="5" borderId="12" xfId="0" applyFont="1" applyFill="1" applyBorder="1" applyAlignment="1">
      <alignment horizontal="center" wrapText="1"/>
    </xf>
    <xf numFmtId="0" fontId="1" fillId="5" borderId="8" xfId="0" applyFont="1" applyFill="1" applyBorder="1" applyAlignment="1">
      <alignment horizontal="center" wrapText="1"/>
    </xf>
    <xf numFmtId="1" fontId="1" fillId="5" borderId="12" xfId="0" applyNumberFormat="1" applyFont="1" applyFill="1" applyBorder="1" applyAlignment="1">
      <alignment horizontal="center" wrapText="1"/>
    </xf>
    <xf numFmtId="0" fontId="1" fillId="5" borderId="1" xfId="0" applyFont="1" applyFill="1" applyBorder="1" applyAlignment="1">
      <alignment horizontal="center" wrapText="1"/>
    </xf>
    <xf numFmtId="0" fontId="1" fillId="5" borderId="13" xfId="0" applyFont="1" applyFill="1" applyBorder="1" applyAlignment="1">
      <alignment horizontal="center" wrapText="1"/>
    </xf>
    <xf numFmtId="0" fontId="1" fillId="2" borderId="8" xfId="0" applyFont="1" applyFill="1" applyBorder="1" applyAlignment="1">
      <alignment horizontal="center" wrapText="1"/>
    </xf>
    <xf numFmtId="0" fontId="1" fillId="2" borderId="3" xfId="0" applyFont="1" applyFill="1" applyBorder="1" applyAlignment="1">
      <alignment wrapText="1"/>
    </xf>
    <xf numFmtId="0" fontId="0" fillId="2" borderId="3" xfId="0" applyFill="1" applyBorder="1" applyAlignment="1">
      <alignment wrapText="1"/>
    </xf>
    <xf numFmtId="0" fontId="0" fillId="0" borderId="3" xfId="0" applyBorder="1" applyAlignment="1">
      <alignment wrapText="1"/>
    </xf>
    <xf numFmtId="0" fontId="1" fillId="2" borderId="0" xfId="0" applyFont="1" applyFill="1" applyBorder="1" applyAlignment="1">
      <alignment wrapText="1"/>
    </xf>
    <xf numFmtId="0" fontId="0" fillId="0" borderId="0" xfId="0" applyBorder="1" applyAlignment="1">
      <alignment wrapText="1"/>
    </xf>
    <xf numFmtId="0" fontId="1" fillId="2" borderId="6" xfId="0" applyFont="1" applyFill="1" applyBorder="1" applyAlignment="1">
      <alignment wrapText="1"/>
    </xf>
    <xf numFmtId="0" fontId="0" fillId="2" borderId="6" xfId="0" applyFill="1" applyBorder="1" applyAlignment="1">
      <alignment wrapText="1"/>
    </xf>
    <xf numFmtId="0" fontId="0" fillId="0" borderId="6" xfId="0" applyBorder="1" applyAlignment="1">
      <alignment wrapText="1"/>
    </xf>
    <xf numFmtId="0" fontId="0" fillId="7" borderId="8" xfId="0" applyFill="1" applyBorder="1" applyAlignment="1">
      <alignment wrapText="1"/>
    </xf>
    <xf numFmtId="0" fontId="1" fillId="0" borderId="1" xfId="0" applyFont="1" applyFill="1" applyBorder="1" applyAlignment="1">
      <alignment horizontal="center" wrapText="1"/>
    </xf>
    <xf numFmtId="0" fontId="1" fillId="6" borderId="13" xfId="0" applyFont="1" applyFill="1" applyBorder="1" applyAlignment="1">
      <alignment horizontal="center" wrapText="1"/>
    </xf>
    <xf numFmtId="0" fontId="1" fillId="8" borderId="0" xfId="0" applyFont="1" applyFill="1" applyBorder="1" applyAlignment="1">
      <alignment wrapText="1"/>
    </xf>
    <xf numFmtId="0" fontId="1" fillId="8" borderId="9" xfId="0" applyFont="1" applyFill="1" applyBorder="1" applyAlignment="1">
      <alignment wrapText="1"/>
    </xf>
    <xf numFmtId="0" fontId="0" fillId="6" borderId="0" xfId="0" applyFill="1" applyBorder="1" applyAlignment="1">
      <alignment wrapText="1"/>
    </xf>
    <xf numFmtId="0" fontId="0" fillId="6" borderId="9" xfId="0" applyFill="1" applyBorder="1" applyAlignment="1">
      <alignment wrapText="1"/>
    </xf>
    <xf numFmtId="0" fontId="1" fillId="9" borderId="14" xfId="0" applyFont="1" applyFill="1" applyBorder="1" applyAlignment="1">
      <alignment wrapText="1"/>
    </xf>
    <xf numFmtId="0" fontId="0" fillId="9" borderId="9" xfId="0" applyFill="1" applyBorder="1" applyAlignment="1">
      <alignment wrapText="1"/>
    </xf>
    <xf numFmtId="0" fontId="1" fillId="8" borderId="10" xfId="0" applyFont="1" applyFill="1" applyBorder="1" applyAlignment="1">
      <alignment wrapText="1"/>
    </xf>
    <xf numFmtId="0" fontId="0" fillId="6" borderId="10" xfId="0" applyFill="1" applyBorder="1" applyAlignment="1">
      <alignment wrapText="1"/>
    </xf>
    <xf numFmtId="0" fontId="1" fillId="9" borderId="0" xfId="0" applyFont="1" applyFill="1" applyBorder="1" applyAlignment="1">
      <alignment wrapText="1"/>
    </xf>
    <xf numFmtId="0" fontId="1" fillId="9" borderId="10" xfId="0" applyFont="1" applyFill="1" applyBorder="1" applyAlignment="1">
      <alignment wrapText="1"/>
    </xf>
    <xf numFmtId="0" fontId="1" fillId="8" borderId="6" xfId="0" applyFont="1" applyFill="1" applyBorder="1" applyAlignment="1">
      <alignment wrapText="1"/>
    </xf>
    <xf numFmtId="0" fontId="1" fillId="8" borderId="11" xfId="0" applyFont="1" applyFill="1" applyBorder="1" applyAlignment="1">
      <alignment wrapText="1"/>
    </xf>
    <xf numFmtId="0" fontId="0" fillId="6" borderId="11" xfId="0" applyFill="1" applyBorder="1" applyAlignment="1">
      <alignment wrapText="1"/>
    </xf>
    <xf numFmtId="0" fontId="1" fillId="9" borderId="6" xfId="0" applyFont="1" applyFill="1" applyBorder="1" applyAlignment="1">
      <alignment wrapText="1"/>
    </xf>
    <xf numFmtId="0" fontId="1" fillId="9" borderId="11" xfId="0" applyFont="1" applyFill="1" applyBorder="1" applyAlignment="1">
      <alignment wrapText="1"/>
    </xf>
    <xf numFmtId="0" fontId="0" fillId="2" borderId="11" xfId="0" applyFill="1" applyBorder="1" applyAlignment="1">
      <alignment wrapText="1"/>
    </xf>
    <xf numFmtId="0" fontId="1" fillId="2" borderId="15" xfId="0" applyFont="1" applyFill="1" applyBorder="1" applyAlignment="1">
      <alignment wrapText="1"/>
    </xf>
    <xf numFmtId="0" fontId="0" fillId="2" borderId="15" xfId="0" applyFill="1" applyBorder="1" applyAlignment="1">
      <alignment wrapText="1"/>
    </xf>
    <xf numFmtId="0" fontId="2" fillId="2" borderId="0" xfId="0" applyFont="1" applyFill="1" applyAlignment="1">
      <alignment vertical="center" wrapText="1"/>
    </xf>
    <xf numFmtId="0" fontId="1" fillId="0" borderId="15" xfId="0" applyFont="1" applyBorder="1" applyAlignment="1">
      <alignment wrapText="1"/>
    </xf>
    <xf numFmtId="0" fontId="1" fillId="0" borderId="0" xfId="0" applyFont="1" applyBorder="1" applyAlignment="1">
      <alignment wrapText="1"/>
    </xf>
    <xf numFmtId="0" fontId="0" fillId="0" borderId="15" xfId="0" applyBorder="1" applyAlignment="1">
      <alignment wrapText="1"/>
    </xf>
    <xf numFmtId="0" fontId="1" fillId="0" borderId="10" xfId="0" applyFont="1" applyBorder="1" applyAlignment="1">
      <alignment wrapText="1"/>
    </xf>
    <xf numFmtId="0" fontId="0" fillId="0" borderId="10" xfId="0" applyBorder="1" applyAlignment="1">
      <alignment wrapText="1"/>
    </xf>
    <xf numFmtId="0" fontId="0" fillId="0" borderId="14" xfId="0" applyBorder="1" applyAlignment="1">
      <alignment wrapText="1"/>
    </xf>
    <xf numFmtId="0" fontId="1" fillId="2" borderId="0" xfId="0" applyFont="1" applyFill="1" applyAlignment="1">
      <alignment wrapText="1"/>
    </xf>
    <xf numFmtId="0" fontId="1" fillId="4" borderId="2" xfId="0" applyFont="1" applyFill="1" applyBorder="1" applyAlignment="1">
      <alignment wrapText="1"/>
    </xf>
    <xf numFmtId="0" fontId="1" fillId="4" borderId="3" xfId="0" applyFont="1" applyFill="1" applyBorder="1" applyAlignment="1">
      <alignment wrapText="1"/>
    </xf>
    <xf numFmtId="0" fontId="0" fillId="4" borderId="9" xfId="0" applyFill="1" applyBorder="1" applyAlignment="1">
      <alignment wrapText="1"/>
    </xf>
    <xf numFmtId="1" fontId="0" fillId="0" borderId="9" xfId="0" applyNumberFormat="1" applyFill="1" applyBorder="1" applyAlignment="1">
      <alignment wrapText="1"/>
    </xf>
    <xf numFmtId="1" fontId="0" fillId="0" borderId="3" xfId="0" applyNumberFormat="1" applyFill="1" applyBorder="1" applyAlignment="1">
      <alignment wrapText="1"/>
    </xf>
    <xf numFmtId="1" fontId="0" fillId="0" borderId="2" xfId="0" applyNumberFormat="1" applyFill="1" applyBorder="1" applyAlignment="1">
      <alignment wrapText="1"/>
    </xf>
    <xf numFmtId="1" fontId="0" fillId="0" borderId="4" xfId="0" applyNumberFormat="1" applyFill="1" applyBorder="1" applyAlignment="1">
      <alignment wrapText="1"/>
    </xf>
    <xf numFmtId="1" fontId="0" fillId="0" borderId="10" xfId="0" applyNumberFormat="1" applyFill="1" applyBorder="1" applyAlignment="1">
      <alignment wrapText="1"/>
    </xf>
    <xf numFmtId="1" fontId="0" fillId="0" borderId="15" xfId="0" applyNumberFormat="1" applyFill="1" applyBorder="1" applyAlignment="1">
      <alignment wrapText="1"/>
    </xf>
    <xf numFmtId="1" fontId="0" fillId="0" borderId="0" xfId="0" applyNumberFormat="1" applyFill="1" applyBorder="1" applyAlignment="1">
      <alignment wrapText="1"/>
    </xf>
    <xf numFmtId="1" fontId="0" fillId="0" borderId="14" xfId="0" applyNumberFormat="1" applyFill="1" applyBorder="1" applyAlignment="1">
      <alignment wrapText="1"/>
    </xf>
    <xf numFmtId="1" fontId="0" fillId="0" borderId="11" xfId="0" applyNumberFormat="1" applyFill="1" applyBorder="1" applyAlignment="1">
      <alignment wrapText="1"/>
    </xf>
    <xf numFmtId="1" fontId="0" fillId="0" borderId="6" xfId="0" applyNumberFormat="1" applyFill="1" applyBorder="1" applyAlignment="1">
      <alignment wrapText="1"/>
    </xf>
    <xf numFmtId="1" fontId="0" fillId="0" borderId="5" xfId="0" applyNumberFormat="1" applyFill="1" applyBorder="1" applyAlignment="1">
      <alignment wrapText="1"/>
    </xf>
    <xf numFmtId="1" fontId="1" fillId="7" borderId="1" xfId="0" applyNumberFormat="1" applyFont="1" applyFill="1" applyBorder="1" applyAlignment="1">
      <alignment horizontal="center" wrapText="1"/>
    </xf>
    <xf numFmtId="1" fontId="1" fillId="7" borderId="12" xfId="0" applyNumberFormat="1" applyFont="1" applyFill="1" applyBorder="1" applyAlignment="1">
      <alignment horizontal="center" wrapText="1"/>
    </xf>
    <xf numFmtId="1" fontId="1" fillId="7" borderId="13" xfId="0" applyNumberFormat="1" applyFont="1" applyFill="1" applyBorder="1" applyAlignment="1">
      <alignment horizontal="center" wrapText="1"/>
    </xf>
    <xf numFmtId="1" fontId="1" fillId="7" borderId="13" xfId="0" applyNumberFormat="1" applyFont="1" applyFill="1" applyBorder="1" applyAlignment="1">
      <alignment wrapText="1"/>
    </xf>
    <xf numFmtId="1" fontId="1" fillId="6" borderId="8" xfId="0" applyNumberFormat="1" applyFont="1" applyFill="1" applyBorder="1" applyAlignment="1">
      <alignment horizontal="center" wrapText="1"/>
    </xf>
    <xf numFmtId="1" fontId="0" fillId="6" borderId="8" xfId="0" applyNumberFormat="1" applyFill="1" applyBorder="1" applyAlignment="1">
      <alignment wrapText="1"/>
    </xf>
    <xf numFmtId="0" fontId="1" fillId="2" borderId="15"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13" borderId="9" xfId="0" applyFont="1" applyFill="1" applyBorder="1" applyAlignment="1">
      <alignment wrapText="1"/>
    </xf>
    <xf numFmtId="0" fontId="1" fillId="13" borderId="10" xfId="0" applyFont="1" applyFill="1" applyBorder="1" applyAlignment="1">
      <alignment wrapText="1"/>
    </xf>
    <xf numFmtId="0" fontId="1" fillId="13" borderId="11" xfId="0" applyFont="1" applyFill="1" applyBorder="1" applyAlignment="1">
      <alignment wrapText="1"/>
    </xf>
    <xf numFmtId="1" fontId="1" fillId="13" borderId="2" xfId="0" applyNumberFormat="1" applyFont="1" applyFill="1" applyBorder="1" applyAlignment="1">
      <alignment wrapText="1"/>
    </xf>
    <xf numFmtId="1" fontId="1" fillId="13" borderId="15" xfId="0" applyNumberFormat="1" applyFont="1" applyFill="1" applyBorder="1" applyAlignment="1">
      <alignment wrapText="1"/>
    </xf>
    <xf numFmtId="1" fontId="1" fillId="13" borderId="5" xfId="0" applyNumberFormat="1" applyFont="1" applyFill="1" applyBorder="1" applyAlignment="1">
      <alignment wrapText="1"/>
    </xf>
    <xf numFmtId="1" fontId="1" fillId="13" borderId="9" xfId="0" applyNumberFormat="1" applyFont="1" applyFill="1" applyBorder="1" applyAlignment="1">
      <alignment wrapText="1"/>
    </xf>
    <xf numFmtId="1" fontId="1" fillId="13" borderId="10" xfId="0" applyNumberFormat="1" applyFont="1" applyFill="1" applyBorder="1" applyAlignment="1">
      <alignment wrapText="1"/>
    </xf>
    <xf numFmtId="1" fontId="1" fillId="13" borderId="11" xfId="0" applyNumberFormat="1" applyFont="1" applyFill="1" applyBorder="1" applyAlignment="1">
      <alignment wrapText="1"/>
    </xf>
    <xf numFmtId="1" fontId="0" fillId="13" borderId="10" xfId="0" applyNumberFormat="1" applyFill="1" applyBorder="1" applyAlignment="1">
      <alignment wrapText="1"/>
    </xf>
    <xf numFmtId="1" fontId="0" fillId="13" borderId="0" xfId="0" applyNumberFormat="1" applyFill="1" applyBorder="1" applyAlignment="1">
      <alignment wrapText="1"/>
    </xf>
    <xf numFmtId="1" fontId="0" fillId="13" borderId="5" xfId="0" applyNumberFormat="1" applyFill="1" applyBorder="1" applyAlignment="1">
      <alignment wrapText="1"/>
    </xf>
    <xf numFmtId="1" fontId="0" fillId="13" borderId="11" xfId="0" applyNumberFormat="1" applyFill="1" applyBorder="1" applyAlignment="1">
      <alignment wrapText="1"/>
    </xf>
    <xf numFmtId="1" fontId="0" fillId="13" borderId="7" xfId="0" applyNumberFormat="1" applyFill="1" applyBorder="1" applyAlignment="1">
      <alignment wrapText="1"/>
    </xf>
    <xf numFmtId="0" fontId="1" fillId="14" borderId="9" xfId="0" applyFont="1" applyFill="1" applyBorder="1" applyAlignment="1">
      <alignment wrapText="1"/>
    </xf>
    <xf numFmtId="0" fontId="1" fillId="14" borderId="10" xfId="0" applyFont="1" applyFill="1" applyBorder="1" applyAlignment="1">
      <alignment wrapText="1"/>
    </xf>
    <xf numFmtId="0" fontId="1" fillId="14" borderId="11" xfId="0" applyFont="1" applyFill="1" applyBorder="1" applyAlignment="1">
      <alignment wrapText="1"/>
    </xf>
    <xf numFmtId="1" fontId="1" fillId="14" borderId="2" xfId="0" applyNumberFormat="1" applyFont="1" applyFill="1" applyBorder="1" applyAlignment="1">
      <alignment wrapText="1"/>
    </xf>
    <xf numFmtId="1" fontId="1" fillId="14" borderId="9" xfId="0" applyNumberFormat="1" applyFont="1" applyFill="1" applyBorder="1" applyAlignment="1">
      <alignment wrapText="1"/>
    </xf>
    <xf numFmtId="1" fontId="1" fillId="14" borderId="15" xfId="0" applyNumberFormat="1" applyFont="1" applyFill="1" applyBorder="1" applyAlignment="1">
      <alignment wrapText="1"/>
    </xf>
    <xf numFmtId="1" fontId="1" fillId="14" borderId="10" xfId="0" applyNumberFormat="1" applyFont="1" applyFill="1" applyBorder="1" applyAlignment="1">
      <alignment wrapText="1"/>
    </xf>
    <xf numFmtId="1" fontId="1" fillId="14" borderId="5" xfId="0" applyNumberFormat="1" applyFont="1" applyFill="1" applyBorder="1" applyAlignment="1">
      <alignment wrapText="1"/>
    </xf>
    <xf numFmtId="1" fontId="1" fillId="14" borderId="11" xfId="0" applyNumberFormat="1" applyFont="1" applyFill="1" applyBorder="1" applyAlignment="1">
      <alignment wrapText="1"/>
    </xf>
    <xf numFmtId="1" fontId="0" fillId="14" borderId="10" xfId="0" applyNumberFormat="1" applyFill="1" applyBorder="1" applyAlignment="1">
      <alignment wrapText="1"/>
    </xf>
    <xf numFmtId="1" fontId="0" fillId="14" borderId="0" xfId="0" applyNumberFormat="1" applyFill="1" applyBorder="1" applyAlignment="1">
      <alignment wrapText="1"/>
    </xf>
    <xf numFmtId="1" fontId="0" fillId="14" borderId="15" xfId="0" applyNumberFormat="1" applyFill="1" applyBorder="1" applyAlignment="1">
      <alignment wrapText="1"/>
    </xf>
    <xf numFmtId="1" fontId="0" fillId="14" borderId="11" xfId="0" applyNumberFormat="1" applyFill="1" applyBorder="1" applyAlignment="1">
      <alignment wrapText="1"/>
    </xf>
    <xf numFmtId="1" fontId="0" fillId="14" borderId="7" xfId="0" applyNumberFormat="1" applyFill="1" applyBorder="1" applyAlignment="1">
      <alignment wrapText="1"/>
    </xf>
    <xf numFmtId="0" fontId="1" fillId="15" borderId="9" xfId="0" applyFont="1" applyFill="1" applyBorder="1" applyAlignment="1">
      <alignment wrapText="1"/>
    </xf>
    <xf numFmtId="0" fontId="1" fillId="15" borderId="10" xfId="0" applyFont="1" applyFill="1" applyBorder="1" applyAlignment="1">
      <alignment wrapText="1"/>
    </xf>
    <xf numFmtId="0" fontId="1" fillId="15" borderId="11" xfId="0" applyFont="1" applyFill="1" applyBorder="1" applyAlignment="1">
      <alignment wrapText="1"/>
    </xf>
    <xf numFmtId="0" fontId="1" fillId="15" borderId="2" xfId="0" applyFont="1" applyFill="1" applyBorder="1" applyAlignment="1">
      <alignment wrapText="1"/>
    </xf>
    <xf numFmtId="0" fontId="1" fillId="15" borderId="15" xfId="0" applyFont="1" applyFill="1" applyBorder="1" applyAlignment="1">
      <alignment wrapText="1"/>
    </xf>
    <xf numFmtId="0" fontId="1" fillId="15" borderId="5" xfId="0" applyFont="1" applyFill="1" applyBorder="1" applyAlignment="1">
      <alignment wrapText="1"/>
    </xf>
    <xf numFmtId="1" fontId="0" fillId="15" borderId="10" xfId="0" applyNumberFormat="1" applyFill="1" applyBorder="1" applyAlignment="1">
      <alignment wrapText="1"/>
    </xf>
    <xf numFmtId="1" fontId="0" fillId="15" borderId="0" xfId="0" applyNumberFormat="1" applyFill="1" applyBorder="1" applyAlignment="1">
      <alignment wrapText="1"/>
    </xf>
    <xf numFmtId="1" fontId="0" fillId="15" borderId="15" xfId="0" applyNumberFormat="1" applyFill="1" applyBorder="1" applyAlignment="1">
      <alignment wrapText="1"/>
    </xf>
    <xf numFmtId="1" fontId="0" fillId="15" borderId="7" xfId="0" applyNumberFormat="1" applyFill="1" applyBorder="1" applyAlignment="1">
      <alignment wrapText="1"/>
    </xf>
    <xf numFmtId="0" fontId="6" fillId="2" borderId="0" xfId="0" applyFont="1" applyFill="1" applyAlignment="1">
      <alignment wrapText="1"/>
    </xf>
    <xf numFmtId="0" fontId="6" fillId="0" borderId="0" xfId="0" applyFont="1" applyAlignment="1">
      <alignment wrapText="1"/>
    </xf>
    <xf numFmtId="0" fontId="8" fillId="0" borderId="0" xfId="0" applyFont="1" applyBorder="1"/>
    <xf numFmtId="0" fontId="9" fillId="18" borderId="12" xfId="0" applyFont="1" applyFill="1" applyBorder="1" applyAlignment="1">
      <alignment horizontal="center" wrapText="1"/>
    </xf>
    <xf numFmtId="0" fontId="9" fillId="18" borderId="1" xfId="0" applyFont="1" applyFill="1" applyBorder="1" applyAlignment="1">
      <alignment horizontal="center" wrapText="1"/>
    </xf>
    <xf numFmtId="0" fontId="9" fillId="18" borderId="13" xfId="0" applyFont="1" applyFill="1" applyBorder="1" applyAlignment="1">
      <alignment horizontal="center" wrapText="1"/>
    </xf>
    <xf numFmtId="0" fontId="10" fillId="0" borderId="8" xfId="0" applyFont="1" applyBorder="1"/>
    <xf numFmtId="0" fontId="10" fillId="0" borderId="15" xfId="0" applyFont="1" applyBorder="1" applyAlignment="1">
      <alignment wrapText="1"/>
    </xf>
    <xf numFmtId="0" fontId="10" fillId="0" borderId="10" xfId="0" applyFont="1" applyBorder="1" applyAlignment="1">
      <alignment wrapText="1"/>
    </xf>
    <xf numFmtId="0" fontId="10" fillId="19" borderId="1" xfId="0" applyFont="1" applyFill="1" applyBorder="1" applyAlignment="1">
      <alignment wrapText="1"/>
    </xf>
    <xf numFmtId="0" fontId="10" fillId="0" borderId="14" xfId="0" applyFont="1" applyBorder="1" applyAlignment="1">
      <alignment wrapText="1"/>
    </xf>
    <xf numFmtId="0" fontId="10" fillId="0" borderId="0" xfId="0" applyFont="1" applyBorder="1"/>
    <xf numFmtId="0" fontId="10" fillId="0" borderId="11" xfId="0" applyFont="1" applyBorder="1" applyAlignment="1">
      <alignment wrapText="1"/>
    </xf>
    <xf numFmtId="0" fontId="10" fillId="0" borderId="0" xfId="0" applyFont="1" applyBorder="1" applyAlignment="1">
      <alignment wrapText="1"/>
    </xf>
    <xf numFmtId="0" fontId="11" fillId="0" borderId="0" xfId="0" applyFont="1"/>
    <xf numFmtId="0" fontId="12" fillId="0" borderId="10" xfId="0" applyFont="1" applyBorder="1" applyAlignment="1">
      <alignment wrapText="1"/>
    </xf>
    <xf numFmtId="0" fontId="12" fillId="0" borderId="15" xfId="0" applyFont="1" applyBorder="1" applyAlignment="1">
      <alignment wrapText="1"/>
    </xf>
    <xf numFmtId="0" fontId="10" fillId="0" borderId="9" xfId="0" applyFont="1" applyBorder="1" applyAlignment="1">
      <alignment wrapText="1"/>
    </xf>
    <xf numFmtId="0" fontId="10" fillId="0" borderId="5" xfId="0" applyFont="1" applyBorder="1" applyAlignment="1">
      <alignment wrapText="1"/>
    </xf>
    <xf numFmtId="0" fontId="10" fillId="0" borderId="7" xfId="0" applyFont="1" applyBorder="1" applyAlignment="1">
      <alignment wrapText="1"/>
    </xf>
    <xf numFmtId="0" fontId="10" fillId="0" borderId="6" xfId="0" applyFont="1" applyBorder="1"/>
    <xf numFmtId="0" fontId="10" fillId="0" borderId="10" xfId="0" applyFont="1" applyBorder="1"/>
    <xf numFmtId="0" fontId="10" fillId="0" borderId="15" xfId="0" applyFont="1" applyBorder="1"/>
    <xf numFmtId="0" fontId="10" fillId="0" borderId="14" xfId="0" applyFont="1" applyBorder="1"/>
    <xf numFmtId="0" fontId="1" fillId="12" borderId="10" xfId="0" applyFont="1" applyFill="1" applyBorder="1" applyAlignment="1">
      <alignment horizontal="center" wrapText="1"/>
    </xf>
    <xf numFmtId="1" fontId="1" fillId="12" borderId="15" xfId="0" applyNumberFormat="1" applyFont="1" applyFill="1" applyBorder="1" applyAlignment="1">
      <alignment horizontal="center" wrapText="1"/>
    </xf>
    <xf numFmtId="2" fontId="1" fillId="12" borderId="15" xfId="0" applyNumberFormat="1" applyFont="1" applyFill="1" applyBorder="1" applyAlignment="1">
      <alignment horizontal="center" wrapText="1"/>
    </xf>
    <xf numFmtId="164" fontId="1" fillId="12" borderId="15" xfId="0" applyNumberFormat="1" applyFont="1" applyFill="1" applyBorder="1" applyAlignment="1">
      <alignment horizontal="center" wrapText="1"/>
    </xf>
    <xf numFmtId="2" fontId="1" fillId="12" borderId="10" xfId="0" applyNumberFormat="1" applyFont="1" applyFill="1" applyBorder="1" applyAlignment="1">
      <alignment horizontal="center" wrapText="1"/>
    </xf>
    <xf numFmtId="2" fontId="1" fillId="12" borderId="7" xfId="0" applyNumberFormat="1" applyFont="1" applyFill="1" applyBorder="1" applyAlignment="1">
      <alignment wrapText="1"/>
    </xf>
    <xf numFmtId="0" fontId="1" fillId="12" borderId="6" xfId="0" applyFont="1" applyFill="1" applyBorder="1" applyAlignment="1">
      <alignment wrapText="1"/>
    </xf>
    <xf numFmtId="1" fontId="1" fillId="12" borderId="11" xfId="0" applyNumberFormat="1" applyFont="1" applyFill="1" applyBorder="1" applyAlignment="1">
      <alignment wrapText="1"/>
    </xf>
    <xf numFmtId="9" fontId="1" fillId="12" borderId="11" xfId="0" applyNumberFormat="1" applyFont="1" applyFill="1" applyBorder="1" applyAlignment="1">
      <alignment horizontal="center" wrapText="1"/>
    </xf>
    <xf numFmtId="0" fontId="1" fillId="12" borderId="11" xfId="0" applyFont="1" applyFill="1" applyBorder="1" applyAlignment="1">
      <alignment horizontal="center" wrapText="1"/>
    </xf>
    <xf numFmtId="0" fontId="1" fillId="2" borderId="10" xfId="0" applyFont="1" applyFill="1" applyBorder="1" applyAlignment="1">
      <alignment horizontal="center" wrapText="1"/>
    </xf>
    <xf numFmtId="0" fontId="1" fillId="12" borderId="12" xfId="0" applyFont="1" applyFill="1" applyBorder="1" applyAlignment="1">
      <alignment horizontal="center" wrapText="1"/>
    </xf>
    <xf numFmtId="0" fontId="1" fillId="12" borderId="1" xfId="0" applyFont="1" applyFill="1" applyBorder="1" applyAlignment="1">
      <alignment wrapText="1"/>
    </xf>
    <xf numFmtId="9" fontId="1" fillId="12" borderId="13" xfId="0" applyNumberFormat="1" applyFont="1" applyFill="1" applyBorder="1" applyAlignment="1">
      <alignment horizontal="center" wrapText="1"/>
    </xf>
    <xf numFmtId="0" fontId="1" fillId="2" borderId="1" xfId="0" applyFont="1" applyFill="1" applyBorder="1" applyAlignment="1">
      <alignment horizontal="center" wrapText="1"/>
    </xf>
    <xf numFmtId="0" fontId="1" fillId="2" borderId="1" xfId="0" applyFont="1" applyFill="1" applyBorder="1" applyAlignment="1">
      <alignment wrapText="1"/>
    </xf>
    <xf numFmtId="0" fontId="1" fillId="2" borderId="8" xfId="0" applyFont="1" applyFill="1" applyBorder="1" applyAlignment="1">
      <alignment wrapText="1"/>
    </xf>
    <xf numFmtId="9" fontId="14" fillId="19" borderId="43" xfId="0" applyNumberFormat="1" applyFont="1" applyFill="1" applyBorder="1" applyAlignment="1">
      <alignment horizontal="left" wrapText="1"/>
    </xf>
    <xf numFmtId="1" fontId="14" fillId="20" borderId="60" xfId="0" applyNumberFormat="1" applyFont="1" applyFill="1" applyBorder="1" applyAlignment="1">
      <alignment horizontal="left" wrapText="1"/>
    </xf>
    <xf numFmtId="1" fontId="14" fillId="20" borderId="62" xfId="0" applyNumberFormat="1" applyFont="1" applyFill="1" applyBorder="1" applyAlignment="1">
      <alignment horizontal="left" wrapText="1"/>
    </xf>
    <xf numFmtId="1" fontId="14" fillId="21" borderId="1" xfId="0" applyNumberFormat="1" applyFont="1" applyFill="1" applyBorder="1" applyAlignment="1">
      <alignment horizontal="left" wrapText="1"/>
    </xf>
    <xf numFmtId="0" fontId="14" fillId="2" borderId="59" xfId="0" applyNumberFormat="1" applyFont="1" applyFill="1" applyBorder="1" applyAlignment="1">
      <alignment horizontal="left" wrapText="1"/>
    </xf>
    <xf numFmtId="0" fontId="14" fillId="2" borderId="56" xfId="0" applyNumberFormat="1" applyFont="1" applyFill="1" applyBorder="1" applyAlignment="1">
      <alignment horizontal="left" wrapText="1"/>
    </xf>
    <xf numFmtId="0" fontId="14" fillId="6" borderId="56" xfId="0" applyNumberFormat="1" applyFont="1" applyFill="1" applyBorder="1" applyAlignment="1">
      <alignment horizontal="left" wrapText="1"/>
    </xf>
    <xf numFmtId="0" fontId="14" fillId="2" borderId="42" xfId="0" applyNumberFormat="1" applyFont="1" applyFill="1" applyBorder="1" applyAlignment="1">
      <alignment horizontal="left" wrapText="1"/>
    </xf>
    <xf numFmtId="0" fontId="14" fillId="2" borderId="43" xfId="0" applyNumberFormat="1" applyFont="1" applyFill="1" applyBorder="1" applyAlignment="1">
      <alignment horizontal="left" wrapText="1"/>
    </xf>
    <xf numFmtId="0" fontId="14" fillId="22" borderId="43" xfId="0" applyNumberFormat="1" applyFont="1" applyFill="1" applyBorder="1" applyAlignment="1">
      <alignment horizontal="left" wrapText="1"/>
    </xf>
    <xf numFmtId="0" fontId="14" fillId="2" borderId="44" xfId="0" applyNumberFormat="1" applyFont="1" applyFill="1" applyBorder="1" applyAlignment="1">
      <alignment horizontal="left" wrapText="1"/>
    </xf>
    <xf numFmtId="0" fontId="14" fillId="2" borderId="40" xfId="0" applyNumberFormat="1" applyFont="1" applyFill="1" applyBorder="1" applyAlignment="1">
      <alignment horizontal="left" wrapText="1"/>
    </xf>
    <xf numFmtId="0" fontId="14" fillId="6" borderId="40" xfId="0" applyNumberFormat="1" applyFont="1" applyFill="1" applyBorder="1" applyAlignment="1">
      <alignment horizontal="left" wrapText="1"/>
    </xf>
    <xf numFmtId="0" fontId="4" fillId="10" borderId="18" xfId="0" applyNumberFormat="1" applyFont="1" applyFill="1" applyBorder="1" applyAlignment="1">
      <alignment horizontal="left" wrapText="1"/>
    </xf>
    <xf numFmtId="0" fontId="14" fillId="19" borderId="19" xfId="0" applyNumberFormat="1" applyFont="1" applyFill="1" applyBorder="1" applyAlignment="1">
      <alignment horizontal="left" wrapText="1"/>
    </xf>
    <xf numFmtId="0" fontId="14" fillId="2" borderId="19" xfId="0" applyNumberFormat="1" applyFont="1" applyFill="1" applyBorder="1" applyAlignment="1">
      <alignment horizontal="left" wrapText="1"/>
    </xf>
    <xf numFmtId="0" fontId="14" fillId="6" borderId="19" xfId="0" applyNumberFormat="1" applyFont="1" applyFill="1" applyBorder="1" applyAlignment="1">
      <alignment horizontal="left" wrapText="1"/>
    </xf>
    <xf numFmtId="0" fontId="4" fillId="10" borderId="20" xfId="0" applyNumberFormat="1" applyFont="1" applyFill="1" applyBorder="1" applyAlignment="1">
      <alignment horizontal="left" wrapText="1"/>
    </xf>
    <xf numFmtId="0" fontId="14" fillId="19" borderId="16" xfId="0" applyNumberFormat="1" applyFont="1" applyFill="1" applyBorder="1" applyAlignment="1">
      <alignment horizontal="left" wrapText="1"/>
    </xf>
    <xf numFmtId="0" fontId="14" fillId="2" borderId="16" xfId="0" applyNumberFormat="1" applyFont="1" applyFill="1" applyBorder="1" applyAlignment="1">
      <alignment horizontal="left" wrapText="1"/>
    </xf>
    <xf numFmtId="0" fontId="14" fillId="6" borderId="16" xfId="0" applyNumberFormat="1" applyFont="1" applyFill="1" applyBorder="1" applyAlignment="1">
      <alignment horizontal="left" wrapText="1"/>
    </xf>
    <xf numFmtId="0" fontId="4" fillId="10" borderId="54" xfId="0" applyNumberFormat="1" applyFont="1" applyFill="1" applyBorder="1" applyAlignment="1">
      <alignment horizontal="left" wrapText="1"/>
    </xf>
    <xf numFmtId="0" fontId="14" fillId="6" borderId="43" xfId="0" applyNumberFormat="1" applyFont="1" applyFill="1" applyBorder="1" applyAlignment="1">
      <alignment horizontal="left" wrapText="1"/>
    </xf>
    <xf numFmtId="0" fontId="14" fillId="2" borderId="26" xfId="0" applyNumberFormat="1" applyFont="1" applyFill="1" applyBorder="1" applyAlignment="1">
      <alignment horizontal="left" wrapText="1"/>
    </xf>
    <xf numFmtId="0" fontId="14" fillId="2" borderId="25" xfId="0" applyNumberFormat="1" applyFont="1" applyFill="1" applyBorder="1" applyAlignment="1">
      <alignment horizontal="left" wrapText="1"/>
    </xf>
    <xf numFmtId="0" fontId="14" fillId="6" borderId="25" xfId="0" applyNumberFormat="1" applyFont="1" applyFill="1" applyBorder="1" applyAlignment="1">
      <alignment horizontal="left" wrapText="1"/>
    </xf>
    <xf numFmtId="0" fontId="14" fillId="24" borderId="19" xfId="0" applyNumberFormat="1" applyFont="1" applyFill="1" applyBorder="1" applyAlignment="1">
      <alignment horizontal="left" wrapText="1"/>
    </xf>
    <xf numFmtId="0" fontId="14" fillId="24" borderId="16" xfId="0" applyNumberFormat="1" applyFont="1" applyFill="1" applyBorder="1" applyAlignment="1">
      <alignment horizontal="left" wrapText="1"/>
    </xf>
    <xf numFmtId="0" fontId="4" fillId="10" borderId="55" xfId="0" applyNumberFormat="1" applyFont="1" applyFill="1" applyBorder="1" applyAlignment="1">
      <alignment horizontal="left" wrapText="1"/>
    </xf>
    <xf numFmtId="0" fontId="14" fillId="24" borderId="56" xfId="0" applyNumberFormat="1" applyFont="1" applyFill="1" applyBorder="1" applyAlignment="1">
      <alignment horizontal="left" wrapText="1"/>
    </xf>
    <xf numFmtId="0" fontId="4" fillId="10" borderId="16" xfId="0" applyNumberFormat="1" applyFont="1" applyFill="1" applyBorder="1" applyAlignment="1">
      <alignment horizontal="left" wrapText="1"/>
    </xf>
    <xf numFmtId="0" fontId="4" fillId="10" borderId="38" xfId="0" applyNumberFormat="1" applyFont="1" applyFill="1" applyBorder="1" applyAlignment="1">
      <alignment horizontal="left" wrapText="1"/>
    </xf>
    <xf numFmtId="0" fontId="14" fillId="24" borderId="38" xfId="0" applyNumberFormat="1" applyFont="1" applyFill="1" applyBorder="1" applyAlignment="1">
      <alignment horizontal="left" wrapText="1"/>
    </xf>
    <xf numFmtId="0" fontId="14" fillId="2" borderId="38" xfId="0" applyNumberFormat="1" applyFont="1" applyFill="1" applyBorder="1" applyAlignment="1">
      <alignment horizontal="left" wrapText="1"/>
    </xf>
    <xf numFmtId="0" fontId="14" fillId="6" borderId="38" xfId="0" applyNumberFormat="1" applyFont="1" applyFill="1" applyBorder="1" applyAlignment="1">
      <alignment horizontal="left" wrapText="1"/>
    </xf>
    <xf numFmtId="0" fontId="14" fillId="2" borderId="37" xfId="0" applyNumberFormat="1" applyFont="1" applyFill="1" applyBorder="1" applyAlignment="1">
      <alignment horizontal="left" wrapText="1"/>
    </xf>
    <xf numFmtId="0" fontId="14" fillId="2" borderId="33" xfId="0" applyNumberFormat="1" applyFont="1" applyFill="1" applyBorder="1" applyAlignment="1">
      <alignment horizontal="left" wrapText="1"/>
    </xf>
    <xf numFmtId="0" fontId="14" fillId="2" borderId="28" xfId="0" applyNumberFormat="1" applyFont="1" applyFill="1" applyBorder="1" applyAlignment="1">
      <alignment horizontal="left" wrapText="1"/>
    </xf>
    <xf numFmtId="0" fontId="4" fillId="10" borderId="21" xfId="0" applyNumberFormat="1" applyFont="1" applyFill="1" applyBorder="1" applyAlignment="1">
      <alignment horizontal="left" wrapText="1"/>
    </xf>
    <xf numFmtId="0" fontId="14" fillId="2" borderId="29" xfId="0" applyNumberFormat="1" applyFont="1" applyFill="1" applyBorder="1" applyAlignment="1">
      <alignment horizontal="left" wrapText="1"/>
    </xf>
    <xf numFmtId="0" fontId="14" fillId="2" borderId="22" xfId="0" applyNumberFormat="1" applyFont="1" applyFill="1" applyBorder="1" applyAlignment="1">
      <alignment horizontal="left" wrapText="1"/>
    </xf>
    <xf numFmtId="0" fontId="14" fillId="6" borderId="22" xfId="0" applyNumberFormat="1" applyFont="1" applyFill="1" applyBorder="1" applyAlignment="1">
      <alignment horizontal="left" wrapText="1"/>
    </xf>
    <xf numFmtId="0" fontId="4" fillId="10" borderId="23" xfId="0" applyNumberFormat="1" applyFont="1" applyFill="1" applyBorder="1" applyAlignment="1">
      <alignment horizontal="left" wrapText="1"/>
    </xf>
    <xf numFmtId="0" fontId="14" fillId="2" borderId="27" xfId="0" applyNumberFormat="1" applyFont="1" applyFill="1" applyBorder="1" applyAlignment="1">
      <alignment horizontal="left" wrapText="1"/>
    </xf>
    <xf numFmtId="0" fontId="14" fillId="2" borderId="17" xfId="0" applyNumberFormat="1" applyFont="1" applyFill="1" applyBorder="1" applyAlignment="1">
      <alignment horizontal="left" wrapText="1"/>
    </xf>
    <xf numFmtId="0" fontId="14" fillId="6" borderId="17" xfId="0" applyNumberFormat="1" applyFont="1" applyFill="1" applyBorder="1" applyAlignment="1">
      <alignment horizontal="left" wrapText="1"/>
    </xf>
    <xf numFmtId="0" fontId="14" fillId="21" borderId="25" xfId="0" applyNumberFormat="1" applyFont="1" applyFill="1" applyBorder="1" applyAlignment="1">
      <alignment horizontal="left" wrapText="1"/>
    </xf>
    <xf numFmtId="0" fontId="14" fillId="20" borderId="58" xfId="0" applyNumberFormat="1" applyFont="1" applyFill="1" applyBorder="1" applyAlignment="1">
      <alignment horizontal="left" wrapText="1"/>
    </xf>
    <xf numFmtId="0" fontId="14" fillId="20" borderId="64" xfId="0" applyNumberFormat="1" applyFont="1" applyFill="1" applyBorder="1" applyAlignment="1">
      <alignment horizontal="left" wrapText="1"/>
    </xf>
    <xf numFmtId="0" fontId="14" fillId="21" borderId="1" xfId="0" applyNumberFormat="1" applyFont="1" applyFill="1" applyBorder="1" applyAlignment="1">
      <alignment horizontal="left" wrapText="1"/>
    </xf>
    <xf numFmtId="0" fontId="14" fillId="20" borderId="57" xfId="0" applyNumberFormat="1" applyFont="1" applyFill="1" applyBorder="1" applyAlignment="1">
      <alignment horizontal="left" wrapText="1"/>
    </xf>
    <xf numFmtId="0" fontId="14" fillId="20" borderId="50" xfId="0" applyNumberFormat="1" applyFont="1" applyFill="1" applyBorder="1" applyAlignment="1">
      <alignment horizontal="left" wrapText="1"/>
    </xf>
    <xf numFmtId="0" fontId="14" fillId="20" borderId="19" xfId="0" applyNumberFormat="1" applyFont="1" applyFill="1" applyBorder="1" applyAlignment="1">
      <alignment horizontal="left" wrapText="1"/>
    </xf>
    <xf numFmtId="0" fontId="14" fillId="20" borderId="22" xfId="0" applyNumberFormat="1" applyFont="1" applyFill="1" applyBorder="1" applyAlignment="1">
      <alignment horizontal="left" wrapText="1"/>
    </xf>
    <xf numFmtId="0" fontId="14" fillId="20" borderId="15" xfId="0" applyNumberFormat="1" applyFont="1" applyFill="1" applyBorder="1" applyAlignment="1">
      <alignment horizontal="left" wrapText="1"/>
    </xf>
    <xf numFmtId="0" fontId="14" fillId="20" borderId="0" xfId="0" applyNumberFormat="1" applyFont="1" applyFill="1" applyBorder="1" applyAlignment="1">
      <alignment horizontal="left" wrapText="1"/>
    </xf>
    <xf numFmtId="0" fontId="14" fillId="20" borderId="14" xfId="0" applyNumberFormat="1" applyFont="1" applyFill="1" applyBorder="1" applyAlignment="1">
      <alignment horizontal="left" wrapText="1"/>
    </xf>
    <xf numFmtId="0" fontId="14" fillId="20" borderId="56" xfId="0" applyNumberFormat="1" applyFont="1" applyFill="1" applyBorder="1" applyAlignment="1">
      <alignment horizontal="left" wrapText="1"/>
    </xf>
    <xf numFmtId="0" fontId="14" fillId="2" borderId="20" xfId="0" applyNumberFormat="1" applyFont="1" applyFill="1" applyBorder="1" applyAlignment="1">
      <alignment horizontal="left" wrapText="1"/>
    </xf>
    <xf numFmtId="0" fontId="14" fillId="2" borderId="30" xfId="0" applyNumberFormat="1" applyFont="1" applyFill="1" applyBorder="1" applyAlignment="1">
      <alignment horizontal="left" wrapText="1"/>
    </xf>
    <xf numFmtId="0" fontId="19" fillId="2" borderId="20" xfId="0" applyNumberFormat="1" applyFont="1" applyFill="1" applyBorder="1" applyAlignment="1">
      <alignment horizontal="left" wrapText="1"/>
    </xf>
    <xf numFmtId="0" fontId="19" fillId="2" borderId="16" xfId="0" applyNumberFormat="1" applyFont="1" applyFill="1" applyBorder="1" applyAlignment="1">
      <alignment horizontal="left" wrapText="1"/>
    </xf>
    <xf numFmtId="0" fontId="19" fillId="2" borderId="30" xfId="0" applyNumberFormat="1" applyFont="1" applyFill="1" applyBorder="1" applyAlignment="1">
      <alignment horizontal="left" wrapText="1"/>
    </xf>
    <xf numFmtId="0" fontId="4" fillId="2" borderId="20" xfId="0" applyNumberFormat="1" applyFont="1" applyFill="1" applyBorder="1" applyAlignment="1">
      <alignment horizontal="left" wrapText="1"/>
    </xf>
    <xf numFmtId="0" fontId="14" fillId="6" borderId="30" xfId="0" applyNumberFormat="1" applyFont="1" applyFill="1" applyBorder="1" applyAlignment="1">
      <alignment horizontal="left" wrapText="1"/>
    </xf>
    <xf numFmtId="0" fontId="14" fillId="22" borderId="25" xfId="0" applyNumberFormat="1" applyFont="1" applyFill="1" applyBorder="1" applyAlignment="1">
      <alignment horizontal="left" wrapText="1"/>
    </xf>
    <xf numFmtId="0" fontId="18" fillId="21" borderId="1" xfId="0" applyNumberFormat="1" applyFont="1" applyFill="1" applyBorder="1" applyAlignment="1">
      <alignment horizontal="center" vertical="center" wrapText="1"/>
    </xf>
    <xf numFmtId="0" fontId="14" fillId="2" borderId="26" xfId="0" applyNumberFormat="1" applyFont="1" applyFill="1" applyBorder="1" applyAlignment="1">
      <alignment horizontal="left" vertical="center" wrapText="1"/>
    </xf>
    <xf numFmtId="0" fontId="14" fillId="2" borderId="25" xfId="0" applyNumberFormat="1" applyFont="1" applyFill="1" applyBorder="1" applyAlignment="1">
      <alignment horizontal="left" vertical="center" wrapText="1"/>
    </xf>
    <xf numFmtId="0" fontId="14" fillId="21" borderId="25" xfId="0" applyNumberFormat="1" applyFont="1" applyFill="1" applyBorder="1" applyAlignment="1">
      <alignment horizontal="left" vertical="center" wrapText="1"/>
    </xf>
    <xf numFmtId="0" fontId="21" fillId="21" borderId="12" xfId="0" applyNumberFormat="1" applyFont="1" applyFill="1" applyBorder="1" applyAlignment="1">
      <alignment horizontal="center" vertical="center" wrapText="1"/>
    </xf>
    <xf numFmtId="0" fontId="21" fillId="21" borderId="12" xfId="0" applyNumberFormat="1" applyFont="1" applyFill="1" applyBorder="1" applyAlignment="1">
      <alignment horizontal="center" wrapText="1"/>
    </xf>
    <xf numFmtId="0" fontId="14" fillId="20" borderId="71" xfId="0" applyNumberFormat="1" applyFont="1" applyFill="1" applyBorder="1" applyAlignment="1">
      <alignment horizontal="left" wrapText="1"/>
    </xf>
    <xf numFmtId="0" fontId="14" fillId="20" borderId="34" xfId="0" applyNumberFormat="1" applyFont="1" applyFill="1" applyBorder="1" applyAlignment="1">
      <alignment horizontal="left" wrapText="1"/>
    </xf>
    <xf numFmtId="0" fontId="14" fillId="19" borderId="58" xfId="0" applyNumberFormat="1" applyFont="1" applyFill="1" applyBorder="1" applyAlignment="1">
      <alignment horizontal="left" wrapText="1"/>
    </xf>
    <xf numFmtId="0" fontId="14" fillId="24" borderId="14" xfId="0" applyNumberFormat="1" applyFont="1" applyFill="1" applyBorder="1" applyAlignment="1">
      <alignment wrapText="1"/>
    </xf>
    <xf numFmtId="0" fontId="14" fillId="21" borderId="8" xfId="0" applyNumberFormat="1" applyFont="1" applyFill="1" applyBorder="1" applyAlignment="1">
      <alignment horizontal="left" wrapText="1"/>
    </xf>
    <xf numFmtId="0" fontId="14" fillId="24" borderId="0" xfId="0" applyNumberFormat="1" applyFont="1" applyFill="1" applyBorder="1" applyAlignment="1">
      <alignment wrapText="1"/>
    </xf>
    <xf numFmtId="0" fontId="22" fillId="21" borderId="16" xfId="0" applyNumberFormat="1" applyFont="1" applyFill="1" applyBorder="1" applyAlignment="1">
      <alignment vertical="center" wrapText="1"/>
    </xf>
    <xf numFmtId="0" fontId="18" fillId="21" borderId="12" xfId="0" applyNumberFormat="1" applyFont="1" applyFill="1" applyBorder="1" applyAlignment="1">
      <alignment horizontal="center" vertical="center" wrapText="1"/>
    </xf>
    <xf numFmtId="9" fontId="14" fillId="24" borderId="16" xfId="0" applyNumberFormat="1" applyFont="1" applyFill="1" applyBorder="1" applyAlignment="1">
      <alignment horizontal="left" wrapText="1"/>
    </xf>
    <xf numFmtId="1" fontId="14" fillId="20" borderId="71" xfId="0" applyNumberFormat="1" applyFont="1" applyFill="1" applyBorder="1" applyAlignment="1">
      <alignment horizontal="left" wrapText="1"/>
    </xf>
    <xf numFmtId="1" fontId="14" fillId="19" borderId="61" xfId="0" applyNumberFormat="1" applyFont="1" applyFill="1" applyBorder="1" applyAlignment="1">
      <alignment horizontal="left" wrapText="1"/>
    </xf>
    <xf numFmtId="1" fontId="14" fillId="19" borderId="72" xfId="0" applyNumberFormat="1" applyFont="1" applyFill="1" applyBorder="1" applyAlignment="1">
      <alignment horizontal="left" wrapText="1"/>
    </xf>
    <xf numFmtId="1" fontId="14" fillId="20" borderId="34" xfId="0" applyNumberFormat="1" applyFont="1" applyFill="1" applyBorder="1" applyAlignment="1">
      <alignment horizontal="left" wrapText="1"/>
    </xf>
    <xf numFmtId="1" fontId="14" fillId="21" borderId="8" xfId="0" applyNumberFormat="1" applyFont="1" applyFill="1" applyBorder="1" applyAlignment="1">
      <alignment horizontal="left" wrapText="1"/>
    </xf>
    <xf numFmtId="1" fontId="14" fillId="20" borderId="73" xfId="0" applyNumberFormat="1" applyFont="1" applyFill="1" applyBorder="1" applyAlignment="1">
      <alignment horizontal="left" wrapText="1"/>
    </xf>
    <xf numFmtId="0" fontId="17" fillId="20" borderId="4" xfId="0" applyNumberFormat="1" applyFont="1" applyFill="1" applyBorder="1" applyAlignment="1">
      <alignment wrapText="1"/>
    </xf>
    <xf numFmtId="0" fontId="17" fillId="21" borderId="16" xfId="0" applyNumberFormat="1" applyFont="1" applyFill="1" applyBorder="1" applyAlignment="1">
      <alignment horizontal="center" vertical="center" wrapText="1"/>
    </xf>
    <xf numFmtId="0" fontId="14" fillId="25" borderId="16" xfId="0" applyNumberFormat="1" applyFont="1" applyFill="1" applyBorder="1" applyAlignment="1">
      <alignment wrapText="1"/>
    </xf>
    <xf numFmtId="0" fontId="14" fillId="20" borderId="16" xfId="0" applyNumberFormat="1" applyFont="1" applyFill="1" applyBorder="1" applyAlignment="1">
      <alignment wrapText="1"/>
    </xf>
    <xf numFmtId="1" fontId="14" fillId="19" borderId="63" xfId="0" applyNumberFormat="1" applyFont="1" applyFill="1" applyBorder="1" applyAlignment="1">
      <alignment horizontal="left" wrapText="1"/>
    </xf>
    <xf numFmtId="1" fontId="14" fillId="19" borderId="62" xfId="0" applyNumberFormat="1" applyFont="1" applyFill="1" applyBorder="1" applyAlignment="1">
      <alignment horizontal="left" wrapText="1"/>
    </xf>
    <xf numFmtId="0" fontId="14" fillId="19" borderId="60" xfId="0" applyNumberFormat="1" applyFont="1" applyFill="1" applyBorder="1" applyAlignment="1">
      <alignment horizontal="left" wrapText="1"/>
    </xf>
    <xf numFmtId="0" fontId="14" fillId="19" borderId="62" xfId="0" applyNumberFormat="1" applyFont="1" applyFill="1" applyBorder="1" applyAlignment="1">
      <alignment horizontal="left" wrapText="1"/>
    </xf>
    <xf numFmtId="0" fontId="14" fillId="25" borderId="56" xfId="0" applyNumberFormat="1" applyFont="1" applyFill="1" applyBorder="1" applyAlignment="1">
      <alignment wrapText="1"/>
    </xf>
    <xf numFmtId="0" fontId="16" fillId="10" borderId="2" xfId="0" applyNumberFormat="1" applyFont="1" applyFill="1" applyBorder="1" applyAlignment="1">
      <alignment horizontal="center" vertical="center" wrapText="1"/>
    </xf>
    <xf numFmtId="0" fontId="16" fillId="10" borderId="3" xfId="0" applyNumberFormat="1" applyFont="1" applyFill="1" applyBorder="1" applyAlignment="1">
      <alignment horizontal="center" vertical="center" wrapText="1"/>
    </xf>
    <xf numFmtId="0" fontId="16" fillId="10" borderId="4" xfId="0" applyNumberFormat="1" applyFont="1" applyFill="1" applyBorder="1" applyAlignment="1">
      <alignment horizontal="center" vertical="center" wrapText="1"/>
    </xf>
    <xf numFmtId="0" fontId="14" fillId="19" borderId="12" xfId="0" applyNumberFormat="1" applyFont="1" applyFill="1" applyBorder="1" applyAlignment="1">
      <alignment horizontal="left" wrapText="1"/>
    </xf>
    <xf numFmtId="0" fontId="14" fillId="19" borderId="8" xfId="0" applyNumberFormat="1" applyFont="1" applyFill="1" applyBorder="1" applyAlignment="1">
      <alignment horizontal="left" wrapText="1"/>
    </xf>
    <xf numFmtId="0" fontId="14" fillId="19" borderId="13" xfId="0" applyNumberFormat="1" applyFont="1" applyFill="1" applyBorder="1" applyAlignment="1">
      <alignment horizontal="left" wrapText="1"/>
    </xf>
    <xf numFmtId="0" fontId="20" fillId="19" borderId="15" xfId="0" applyNumberFormat="1" applyFont="1" applyFill="1" applyBorder="1" applyAlignment="1">
      <alignment horizontal="center" wrapText="1"/>
    </xf>
    <xf numFmtId="0" fontId="20" fillId="19" borderId="0" xfId="0" applyNumberFormat="1" applyFont="1" applyFill="1" applyBorder="1" applyAlignment="1">
      <alignment horizontal="center" wrapText="1"/>
    </xf>
    <xf numFmtId="0" fontId="20" fillId="19" borderId="14" xfId="0" applyNumberFormat="1" applyFont="1" applyFill="1" applyBorder="1" applyAlignment="1">
      <alignment horizontal="center" wrapText="1"/>
    </xf>
    <xf numFmtId="0" fontId="4" fillId="11" borderId="12" xfId="0" applyNumberFormat="1" applyFont="1" applyFill="1" applyBorder="1" applyAlignment="1">
      <alignment horizontal="left" wrapText="1"/>
    </xf>
    <xf numFmtId="0" fontId="4" fillId="11" borderId="8" xfId="0" applyNumberFormat="1" applyFont="1" applyFill="1" applyBorder="1" applyAlignment="1">
      <alignment horizontal="left" wrapText="1"/>
    </xf>
    <xf numFmtId="0" fontId="4" fillId="11" borderId="13" xfId="0" applyNumberFormat="1" applyFont="1" applyFill="1" applyBorder="1" applyAlignment="1">
      <alignment horizontal="left" wrapText="1"/>
    </xf>
    <xf numFmtId="0" fontId="4" fillId="11" borderId="36" xfId="0" applyNumberFormat="1" applyFont="1" applyFill="1" applyBorder="1" applyAlignment="1">
      <alignment horizontal="left" wrapText="1"/>
    </xf>
    <xf numFmtId="0" fontId="4" fillId="11" borderId="38" xfId="0" applyNumberFormat="1" applyFont="1" applyFill="1" applyBorder="1" applyAlignment="1">
      <alignment horizontal="left" wrapText="1"/>
    </xf>
    <xf numFmtId="0" fontId="4" fillId="11" borderId="45" xfId="0" applyNumberFormat="1" applyFont="1" applyFill="1" applyBorder="1" applyAlignment="1">
      <alignment horizontal="left" wrapText="1"/>
    </xf>
    <xf numFmtId="0" fontId="15" fillId="16" borderId="46" xfId="0" applyNumberFormat="1" applyFont="1" applyFill="1" applyBorder="1" applyAlignment="1">
      <alignment horizontal="left" wrapText="1"/>
    </xf>
    <xf numFmtId="0" fontId="15" fillId="16" borderId="48" xfId="0" applyNumberFormat="1" applyFont="1" applyFill="1" applyBorder="1" applyAlignment="1">
      <alignment horizontal="left" wrapText="1"/>
    </xf>
    <xf numFmtId="0" fontId="14" fillId="26" borderId="12" xfId="0" applyNumberFormat="1" applyFont="1" applyFill="1" applyBorder="1" applyAlignment="1">
      <alignment horizontal="center" vertical="center" wrapText="1"/>
    </xf>
    <xf numFmtId="0" fontId="14" fillId="26" borderId="8" xfId="0" applyNumberFormat="1" applyFont="1" applyFill="1" applyBorder="1" applyAlignment="1">
      <alignment horizontal="center" vertical="center" wrapText="1"/>
    </xf>
    <xf numFmtId="0" fontId="14" fillId="26" borderId="13" xfId="0" applyNumberFormat="1" applyFont="1" applyFill="1" applyBorder="1" applyAlignment="1">
      <alignment horizontal="center" vertical="center" wrapText="1"/>
    </xf>
    <xf numFmtId="0" fontId="14" fillId="20" borderId="2" xfId="0" applyNumberFormat="1" applyFont="1" applyFill="1" applyBorder="1" applyAlignment="1">
      <alignment horizontal="center" vertical="center" wrapText="1"/>
    </xf>
    <xf numFmtId="0" fontId="14" fillId="20" borderId="3" xfId="0" applyNumberFormat="1" applyFont="1" applyFill="1" applyBorder="1" applyAlignment="1">
      <alignment horizontal="center" vertical="center" wrapText="1"/>
    </xf>
    <xf numFmtId="0" fontId="14" fillId="20" borderId="4" xfId="0" applyNumberFormat="1" applyFont="1" applyFill="1" applyBorder="1" applyAlignment="1">
      <alignment horizontal="center" vertical="center" wrapText="1"/>
    </xf>
    <xf numFmtId="0" fontId="14" fillId="20" borderId="5" xfId="0" applyNumberFormat="1" applyFont="1" applyFill="1" applyBorder="1" applyAlignment="1">
      <alignment horizontal="center" vertical="center" wrapText="1"/>
    </xf>
    <xf numFmtId="0" fontId="14" fillId="20" borderId="6" xfId="0" applyNumberFormat="1" applyFont="1" applyFill="1" applyBorder="1" applyAlignment="1">
      <alignment horizontal="center" vertical="center" wrapText="1"/>
    </xf>
    <xf numFmtId="0" fontId="14" fillId="20" borderId="7" xfId="0" applyNumberFormat="1" applyFont="1" applyFill="1" applyBorder="1" applyAlignment="1">
      <alignment horizontal="center" vertical="center" wrapText="1"/>
    </xf>
    <xf numFmtId="1" fontId="14" fillId="20" borderId="2" xfId="0" applyNumberFormat="1" applyFont="1" applyFill="1" applyBorder="1" applyAlignment="1">
      <alignment horizontal="center" wrapText="1"/>
    </xf>
    <xf numFmtId="0" fontId="14" fillId="20" borderId="4" xfId="0" applyNumberFormat="1" applyFont="1" applyFill="1" applyBorder="1" applyAlignment="1">
      <alignment horizontal="center" wrapText="1"/>
    </xf>
    <xf numFmtId="0" fontId="14" fillId="20" borderId="5" xfId="0" applyNumberFormat="1" applyFont="1" applyFill="1" applyBorder="1" applyAlignment="1">
      <alignment horizontal="center" wrapText="1"/>
    </xf>
    <xf numFmtId="0" fontId="14" fillId="20" borderId="7" xfId="0" applyNumberFormat="1" applyFont="1" applyFill="1" applyBorder="1" applyAlignment="1">
      <alignment horizontal="center" wrapText="1"/>
    </xf>
    <xf numFmtId="0" fontId="14" fillId="7" borderId="12" xfId="0" applyNumberFormat="1" applyFont="1" applyFill="1" applyBorder="1" applyAlignment="1">
      <alignment horizontal="center" vertical="center" wrapText="1"/>
    </xf>
    <xf numFmtId="0" fontId="14" fillId="7" borderId="8" xfId="0" applyNumberFormat="1" applyFont="1" applyFill="1" applyBorder="1" applyAlignment="1">
      <alignment horizontal="center" vertical="center" wrapText="1"/>
    </xf>
    <xf numFmtId="0" fontId="14" fillId="7" borderId="13" xfId="0" applyNumberFormat="1" applyFont="1" applyFill="1" applyBorder="1" applyAlignment="1">
      <alignment horizontal="center" vertical="center" wrapText="1"/>
    </xf>
    <xf numFmtId="0" fontId="15" fillId="16" borderId="47" xfId="0" applyNumberFormat="1" applyFont="1" applyFill="1" applyBorder="1" applyAlignment="1">
      <alignment horizontal="left" wrapText="1"/>
    </xf>
    <xf numFmtId="0" fontId="4" fillId="11" borderId="55" xfId="0" applyNumberFormat="1" applyFont="1" applyFill="1" applyBorder="1" applyAlignment="1">
      <alignment horizontal="left" wrapText="1"/>
    </xf>
    <xf numFmtId="0" fontId="4" fillId="11" borderId="56" xfId="0" applyNumberFormat="1" applyFont="1" applyFill="1" applyBorder="1" applyAlignment="1">
      <alignment horizontal="left" wrapText="1"/>
    </xf>
    <xf numFmtId="0" fontId="4" fillId="11" borderId="65" xfId="0" applyNumberFormat="1" applyFont="1" applyFill="1" applyBorder="1" applyAlignment="1">
      <alignment horizontal="left" wrapText="1"/>
    </xf>
    <xf numFmtId="0" fontId="4" fillId="11" borderId="24" xfId="0" applyNumberFormat="1" applyFont="1" applyFill="1" applyBorder="1" applyAlignment="1">
      <alignment horizontal="left" wrapText="1"/>
    </xf>
    <xf numFmtId="0" fontId="4" fillId="11" borderId="25" xfId="0" applyNumberFormat="1" applyFont="1" applyFill="1" applyBorder="1" applyAlignment="1">
      <alignment horizontal="left" wrapText="1"/>
    </xf>
    <xf numFmtId="0" fontId="4" fillId="11" borderId="32" xfId="0" applyNumberFormat="1" applyFont="1" applyFill="1" applyBorder="1" applyAlignment="1">
      <alignment horizontal="left" wrapText="1"/>
    </xf>
    <xf numFmtId="0" fontId="15" fillId="16" borderId="49" xfId="0" applyNumberFormat="1" applyFont="1" applyFill="1" applyBorder="1" applyAlignment="1">
      <alignment horizontal="left" wrapText="1"/>
    </xf>
    <xf numFmtId="0" fontId="4" fillId="11" borderId="20" xfId="0" applyNumberFormat="1" applyFont="1" applyFill="1" applyBorder="1" applyAlignment="1">
      <alignment horizontal="left" wrapText="1"/>
    </xf>
    <xf numFmtId="0" fontId="4" fillId="11" borderId="16" xfId="0" applyNumberFormat="1" applyFont="1" applyFill="1" applyBorder="1" applyAlignment="1">
      <alignment horizontal="left" wrapText="1"/>
    </xf>
    <xf numFmtId="0" fontId="4" fillId="11" borderId="30" xfId="0" applyNumberFormat="1" applyFont="1" applyFill="1" applyBorder="1" applyAlignment="1">
      <alignment horizontal="left" wrapText="1"/>
    </xf>
    <xf numFmtId="0" fontId="14" fillId="19" borderId="15" xfId="0" applyNumberFormat="1" applyFont="1" applyFill="1" applyBorder="1" applyAlignment="1">
      <alignment horizontal="left" wrapText="1"/>
    </xf>
    <xf numFmtId="0" fontId="14" fillId="19" borderId="0" xfId="0" applyNumberFormat="1" applyFont="1" applyFill="1" applyBorder="1" applyAlignment="1">
      <alignment horizontal="left" wrapText="1"/>
    </xf>
    <xf numFmtId="0" fontId="14" fillId="19" borderId="14" xfId="0" applyNumberFormat="1" applyFont="1" applyFill="1" applyBorder="1" applyAlignment="1">
      <alignment horizontal="left" wrapText="1"/>
    </xf>
    <xf numFmtId="0" fontId="14" fillId="23" borderId="51" xfId="0" applyNumberFormat="1" applyFont="1" applyFill="1" applyBorder="1" applyAlignment="1">
      <alignment horizontal="center" wrapText="1"/>
    </xf>
    <xf numFmtId="0" fontId="14" fillId="23" borderId="3" xfId="0" applyNumberFormat="1" applyFont="1" applyFill="1" applyBorder="1" applyAlignment="1">
      <alignment horizontal="center" wrapText="1"/>
    </xf>
    <xf numFmtId="0" fontId="14" fillId="23" borderId="52" xfId="0" applyNumberFormat="1" applyFont="1" applyFill="1" applyBorder="1" applyAlignment="1">
      <alignment horizontal="center" wrapText="1"/>
    </xf>
    <xf numFmtId="0" fontId="14" fillId="23" borderId="0" xfId="0" applyNumberFormat="1" applyFont="1" applyFill="1" applyBorder="1" applyAlignment="1">
      <alignment horizontal="center" wrapText="1"/>
    </xf>
    <xf numFmtId="0" fontId="14" fillId="23" borderId="53" xfId="0" applyNumberFormat="1" applyFont="1" applyFill="1" applyBorder="1" applyAlignment="1">
      <alignment horizontal="center" wrapText="1"/>
    </xf>
    <xf numFmtId="0" fontId="14" fillId="23" borderId="6" xfId="0" applyNumberFormat="1" applyFont="1" applyFill="1" applyBorder="1" applyAlignment="1">
      <alignment horizontal="center" wrapText="1"/>
    </xf>
    <xf numFmtId="0" fontId="4" fillId="11" borderId="26" xfId="0" applyNumberFormat="1" applyFont="1" applyFill="1" applyBorder="1" applyAlignment="1">
      <alignment horizontal="left" wrapText="1"/>
    </xf>
    <xf numFmtId="0" fontId="16" fillId="10" borderId="12" xfId="0" applyNumberFormat="1" applyFont="1" applyFill="1" applyBorder="1" applyAlignment="1">
      <alignment horizontal="center" vertical="center" wrapText="1"/>
    </xf>
    <xf numFmtId="0" fontId="16" fillId="10" borderId="8" xfId="0" applyNumberFormat="1" applyFont="1" applyFill="1" applyBorder="1" applyAlignment="1">
      <alignment horizontal="center" vertical="center" wrapText="1"/>
    </xf>
    <xf numFmtId="0" fontId="16" fillId="10" borderId="13" xfId="0" applyNumberFormat="1" applyFont="1" applyFill="1" applyBorder="1" applyAlignment="1">
      <alignment horizontal="center" vertical="center" wrapText="1"/>
    </xf>
    <xf numFmtId="0" fontId="15" fillId="16" borderId="66" xfId="0" applyNumberFormat="1" applyFont="1" applyFill="1" applyBorder="1" applyAlignment="1">
      <alignment horizontal="left" wrapText="1"/>
    </xf>
    <xf numFmtId="0" fontId="15" fillId="16" borderId="67" xfId="0" applyNumberFormat="1" applyFont="1" applyFill="1" applyBorder="1" applyAlignment="1">
      <alignment horizontal="left" wrapText="1"/>
    </xf>
    <xf numFmtId="0" fontId="14" fillId="25" borderId="16" xfId="0" applyNumberFormat="1" applyFont="1" applyFill="1" applyBorder="1" applyAlignment="1">
      <alignment horizontal="center" wrapText="1"/>
    </xf>
    <xf numFmtId="0" fontId="14" fillId="20" borderId="16" xfId="0" applyNumberFormat="1" applyFont="1" applyFill="1" applyBorder="1" applyAlignment="1">
      <alignment horizontal="center" wrapText="1"/>
    </xf>
    <xf numFmtId="0" fontId="14" fillId="19" borderId="20" xfId="0" applyNumberFormat="1" applyFont="1" applyFill="1" applyBorder="1" applyAlignment="1">
      <alignment horizontal="left" wrapText="1"/>
    </xf>
    <xf numFmtId="0" fontId="14" fillId="19" borderId="16" xfId="0" applyNumberFormat="1" applyFont="1" applyFill="1" applyBorder="1" applyAlignment="1">
      <alignment horizontal="left" wrapText="1"/>
    </xf>
    <xf numFmtId="0" fontId="4" fillId="11" borderId="39" xfId="0" applyNumberFormat="1" applyFont="1" applyFill="1" applyBorder="1" applyAlignment="1">
      <alignment horizontal="left" wrapText="1"/>
    </xf>
    <xf numFmtId="0" fontId="4" fillId="11" borderId="40" xfId="0" applyNumberFormat="1" applyFont="1" applyFill="1" applyBorder="1" applyAlignment="1">
      <alignment horizontal="left" wrapText="1"/>
    </xf>
    <xf numFmtId="0" fontId="4" fillId="11" borderId="41" xfId="0" applyNumberFormat="1" applyFont="1" applyFill="1" applyBorder="1" applyAlignment="1">
      <alignment horizontal="left" wrapText="1"/>
    </xf>
    <xf numFmtId="0" fontId="14" fillId="6" borderId="31" xfId="0" applyNumberFormat="1" applyFont="1" applyFill="1" applyBorder="1" applyAlignment="1">
      <alignment horizontal="left" wrapText="1"/>
    </xf>
    <xf numFmtId="0" fontId="14" fillId="6" borderId="34" xfId="0" applyNumberFormat="1" applyFont="1" applyFill="1" applyBorder="1" applyAlignment="1">
      <alignment horizontal="left" wrapText="1"/>
    </xf>
    <xf numFmtId="0" fontId="14" fillId="6" borderId="35" xfId="0" applyNumberFormat="1" applyFont="1" applyFill="1" applyBorder="1" applyAlignment="1">
      <alignment horizontal="left" wrapText="1"/>
    </xf>
    <xf numFmtId="0" fontId="15" fillId="16" borderId="68" xfId="0" applyNumberFormat="1" applyFont="1" applyFill="1" applyBorder="1" applyAlignment="1">
      <alignment horizontal="left" wrapText="1"/>
    </xf>
    <xf numFmtId="0" fontId="15" fillId="16" borderId="69" xfId="0" applyNumberFormat="1" applyFont="1" applyFill="1" applyBorder="1" applyAlignment="1">
      <alignment horizontal="left" wrapText="1"/>
    </xf>
    <xf numFmtId="0" fontId="15" fillId="16" borderId="70" xfId="0" applyNumberFormat="1" applyFont="1" applyFill="1" applyBorder="1" applyAlignment="1">
      <alignment horizontal="left" wrapText="1"/>
    </xf>
    <xf numFmtId="1" fontId="14" fillId="7" borderId="12" xfId="0" applyNumberFormat="1" applyFont="1" applyFill="1" applyBorder="1" applyAlignment="1">
      <alignment horizontal="center" wrapText="1"/>
    </xf>
    <xf numFmtId="0" fontId="14" fillId="7" borderId="13" xfId="0" applyNumberFormat="1" applyFont="1" applyFill="1" applyBorder="1" applyAlignment="1">
      <alignment horizontal="center" wrapText="1"/>
    </xf>
    <xf numFmtId="0" fontId="14" fillId="24" borderId="0" xfId="0" applyNumberFormat="1" applyFont="1" applyFill="1" applyBorder="1" applyAlignment="1">
      <alignment horizontal="center" wrapText="1"/>
    </xf>
    <xf numFmtId="0" fontId="17" fillId="20" borderId="12" xfId="0" applyNumberFormat="1" applyFont="1" applyFill="1" applyBorder="1" applyAlignment="1">
      <alignment horizontal="center" wrapText="1"/>
    </xf>
    <xf numFmtId="0" fontId="17" fillId="20" borderId="8" xfId="0" applyNumberFormat="1" applyFont="1" applyFill="1" applyBorder="1" applyAlignment="1">
      <alignment horizontal="center" wrapText="1"/>
    </xf>
    <xf numFmtId="0" fontId="17" fillId="20" borderId="13" xfId="0" applyNumberFormat="1" applyFont="1" applyFill="1" applyBorder="1" applyAlignment="1">
      <alignment horizontal="center" wrapText="1"/>
    </xf>
    <xf numFmtId="0" fontId="17" fillId="20" borderId="2" xfId="0" applyNumberFormat="1" applyFont="1" applyFill="1" applyBorder="1" applyAlignment="1">
      <alignment horizontal="center" wrapText="1"/>
    </xf>
    <xf numFmtId="0" fontId="17" fillId="20" borderId="3" xfId="0" applyNumberFormat="1" applyFont="1" applyFill="1" applyBorder="1" applyAlignment="1">
      <alignment horizontal="center" wrapText="1"/>
    </xf>
    <xf numFmtId="0" fontId="17" fillId="20" borderId="4" xfId="0" applyNumberFormat="1" applyFont="1" applyFill="1" applyBorder="1" applyAlignment="1">
      <alignment horizontal="center" wrapText="1"/>
    </xf>
    <xf numFmtId="1" fontId="14" fillId="26" borderId="12" xfId="0" applyNumberFormat="1" applyFont="1" applyFill="1" applyBorder="1" applyAlignment="1">
      <alignment horizontal="center" wrapText="1"/>
    </xf>
    <xf numFmtId="0" fontId="14" fillId="26" borderId="13" xfId="0" applyNumberFormat="1" applyFont="1" applyFill="1" applyBorder="1" applyAlignment="1">
      <alignment horizontal="center" wrapText="1"/>
    </xf>
    <xf numFmtId="0" fontId="14" fillId="25" borderId="56" xfId="0" applyNumberFormat="1" applyFont="1" applyFill="1" applyBorder="1" applyAlignment="1">
      <alignment horizontal="center" wrapText="1"/>
    </xf>
    <xf numFmtId="0" fontId="22" fillId="21" borderId="16" xfId="0" applyNumberFormat="1" applyFont="1" applyFill="1" applyBorder="1" applyAlignment="1">
      <alignment horizontal="center" vertical="center" wrapText="1"/>
    </xf>
    <xf numFmtId="0" fontId="7" fillId="17" borderId="12" xfId="0" applyFont="1" applyFill="1" applyBorder="1" applyAlignment="1">
      <alignment horizontal="center"/>
    </xf>
    <xf numFmtId="0" fontId="7" fillId="17" borderId="8" xfId="0" applyFont="1" applyFill="1" applyBorder="1" applyAlignment="1">
      <alignment horizontal="center"/>
    </xf>
    <xf numFmtId="0" fontId="7" fillId="17" borderId="13" xfId="0" applyFont="1" applyFill="1" applyBorder="1" applyAlignment="1">
      <alignment horizontal="center"/>
    </xf>
    <xf numFmtId="0" fontId="9" fillId="18" borderId="12" xfId="0" applyFont="1" applyFill="1" applyBorder="1" applyAlignment="1">
      <alignment horizontal="center" wrapText="1"/>
    </xf>
    <xf numFmtId="0" fontId="9" fillId="18" borderId="13" xfId="0" applyFont="1" applyFill="1" applyBorder="1" applyAlignment="1">
      <alignment horizontal="center" wrapText="1"/>
    </xf>
    <xf numFmtId="0" fontId="10" fillId="19" borderId="9" xfId="0" applyFont="1" applyFill="1" applyBorder="1" applyAlignment="1">
      <alignment horizontal="center" wrapText="1"/>
    </xf>
    <xf numFmtId="0" fontId="10" fillId="19" borderId="10" xfId="0" applyFont="1" applyFill="1" applyBorder="1" applyAlignment="1">
      <alignment horizontal="center" wrapText="1"/>
    </xf>
    <xf numFmtId="0" fontId="5" fillId="3" borderId="15" xfId="0" applyFont="1" applyFill="1" applyBorder="1" applyAlignment="1">
      <alignment horizontal="center" wrapText="1"/>
    </xf>
    <xf numFmtId="0" fontId="5" fillId="3" borderId="0" xfId="0" applyFont="1" applyFill="1" applyBorder="1" applyAlignment="1">
      <alignment horizontal="center" wrapText="1"/>
    </xf>
    <xf numFmtId="0" fontId="3" fillId="7" borderId="12" xfId="0" applyFont="1" applyFill="1" applyBorder="1" applyAlignment="1">
      <alignment horizontal="center" wrapText="1"/>
    </xf>
    <xf numFmtId="0" fontId="3" fillId="7" borderId="8" xfId="0" applyFont="1" applyFill="1" applyBorder="1" applyAlignment="1">
      <alignment horizontal="center" wrapText="1"/>
    </xf>
    <xf numFmtId="0" fontId="3" fillId="7" borderId="13"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00F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107</xdr:row>
      <xdr:rowOff>0</xdr:rowOff>
    </xdr:from>
    <xdr:ext cx="1150470" cy="1090023"/>
    <xdr:pic>
      <xdr:nvPicPr>
        <xdr:cNvPr id="6" name="Picture 5">
          <a:extLst>
            <a:ext uri="{FF2B5EF4-FFF2-40B4-BE49-F238E27FC236}">
              <a16:creationId xmlns:a16="http://schemas.microsoft.com/office/drawing/2014/main" id="{B0488773-A3DE-9A4C-9551-D67CBD7C66DC}"/>
            </a:ext>
          </a:extLst>
        </xdr:cNvPr>
        <xdr:cNvPicPr>
          <a:picLocks noChangeAspect="1"/>
        </xdr:cNvPicPr>
      </xdr:nvPicPr>
      <xdr:blipFill>
        <a:blip xmlns:r="http://schemas.openxmlformats.org/officeDocument/2006/relationships" r:embed="rId1"/>
        <a:stretch>
          <a:fillRect/>
        </a:stretch>
      </xdr:blipFill>
      <xdr:spPr>
        <a:xfrm>
          <a:off x="1" y="43165059"/>
          <a:ext cx="1150470" cy="1090023"/>
        </a:xfrm>
        <a:prstGeom prst="rect">
          <a:avLst/>
        </a:prstGeom>
      </xdr:spPr>
    </xdr:pic>
    <xdr:clientData/>
  </xdr:oneCellAnchor>
  <xdr:oneCellAnchor>
    <xdr:from>
      <xdr:col>11</xdr:col>
      <xdr:colOff>848851</xdr:colOff>
      <xdr:row>107</xdr:row>
      <xdr:rowOff>2185</xdr:rowOff>
    </xdr:from>
    <xdr:ext cx="1123383" cy="1064359"/>
    <xdr:pic>
      <xdr:nvPicPr>
        <xdr:cNvPr id="7" name="Picture 6">
          <a:extLst>
            <a:ext uri="{FF2B5EF4-FFF2-40B4-BE49-F238E27FC236}">
              <a16:creationId xmlns:a16="http://schemas.microsoft.com/office/drawing/2014/main" id="{89A68F6A-AFC5-CD4C-90EF-2685EF153556}"/>
            </a:ext>
          </a:extLst>
        </xdr:cNvPr>
        <xdr:cNvPicPr>
          <a:picLocks noChangeAspect="1"/>
        </xdr:cNvPicPr>
      </xdr:nvPicPr>
      <xdr:blipFill>
        <a:blip xmlns:r="http://schemas.openxmlformats.org/officeDocument/2006/relationships" r:embed="rId1"/>
        <a:stretch>
          <a:fillRect/>
        </a:stretch>
      </xdr:blipFill>
      <xdr:spPr>
        <a:xfrm>
          <a:off x="20914851" y="43167244"/>
          <a:ext cx="1123383" cy="1064359"/>
        </a:xfrm>
        <a:prstGeom prst="rect">
          <a:avLst/>
        </a:prstGeom>
      </xdr:spPr>
    </xdr:pic>
    <xdr:clientData/>
  </xdr:oneCellAnchor>
  <xdr:oneCellAnchor>
    <xdr:from>
      <xdr:col>0</xdr:col>
      <xdr:colOff>89648</xdr:colOff>
      <xdr:row>0</xdr:row>
      <xdr:rowOff>74706</xdr:rowOff>
    </xdr:from>
    <xdr:ext cx="901290" cy="853935"/>
    <xdr:pic>
      <xdr:nvPicPr>
        <xdr:cNvPr id="10" name="Picture 9">
          <a:extLst>
            <a:ext uri="{FF2B5EF4-FFF2-40B4-BE49-F238E27FC236}">
              <a16:creationId xmlns:a16="http://schemas.microsoft.com/office/drawing/2014/main" id="{8000EC89-F2F3-C94B-ABAF-ED7475E995D9}"/>
            </a:ext>
          </a:extLst>
        </xdr:cNvPr>
        <xdr:cNvPicPr>
          <a:picLocks noChangeAspect="1"/>
        </xdr:cNvPicPr>
      </xdr:nvPicPr>
      <xdr:blipFill>
        <a:blip xmlns:r="http://schemas.openxmlformats.org/officeDocument/2006/relationships" r:embed="rId1"/>
        <a:stretch>
          <a:fillRect/>
        </a:stretch>
      </xdr:blipFill>
      <xdr:spPr>
        <a:xfrm>
          <a:off x="89648" y="74706"/>
          <a:ext cx="901290" cy="853935"/>
        </a:xfrm>
        <a:prstGeom prst="rect">
          <a:avLst/>
        </a:prstGeom>
      </xdr:spPr>
    </xdr:pic>
    <xdr:clientData/>
  </xdr:oneCellAnchor>
  <xdr:oneCellAnchor>
    <xdr:from>
      <xdr:col>11</xdr:col>
      <xdr:colOff>714381</xdr:colOff>
      <xdr:row>0</xdr:row>
      <xdr:rowOff>106773</xdr:rowOff>
    </xdr:from>
    <xdr:ext cx="868260" cy="825989"/>
    <xdr:pic>
      <xdr:nvPicPr>
        <xdr:cNvPr id="11" name="Picture 10">
          <a:extLst>
            <a:ext uri="{FF2B5EF4-FFF2-40B4-BE49-F238E27FC236}">
              <a16:creationId xmlns:a16="http://schemas.microsoft.com/office/drawing/2014/main" id="{4C4F24F3-A827-CC43-B468-D1B32A837133}"/>
            </a:ext>
          </a:extLst>
        </xdr:cNvPr>
        <xdr:cNvPicPr>
          <a:picLocks noChangeAspect="1"/>
        </xdr:cNvPicPr>
      </xdr:nvPicPr>
      <xdr:blipFill>
        <a:blip xmlns:r="http://schemas.openxmlformats.org/officeDocument/2006/relationships" r:embed="rId1"/>
        <a:stretch>
          <a:fillRect/>
        </a:stretch>
      </xdr:blipFill>
      <xdr:spPr>
        <a:xfrm>
          <a:off x="20511440" y="106773"/>
          <a:ext cx="868260" cy="82598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1246909</xdr:colOff>
      <xdr:row>1</xdr:row>
      <xdr:rowOff>0</xdr:rowOff>
    </xdr:to>
    <xdr:pic>
      <xdr:nvPicPr>
        <xdr:cNvPr id="2" name="Picture 1">
          <a:extLst>
            <a:ext uri="{FF2B5EF4-FFF2-40B4-BE49-F238E27FC236}">
              <a16:creationId xmlns:a16="http://schemas.microsoft.com/office/drawing/2014/main" id="{73A1E42C-4705-5C4B-8258-5BF5A55CBE17}"/>
            </a:ext>
          </a:extLst>
        </xdr:cNvPr>
        <xdr:cNvPicPr>
          <a:picLocks noChangeAspect="1"/>
        </xdr:cNvPicPr>
      </xdr:nvPicPr>
      <xdr:blipFill>
        <a:blip xmlns:r="http://schemas.openxmlformats.org/officeDocument/2006/relationships" r:embed="rId1"/>
        <a:stretch>
          <a:fillRect/>
        </a:stretch>
      </xdr:blipFill>
      <xdr:spPr>
        <a:xfrm>
          <a:off x="0" y="0"/>
          <a:ext cx="1246909" cy="1181395"/>
        </a:xfrm>
        <a:prstGeom prst="rect">
          <a:avLst/>
        </a:prstGeom>
      </xdr:spPr>
    </xdr:pic>
    <xdr:clientData/>
  </xdr:twoCellAnchor>
  <xdr:twoCellAnchor editAs="oneCell">
    <xdr:from>
      <xdr:col>4</xdr:col>
      <xdr:colOff>5791200</xdr:colOff>
      <xdr:row>0</xdr:row>
      <xdr:rowOff>1</xdr:rowOff>
    </xdr:from>
    <xdr:to>
      <xdr:col>4</xdr:col>
      <xdr:colOff>7061200</xdr:colOff>
      <xdr:row>0</xdr:row>
      <xdr:rowOff>1151861</xdr:rowOff>
    </xdr:to>
    <xdr:pic>
      <xdr:nvPicPr>
        <xdr:cNvPr id="3" name="Picture 2">
          <a:extLst>
            <a:ext uri="{FF2B5EF4-FFF2-40B4-BE49-F238E27FC236}">
              <a16:creationId xmlns:a16="http://schemas.microsoft.com/office/drawing/2014/main" id="{77F4EFC7-75BB-3C40-B3F3-01BDFB1DFEE4}"/>
            </a:ext>
          </a:extLst>
        </xdr:cNvPr>
        <xdr:cNvPicPr>
          <a:picLocks noChangeAspect="1"/>
        </xdr:cNvPicPr>
      </xdr:nvPicPr>
      <xdr:blipFill>
        <a:blip xmlns:r="http://schemas.openxmlformats.org/officeDocument/2006/relationships" r:embed="rId1"/>
        <a:stretch>
          <a:fillRect/>
        </a:stretch>
      </xdr:blipFill>
      <xdr:spPr>
        <a:xfrm>
          <a:off x="34735386" y="1"/>
          <a:ext cx="1270000" cy="1151860"/>
        </a:xfrm>
        <a:prstGeom prst="rect">
          <a:avLst/>
        </a:prstGeom>
      </xdr:spPr>
    </xdr:pic>
    <xdr:clientData/>
  </xdr:twoCellAnchor>
  <xdr:twoCellAnchor editAs="oneCell">
    <xdr:from>
      <xdr:col>4</xdr:col>
      <xdr:colOff>5765800</xdr:colOff>
      <xdr:row>38</xdr:row>
      <xdr:rowOff>25400</xdr:rowOff>
    </xdr:from>
    <xdr:to>
      <xdr:col>4</xdr:col>
      <xdr:colOff>7010400</xdr:colOff>
      <xdr:row>38</xdr:row>
      <xdr:rowOff>1166283</xdr:rowOff>
    </xdr:to>
    <xdr:pic>
      <xdr:nvPicPr>
        <xdr:cNvPr id="4" name="Picture 3">
          <a:extLst>
            <a:ext uri="{FF2B5EF4-FFF2-40B4-BE49-F238E27FC236}">
              <a16:creationId xmlns:a16="http://schemas.microsoft.com/office/drawing/2014/main" id="{95EB0502-CED7-B549-BA96-57207C97C630}"/>
            </a:ext>
          </a:extLst>
        </xdr:cNvPr>
        <xdr:cNvPicPr>
          <a:picLocks noChangeAspect="1"/>
        </xdr:cNvPicPr>
      </xdr:nvPicPr>
      <xdr:blipFill>
        <a:blip xmlns:r="http://schemas.openxmlformats.org/officeDocument/2006/relationships" r:embed="rId1"/>
        <a:stretch>
          <a:fillRect/>
        </a:stretch>
      </xdr:blipFill>
      <xdr:spPr>
        <a:xfrm>
          <a:off x="34671000" y="19583400"/>
          <a:ext cx="1244600" cy="1140883"/>
        </a:xfrm>
        <a:prstGeom prst="rect">
          <a:avLst/>
        </a:prstGeom>
      </xdr:spPr>
    </xdr:pic>
    <xdr:clientData/>
  </xdr:twoCellAnchor>
  <xdr:twoCellAnchor editAs="oneCell">
    <xdr:from>
      <xdr:col>0</xdr:col>
      <xdr:colOff>50800</xdr:colOff>
      <xdr:row>37</xdr:row>
      <xdr:rowOff>808566</xdr:rowOff>
    </xdr:from>
    <xdr:to>
      <xdr:col>0</xdr:col>
      <xdr:colOff>1371600</xdr:colOff>
      <xdr:row>39</xdr:row>
      <xdr:rowOff>12699</xdr:rowOff>
    </xdr:to>
    <xdr:pic>
      <xdr:nvPicPr>
        <xdr:cNvPr id="5" name="Picture 4">
          <a:extLst>
            <a:ext uri="{FF2B5EF4-FFF2-40B4-BE49-F238E27FC236}">
              <a16:creationId xmlns:a16="http://schemas.microsoft.com/office/drawing/2014/main" id="{7B42FEFE-7FF3-4F40-ABC6-4B834BCE3ED2}"/>
            </a:ext>
          </a:extLst>
        </xdr:cNvPr>
        <xdr:cNvPicPr>
          <a:picLocks noChangeAspect="1"/>
        </xdr:cNvPicPr>
      </xdr:nvPicPr>
      <xdr:blipFill>
        <a:blip xmlns:r="http://schemas.openxmlformats.org/officeDocument/2006/relationships" r:embed="rId1"/>
        <a:stretch>
          <a:fillRect/>
        </a:stretch>
      </xdr:blipFill>
      <xdr:spPr>
        <a:xfrm>
          <a:off x="50800" y="19553766"/>
          <a:ext cx="1320800" cy="1210733"/>
        </a:xfrm>
        <a:prstGeom prst="rect">
          <a:avLst/>
        </a:prstGeom>
      </xdr:spPr>
    </xdr:pic>
    <xdr:clientData/>
  </xdr:twoCellAnchor>
  <xdr:twoCellAnchor editAs="oneCell">
    <xdr:from>
      <xdr:col>4</xdr:col>
      <xdr:colOff>5816600</xdr:colOff>
      <xdr:row>18</xdr:row>
      <xdr:rowOff>0</xdr:rowOff>
    </xdr:from>
    <xdr:to>
      <xdr:col>4</xdr:col>
      <xdr:colOff>7061200</xdr:colOff>
      <xdr:row>18</xdr:row>
      <xdr:rowOff>1140883</xdr:rowOff>
    </xdr:to>
    <xdr:pic>
      <xdr:nvPicPr>
        <xdr:cNvPr id="6" name="Picture 5">
          <a:extLst>
            <a:ext uri="{FF2B5EF4-FFF2-40B4-BE49-F238E27FC236}">
              <a16:creationId xmlns:a16="http://schemas.microsoft.com/office/drawing/2014/main" id="{B9CBE0AE-AF34-6B46-884C-7FA10CF25120}"/>
            </a:ext>
          </a:extLst>
        </xdr:cNvPr>
        <xdr:cNvPicPr>
          <a:picLocks noChangeAspect="1"/>
        </xdr:cNvPicPr>
      </xdr:nvPicPr>
      <xdr:blipFill>
        <a:blip xmlns:r="http://schemas.openxmlformats.org/officeDocument/2006/relationships" r:embed="rId1"/>
        <a:stretch>
          <a:fillRect/>
        </a:stretch>
      </xdr:blipFill>
      <xdr:spPr>
        <a:xfrm>
          <a:off x="34721800" y="9182100"/>
          <a:ext cx="1244600" cy="1140883"/>
        </a:xfrm>
        <a:prstGeom prst="rect">
          <a:avLst/>
        </a:prstGeom>
      </xdr:spPr>
    </xdr:pic>
    <xdr:clientData/>
  </xdr:twoCellAnchor>
  <xdr:twoCellAnchor editAs="oneCell">
    <xdr:from>
      <xdr:col>0</xdr:col>
      <xdr:colOff>76200</xdr:colOff>
      <xdr:row>17</xdr:row>
      <xdr:rowOff>757766</xdr:rowOff>
    </xdr:from>
    <xdr:to>
      <xdr:col>0</xdr:col>
      <xdr:colOff>1397000</xdr:colOff>
      <xdr:row>18</xdr:row>
      <xdr:rowOff>1155699</xdr:rowOff>
    </xdr:to>
    <xdr:pic>
      <xdr:nvPicPr>
        <xdr:cNvPr id="7" name="Picture 6">
          <a:extLst>
            <a:ext uri="{FF2B5EF4-FFF2-40B4-BE49-F238E27FC236}">
              <a16:creationId xmlns:a16="http://schemas.microsoft.com/office/drawing/2014/main" id="{847E05B4-2F8E-9442-95C6-72B156B83759}"/>
            </a:ext>
          </a:extLst>
        </xdr:cNvPr>
        <xdr:cNvPicPr>
          <a:picLocks noChangeAspect="1"/>
        </xdr:cNvPicPr>
      </xdr:nvPicPr>
      <xdr:blipFill>
        <a:blip xmlns:r="http://schemas.openxmlformats.org/officeDocument/2006/relationships" r:embed="rId1"/>
        <a:stretch>
          <a:fillRect/>
        </a:stretch>
      </xdr:blipFill>
      <xdr:spPr>
        <a:xfrm>
          <a:off x="76200" y="9139766"/>
          <a:ext cx="1320800" cy="11980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365A7-BCDA-5142-BA5D-127B6A8226A6}">
  <dimension ref="A1:AI183"/>
  <sheetViews>
    <sheetView tabSelected="1" topLeftCell="A81" zoomScale="86" zoomScaleNormal="85" workbookViewId="0">
      <selection activeCell="B59" sqref="B59:M59"/>
    </sheetView>
  </sheetViews>
  <sheetFormatPr baseColWidth="10" defaultColWidth="83.6640625" defaultRowHeight="21"/>
  <cols>
    <col min="1" max="1" width="120.83203125" style="198" customWidth="1"/>
    <col min="2" max="2" width="34.33203125" style="201" customWidth="1"/>
    <col min="3" max="3" width="20.1640625" style="201" customWidth="1"/>
    <col min="4" max="4" width="10.5" style="201" bestFit="1" customWidth="1"/>
    <col min="5" max="5" width="10.5" style="201" customWidth="1"/>
    <col min="6" max="6" width="11.6640625" style="201" customWidth="1"/>
    <col min="7" max="7" width="12" style="201" customWidth="1"/>
    <col min="8" max="8" width="10.5" style="201" customWidth="1"/>
    <col min="9" max="9" width="11.5" style="201" customWidth="1"/>
    <col min="10" max="10" width="10.5" style="201" bestFit="1" customWidth="1"/>
    <col min="11" max="11" width="12" style="201" bestFit="1" customWidth="1"/>
    <col min="12" max="12" width="18" style="201" bestFit="1" customWidth="1"/>
    <col min="13" max="13" width="12" style="245" bestFit="1" customWidth="1"/>
    <col min="14" max="14" width="83.6640625" style="218"/>
    <col min="15" max="35" width="83.6640625" style="200"/>
    <col min="36" max="16384" width="83.6640625" style="201"/>
  </cols>
  <sheetData>
    <row r="1" spans="1:35" s="187" customFormat="1" ht="76" customHeight="1" thickBot="1">
      <c r="A1" s="331" t="s">
        <v>295</v>
      </c>
      <c r="B1" s="332"/>
      <c r="C1" s="332"/>
      <c r="D1" s="332"/>
      <c r="E1" s="332"/>
      <c r="F1" s="332"/>
      <c r="G1" s="332"/>
      <c r="H1" s="332"/>
      <c r="I1" s="332"/>
      <c r="J1" s="332"/>
      <c r="K1" s="332"/>
      <c r="L1" s="332"/>
      <c r="M1" s="333"/>
      <c r="N1" s="185"/>
      <c r="O1" s="186"/>
      <c r="P1" s="186"/>
      <c r="Q1" s="186"/>
      <c r="R1" s="186"/>
      <c r="S1" s="186"/>
      <c r="T1" s="186"/>
      <c r="U1" s="186"/>
      <c r="V1" s="186"/>
      <c r="W1" s="186"/>
      <c r="X1" s="186"/>
      <c r="Y1" s="186"/>
      <c r="Z1" s="186"/>
      <c r="AA1" s="186"/>
      <c r="AB1" s="186"/>
      <c r="AC1" s="186"/>
      <c r="AD1" s="186"/>
      <c r="AE1" s="186"/>
      <c r="AF1" s="186"/>
      <c r="AG1" s="186"/>
      <c r="AH1" s="186"/>
      <c r="AI1" s="186"/>
    </row>
    <row r="2" spans="1:35" s="246" customFormat="1" ht="22" thickBot="1">
      <c r="A2" s="280" t="s">
        <v>301</v>
      </c>
      <c r="B2" s="281"/>
      <c r="C2" s="281"/>
      <c r="D2" s="281"/>
      <c r="E2" s="281"/>
      <c r="F2" s="281"/>
      <c r="G2" s="281"/>
      <c r="H2" s="281"/>
      <c r="I2" s="281"/>
      <c r="J2" s="281"/>
      <c r="K2" s="281"/>
      <c r="L2" s="281"/>
      <c r="M2" s="282"/>
      <c r="N2" s="204"/>
      <c r="O2" s="205"/>
      <c r="P2" s="205"/>
      <c r="Q2" s="205"/>
      <c r="R2" s="205"/>
      <c r="S2" s="205"/>
      <c r="T2" s="205"/>
      <c r="U2" s="205"/>
      <c r="V2" s="205"/>
      <c r="W2" s="205"/>
      <c r="X2" s="205"/>
    </row>
    <row r="3" spans="1:35" s="246" customFormat="1" ht="22" thickBot="1">
      <c r="A3" s="280" t="s">
        <v>296</v>
      </c>
      <c r="B3" s="281"/>
      <c r="C3" s="281"/>
      <c r="D3" s="281"/>
      <c r="E3" s="281"/>
      <c r="F3" s="281"/>
      <c r="G3" s="281"/>
      <c r="H3" s="281"/>
      <c r="I3" s="281"/>
      <c r="J3" s="281"/>
      <c r="K3" s="281"/>
      <c r="L3" s="281"/>
      <c r="M3" s="282"/>
      <c r="N3" s="204"/>
      <c r="O3" s="205"/>
      <c r="P3" s="205"/>
      <c r="Q3" s="205"/>
      <c r="R3" s="205"/>
      <c r="S3" s="205"/>
      <c r="T3" s="205"/>
      <c r="U3" s="205"/>
      <c r="V3" s="205"/>
      <c r="W3" s="205"/>
      <c r="X3" s="205"/>
    </row>
    <row r="4" spans="1:35" s="190" customFormat="1" ht="22" thickBot="1">
      <c r="A4" s="321" t="s">
        <v>297</v>
      </c>
      <c r="B4" s="322"/>
      <c r="C4" s="322"/>
      <c r="D4" s="322"/>
      <c r="E4" s="322"/>
      <c r="F4" s="322"/>
      <c r="G4" s="322"/>
      <c r="H4" s="322"/>
      <c r="I4" s="322"/>
      <c r="J4" s="322"/>
      <c r="K4" s="322"/>
      <c r="L4" s="322"/>
      <c r="M4" s="323"/>
      <c r="N4" s="188"/>
      <c r="O4" s="189"/>
      <c r="P4" s="189"/>
      <c r="Q4" s="189"/>
      <c r="R4" s="189"/>
      <c r="S4" s="189"/>
      <c r="T4" s="189"/>
      <c r="U4" s="189"/>
      <c r="V4" s="189"/>
      <c r="W4" s="189"/>
      <c r="X4" s="189"/>
    </row>
    <row r="5" spans="1:35" s="246" customFormat="1" ht="22" thickBot="1">
      <c r="A5" s="280" t="s">
        <v>298</v>
      </c>
      <c r="B5" s="281"/>
      <c r="C5" s="281"/>
      <c r="D5" s="281"/>
      <c r="E5" s="281"/>
      <c r="F5" s="281"/>
      <c r="G5" s="281"/>
      <c r="H5" s="281"/>
      <c r="I5" s="281"/>
      <c r="J5" s="281"/>
      <c r="K5" s="281"/>
      <c r="L5" s="281"/>
      <c r="M5" s="282"/>
      <c r="N5" s="204"/>
      <c r="O5" s="205"/>
      <c r="P5" s="205"/>
      <c r="Q5" s="205"/>
      <c r="R5" s="205"/>
      <c r="S5" s="205"/>
      <c r="T5" s="205"/>
      <c r="U5" s="205"/>
      <c r="V5" s="205"/>
      <c r="W5" s="205"/>
      <c r="X5" s="205"/>
    </row>
    <row r="6" spans="1:35" s="246" customFormat="1" ht="22" thickBot="1">
      <c r="A6" s="280" t="s">
        <v>299</v>
      </c>
      <c r="B6" s="281"/>
      <c r="C6" s="281"/>
      <c r="D6" s="281"/>
      <c r="E6" s="281"/>
      <c r="F6" s="281"/>
      <c r="G6" s="281"/>
      <c r="H6" s="281"/>
      <c r="I6" s="281"/>
      <c r="J6" s="281"/>
      <c r="K6" s="281"/>
      <c r="L6" s="281"/>
      <c r="M6" s="282"/>
      <c r="N6" s="204"/>
      <c r="O6" s="205"/>
      <c r="P6" s="205"/>
      <c r="Q6" s="205"/>
      <c r="R6" s="205"/>
      <c r="S6" s="205"/>
      <c r="T6" s="205"/>
      <c r="U6" s="205"/>
      <c r="V6" s="205"/>
      <c r="W6" s="205"/>
      <c r="X6" s="205"/>
    </row>
    <row r="7" spans="1:35" s="190" customFormat="1" ht="27" thickBot="1">
      <c r="A7" s="283" t="s">
        <v>302</v>
      </c>
      <c r="B7" s="284"/>
      <c r="C7" s="284"/>
      <c r="D7" s="284"/>
      <c r="E7" s="284"/>
      <c r="F7" s="284"/>
      <c r="G7" s="284"/>
      <c r="H7" s="284"/>
      <c r="I7" s="284"/>
      <c r="J7" s="284"/>
      <c r="K7" s="284"/>
      <c r="L7" s="284"/>
      <c r="M7" s="285"/>
      <c r="N7" s="188"/>
      <c r="O7" s="189"/>
      <c r="P7" s="189"/>
      <c r="Q7" s="189"/>
      <c r="R7" s="189"/>
      <c r="S7" s="189"/>
      <c r="T7" s="189"/>
      <c r="U7" s="189"/>
      <c r="V7" s="189"/>
      <c r="W7" s="189"/>
      <c r="X7" s="189"/>
    </row>
    <row r="8" spans="1:35" s="193" customFormat="1" ht="22" thickBot="1">
      <c r="A8" s="286" t="s">
        <v>88</v>
      </c>
      <c r="B8" s="287"/>
      <c r="C8" s="287"/>
      <c r="D8" s="287"/>
      <c r="E8" s="287"/>
      <c r="F8" s="287"/>
      <c r="G8" s="287"/>
      <c r="H8" s="287"/>
      <c r="I8" s="287"/>
      <c r="J8" s="287"/>
      <c r="K8" s="287"/>
      <c r="L8" s="287"/>
      <c r="M8" s="288"/>
      <c r="N8" s="191"/>
      <c r="O8" s="192"/>
      <c r="P8" s="192"/>
      <c r="Q8" s="192"/>
      <c r="R8" s="192"/>
      <c r="S8" s="192"/>
      <c r="T8" s="192"/>
      <c r="U8" s="192"/>
      <c r="V8" s="192"/>
      <c r="W8" s="192"/>
      <c r="X8" s="192"/>
      <c r="Y8" s="192"/>
      <c r="Z8" s="192"/>
      <c r="AA8" s="192"/>
      <c r="AB8" s="192"/>
      <c r="AC8" s="192"/>
      <c r="AD8" s="192"/>
      <c r="AE8" s="192"/>
      <c r="AF8" s="192"/>
      <c r="AG8" s="192"/>
      <c r="AH8" s="192"/>
      <c r="AI8" s="192"/>
    </row>
    <row r="9" spans="1:35" s="197" customFormat="1" ht="22">
      <c r="A9" s="194" t="s">
        <v>51</v>
      </c>
      <c r="B9" s="195"/>
      <c r="C9" s="324"/>
      <c r="D9" s="325"/>
      <c r="E9" s="325"/>
      <c r="F9" s="325"/>
      <c r="G9" s="325"/>
      <c r="H9" s="325"/>
      <c r="I9" s="325"/>
      <c r="J9" s="325"/>
      <c r="K9" s="325"/>
      <c r="L9" s="325"/>
      <c r="M9" s="325"/>
      <c r="N9" s="196"/>
      <c r="O9" s="196"/>
      <c r="P9" s="196"/>
      <c r="Q9" s="196"/>
      <c r="R9" s="196"/>
      <c r="S9" s="196"/>
      <c r="T9" s="196"/>
      <c r="U9" s="196"/>
      <c r="V9" s="196"/>
      <c r="W9" s="196"/>
      <c r="X9" s="196"/>
      <c r="Y9" s="196"/>
      <c r="Z9" s="196"/>
      <c r="AA9" s="196"/>
      <c r="AB9" s="196"/>
      <c r="AC9" s="196"/>
      <c r="AD9" s="196"/>
      <c r="AE9" s="196"/>
      <c r="AF9" s="196"/>
      <c r="AG9" s="196"/>
      <c r="AH9" s="196"/>
      <c r="AI9" s="196"/>
    </row>
    <row r="10" spans="1:35" ht="22">
      <c r="A10" s="198" t="s">
        <v>32</v>
      </c>
      <c r="B10" s="199"/>
      <c r="C10" s="326"/>
      <c r="D10" s="327"/>
      <c r="E10" s="327"/>
      <c r="F10" s="327"/>
      <c r="G10" s="327"/>
      <c r="H10" s="327"/>
      <c r="I10" s="327"/>
      <c r="J10" s="327"/>
      <c r="K10" s="327"/>
      <c r="L10" s="327"/>
      <c r="M10" s="327"/>
      <c r="N10" s="200"/>
    </row>
    <row r="11" spans="1:35" ht="22">
      <c r="A11" s="198" t="s">
        <v>300</v>
      </c>
      <c r="B11" s="199"/>
      <c r="C11" s="326"/>
      <c r="D11" s="327"/>
      <c r="E11" s="327"/>
      <c r="F11" s="327"/>
      <c r="G11" s="327"/>
      <c r="H11" s="327"/>
      <c r="I11" s="327"/>
      <c r="J11" s="327"/>
      <c r="K11" s="327"/>
      <c r="L11" s="327"/>
      <c r="M11" s="327"/>
      <c r="N11" s="200"/>
    </row>
    <row r="12" spans="1:35" ht="22">
      <c r="A12" s="198" t="s">
        <v>33</v>
      </c>
      <c r="B12" s="199"/>
      <c r="C12" s="326"/>
      <c r="D12" s="327"/>
      <c r="E12" s="327"/>
      <c r="F12" s="327"/>
      <c r="G12" s="327"/>
      <c r="H12" s="327"/>
      <c r="I12" s="327"/>
      <c r="J12" s="327"/>
      <c r="K12" s="327"/>
      <c r="L12" s="327"/>
      <c r="M12" s="327"/>
      <c r="N12" s="200"/>
    </row>
    <row r="13" spans="1:35" ht="22">
      <c r="A13" s="198" t="s">
        <v>263</v>
      </c>
      <c r="B13" s="199">
        <f>B14*0.393</f>
        <v>0</v>
      </c>
      <c r="C13" s="326"/>
      <c r="D13" s="327"/>
      <c r="E13" s="327"/>
      <c r="F13" s="327"/>
      <c r="G13" s="327"/>
      <c r="H13" s="327"/>
      <c r="I13" s="327"/>
      <c r="J13" s="327"/>
      <c r="K13" s="327"/>
      <c r="L13" s="327"/>
      <c r="M13" s="327"/>
      <c r="N13" s="200"/>
    </row>
    <row r="14" spans="1:35" ht="22">
      <c r="A14" s="198" t="s">
        <v>285</v>
      </c>
      <c r="C14" s="326"/>
      <c r="D14" s="327"/>
      <c r="E14" s="327"/>
      <c r="F14" s="327"/>
      <c r="G14" s="327"/>
      <c r="H14" s="327"/>
      <c r="I14" s="327"/>
      <c r="J14" s="327"/>
      <c r="K14" s="327"/>
      <c r="L14" s="327"/>
      <c r="M14" s="327"/>
      <c r="N14" s="200"/>
    </row>
    <row r="15" spans="1:35" ht="22">
      <c r="A15" s="198" t="s">
        <v>89</v>
      </c>
      <c r="B15" s="199">
        <f>B16*2.2</f>
        <v>0</v>
      </c>
      <c r="C15" s="326"/>
      <c r="D15" s="327"/>
      <c r="E15" s="327"/>
      <c r="F15" s="327"/>
      <c r="G15" s="327"/>
      <c r="H15" s="327"/>
      <c r="I15" s="327"/>
      <c r="J15" s="327"/>
      <c r="K15" s="327"/>
      <c r="L15" s="327"/>
      <c r="M15" s="327"/>
      <c r="N15" s="200"/>
    </row>
    <row r="16" spans="1:35" ht="22">
      <c r="A16" s="198" t="s">
        <v>286</v>
      </c>
      <c r="C16" s="326"/>
      <c r="D16" s="327"/>
      <c r="E16" s="327"/>
      <c r="F16" s="327"/>
      <c r="G16" s="327"/>
      <c r="H16" s="327"/>
      <c r="I16" s="327"/>
      <c r="J16" s="327"/>
      <c r="K16" s="327"/>
      <c r="L16" s="327"/>
      <c r="M16" s="327"/>
      <c r="N16" s="200"/>
    </row>
    <row r="17" spans="1:35" ht="22">
      <c r="A17" s="198" t="s">
        <v>65</v>
      </c>
      <c r="B17" s="199">
        <f>B18*2.2</f>
        <v>0</v>
      </c>
      <c r="C17" s="326"/>
      <c r="D17" s="327"/>
      <c r="E17" s="327"/>
      <c r="F17" s="327"/>
      <c r="G17" s="327"/>
      <c r="H17" s="327"/>
      <c r="I17" s="327"/>
      <c r="J17" s="327"/>
      <c r="K17" s="327"/>
      <c r="L17" s="327"/>
      <c r="M17" s="327"/>
      <c r="N17" s="200"/>
    </row>
    <row r="18" spans="1:35" ht="22">
      <c r="A18" s="198" t="s">
        <v>287</v>
      </c>
      <c r="C18" s="326"/>
      <c r="D18" s="327"/>
      <c r="E18" s="327"/>
      <c r="F18" s="327"/>
      <c r="G18" s="327"/>
      <c r="H18" s="327"/>
      <c r="I18" s="327"/>
      <c r="J18" s="327"/>
      <c r="K18" s="327"/>
      <c r="L18" s="327"/>
      <c r="M18" s="327"/>
      <c r="N18" s="200"/>
    </row>
    <row r="19" spans="1:35" s="203" customFormat="1" ht="23" thickBot="1">
      <c r="A19" s="202" t="s">
        <v>288</v>
      </c>
      <c r="B19" s="181"/>
      <c r="C19" s="326"/>
      <c r="D19" s="327"/>
      <c r="E19" s="327"/>
      <c r="F19" s="327"/>
      <c r="G19" s="327"/>
      <c r="H19" s="327"/>
      <c r="I19" s="327"/>
      <c r="J19" s="327"/>
      <c r="K19" s="327"/>
      <c r="L19" s="327"/>
      <c r="M19" s="327"/>
      <c r="N19" s="188"/>
      <c r="O19" s="189"/>
      <c r="P19" s="189"/>
      <c r="Q19" s="189"/>
      <c r="R19" s="189"/>
      <c r="S19" s="189"/>
      <c r="T19" s="189"/>
      <c r="U19" s="189"/>
      <c r="V19" s="189"/>
      <c r="W19" s="189"/>
      <c r="X19" s="189"/>
      <c r="Y19" s="189"/>
      <c r="Z19" s="189"/>
      <c r="AA19" s="189"/>
      <c r="AB19" s="189"/>
      <c r="AC19" s="189"/>
      <c r="AD19" s="189"/>
      <c r="AE19" s="189"/>
      <c r="AF19" s="189"/>
      <c r="AG19" s="189"/>
      <c r="AH19" s="189"/>
      <c r="AI19" s="189"/>
    </row>
    <row r="20" spans="1:35" s="206" customFormat="1" ht="22" thickBot="1">
      <c r="A20" s="286" t="s">
        <v>342</v>
      </c>
      <c r="B20" s="330"/>
      <c r="C20" s="326"/>
      <c r="D20" s="327"/>
      <c r="E20" s="327"/>
      <c r="F20" s="327"/>
      <c r="G20" s="327"/>
      <c r="H20" s="327"/>
      <c r="I20" s="327"/>
      <c r="J20" s="327"/>
      <c r="K20" s="327"/>
      <c r="L20" s="327"/>
      <c r="M20" s="327"/>
      <c r="N20" s="204"/>
      <c r="O20" s="205"/>
      <c r="P20" s="205"/>
      <c r="Q20" s="205"/>
      <c r="R20" s="205"/>
      <c r="S20" s="205"/>
      <c r="T20" s="205"/>
      <c r="U20" s="205"/>
      <c r="V20" s="205"/>
      <c r="W20" s="205"/>
      <c r="X20" s="205"/>
      <c r="Y20" s="205"/>
      <c r="Z20" s="205"/>
      <c r="AA20" s="205"/>
      <c r="AB20" s="205"/>
      <c r="AC20" s="205"/>
      <c r="AD20" s="205"/>
      <c r="AE20" s="205"/>
      <c r="AF20" s="205"/>
      <c r="AG20" s="205"/>
      <c r="AH20" s="205"/>
      <c r="AI20" s="205"/>
    </row>
    <row r="21" spans="1:35" s="197" customFormat="1" ht="22">
      <c r="A21" s="194" t="s">
        <v>52</v>
      </c>
      <c r="B21" s="207">
        <f>B15</f>
        <v>0</v>
      </c>
      <c r="C21" s="326"/>
      <c r="D21" s="327"/>
      <c r="E21" s="327"/>
      <c r="F21" s="327"/>
      <c r="G21" s="327"/>
      <c r="H21" s="327"/>
      <c r="I21" s="327"/>
      <c r="J21" s="327"/>
      <c r="K21" s="327"/>
      <c r="L21" s="327"/>
      <c r="M21" s="327"/>
      <c r="N21" s="196"/>
      <c r="O21" s="196"/>
      <c r="P21" s="196"/>
      <c r="Q21" s="196"/>
      <c r="R21" s="196"/>
      <c r="S21" s="196"/>
      <c r="T21" s="196"/>
      <c r="U21" s="196"/>
      <c r="V21" s="196"/>
      <c r="W21" s="196"/>
      <c r="X21" s="196"/>
      <c r="Y21" s="196"/>
      <c r="Z21" s="196"/>
      <c r="AA21" s="196"/>
      <c r="AB21" s="196"/>
      <c r="AC21" s="196"/>
      <c r="AD21" s="196"/>
      <c r="AE21" s="196"/>
      <c r="AF21" s="196"/>
      <c r="AG21" s="196"/>
      <c r="AH21" s="196"/>
      <c r="AI21" s="196"/>
    </row>
    <row r="22" spans="1:35" ht="22">
      <c r="A22" s="198" t="s">
        <v>53</v>
      </c>
      <c r="B22" s="208">
        <f>B16</f>
        <v>0</v>
      </c>
      <c r="C22" s="326"/>
      <c r="D22" s="327"/>
      <c r="E22" s="327"/>
      <c r="F22" s="327"/>
      <c r="G22" s="327"/>
      <c r="H22" s="327"/>
      <c r="I22" s="327"/>
      <c r="J22" s="327"/>
      <c r="K22" s="327"/>
      <c r="L22" s="327"/>
      <c r="M22" s="327"/>
      <c r="N22" s="200"/>
    </row>
    <row r="23" spans="1:35" ht="22">
      <c r="A23" s="198" t="s">
        <v>84</v>
      </c>
      <c r="B23" s="261">
        <f>B19</f>
        <v>0</v>
      </c>
      <c r="C23" s="326"/>
      <c r="D23" s="327"/>
      <c r="E23" s="327"/>
      <c r="F23" s="327"/>
      <c r="G23" s="327"/>
      <c r="H23" s="327"/>
      <c r="I23" s="327"/>
      <c r="J23" s="327"/>
      <c r="K23" s="327"/>
      <c r="L23" s="327"/>
      <c r="M23" s="327"/>
      <c r="N23" s="200"/>
    </row>
    <row r="24" spans="1:35" ht="22">
      <c r="A24" s="198" t="s">
        <v>86</v>
      </c>
      <c r="B24" s="208">
        <f>B21-(B21*B23)</f>
        <v>0</v>
      </c>
      <c r="C24" s="326"/>
      <c r="D24" s="327"/>
      <c r="E24" s="327"/>
      <c r="F24" s="327"/>
      <c r="G24" s="327"/>
      <c r="H24" s="327"/>
      <c r="I24" s="327"/>
      <c r="J24" s="327"/>
      <c r="K24" s="327"/>
      <c r="L24" s="327"/>
      <c r="M24" s="327"/>
      <c r="N24" s="200"/>
    </row>
    <row r="25" spans="1:35" s="187" customFormat="1" ht="22">
      <c r="A25" s="209" t="s">
        <v>87</v>
      </c>
      <c r="B25" s="210">
        <f>B24*0.453592</f>
        <v>0</v>
      </c>
      <c r="C25" s="326"/>
      <c r="D25" s="327"/>
      <c r="E25" s="327"/>
      <c r="F25" s="327"/>
      <c r="G25" s="327"/>
      <c r="H25" s="327"/>
      <c r="I25" s="327"/>
      <c r="J25" s="327"/>
      <c r="K25" s="327"/>
      <c r="L25" s="327"/>
      <c r="M25" s="327"/>
      <c r="N25" s="186"/>
      <c r="O25" s="186"/>
      <c r="P25" s="186"/>
      <c r="Q25" s="186"/>
      <c r="R25" s="186"/>
      <c r="S25" s="186"/>
      <c r="T25" s="186"/>
      <c r="U25" s="186"/>
      <c r="V25" s="186"/>
      <c r="W25" s="186"/>
      <c r="X25" s="186"/>
      <c r="Y25" s="186"/>
      <c r="Z25" s="186"/>
      <c r="AA25" s="186"/>
      <c r="AB25" s="186"/>
      <c r="AC25" s="186"/>
      <c r="AD25" s="186"/>
      <c r="AE25" s="186"/>
      <c r="AF25" s="186"/>
      <c r="AG25" s="186"/>
      <c r="AH25" s="186"/>
      <c r="AI25" s="186"/>
    </row>
    <row r="26" spans="1:35" ht="22">
      <c r="A26" s="211" t="s">
        <v>294</v>
      </c>
      <c r="B26" s="208">
        <f>(B15-B17)/1.5</f>
        <v>0</v>
      </c>
      <c r="C26" s="326"/>
      <c r="D26" s="327"/>
      <c r="E26" s="327"/>
      <c r="F26" s="327"/>
      <c r="G26" s="327"/>
      <c r="H26" s="327"/>
      <c r="I26" s="327"/>
      <c r="J26" s="327"/>
      <c r="K26" s="327"/>
      <c r="L26" s="327"/>
      <c r="M26" s="327"/>
      <c r="N26" s="200"/>
    </row>
    <row r="27" spans="1:35" s="215" customFormat="1" ht="23" thickBot="1">
      <c r="A27" s="212" t="s">
        <v>279</v>
      </c>
      <c r="B27" s="213">
        <f>180-B12</f>
        <v>180</v>
      </c>
      <c r="C27" s="328"/>
      <c r="D27" s="329"/>
      <c r="E27" s="329"/>
      <c r="F27" s="329"/>
      <c r="G27" s="329"/>
      <c r="H27" s="329"/>
      <c r="I27" s="329"/>
      <c r="J27" s="329"/>
      <c r="K27" s="329"/>
      <c r="L27" s="329"/>
      <c r="M27" s="329"/>
      <c r="N27" s="214"/>
      <c r="O27" s="214"/>
      <c r="P27" s="214"/>
      <c r="Q27" s="214"/>
      <c r="R27" s="214"/>
      <c r="S27" s="214"/>
      <c r="T27" s="214"/>
      <c r="U27" s="214"/>
      <c r="V27" s="214"/>
      <c r="W27" s="214"/>
      <c r="X27" s="214"/>
      <c r="Y27" s="214"/>
      <c r="Z27" s="214"/>
      <c r="AA27" s="214"/>
      <c r="AB27" s="214"/>
      <c r="AC27" s="214"/>
      <c r="AD27" s="214"/>
      <c r="AE27" s="214"/>
      <c r="AF27" s="214"/>
      <c r="AG27" s="214"/>
      <c r="AH27" s="214"/>
      <c r="AI27" s="214"/>
    </row>
    <row r="28" spans="1:35" s="215" customFormat="1" ht="22" thickBot="1">
      <c r="A28" s="289" t="s">
        <v>54</v>
      </c>
      <c r="B28" s="290"/>
      <c r="C28" s="290"/>
      <c r="D28" s="290"/>
      <c r="E28" s="290"/>
      <c r="F28" s="290"/>
      <c r="G28" s="290"/>
      <c r="H28" s="290"/>
      <c r="I28" s="290"/>
      <c r="J28" s="290"/>
      <c r="K28" s="290"/>
      <c r="L28" s="290"/>
      <c r="M28" s="291"/>
      <c r="N28" s="216"/>
      <c r="O28" s="214"/>
      <c r="P28" s="214"/>
      <c r="Q28" s="214"/>
      <c r="R28" s="214"/>
      <c r="S28" s="214"/>
      <c r="T28" s="214"/>
      <c r="U28" s="214"/>
      <c r="V28" s="214"/>
      <c r="W28" s="214"/>
      <c r="X28" s="214"/>
      <c r="Y28" s="214"/>
      <c r="Z28" s="214"/>
      <c r="AA28" s="214"/>
      <c r="AB28" s="214"/>
      <c r="AC28" s="214"/>
      <c r="AD28" s="214"/>
      <c r="AE28" s="214"/>
      <c r="AF28" s="214"/>
      <c r="AG28" s="214"/>
      <c r="AH28" s="214"/>
      <c r="AI28" s="214"/>
    </row>
    <row r="29" spans="1:35" s="197" customFormat="1" ht="22">
      <c r="A29" s="194" t="s">
        <v>80</v>
      </c>
      <c r="B29" s="293"/>
      <c r="C29" s="293"/>
      <c r="D29" s="293"/>
      <c r="E29" s="293"/>
      <c r="F29" s="293"/>
      <c r="G29" s="293"/>
      <c r="H29" s="293"/>
      <c r="I29" s="293"/>
      <c r="J29" s="293"/>
      <c r="K29" s="293"/>
      <c r="L29" s="293"/>
      <c r="M29" s="293"/>
      <c r="N29" s="217"/>
      <c r="O29" s="196"/>
      <c r="P29" s="196"/>
      <c r="Q29" s="196"/>
      <c r="R29" s="196"/>
      <c r="S29" s="196"/>
      <c r="T29" s="196"/>
      <c r="U29" s="196"/>
      <c r="V29" s="196"/>
      <c r="W29" s="196"/>
      <c r="X29" s="196"/>
      <c r="Y29" s="196"/>
      <c r="Z29" s="196"/>
      <c r="AA29" s="196"/>
      <c r="AB29" s="196"/>
      <c r="AC29" s="196"/>
      <c r="AD29" s="196"/>
      <c r="AE29" s="196"/>
      <c r="AF29" s="196"/>
      <c r="AG29" s="196"/>
      <c r="AH29" s="196"/>
      <c r="AI29" s="196"/>
    </row>
    <row r="30" spans="1:35" ht="22">
      <c r="A30" s="198" t="s">
        <v>269</v>
      </c>
      <c r="B30" s="292"/>
      <c r="C30" s="292"/>
      <c r="D30" s="292"/>
      <c r="E30" s="292"/>
      <c r="F30" s="292"/>
      <c r="G30" s="292"/>
      <c r="H30" s="292"/>
      <c r="I30" s="292"/>
      <c r="J30" s="292"/>
      <c r="K30" s="292"/>
      <c r="L30" s="292"/>
      <c r="M30" s="292"/>
    </row>
    <row r="31" spans="1:35" ht="22">
      <c r="A31" s="198" t="s">
        <v>270</v>
      </c>
      <c r="B31" s="292"/>
      <c r="C31" s="292"/>
      <c r="D31" s="292"/>
      <c r="E31" s="292"/>
      <c r="F31" s="292"/>
      <c r="G31" s="292"/>
      <c r="H31" s="292"/>
      <c r="I31" s="292"/>
      <c r="J31" s="292"/>
      <c r="K31" s="292"/>
      <c r="L31" s="292"/>
      <c r="M31" s="292"/>
    </row>
    <row r="32" spans="1:35" ht="22">
      <c r="A32" s="198" t="s">
        <v>81</v>
      </c>
      <c r="B32" s="292"/>
      <c r="C32" s="292"/>
      <c r="D32" s="292"/>
      <c r="E32" s="292"/>
      <c r="F32" s="292"/>
      <c r="G32" s="292"/>
      <c r="H32" s="292"/>
      <c r="I32" s="292"/>
      <c r="J32" s="292"/>
      <c r="K32" s="292"/>
      <c r="L32" s="292"/>
      <c r="M32" s="292"/>
    </row>
    <row r="33" spans="1:35" ht="22">
      <c r="A33" s="198" t="s">
        <v>73</v>
      </c>
      <c r="B33" s="292"/>
      <c r="C33" s="292"/>
      <c r="D33" s="292"/>
      <c r="E33" s="292"/>
      <c r="F33" s="292"/>
      <c r="G33" s="292"/>
      <c r="H33" s="292"/>
      <c r="I33" s="292"/>
      <c r="J33" s="292"/>
      <c r="K33" s="292"/>
      <c r="L33" s="292"/>
      <c r="M33" s="292"/>
    </row>
    <row r="34" spans="1:35" ht="22">
      <c r="A34" s="198" t="s">
        <v>264</v>
      </c>
      <c r="B34" s="292"/>
      <c r="C34" s="292"/>
      <c r="D34" s="292"/>
      <c r="E34" s="292"/>
      <c r="F34" s="292"/>
      <c r="G34" s="292"/>
      <c r="H34" s="292"/>
      <c r="I34" s="292"/>
      <c r="J34" s="292"/>
      <c r="K34" s="292"/>
      <c r="L34" s="292"/>
      <c r="M34" s="292"/>
    </row>
    <row r="35" spans="1:35" ht="22">
      <c r="A35" s="198" t="s">
        <v>324</v>
      </c>
      <c r="B35" s="292"/>
      <c r="C35" s="292"/>
      <c r="D35" s="292"/>
      <c r="E35" s="292"/>
      <c r="F35" s="292"/>
      <c r="G35" s="292"/>
      <c r="H35" s="292"/>
      <c r="I35" s="292"/>
      <c r="J35" s="292"/>
      <c r="K35" s="292"/>
      <c r="L35" s="292"/>
      <c r="M35" s="292"/>
    </row>
    <row r="36" spans="1:35" ht="22">
      <c r="A36" s="198" t="s">
        <v>265</v>
      </c>
      <c r="B36" s="292"/>
      <c r="C36" s="292"/>
      <c r="D36" s="292"/>
      <c r="E36" s="292"/>
      <c r="F36" s="292"/>
      <c r="G36" s="292"/>
      <c r="H36" s="292"/>
      <c r="I36" s="292"/>
      <c r="J36" s="292"/>
      <c r="K36" s="292"/>
      <c r="L36" s="292"/>
      <c r="M36" s="292"/>
    </row>
    <row r="37" spans="1:35" s="222" customFormat="1" ht="23" thickBot="1">
      <c r="A37" s="219" t="s">
        <v>344</v>
      </c>
      <c r="B37" s="310"/>
      <c r="C37" s="310"/>
      <c r="D37" s="310"/>
      <c r="E37" s="310"/>
      <c r="F37" s="310"/>
      <c r="G37" s="310"/>
      <c r="H37" s="310"/>
      <c r="I37" s="310"/>
      <c r="J37" s="310"/>
      <c r="K37" s="310"/>
      <c r="L37" s="310"/>
      <c r="M37" s="310"/>
      <c r="N37" s="220"/>
      <c r="O37" s="221"/>
      <c r="P37" s="221"/>
      <c r="Q37" s="221"/>
      <c r="R37" s="221"/>
      <c r="S37" s="221"/>
      <c r="T37" s="221"/>
      <c r="U37" s="221"/>
      <c r="V37" s="221"/>
      <c r="W37" s="221"/>
      <c r="X37" s="221"/>
      <c r="Y37" s="221"/>
      <c r="Z37" s="221"/>
      <c r="AA37" s="221"/>
      <c r="AB37" s="221"/>
      <c r="AC37" s="221"/>
      <c r="AD37" s="221"/>
      <c r="AE37" s="221"/>
      <c r="AF37" s="221"/>
      <c r="AG37" s="221"/>
      <c r="AH37" s="221"/>
      <c r="AI37" s="221"/>
    </row>
    <row r="38" spans="1:35" s="187" customFormat="1" ht="22" thickBot="1">
      <c r="A38" s="311" t="s">
        <v>282</v>
      </c>
      <c r="B38" s="312"/>
      <c r="C38" s="312"/>
      <c r="D38" s="312"/>
      <c r="E38" s="312"/>
      <c r="F38" s="312"/>
      <c r="G38" s="312"/>
      <c r="H38" s="312"/>
      <c r="I38" s="312"/>
      <c r="J38" s="312"/>
      <c r="K38" s="312"/>
      <c r="L38" s="312"/>
      <c r="M38" s="313"/>
      <c r="N38" s="185"/>
      <c r="O38" s="186"/>
      <c r="P38" s="186"/>
      <c r="Q38" s="186"/>
      <c r="R38" s="186"/>
      <c r="S38" s="186"/>
      <c r="T38" s="186"/>
      <c r="U38" s="186"/>
      <c r="V38" s="186"/>
      <c r="W38" s="186"/>
      <c r="X38" s="186"/>
      <c r="Y38" s="186"/>
      <c r="Z38" s="186"/>
      <c r="AA38" s="186"/>
      <c r="AB38" s="186"/>
      <c r="AC38" s="186"/>
      <c r="AD38" s="186"/>
      <c r="AE38" s="186"/>
      <c r="AF38" s="186"/>
      <c r="AG38" s="186"/>
      <c r="AH38" s="186"/>
      <c r="AI38" s="186"/>
    </row>
    <row r="39" spans="1:35" s="197" customFormat="1" ht="22">
      <c r="A39" s="194" t="s">
        <v>345</v>
      </c>
      <c r="B39" s="334"/>
      <c r="C39" s="334"/>
      <c r="D39" s="334"/>
      <c r="E39" s="334"/>
      <c r="F39" s="334"/>
      <c r="G39" s="334"/>
      <c r="H39" s="334"/>
      <c r="I39" s="334"/>
      <c r="J39" s="334"/>
      <c r="K39" s="334"/>
      <c r="L39" s="334"/>
      <c r="M39" s="334"/>
      <c r="N39" s="217"/>
      <c r="O39" s="196"/>
      <c r="P39" s="196"/>
      <c r="Q39" s="196"/>
      <c r="R39" s="196"/>
      <c r="S39" s="196"/>
      <c r="T39" s="196"/>
      <c r="U39" s="196"/>
      <c r="V39" s="196"/>
      <c r="W39" s="196"/>
      <c r="X39" s="196"/>
      <c r="Y39" s="196"/>
      <c r="Z39" s="196"/>
      <c r="AA39" s="196"/>
      <c r="AB39" s="196"/>
      <c r="AC39" s="196"/>
      <c r="AD39" s="196"/>
      <c r="AE39" s="196"/>
      <c r="AF39" s="196"/>
      <c r="AG39" s="196"/>
      <c r="AH39" s="196"/>
      <c r="AI39" s="196"/>
    </row>
    <row r="40" spans="1:35" ht="45" thickBot="1">
      <c r="A40" s="198" t="s">
        <v>325</v>
      </c>
      <c r="B40" s="292"/>
      <c r="C40" s="292"/>
      <c r="D40" s="292"/>
      <c r="E40" s="292"/>
      <c r="F40" s="292"/>
      <c r="G40" s="292"/>
      <c r="H40" s="292"/>
      <c r="I40" s="292"/>
      <c r="J40" s="292"/>
      <c r="K40" s="292"/>
      <c r="L40" s="292"/>
      <c r="M40" s="292"/>
    </row>
    <row r="41" spans="1:35" s="197" customFormat="1" ht="22">
      <c r="A41" s="194" t="s">
        <v>346</v>
      </c>
      <c r="B41" s="334"/>
      <c r="C41" s="334"/>
      <c r="D41" s="334"/>
      <c r="E41" s="334"/>
      <c r="F41" s="334"/>
      <c r="G41" s="334"/>
      <c r="H41" s="334"/>
      <c r="I41" s="334"/>
      <c r="J41" s="334"/>
      <c r="K41" s="334"/>
      <c r="L41" s="334"/>
      <c r="M41" s="334"/>
      <c r="N41" s="217"/>
      <c r="O41" s="196"/>
      <c r="P41" s="196"/>
      <c r="Q41" s="196"/>
      <c r="R41" s="196"/>
      <c r="S41" s="196"/>
      <c r="T41" s="196"/>
      <c r="U41" s="196"/>
      <c r="V41" s="196"/>
      <c r="W41" s="196"/>
      <c r="X41" s="196"/>
      <c r="Y41" s="196"/>
      <c r="Z41" s="196"/>
      <c r="AA41" s="196"/>
      <c r="AB41" s="196"/>
      <c r="AC41" s="196"/>
      <c r="AD41" s="196"/>
      <c r="AE41" s="196"/>
      <c r="AF41" s="196"/>
      <c r="AG41" s="196"/>
      <c r="AH41" s="196"/>
      <c r="AI41" s="196"/>
    </row>
    <row r="42" spans="1:35" s="222" customFormat="1" ht="23" thickBot="1">
      <c r="A42" s="219" t="s">
        <v>69</v>
      </c>
      <c r="B42" s="335"/>
      <c r="C42" s="335"/>
      <c r="D42" s="335"/>
      <c r="E42" s="335"/>
      <c r="F42" s="335"/>
      <c r="G42" s="335"/>
      <c r="H42" s="335"/>
      <c r="I42" s="335"/>
      <c r="J42" s="335"/>
      <c r="K42" s="335"/>
      <c r="L42" s="335"/>
      <c r="M42" s="335"/>
      <c r="N42" s="220"/>
      <c r="O42" s="221"/>
      <c r="P42" s="221"/>
      <c r="Q42" s="221"/>
      <c r="R42" s="221"/>
      <c r="S42" s="221"/>
      <c r="T42" s="221"/>
      <c r="U42" s="221"/>
      <c r="V42" s="221"/>
      <c r="W42" s="221"/>
      <c r="X42" s="221"/>
      <c r="Y42" s="221"/>
      <c r="Z42" s="221"/>
      <c r="AA42" s="221"/>
      <c r="AB42" s="221"/>
      <c r="AC42" s="221"/>
      <c r="AD42" s="221"/>
      <c r="AE42" s="221"/>
      <c r="AF42" s="221"/>
      <c r="AG42" s="221"/>
      <c r="AH42" s="221"/>
      <c r="AI42" s="221"/>
    </row>
    <row r="43" spans="1:35" s="197" customFormat="1" ht="22">
      <c r="A43" s="194" t="s">
        <v>63</v>
      </c>
      <c r="B43" s="334"/>
      <c r="C43" s="334"/>
      <c r="D43" s="334"/>
      <c r="E43" s="334"/>
      <c r="F43" s="334"/>
      <c r="G43" s="334"/>
      <c r="H43" s="334"/>
      <c r="I43" s="334"/>
      <c r="J43" s="334"/>
      <c r="K43" s="334"/>
      <c r="L43" s="334"/>
      <c r="M43" s="334"/>
      <c r="N43" s="217"/>
      <c r="O43" s="196"/>
      <c r="P43" s="196"/>
      <c r="Q43" s="196"/>
      <c r="R43" s="196"/>
      <c r="S43" s="196"/>
      <c r="T43" s="196"/>
      <c r="U43" s="196"/>
      <c r="V43" s="196"/>
      <c r="W43" s="196"/>
      <c r="X43" s="196"/>
      <c r="Y43" s="196"/>
      <c r="Z43" s="196"/>
      <c r="AA43" s="196"/>
      <c r="AB43" s="196"/>
      <c r="AC43" s="196"/>
      <c r="AD43" s="196"/>
      <c r="AE43" s="196"/>
      <c r="AF43" s="196"/>
      <c r="AG43" s="196"/>
      <c r="AH43" s="196"/>
      <c r="AI43" s="196"/>
    </row>
    <row r="44" spans="1:35" s="222" customFormat="1" ht="23" thickBot="1">
      <c r="A44" s="219" t="s">
        <v>70</v>
      </c>
      <c r="B44" s="335"/>
      <c r="C44" s="335"/>
      <c r="D44" s="335"/>
      <c r="E44" s="335"/>
      <c r="F44" s="335"/>
      <c r="G44" s="335"/>
      <c r="H44" s="335"/>
      <c r="I44" s="335"/>
      <c r="J44" s="335"/>
      <c r="K44" s="335"/>
      <c r="L44" s="335"/>
      <c r="M44" s="335"/>
      <c r="N44" s="220"/>
      <c r="O44" s="221"/>
      <c r="P44" s="221"/>
      <c r="Q44" s="221"/>
      <c r="R44" s="221"/>
      <c r="S44" s="221"/>
      <c r="T44" s="221"/>
      <c r="U44" s="221"/>
      <c r="V44" s="221"/>
      <c r="W44" s="221"/>
      <c r="X44" s="221"/>
      <c r="Y44" s="221"/>
      <c r="Z44" s="221"/>
      <c r="AA44" s="221"/>
      <c r="AB44" s="221"/>
      <c r="AC44" s="221"/>
      <c r="AD44" s="221"/>
      <c r="AE44" s="221"/>
      <c r="AF44" s="221"/>
      <c r="AG44" s="221"/>
      <c r="AH44" s="221"/>
      <c r="AI44" s="221"/>
    </row>
    <row r="45" spans="1:35" s="206" customFormat="1" ht="22" thickBot="1">
      <c r="A45" s="314" t="s">
        <v>271</v>
      </c>
      <c r="B45" s="315"/>
      <c r="C45" s="315"/>
      <c r="D45" s="315"/>
      <c r="E45" s="315"/>
      <c r="F45" s="315"/>
      <c r="G45" s="315"/>
      <c r="H45" s="315"/>
      <c r="I45" s="315"/>
      <c r="J45" s="315"/>
      <c r="K45" s="315"/>
      <c r="L45" s="315"/>
      <c r="M45" s="316"/>
      <c r="N45" s="204"/>
      <c r="O45" s="205"/>
      <c r="P45" s="205"/>
      <c r="Q45" s="205"/>
      <c r="R45" s="205"/>
      <c r="S45" s="205"/>
      <c r="T45" s="205"/>
      <c r="U45" s="205"/>
      <c r="V45" s="205"/>
      <c r="W45" s="205"/>
      <c r="X45" s="205"/>
      <c r="Y45" s="205"/>
      <c r="Z45" s="205"/>
      <c r="AA45" s="205"/>
      <c r="AB45" s="205"/>
      <c r="AC45" s="205"/>
      <c r="AD45" s="205"/>
      <c r="AE45" s="205"/>
      <c r="AF45" s="205"/>
      <c r="AG45" s="205"/>
      <c r="AH45" s="205"/>
      <c r="AI45" s="205"/>
    </row>
    <row r="46" spans="1:35" s="226" customFormat="1" ht="22">
      <c r="A46" s="223" t="s">
        <v>64</v>
      </c>
      <c r="B46" s="317"/>
      <c r="C46" s="317"/>
      <c r="D46" s="317"/>
      <c r="E46" s="317"/>
      <c r="F46" s="317"/>
      <c r="G46" s="317"/>
      <c r="H46" s="317"/>
      <c r="I46" s="317"/>
      <c r="J46" s="317"/>
      <c r="K46" s="317"/>
      <c r="L46" s="317"/>
      <c r="M46" s="317"/>
      <c r="N46" s="224"/>
      <c r="O46" s="225"/>
      <c r="P46" s="225"/>
      <c r="Q46" s="225"/>
      <c r="R46" s="225"/>
      <c r="S46" s="225"/>
      <c r="T46" s="225"/>
      <c r="U46" s="225"/>
      <c r="V46" s="225"/>
      <c r="W46" s="225"/>
      <c r="X46" s="225"/>
      <c r="Y46" s="225"/>
      <c r="Z46" s="225"/>
      <c r="AA46" s="225"/>
      <c r="AB46" s="225"/>
      <c r="AC46" s="225"/>
      <c r="AD46" s="225"/>
      <c r="AE46" s="225"/>
      <c r="AF46" s="225"/>
      <c r="AG46" s="225"/>
      <c r="AH46" s="225"/>
      <c r="AI46" s="225"/>
    </row>
    <row r="47" spans="1:35" ht="22">
      <c r="A47" s="198" t="s">
        <v>290</v>
      </c>
      <c r="B47" s="292"/>
      <c r="C47" s="292"/>
      <c r="D47" s="292"/>
      <c r="E47" s="292"/>
      <c r="F47" s="292"/>
      <c r="G47" s="292"/>
      <c r="H47" s="292"/>
      <c r="I47" s="292"/>
      <c r="J47" s="292"/>
      <c r="K47" s="292"/>
      <c r="L47" s="292"/>
      <c r="M47" s="292"/>
    </row>
    <row r="48" spans="1:35" ht="22">
      <c r="A48" s="198" t="s">
        <v>291</v>
      </c>
      <c r="B48" s="292"/>
      <c r="C48" s="292"/>
      <c r="D48" s="292"/>
      <c r="E48" s="292"/>
      <c r="F48" s="292"/>
      <c r="G48" s="292"/>
      <c r="H48" s="292"/>
      <c r="I48" s="292"/>
      <c r="J48" s="292"/>
      <c r="K48" s="292"/>
      <c r="L48" s="292"/>
      <c r="M48" s="292"/>
    </row>
    <row r="49" spans="1:35" ht="22">
      <c r="A49" s="198" t="s">
        <v>292</v>
      </c>
      <c r="B49" s="292"/>
      <c r="C49" s="292"/>
      <c r="D49" s="292"/>
      <c r="E49" s="292"/>
      <c r="F49" s="292"/>
      <c r="G49" s="292"/>
      <c r="H49" s="292"/>
      <c r="I49" s="292"/>
      <c r="J49" s="292"/>
      <c r="K49" s="292"/>
      <c r="L49" s="292"/>
      <c r="M49" s="292"/>
    </row>
    <row r="50" spans="1:35" ht="22">
      <c r="A50" s="198" t="s">
        <v>68</v>
      </c>
      <c r="B50" s="292"/>
      <c r="C50" s="292"/>
      <c r="D50" s="292"/>
      <c r="E50" s="292"/>
      <c r="F50" s="292"/>
      <c r="G50" s="292"/>
      <c r="H50" s="292"/>
      <c r="I50" s="292"/>
      <c r="J50" s="292"/>
      <c r="K50" s="292"/>
      <c r="L50" s="292"/>
      <c r="M50" s="292"/>
    </row>
    <row r="51" spans="1:35" ht="22">
      <c r="A51" s="198" t="s">
        <v>276</v>
      </c>
      <c r="B51" s="292"/>
      <c r="C51" s="292"/>
      <c r="D51" s="292"/>
      <c r="E51" s="292"/>
      <c r="F51" s="292"/>
      <c r="G51" s="292"/>
      <c r="H51" s="292"/>
      <c r="I51" s="292"/>
      <c r="J51" s="292"/>
      <c r="K51" s="292"/>
      <c r="L51" s="292"/>
      <c r="M51" s="292"/>
    </row>
    <row r="52" spans="1:35" ht="22">
      <c r="A52" s="198" t="s">
        <v>71</v>
      </c>
      <c r="B52" s="292"/>
      <c r="C52" s="292"/>
      <c r="D52" s="292"/>
      <c r="E52" s="292"/>
      <c r="F52" s="292"/>
      <c r="G52" s="292"/>
      <c r="H52" s="292"/>
      <c r="I52" s="292"/>
      <c r="J52" s="292"/>
      <c r="K52" s="292"/>
      <c r="L52" s="292"/>
      <c r="M52" s="292"/>
    </row>
    <row r="53" spans="1:35" s="226" customFormat="1" ht="22">
      <c r="A53" s="223" t="s">
        <v>289</v>
      </c>
      <c r="B53" s="346"/>
      <c r="C53" s="347"/>
      <c r="D53" s="347"/>
      <c r="E53" s="347"/>
      <c r="F53" s="347"/>
      <c r="G53" s="347"/>
      <c r="H53" s="347"/>
      <c r="I53" s="347"/>
      <c r="J53" s="347"/>
      <c r="K53" s="347"/>
      <c r="L53" s="347"/>
      <c r="M53" s="348"/>
      <c r="N53" s="224"/>
      <c r="O53" s="225"/>
      <c r="P53" s="225"/>
      <c r="Q53" s="225"/>
      <c r="R53" s="225"/>
      <c r="S53" s="225"/>
      <c r="T53" s="225"/>
      <c r="U53" s="225"/>
      <c r="V53" s="225"/>
      <c r="W53" s="225"/>
      <c r="X53" s="225"/>
      <c r="Y53" s="225"/>
      <c r="Z53" s="225"/>
      <c r="AA53" s="225"/>
      <c r="AB53" s="225"/>
      <c r="AC53" s="225"/>
      <c r="AD53" s="225"/>
      <c r="AE53" s="225"/>
      <c r="AF53" s="225"/>
      <c r="AG53" s="225"/>
      <c r="AH53" s="225"/>
      <c r="AI53" s="225"/>
    </row>
    <row r="54" spans="1:35" ht="22">
      <c r="A54" s="198" t="s">
        <v>343</v>
      </c>
      <c r="B54" s="292"/>
      <c r="C54" s="292"/>
      <c r="D54" s="292"/>
      <c r="E54" s="292"/>
      <c r="F54" s="292"/>
      <c r="G54" s="292"/>
      <c r="H54" s="292"/>
      <c r="I54" s="292"/>
      <c r="J54" s="292"/>
      <c r="K54" s="292"/>
      <c r="L54" s="292"/>
      <c r="M54" s="292"/>
    </row>
    <row r="55" spans="1:35">
      <c r="A55" s="318" t="s">
        <v>55</v>
      </c>
      <c r="B55" s="319"/>
      <c r="C55" s="319"/>
      <c r="D55" s="319"/>
      <c r="E55" s="319"/>
      <c r="F55" s="319"/>
      <c r="G55" s="319"/>
      <c r="H55" s="319"/>
      <c r="I55" s="319"/>
      <c r="J55" s="319"/>
      <c r="K55" s="319"/>
      <c r="L55" s="319"/>
      <c r="M55" s="320"/>
    </row>
    <row r="56" spans="1:35" ht="22">
      <c r="A56" s="198" t="s">
        <v>266</v>
      </c>
      <c r="B56" s="292"/>
      <c r="C56" s="292"/>
      <c r="D56" s="292"/>
      <c r="E56" s="292"/>
      <c r="F56" s="292"/>
      <c r="G56" s="292"/>
      <c r="H56" s="292"/>
      <c r="I56" s="292"/>
      <c r="J56" s="292"/>
      <c r="K56" s="292"/>
      <c r="L56" s="292"/>
      <c r="M56" s="292"/>
    </row>
    <row r="57" spans="1:35" ht="22">
      <c r="A57" s="198" t="s">
        <v>74</v>
      </c>
      <c r="B57" s="292"/>
      <c r="C57" s="292"/>
      <c r="D57" s="292"/>
      <c r="E57" s="292"/>
      <c r="F57" s="292"/>
      <c r="G57" s="292"/>
      <c r="H57" s="292"/>
      <c r="I57" s="292"/>
      <c r="J57" s="292"/>
      <c r="K57" s="292"/>
      <c r="L57" s="292"/>
      <c r="M57" s="292"/>
    </row>
    <row r="58" spans="1:35" ht="22">
      <c r="A58" s="198" t="s">
        <v>293</v>
      </c>
      <c r="B58" s="292"/>
      <c r="C58" s="292"/>
      <c r="D58" s="292"/>
      <c r="E58" s="292"/>
      <c r="F58" s="292"/>
      <c r="G58" s="292"/>
      <c r="H58" s="292"/>
      <c r="I58" s="292"/>
      <c r="J58" s="292"/>
      <c r="K58" s="292"/>
      <c r="L58" s="292"/>
      <c r="M58" s="292"/>
    </row>
    <row r="59" spans="1:35" ht="22">
      <c r="A59" s="198" t="s">
        <v>67</v>
      </c>
      <c r="B59" s="292"/>
      <c r="C59" s="292"/>
      <c r="D59" s="292"/>
      <c r="E59" s="292"/>
      <c r="F59" s="292"/>
      <c r="G59" s="292"/>
      <c r="H59" s="292"/>
      <c r="I59" s="292"/>
      <c r="J59" s="292"/>
      <c r="K59" s="292"/>
      <c r="L59" s="292"/>
      <c r="M59" s="292"/>
    </row>
    <row r="60" spans="1:35" ht="22">
      <c r="A60" s="198" t="s">
        <v>61</v>
      </c>
      <c r="B60" s="292"/>
      <c r="C60" s="292"/>
      <c r="D60" s="292"/>
      <c r="E60" s="292"/>
      <c r="F60" s="292"/>
      <c r="G60" s="292"/>
      <c r="H60" s="292"/>
      <c r="I60" s="292"/>
      <c r="J60" s="292"/>
      <c r="K60" s="292"/>
      <c r="L60" s="292"/>
      <c r="M60" s="292"/>
    </row>
    <row r="61" spans="1:35">
      <c r="A61" s="318" t="s">
        <v>66</v>
      </c>
      <c r="B61" s="319"/>
      <c r="C61" s="319"/>
      <c r="D61" s="319"/>
      <c r="E61" s="319"/>
      <c r="F61" s="319"/>
      <c r="G61" s="319"/>
      <c r="H61" s="319"/>
      <c r="I61" s="319"/>
      <c r="J61" s="319"/>
      <c r="K61" s="319"/>
      <c r="L61" s="319"/>
      <c r="M61" s="320"/>
    </row>
    <row r="62" spans="1:35" ht="22">
      <c r="A62" s="198" t="s">
        <v>303</v>
      </c>
      <c r="B62" s="292"/>
      <c r="C62" s="292"/>
      <c r="D62" s="292"/>
      <c r="E62" s="292"/>
      <c r="F62" s="292"/>
      <c r="G62" s="292"/>
      <c r="H62" s="292"/>
      <c r="I62" s="292"/>
      <c r="J62" s="292"/>
      <c r="K62" s="292"/>
      <c r="L62" s="292"/>
      <c r="M62" s="292"/>
    </row>
    <row r="63" spans="1:35" ht="22">
      <c r="A63" s="198" t="s">
        <v>75</v>
      </c>
      <c r="B63" s="292"/>
      <c r="C63" s="292"/>
      <c r="D63" s="292"/>
      <c r="E63" s="292"/>
      <c r="F63" s="292"/>
      <c r="G63" s="292"/>
      <c r="H63" s="292"/>
      <c r="I63" s="292"/>
      <c r="J63" s="292"/>
      <c r="K63" s="292"/>
      <c r="L63" s="292"/>
      <c r="M63" s="292"/>
    </row>
    <row r="64" spans="1:35" ht="70" customHeight="1">
      <c r="A64" s="198" t="s">
        <v>304</v>
      </c>
      <c r="B64" s="292"/>
      <c r="C64" s="292"/>
      <c r="D64" s="292"/>
      <c r="E64" s="292"/>
      <c r="F64" s="292"/>
      <c r="G64" s="292"/>
      <c r="H64" s="292"/>
      <c r="I64" s="292"/>
      <c r="J64" s="292"/>
      <c r="K64" s="292"/>
      <c r="L64" s="292"/>
      <c r="M64" s="292"/>
    </row>
    <row r="65" spans="1:13" ht="22">
      <c r="A65" s="198" t="s">
        <v>76</v>
      </c>
      <c r="B65" s="292"/>
      <c r="C65" s="292"/>
      <c r="D65" s="292"/>
      <c r="E65" s="292"/>
      <c r="F65" s="292"/>
      <c r="G65" s="292"/>
      <c r="H65" s="292"/>
      <c r="I65" s="292"/>
      <c r="J65" s="292"/>
      <c r="K65" s="292"/>
      <c r="L65" s="292"/>
      <c r="M65" s="292"/>
    </row>
    <row r="66" spans="1:13" ht="22">
      <c r="A66" s="198" t="s">
        <v>305</v>
      </c>
      <c r="B66" s="292"/>
      <c r="C66" s="292"/>
      <c r="D66" s="292"/>
      <c r="E66" s="292"/>
      <c r="F66" s="292"/>
      <c r="G66" s="292"/>
      <c r="H66" s="292"/>
      <c r="I66" s="292"/>
      <c r="J66" s="292"/>
      <c r="K66" s="292"/>
      <c r="L66" s="292"/>
      <c r="M66" s="292"/>
    </row>
    <row r="67" spans="1:13" ht="22">
      <c r="A67" s="198" t="s">
        <v>306</v>
      </c>
      <c r="B67" s="292"/>
      <c r="C67" s="292"/>
      <c r="D67" s="292"/>
      <c r="E67" s="292"/>
      <c r="F67" s="292"/>
      <c r="G67" s="292"/>
      <c r="H67" s="292"/>
      <c r="I67" s="292"/>
      <c r="J67" s="292"/>
      <c r="K67" s="292"/>
      <c r="L67" s="292"/>
      <c r="M67" s="292"/>
    </row>
    <row r="68" spans="1:13" ht="22">
      <c r="A68" s="198" t="s">
        <v>85</v>
      </c>
      <c r="B68" s="292"/>
      <c r="C68" s="292"/>
      <c r="D68" s="292"/>
      <c r="E68" s="292"/>
      <c r="F68" s="292"/>
      <c r="G68" s="292"/>
      <c r="H68" s="292"/>
      <c r="I68" s="292"/>
      <c r="J68" s="292"/>
      <c r="K68" s="292"/>
      <c r="L68" s="292"/>
      <c r="M68" s="292"/>
    </row>
    <row r="69" spans="1:13" ht="22">
      <c r="A69" s="198" t="s">
        <v>77</v>
      </c>
      <c r="B69" s="292"/>
      <c r="C69" s="292"/>
      <c r="D69" s="292"/>
      <c r="E69" s="292"/>
      <c r="F69" s="292"/>
      <c r="G69" s="292"/>
      <c r="H69" s="292"/>
      <c r="I69" s="292"/>
      <c r="J69" s="292"/>
      <c r="K69" s="292"/>
      <c r="L69" s="292"/>
      <c r="M69" s="292"/>
    </row>
    <row r="70" spans="1:13">
      <c r="A70" s="318" t="s">
        <v>272</v>
      </c>
      <c r="B70" s="319"/>
      <c r="C70" s="319"/>
      <c r="D70" s="319"/>
      <c r="E70" s="319"/>
      <c r="F70" s="319"/>
      <c r="G70" s="319"/>
      <c r="H70" s="319"/>
      <c r="I70" s="319"/>
      <c r="J70" s="319"/>
      <c r="K70" s="319"/>
      <c r="L70" s="319"/>
      <c r="M70" s="320"/>
    </row>
    <row r="71" spans="1:13" ht="44">
      <c r="A71" s="198" t="s">
        <v>273</v>
      </c>
      <c r="B71" s="292"/>
      <c r="C71" s="292"/>
      <c r="D71" s="292"/>
      <c r="E71" s="292"/>
      <c r="F71" s="292"/>
      <c r="G71" s="292"/>
      <c r="H71" s="292"/>
      <c r="I71" s="292"/>
      <c r="J71" s="292"/>
      <c r="K71" s="292"/>
      <c r="L71" s="292"/>
      <c r="M71" s="292"/>
    </row>
    <row r="72" spans="1:13" ht="45" customHeight="1">
      <c r="A72" s="198" t="s">
        <v>326</v>
      </c>
      <c r="B72" s="292"/>
      <c r="C72" s="292"/>
      <c r="D72" s="292"/>
      <c r="E72" s="292"/>
      <c r="F72" s="292"/>
      <c r="G72" s="292"/>
      <c r="H72" s="292"/>
      <c r="I72" s="292"/>
      <c r="J72" s="292"/>
      <c r="K72" s="292"/>
      <c r="L72" s="292"/>
      <c r="M72" s="292"/>
    </row>
    <row r="73" spans="1:13" ht="45" customHeight="1">
      <c r="A73" s="198" t="s">
        <v>327</v>
      </c>
      <c r="B73" s="292"/>
      <c r="C73" s="292"/>
      <c r="D73" s="292"/>
      <c r="E73" s="292"/>
      <c r="F73" s="292"/>
      <c r="G73" s="292"/>
      <c r="H73" s="292"/>
      <c r="I73" s="292"/>
      <c r="J73" s="292"/>
      <c r="K73" s="292"/>
      <c r="L73" s="292"/>
      <c r="M73" s="292"/>
    </row>
    <row r="74" spans="1:13" ht="45" customHeight="1">
      <c r="A74" s="198" t="s">
        <v>328</v>
      </c>
      <c r="B74" s="292"/>
      <c r="C74" s="292"/>
      <c r="D74" s="292"/>
      <c r="E74" s="292"/>
      <c r="F74" s="292"/>
      <c r="G74" s="292"/>
      <c r="H74" s="292"/>
      <c r="I74" s="292"/>
      <c r="J74" s="292"/>
      <c r="K74" s="292"/>
      <c r="L74" s="292"/>
      <c r="M74" s="292"/>
    </row>
    <row r="75" spans="1:13" ht="45" customHeight="1">
      <c r="A75" s="198" t="s">
        <v>329</v>
      </c>
      <c r="B75" s="292"/>
      <c r="C75" s="292"/>
      <c r="D75" s="292"/>
      <c r="E75" s="292"/>
      <c r="F75" s="292"/>
      <c r="G75" s="292"/>
      <c r="H75" s="292"/>
      <c r="I75" s="292"/>
      <c r="J75" s="292"/>
      <c r="K75" s="292"/>
      <c r="L75" s="292"/>
      <c r="M75" s="292"/>
    </row>
    <row r="76" spans="1:13" ht="45" customHeight="1">
      <c r="A76" s="198" t="s">
        <v>330</v>
      </c>
      <c r="B76" s="292"/>
      <c r="C76" s="292"/>
      <c r="D76" s="292"/>
      <c r="E76" s="292"/>
      <c r="F76" s="292"/>
      <c r="G76" s="292"/>
      <c r="H76" s="292"/>
      <c r="I76" s="292"/>
      <c r="J76" s="292"/>
      <c r="K76" s="292"/>
      <c r="L76" s="292"/>
      <c r="M76" s="292"/>
    </row>
    <row r="77" spans="1:13" ht="45" customHeight="1">
      <c r="A77" s="198" t="s">
        <v>329</v>
      </c>
      <c r="B77" s="292"/>
      <c r="C77" s="292"/>
      <c r="D77" s="292"/>
      <c r="E77" s="292"/>
      <c r="F77" s="292"/>
      <c r="G77" s="292"/>
      <c r="H77" s="292"/>
      <c r="I77" s="292"/>
      <c r="J77" s="292"/>
      <c r="K77" s="292"/>
      <c r="L77" s="292"/>
      <c r="M77" s="292"/>
    </row>
    <row r="78" spans="1:13" ht="45" customHeight="1">
      <c r="A78" s="198" t="s">
        <v>331</v>
      </c>
      <c r="B78" s="292"/>
      <c r="C78" s="292"/>
      <c r="D78" s="292"/>
      <c r="E78" s="292"/>
      <c r="F78" s="292"/>
      <c r="G78" s="292"/>
      <c r="H78" s="292"/>
      <c r="I78" s="292"/>
      <c r="J78" s="292"/>
      <c r="K78" s="292"/>
      <c r="L78" s="292"/>
      <c r="M78" s="292"/>
    </row>
    <row r="79" spans="1:13">
      <c r="A79" s="318" t="s">
        <v>62</v>
      </c>
      <c r="B79" s="319"/>
      <c r="C79" s="319"/>
      <c r="D79" s="319"/>
      <c r="E79" s="319"/>
      <c r="F79" s="319"/>
      <c r="G79" s="319"/>
      <c r="H79" s="319"/>
      <c r="I79" s="319"/>
      <c r="J79" s="319"/>
      <c r="K79" s="319"/>
      <c r="L79" s="319"/>
      <c r="M79" s="320"/>
    </row>
    <row r="80" spans="1:13" ht="46" customHeight="1">
      <c r="A80" s="198" t="s">
        <v>274</v>
      </c>
      <c r="B80" s="292"/>
      <c r="C80" s="292"/>
      <c r="D80" s="292"/>
      <c r="E80" s="292"/>
      <c r="F80" s="292"/>
      <c r="G80" s="292"/>
      <c r="H80" s="292"/>
      <c r="I80" s="292"/>
      <c r="J80" s="292"/>
      <c r="K80" s="292"/>
      <c r="L80" s="292"/>
      <c r="M80" s="292"/>
    </row>
    <row r="81" spans="1:35" ht="44">
      <c r="A81" s="198" t="s">
        <v>275</v>
      </c>
      <c r="B81" s="292"/>
      <c r="C81" s="292"/>
      <c r="D81" s="292"/>
      <c r="E81" s="292"/>
      <c r="F81" s="292"/>
      <c r="G81" s="292"/>
      <c r="H81" s="292"/>
      <c r="I81" s="292"/>
      <c r="J81" s="292"/>
      <c r="K81" s="292"/>
      <c r="L81" s="292"/>
      <c r="M81" s="292"/>
    </row>
    <row r="82" spans="1:35" ht="44">
      <c r="A82" s="198" t="s">
        <v>277</v>
      </c>
      <c r="B82" s="292"/>
      <c r="C82" s="292"/>
      <c r="D82" s="292"/>
      <c r="E82" s="292"/>
      <c r="F82" s="292"/>
      <c r="G82" s="292"/>
      <c r="H82" s="292"/>
      <c r="I82" s="292"/>
      <c r="J82" s="292"/>
      <c r="K82" s="292"/>
      <c r="L82" s="292"/>
      <c r="M82" s="292"/>
    </row>
    <row r="83" spans="1:35">
      <c r="A83" s="318" t="s">
        <v>56</v>
      </c>
      <c r="B83" s="319"/>
      <c r="C83" s="319"/>
      <c r="D83" s="319"/>
      <c r="E83" s="319"/>
      <c r="F83" s="319"/>
      <c r="G83" s="319"/>
      <c r="H83" s="319"/>
      <c r="I83" s="319"/>
      <c r="J83" s="319"/>
      <c r="K83" s="319"/>
      <c r="L83" s="319"/>
      <c r="M83" s="320"/>
    </row>
    <row r="84" spans="1:35" ht="36" customHeight="1">
      <c r="A84" s="198" t="s">
        <v>267</v>
      </c>
      <c r="B84" s="292"/>
      <c r="C84" s="292"/>
      <c r="D84" s="292"/>
      <c r="E84" s="292"/>
      <c r="F84" s="292"/>
      <c r="G84" s="292"/>
      <c r="H84" s="292"/>
      <c r="I84" s="292"/>
      <c r="J84" s="292"/>
      <c r="K84" s="292"/>
      <c r="L84" s="292"/>
      <c r="M84" s="292"/>
    </row>
    <row r="85" spans="1:35" ht="36" customHeight="1">
      <c r="A85" s="198" t="s">
        <v>278</v>
      </c>
      <c r="B85" s="292"/>
      <c r="C85" s="292"/>
      <c r="D85" s="292"/>
      <c r="E85" s="292"/>
      <c r="F85" s="292"/>
      <c r="G85" s="292"/>
      <c r="H85" s="292"/>
      <c r="I85" s="292"/>
      <c r="J85" s="292"/>
      <c r="K85" s="292"/>
      <c r="L85" s="292"/>
      <c r="M85" s="292"/>
    </row>
    <row r="86" spans="1:35" ht="36" customHeight="1">
      <c r="A86" s="198" t="s">
        <v>57</v>
      </c>
      <c r="B86" s="292"/>
      <c r="C86" s="292"/>
      <c r="D86" s="292"/>
      <c r="E86" s="292"/>
      <c r="F86" s="292"/>
      <c r="G86" s="292"/>
      <c r="H86" s="292"/>
      <c r="I86" s="292"/>
      <c r="J86" s="292"/>
      <c r="K86" s="292"/>
      <c r="L86" s="292"/>
      <c r="M86" s="292"/>
    </row>
    <row r="87" spans="1:35" ht="36" customHeight="1">
      <c r="A87" s="198" t="s">
        <v>58</v>
      </c>
      <c r="B87" s="292"/>
      <c r="C87" s="292"/>
      <c r="D87" s="292"/>
      <c r="E87" s="292"/>
      <c r="F87" s="292"/>
      <c r="G87" s="292"/>
      <c r="H87" s="292"/>
      <c r="I87" s="292"/>
      <c r="J87" s="292"/>
      <c r="K87" s="292"/>
      <c r="L87" s="292"/>
      <c r="M87" s="292"/>
    </row>
    <row r="88" spans="1:35" ht="36" customHeight="1">
      <c r="A88" s="198" t="s">
        <v>59</v>
      </c>
      <c r="B88" s="292"/>
      <c r="C88" s="292"/>
      <c r="D88" s="292"/>
      <c r="E88" s="292"/>
      <c r="F88" s="292"/>
      <c r="G88" s="292"/>
      <c r="H88" s="292"/>
      <c r="I88" s="292"/>
      <c r="J88" s="292"/>
      <c r="K88" s="292"/>
      <c r="L88" s="292"/>
      <c r="M88" s="292"/>
    </row>
    <row r="89" spans="1:35" ht="36" customHeight="1">
      <c r="A89" s="198" t="s">
        <v>60</v>
      </c>
      <c r="B89" s="292"/>
      <c r="C89" s="292"/>
      <c r="D89" s="292"/>
      <c r="E89" s="292"/>
      <c r="F89" s="292"/>
      <c r="G89" s="292"/>
      <c r="H89" s="292"/>
      <c r="I89" s="292"/>
      <c r="J89" s="292"/>
      <c r="K89" s="292"/>
      <c r="L89" s="292"/>
      <c r="M89" s="292"/>
    </row>
    <row r="90" spans="1:35" ht="36" customHeight="1">
      <c r="A90" s="198" t="s">
        <v>78</v>
      </c>
      <c r="B90" s="292"/>
      <c r="C90" s="292"/>
      <c r="D90" s="292"/>
      <c r="E90" s="292"/>
      <c r="F90" s="292"/>
      <c r="G90" s="292"/>
      <c r="H90" s="292"/>
      <c r="I90" s="292"/>
      <c r="J90" s="292"/>
      <c r="K90" s="292"/>
      <c r="L90" s="292"/>
      <c r="M90" s="292"/>
    </row>
    <row r="91" spans="1:35" ht="36" customHeight="1">
      <c r="A91" s="198" t="s">
        <v>82</v>
      </c>
      <c r="B91" s="292"/>
      <c r="C91" s="292"/>
      <c r="D91" s="292"/>
      <c r="E91" s="292"/>
      <c r="F91" s="292"/>
      <c r="G91" s="292"/>
      <c r="H91" s="292"/>
      <c r="I91" s="292"/>
      <c r="J91" s="292"/>
      <c r="K91" s="292"/>
      <c r="L91" s="292"/>
      <c r="M91" s="292"/>
    </row>
    <row r="92" spans="1:35" ht="36" customHeight="1">
      <c r="A92" s="198" t="s">
        <v>72</v>
      </c>
      <c r="B92" s="292"/>
      <c r="C92" s="292"/>
      <c r="D92" s="292"/>
      <c r="E92" s="292"/>
      <c r="F92" s="292"/>
      <c r="G92" s="292"/>
      <c r="H92" s="292"/>
      <c r="I92" s="292"/>
      <c r="J92" s="292"/>
      <c r="K92" s="292"/>
      <c r="L92" s="292"/>
      <c r="M92" s="292"/>
    </row>
    <row r="93" spans="1:35" ht="48" customHeight="1" thickBot="1">
      <c r="A93" s="198" t="s">
        <v>79</v>
      </c>
      <c r="B93" s="343"/>
      <c r="C93" s="344"/>
      <c r="D93" s="344"/>
      <c r="E93" s="344"/>
      <c r="F93" s="344"/>
      <c r="G93" s="344"/>
      <c r="H93" s="344"/>
      <c r="I93" s="344"/>
      <c r="J93" s="344"/>
      <c r="K93" s="344"/>
      <c r="L93" s="344"/>
      <c r="M93" s="345"/>
    </row>
    <row r="94" spans="1:35" s="203" customFormat="1">
      <c r="A94" s="340" t="s">
        <v>90</v>
      </c>
      <c r="B94" s="341"/>
      <c r="C94" s="341"/>
      <c r="D94" s="341"/>
      <c r="E94" s="341"/>
      <c r="F94" s="341"/>
      <c r="G94" s="341"/>
      <c r="H94" s="341"/>
      <c r="I94" s="341"/>
      <c r="J94" s="341"/>
      <c r="K94" s="341"/>
      <c r="L94" s="341"/>
      <c r="M94" s="342"/>
      <c r="N94" s="188"/>
      <c r="O94" s="189"/>
      <c r="P94" s="189"/>
      <c r="Q94" s="189"/>
      <c r="R94" s="189"/>
      <c r="S94" s="189"/>
      <c r="T94" s="189"/>
      <c r="U94" s="189"/>
      <c r="V94" s="189"/>
      <c r="W94" s="189"/>
      <c r="X94" s="189"/>
      <c r="Y94" s="189"/>
      <c r="Z94" s="189"/>
      <c r="AA94" s="189"/>
      <c r="AB94" s="189"/>
      <c r="AC94" s="189"/>
      <c r="AD94" s="189"/>
      <c r="AE94" s="189"/>
      <c r="AF94" s="189"/>
      <c r="AG94" s="189"/>
      <c r="AH94" s="189"/>
      <c r="AI94" s="189"/>
    </row>
    <row r="95" spans="1:35" s="226" customFormat="1" ht="50" customHeight="1">
      <c r="A95" s="338" t="s">
        <v>83</v>
      </c>
      <c r="B95" s="339"/>
      <c r="C95" s="339"/>
      <c r="D95" s="339"/>
      <c r="E95" s="339"/>
      <c r="F95" s="339"/>
      <c r="G95" s="339"/>
      <c r="H95" s="339"/>
      <c r="I95" s="339"/>
      <c r="J95" s="339"/>
      <c r="K95" s="339"/>
      <c r="L95" s="339"/>
      <c r="M95" s="339"/>
      <c r="N95" s="224"/>
      <c r="O95" s="225"/>
      <c r="P95" s="225"/>
      <c r="Q95" s="225"/>
      <c r="R95" s="225"/>
      <c r="S95" s="225"/>
      <c r="T95" s="225"/>
      <c r="U95" s="225"/>
      <c r="V95" s="225"/>
      <c r="W95" s="225"/>
      <c r="X95" s="225"/>
      <c r="Y95" s="225"/>
      <c r="Z95" s="225"/>
      <c r="AA95" s="225"/>
      <c r="AB95" s="225"/>
      <c r="AC95" s="225"/>
      <c r="AD95" s="225"/>
      <c r="AE95" s="225"/>
      <c r="AF95" s="225"/>
      <c r="AG95" s="225"/>
      <c r="AH95" s="225"/>
      <c r="AI95" s="225"/>
    </row>
    <row r="96" spans="1:35" s="206" customFormat="1" ht="61" hidden="1" thickBot="1">
      <c r="A96" s="352" t="s">
        <v>280</v>
      </c>
      <c r="B96" s="353"/>
      <c r="C96" s="354"/>
      <c r="D96" s="355" t="s">
        <v>323</v>
      </c>
      <c r="E96" s="356"/>
      <c r="F96" s="356"/>
      <c r="G96" s="356"/>
      <c r="H96" s="356"/>
      <c r="I96" s="356"/>
      <c r="J96" s="356"/>
      <c r="K96" s="356"/>
      <c r="L96" s="357"/>
      <c r="M96" s="268"/>
      <c r="N96" s="204"/>
      <c r="O96" s="205"/>
      <c r="P96" s="205"/>
      <c r="Q96" s="205"/>
      <c r="R96" s="205"/>
      <c r="S96" s="205"/>
      <c r="T96" s="205"/>
      <c r="U96" s="205"/>
      <c r="V96" s="205"/>
      <c r="W96" s="205"/>
      <c r="X96" s="205"/>
      <c r="Y96" s="205"/>
      <c r="Z96" s="205"/>
      <c r="AA96" s="205"/>
      <c r="AB96" s="205"/>
      <c r="AC96" s="205"/>
      <c r="AD96" s="205"/>
      <c r="AE96" s="205"/>
      <c r="AF96" s="205"/>
      <c r="AG96" s="205"/>
      <c r="AH96" s="205"/>
      <c r="AI96" s="205"/>
    </row>
    <row r="97" spans="1:35" s="250" customFormat="1" ht="73" hidden="1" thickBot="1">
      <c r="A97" s="251" t="s">
        <v>281</v>
      </c>
      <c r="B97" s="247" t="s">
        <v>17</v>
      </c>
      <c r="C97" s="260" t="s">
        <v>18</v>
      </c>
      <c r="D97" s="361" t="s">
        <v>281</v>
      </c>
      <c r="E97" s="361"/>
      <c r="F97" s="259" t="s">
        <v>332</v>
      </c>
      <c r="G97" s="361" t="s">
        <v>281</v>
      </c>
      <c r="H97" s="361"/>
      <c r="I97" s="259" t="s">
        <v>332</v>
      </c>
      <c r="J97" s="361" t="s">
        <v>281</v>
      </c>
      <c r="K97" s="361"/>
      <c r="L97" s="259" t="s">
        <v>332</v>
      </c>
      <c r="M97" s="269"/>
      <c r="N97" s="248"/>
      <c r="O97" s="249"/>
      <c r="P97" s="249"/>
      <c r="Q97" s="249"/>
      <c r="R97" s="249"/>
      <c r="S97" s="249"/>
      <c r="T97" s="249"/>
      <c r="U97" s="249"/>
      <c r="V97" s="249"/>
      <c r="W97" s="249"/>
      <c r="X97" s="249"/>
    </row>
    <row r="98" spans="1:35" s="197" customFormat="1" ht="113" hidden="1" customHeight="1">
      <c r="A98" s="228" t="s">
        <v>334</v>
      </c>
      <c r="B98" s="182">
        <f>B24*0.6</f>
        <v>0</v>
      </c>
      <c r="C98" s="262">
        <f>B98*4</f>
        <v>0</v>
      </c>
      <c r="D98" s="336" t="s">
        <v>315</v>
      </c>
      <c r="E98" s="336"/>
      <c r="F98" s="270">
        <f>(B99/20)</f>
        <v>0</v>
      </c>
      <c r="G98" s="336" t="s">
        <v>316</v>
      </c>
      <c r="H98" s="336"/>
      <c r="I98" s="270">
        <f>(B99/26)</f>
        <v>0</v>
      </c>
      <c r="J98" s="336" t="s">
        <v>308</v>
      </c>
      <c r="K98" s="336"/>
      <c r="L98" s="270">
        <f>(B99/25)</f>
        <v>0</v>
      </c>
      <c r="M98" s="270"/>
      <c r="N98" s="217"/>
      <c r="O98" s="196"/>
      <c r="P98" s="196"/>
      <c r="Q98" s="196"/>
      <c r="R98" s="196"/>
      <c r="S98" s="196"/>
      <c r="T98" s="196"/>
      <c r="U98" s="196"/>
      <c r="V98" s="196"/>
      <c r="W98" s="196"/>
      <c r="X98" s="196"/>
      <c r="Y98" s="196"/>
      <c r="Z98" s="196"/>
      <c r="AA98" s="196"/>
      <c r="AB98" s="196"/>
      <c r="AC98" s="196"/>
      <c r="AD98" s="196"/>
      <c r="AE98" s="196"/>
      <c r="AF98" s="196"/>
      <c r="AG98" s="196"/>
      <c r="AH98" s="196"/>
      <c r="AI98" s="196"/>
    </row>
    <row r="99" spans="1:35" ht="70" hidden="1" customHeight="1">
      <c r="A99" s="255" t="s">
        <v>333</v>
      </c>
      <c r="B99" s="263">
        <f>B24*0.8</f>
        <v>0</v>
      </c>
      <c r="C99" s="264">
        <f>B99*4</f>
        <v>0</v>
      </c>
      <c r="D99" s="337" t="s">
        <v>312</v>
      </c>
      <c r="E99" s="337"/>
      <c r="F99" s="271">
        <f>(B99/22)</f>
        <v>0</v>
      </c>
      <c r="G99" s="337" t="s">
        <v>314</v>
      </c>
      <c r="H99" s="337"/>
      <c r="I99" s="271">
        <f>(B99/19)</f>
        <v>0</v>
      </c>
      <c r="J99" s="337" t="s">
        <v>313</v>
      </c>
      <c r="K99" s="337"/>
      <c r="L99" s="271">
        <f>(B99/26)</f>
        <v>0</v>
      </c>
      <c r="M99" s="271"/>
    </row>
    <row r="100" spans="1:35" s="222" customFormat="1" ht="65" hidden="1" customHeight="1" thickBot="1">
      <c r="A100" s="229" t="s">
        <v>335</v>
      </c>
      <c r="B100" s="183">
        <f>B24*1</f>
        <v>0</v>
      </c>
      <c r="C100" s="265">
        <f>B100*4</f>
        <v>0</v>
      </c>
      <c r="D100" s="336" t="s">
        <v>309</v>
      </c>
      <c r="E100" s="336"/>
      <c r="F100" s="270">
        <f>(B99/22)</f>
        <v>0</v>
      </c>
      <c r="G100" s="336" t="s">
        <v>310</v>
      </c>
      <c r="H100" s="336"/>
      <c r="I100" s="270">
        <f>(B99/22)</f>
        <v>0</v>
      </c>
      <c r="J100" s="336" t="s">
        <v>311</v>
      </c>
      <c r="K100" s="336"/>
      <c r="L100" s="270">
        <f>(B99/25)</f>
        <v>0</v>
      </c>
      <c r="M100" s="270"/>
      <c r="N100" s="220"/>
      <c r="O100" s="221"/>
      <c r="P100" s="221"/>
      <c r="Q100" s="221"/>
      <c r="R100" s="221"/>
      <c r="S100" s="221"/>
      <c r="T100" s="221"/>
      <c r="U100" s="221"/>
      <c r="V100" s="221"/>
      <c r="W100" s="221"/>
      <c r="X100" s="221"/>
      <c r="Y100" s="221"/>
      <c r="Z100" s="221"/>
      <c r="AA100" s="221"/>
      <c r="AB100" s="221"/>
      <c r="AC100" s="221"/>
      <c r="AD100" s="221"/>
      <c r="AE100" s="221"/>
      <c r="AF100" s="221"/>
      <c r="AG100" s="221"/>
      <c r="AH100" s="221"/>
      <c r="AI100" s="221"/>
    </row>
    <row r="101" spans="1:35" s="227" customFormat="1" ht="53" hidden="1" customHeight="1" thickBot="1">
      <c r="A101" s="252" t="s">
        <v>283</v>
      </c>
      <c r="B101" s="184"/>
      <c r="C101" s="266"/>
      <c r="D101" s="337" t="s">
        <v>317</v>
      </c>
      <c r="E101" s="337"/>
      <c r="F101" s="271">
        <f>(B99/26)</f>
        <v>0</v>
      </c>
      <c r="G101" s="337" t="s">
        <v>318</v>
      </c>
      <c r="H101" s="337"/>
      <c r="I101" s="271">
        <f>(B99/22.5)</f>
        <v>0</v>
      </c>
      <c r="J101" s="337" t="s">
        <v>320</v>
      </c>
      <c r="K101" s="337"/>
      <c r="L101" s="271">
        <f>(B99/28)</f>
        <v>0</v>
      </c>
      <c r="M101" s="271"/>
      <c r="N101" s="204"/>
      <c r="O101" s="205"/>
      <c r="P101" s="205"/>
      <c r="Q101" s="205"/>
      <c r="R101" s="205"/>
      <c r="S101" s="205"/>
      <c r="T101" s="205"/>
      <c r="U101" s="205"/>
      <c r="V101" s="205"/>
      <c r="W101" s="205"/>
      <c r="X101" s="205"/>
    </row>
    <row r="102" spans="1:35" s="226" customFormat="1" ht="108" hidden="1" customHeight="1" thickBot="1">
      <c r="A102" s="231" t="s">
        <v>336</v>
      </c>
      <c r="B102" s="272">
        <f>B24*0.75</f>
        <v>0</v>
      </c>
      <c r="C102" s="267">
        <f>B102*9</f>
        <v>0</v>
      </c>
      <c r="D102" s="360" t="s">
        <v>319</v>
      </c>
      <c r="E102" s="360"/>
      <c r="F102" s="276">
        <f>(B99/22)</f>
        <v>0</v>
      </c>
      <c r="G102" s="360" t="s">
        <v>321</v>
      </c>
      <c r="H102" s="360"/>
      <c r="I102" s="270">
        <f>(B99/26)</f>
        <v>0</v>
      </c>
      <c r="J102" s="336" t="s">
        <v>322</v>
      </c>
      <c r="K102" s="336"/>
      <c r="L102" s="270">
        <f>(B99/43.6)</f>
        <v>0</v>
      </c>
      <c r="M102" s="270"/>
      <c r="N102" s="224"/>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row>
    <row r="103" spans="1:35" s="222" customFormat="1" ht="90" hidden="1" customHeight="1" thickBot="1">
      <c r="A103" s="229" t="s">
        <v>337</v>
      </c>
      <c r="B103" s="273">
        <f>B24*0.5</f>
        <v>0</v>
      </c>
      <c r="C103" s="265">
        <f>B103*9</f>
        <v>0</v>
      </c>
      <c r="D103" s="294" t="s">
        <v>338</v>
      </c>
      <c r="E103" s="295"/>
      <c r="F103" s="296"/>
      <c r="G103" s="358">
        <f>C99+C102+C105</f>
        <v>120</v>
      </c>
      <c r="H103" s="359"/>
      <c r="I103" s="258"/>
      <c r="J103" s="351"/>
      <c r="K103" s="351"/>
      <c r="L103" s="258"/>
      <c r="M103" s="256"/>
      <c r="N103" s="220"/>
      <c r="O103" s="221"/>
      <c r="P103" s="221"/>
      <c r="Q103" s="221"/>
      <c r="R103" s="221"/>
      <c r="S103" s="221"/>
      <c r="T103" s="221"/>
      <c r="U103" s="221"/>
      <c r="V103" s="221"/>
      <c r="W103" s="221"/>
      <c r="X103" s="221"/>
      <c r="Y103" s="221"/>
      <c r="Z103" s="221"/>
      <c r="AA103" s="221"/>
      <c r="AB103" s="221"/>
      <c r="AC103" s="221"/>
      <c r="AD103" s="221"/>
      <c r="AE103" s="221"/>
      <c r="AF103" s="221"/>
      <c r="AG103" s="221"/>
      <c r="AH103" s="221"/>
      <c r="AI103" s="221"/>
    </row>
    <row r="104" spans="1:35" s="227" customFormat="1" ht="47" hidden="1" thickBot="1">
      <c r="A104" s="252" t="s">
        <v>307</v>
      </c>
      <c r="B104" s="230"/>
      <c r="C104" s="257"/>
      <c r="D104" s="297" t="s">
        <v>339</v>
      </c>
      <c r="E104" s="298"/>
      <c r="F104" s="299"/>
      <c r="G104" s="303">
        <f>C99+C103+C106</f>
        <v>200</v>
      </c>
      <c r="H104" s="304"/>
      <c r="I104" s="258"/>
      <c r="J104" s="351"/>
      <c r="K104" s="351"/>
      <c r="L104" s="258"/>
      <c r="M104" s="258"/>
      <c r="N104" s="204"/>
      <c r="O104" s="205"/>
      <c r="P104" s="205"/>
      <c r="Q104" s="205"/>
      <c r="R104" s="205"/>
      <c r="S104" s="205"/>
      <c r="T104" s="205"/>
      <c r="U104" s="205"/>
      <c r="V104" s="205"/>
      <c r="W104" s="205"/>
      <c r="X104" s="205"/>
    </row>
    <row r="105" spans="1:35" s="233" customFormat="1" ht="89" hidden="1" thickBot="1">
      <c r="A105" s="232" t="s">
        <v>284</v>
      </c>
      <c r="B105" s="274">
        <v>30</v>
      </c>
      <c r="C105" s="253">
        <f>B105*4</f>
        <v>120</v>
      </c>
      <c r="D105" s="300"/>
      <c r="E105" s="301"/>
      <c r="F105" s="302"/>
      <c r="G105" s="305"/>
      <c r="H105" s="306"/>
      <c r="I105" s="258"/>
      <c r="J105" s="351"/>
      <c r="K105" s="351"/>
      <c r="L105" s="258"/>
      <c r="M105" s="258"/>
      <c r="N105" s="217"/>
      <c r="O105" s="196"/>
      <c r="P105" s="196"/>
      <c r="Q105" s="196"/>
      <c r="R105" s="196"/>
      <c r="S105" s="196"/>
      <c r="T105" s="196"/>
      <c r="U105" s="196"/>
      <c r="V105" s="196"/>
      <c r="W105" s="196"/>
      <c r="X105" s="196"/>
    </row>
    <row r="106" spans="1:35" s="234" customFormat="1" ht="145" hidden="1" customHeight="1" thickBot="1">
      <c r="A106" s="229" t="s">
        <v>341</v>
      </c>
      <c r="B106" s="275">
        <v>50</v>
      </c>
      <c r="C106" s="254">
        <f>B106*4</f>
        <v>200</v>
      </c>
      <c r="D106" s="307" t="s">
        <v>340</v>
      </c>
      <c r="E106" s="308"/>
      <c r="F106" s="309"/>
      <c r="G106" s="349">
        <f>C100+C102+C106</f>
        <v>200</v>
      </c>
      <c r="H106" s="350"/>
      <c r="I106" s="258"/>
      <c r="J106" s="351"/>
      <c r="K106" s="351"/>
      <c r="L106" s="258"/>
      <c r="M106" s="258"/>
      <c r="N106" s="220"/>
      <c r="O106" s="221"/>
      <c r="P106" s="221"/>
      <c r="Q106" s="221"/>
      <c r="R106" s="221"/>
      <c r="S106" s="221"/>
      <c r="T106" s="221"/>
      <c r="U106" s="221"/>
      <c r="V106" s="221"/>
      <c r="W106" s="221"/>
      <c r="X106" s="221"/>
    </row>
    <row r="107" spans="1:35" s="238" customFormat="1" ht="22" hidden="1" thickBot="1">
      <c r="A107" s="235"/>
      <c r="B107" s="236"/>
      <c r="C107" s="236"/>
      <c r="D107" s="236"/>
      <c r="E107" s="236"/>
      <c r="F107" s="236"/>
      <c r="G107" s="236"/>
      <c r="H107" s="236"/>
      <c r="I107" s="236"/>
      <c r="J107" s="236"/>
      <c r="K107" s="236"/>
      <c r="L107" s="236"/>
      <c r="M107" s="237"/>
      <c r="N107" s="185"/>
      <c r="O107" s="186"/>
      <c r="P107" s="186"/>
      <c r="Q107" s="186"/>
      <c r="R107" s="186"/>
      <c r="S107" s="186"/>
      <c r="T107" s="186"/>
      <c r="U107" s="186"/>
      <c r="V107" s="186"/>
      <c r="W107" s="186"/>
      <c r="X107" s="186"/>
    </row>
    <row r="108" spans="1:35" s="187" customFormat="1" ht="88" hidden="1" customHeight="1">
      <c r="A108" s="277" t="s">
        <v>268</v>
      </c>
      <c r="B108" s="278"/>
      <c r="C108" s="278"/>
      <c r="D108" s="278"/>
      <c r="E108" s="278"/>
      <c r="F108" s="278"/>
      <c r="G108" s="278"/>
      <c r="H108" s="278"/>
      <c r="I108" s="278"/>
      <c r="J108" s="278"/>
      <c r="K108" s="278"/>
      <c r="L108" s="278"/>
      <c r="M108" s="279"/>
      <c r="N108" s="185"/>
      <c r="O108" s="186"/>
      <c r="P108" s="186"/>
      <c r="Q108" s="186"/>
      <c r="R108" s="186"/>
      <c r="S108" s="186"/>
      <c r="T108" s="186"/>
      <c r="U108" s="186"/>
      <c r="V108" s="186"/>
      <c r="W108" s="186"/>
      <c r="X108" s="186"/>
      <c r="Y108" s="186"/>
      <c r="Z108" s="186"/>
      <c r="AA108" s="186"/>
      <c r="AB108" s="186"/>
      <c r="AC108" s="186"/>
      <c r="AD108" s="186"/>
      <c r="AE108" s="186"/>
      <c r="AF108" s="186"/>
      <c r="AG108" s="186"/>
      <c r="AH108" s="186"/>
      <c r="AI108" s="186"/>
    </row>
    <row r="109" spans="1:35" s="200" customFormat="1">
      <c r="A109" s="239"/>
      <c r="M109" s="240"/>
      <c r="N109" s="218"/>
    </row>
    <row r="110" spans="1:35" s="200" customFormat="1">
      <c r="A110" s="239"/>
      <c r="M110" s="240"/>
      <c r="N110" s="218"/>
    </row>
    <row r="111" spans="1:35" s="200" customFormat="1">
      <c r="A111" s="239"/>
      <c r="M111" s="240"/>
      <c r="N111" s="218"/>
    </row>
    <row r="112" spans="1:35" s="200" customFormat="1">
      <c r="A112" s="239"/>
      <c r="M112" s="240"/>
      <c r="N112" s="218"/>
    </row>
    <row r="113" spans="1:14" s="200" customFormat="1">
      <c r="A113" s="241"/>
      <c r="B113" s="242"/>
      <c r="C113" s="242"/>
      <c r="D113" s="242"/>
      <c r="E113" s="242"/>
      <c r="F113" s="242"/>
      <c r="G113" s="242"/>
      <c r="H113" s="242"/>
      <c r="I113" s="242"/>
      <c r="J113" s="242"/>
      <c r="K113" s="242"/>
      <c r="L113" s="242"/>
      <c r="M113" s="243"/>
      <c r="N113" s="218"/>
    </row>
    <row r="114" spans="1:14" s="200" customFormat="1">
      <c r="A114" s="241"/>
      <c r="B114" s="242"/>
      <c r="C114" s="242"/>
      <c r="D114" s="242"/>
      <c r="E114" s="242"/>
      <c r="F114" s="242"/>
      <c r="G114" s="242"/>
      <c r="H114" s="242"/>
      <c r="I114" s="242"/>
      <c r="J114" s="242"/>
      <c r="K114" s="242"/>
      <c r="L114" s="242"/>
      <c r="M114" s="243"/>
      <c r="N114" s="218"/>
    </row>
    <row r="115" spans="1:14" s="200" customFormat="1">
      <c r="A115" s="241"/>
      <c r="B115" s="242"/>
      <c r="C115" s="242"/>
      <c r="D115" s="242"/>
      <c r="E115" s="242"/>
      <c r="F115" s="242"/>
      <c r="G115" s="242"/>
      <c r="H115" s="242"/>
      <c r="I115" s="242"/>
      <c r="J115" s="242"/>
      <c r="K115" s="242"/>
      <c r="L115" s="242"/>
      <c r="M115" s="243"/>
      <c r="N115" s="218"/>
    </row>
    <row r="116" spans="1:14" s="200" customFormat="1">
      <c r="A116" s="241"/>
      <c r="B116" s="242"/>
      <c r="C116" s="242"/>
      <c r="D116" s="242"/>
      <c r="E116" s="242"/>
      <c r="F116" s="242"/>
      <c r="G116" s="242"/>
      <c r="H116" s="242"/>
      <c r="I116" s="242"/>
      <c r="J116" s="242"/>
      <c r="K116" s="242"/>
      <c r="L116" s="242"/>
      <c r="M116" s="243"/>
      <c r="N116" s="218"/>
    </row>
    <row r="117" spans="1:14" s="200" customFormat="1">
      <c r="A117" s="241"/>
      <c r="B117" s="242"/>
      <c r="C117" s="242"/>
      <c r="D117" s="242"/>
      <c r="E117" s="242"/>
      <c r="F117" s="242"/>
      <c r="G117" s="242"/>
      <c r="H117" s="242"/>
      <c r="I117" s="242"/>
      <c r="J117" s="242"/>
      <c r="K117" s="242"/>
      <c r="L117" s="242"/>
      <c r="M117" s="243"/>
      <c r="N117" s="218"/>
    </row>
    <row r="118" spans="1:14" s="200" customFormat="1">
      <c r="A118" s="241"/>
      <c r="B118" s="242"/>
      <c r="C118" s="242"/>
      <c r="D118" s="242"/>
      <c r="E118" s="242"/>
      <c r="F118" s="242"/>
      <c r="G118" s="242"/>
      <c r="H118" s="242"/>
      <c r="I118" s="242"/>
      <c r="J118" s="242"/>
      <c r="K118" s="242"/>
      <c r="L118" s="242"/>
      <c r="M118" s="243"/>
      <c r="N118" s="218"/>
    </row>
    <row r="119" spans="1:14" s="200" customFormat="1">
      <c r="A119" s="241"/>
      <c r="B119" s="242"/>
      <c r="C119" s="242"/>
      <c r="D119" s="242"/>
      <c r="E119" s="242"/>
      <c r="F119" s="242"/>
      <c r="G119" s="242"/>
      <c r="H119" s="242"/>
      <c r="I119" s="242"/>
      <c r="J119" s="242"/>
      <c r="K119" s="242"/>
      <c r="L119" s="242"/>
      <c r="M119" s="243"/>
      <c r="N119" s="218"/>
    </row>
    <row r="120" spans="1:14" s="200" customFormat="1">
      <c r="A120" s="241"/>
      <c r="B120" s="242"/>
      <c r="C120" s="242"/>
      <c r="D120" s="242"/>
      <c r="E120" s="242"/>
      <c r="F120" s="242"/>
      <c r="G120" s="242"/>
      <c r="H120" s="242"/>
      <c r="I120" s="242"/>
      <c r="J120" s="242"/>
      <c r="K120" s="242"/>
      <c r="L120" s="242"/>
      <c r="M120" s="243"/>
      <c r="N120" s="218"/>
    </row>
    <row r="121" spans="1:14" s="200" customFormat="1">
      <c r="A121" s="241"/>
      <c r="B121" s="242"/>
      <c r="C121" s="242"/>
      <c r="D121" s="242"/>
      <c r="E121" s="242"/>
      <c r="F121" s="242"/>
      <c r="G121" s="242"/>
      <c r="H121" s="242"/>
      <c r="I121" s="242"/>
      <c r="J121" s="242"/>
      <c r="K121" s="242"/>
      <c r="L121" s="242"/>
      <c r="M121" s="243"/>
      <c r="N121" s="218"/>
    </row>
    <row r="122" spans="1:14" s="200" customFormat="1">
      <c r="A122" s="244"/>
      <c r="M122" s="240"/>
      <c r="N122" s="218"/>
    </row>
    <row r="123" spans="1:14" s="200" customFormat="1">
      <c r="A123" s="244"/>
      <c r="M123" s="240"/>
      <c r="N123" s="218"/>
    </row>
    <row r="124" spans="1:14" s="200" customFormat="1">
      <c r="A124" s="244"/>
      <c r="M124" s="240"/>
      <c r="N124" s="218"/>
    </row>
    <row r="125" spans="1:14" s="200" customFormat="1">
      <c r="A125" s="244"/>
      <c r="M125" s="240"/>
      <c r="N125" s="218"/>
    </row>
    <row r="126" spans="1:14" s="200" customFormat="1">
      <c r="A126" s="244"/>
      <c r="M126" s="240"/>
      <c r="N126" s="218"/>
    </row>
    <row r="127" spans="1:14" s="200" customFormat="1">
      <c r="A127" s="244"/>
      <c r="M127" s="240"/>
      <c r="N127" s="218"/>
    </row>
    <row r="128" spans="1:14" s="200" customFormat="1">
      <c r="A128" s="244"/>
      <c r="M128" s="240"/>
      <c r="N128" s="218"/>
    </row>
    <row r="129" spans="1:14" s="200" customFormat="1">
      <c r="A129" s="244"/>
      <c r="M129" s="240"/>
      <c r="N129" s="218"/>
    </row>
    <row r="130" spans="1:14" s="200" customFormat="1">
      <c r="A130" s="244"/>
      <c r="M130" s="240"/>
      <c r="N130" s="218"/>
    </row>
    <row r="131" spans="1:14" s="200" customFormat="1">
      <c r="A131" s="244"/>
      <c r="M131" s="240"/>
      <c r="N131" s="218"/>
    </row>
    <row r="132" spans="1:14" s="200" customFormat="1">
      <c r="A132" s="244"/>
      <c r="M132" s="240"/>
      <c r="N132" s="218"/>
    </row>
    <row r="133" spans="1:14" s="200" customFormat="1">
      <c r="A133" s="244"/>
      <c r="M133" s="240"/>
      <c r="N133" s="218"/>
    </row>
    <row r="134" spans="1:14" s="200" customFormat="1">
      <c r="A134" s="244"/>
      <c r="M134" s="240"/>
      <c r="N134" s="218"/>
    </row>
    <row r="135" spans="1:14" s="200" customFormat="1">
      <c r="A135" s="244"/>
      <c r="M135" s="240"/>
      <c r="N135" s="218"/>
    </row>
    <row r="136" spans="1:14" s="200" customFormat="1">
      <c r="A136" s="244"/>
      <c r="M136" s="240"/>
      <c r="N136" s="218"/>
    </row>
    <row r="137" spans="1:14" s="200" customFormat="1">
      <c r="A137" s="244"/>
      <c r="M137" s="240"/>
      <c r="N137" s="218"/>
    </row>
    <row r="138" spans="1:14" s="200" customFormat="1">
      <c r="A138" s="244"/>
      <c r="M138" s="240"/>
      <c r="N138" s="218"/>
    </row>
    <row r="139" spans="1:14" s="200" customFormat="1">
      <c r="A139" s="244"/>
      <c r="M139" s="240"/>
      <c r="N139" s="218"/>
    </row>
    <row r="140" spans="1:14" s="200" customFormat="1">
      <c r="A140" s="244"/>
      <c r="M140" s="240"/>
      <c r="N140" s="218"/>
    </row>
    <row r="141" spans="1:14" s="200" customFormat="1">
      <c r="A141" s="244"/>
      <c r="M141" s="240"/>
      <c r="N141" s="218"/>
    </row>
    <row r="142" spans="1:14" s="200" customFormat="1">
      <c r="A142" s="244"/>
      <c r="M142" s="240"/>
      <c r="N142" s="218"/>
    </row>
    <row r="143" spans="1:14" s="200" customFormat="1">
      <c r="A143" s="244"/>
      <c r="M143" s="240"/>
      <c r="N143" s="218"/>
    </row>
    <row r="144" spans="1:14" s="200" customFormat="1">
      <c r="A144" s="244"/>
      <c r="M144" s="240"/>
      <c r="N144" s="218"/>
    </row>
    <row r="145" spans="1:14" s="200" customFormat="1">
      <c r="A145" s="244"/>
      <c r="M145" s="240"/>
      <c r="N145" s="218"/>
    </row>
    <row r="146" spans="1:14" s="200" customFormat="1">
      <c r="A146" s="244"/>
      <c r="M146" s="240"/>
      <c r="N146" s="218"/>
    </row>
    <row r="147" spans="1:14" s="200" customFormat="1">
      <c r="A147" s="244"/>
      <c r="M147" s="240"/>
      <c r="N147" s="218"/>
    </row>
    <row r="148" spans="1:14" s="200" customFormat="1">
      <c r="A148" s="244"/>
      <c r="M148" s="240"/>
      <c r="N148" s="218"/>
    </row>
    <row r="149" spans="1:14" s="200" customFormat="1">
      <c r="A149" s="244"/>
      <c r="M149" s="240"/>
      <c r="N149" s="218"/>
    </row>
    <row r="150" spans="1:14" s="200" customFormat="1">
      <c r="A150" s="244"/>
      <c r="M150" s="240"/>
      <c r="N150" s="218"/>
    </row>
    <row r="151" spans="1:14" s="200" customFormat="1">
      <c r="A151" s="244"/>
      <c r="M151" s="240"/>
      <c r="N151" s="218"/>
    </row>
    <row r="152" spans="1:14" s="200" customFormat="1">
      <c r="A152" s="244"/>
      <c r="M152" s="240"/>
      <c r="N152" s="218"/>
    </row>
    <row r="153" spans="1:14" s="200" customFormat="1">
      <c r="A153" s="244"/>
      <c r="M153" s="240"/>
      <c r="N153" s="218"/>
    </row>
    <row r="154" spans="1:14" s="200" customFormat="1">
      <c r="A154" s="244"/>
      <c r="M154" s="240"/>
      <c r="N154" s="218"/>
    </row>
    <row r="155" spans="1:14" s="200" customFormat="1">
      <c r="A155" s="244"/>
      <c r="M155" s="240"/>
      <c r="N155" s="218"/>
    </row>
    <row r="156" spans="1:14" s="200" customFormat="1">
      <c r="A156" s="244"/>
      <c r="M156" s="240"/>
      <c r="N156" s="218"/>
    </row>
    <row r="157" spans="1:14" s="200" customFormat="1">
      <c r="A157" s="244"/>
      <c r="M157" s="240"/>
      <c r="N157" s="218"/>
    </row>
    <row r="158" spans="1:14" s="200" customFormat="1">
      <c r="A158" s="244"/>
      <c r="M158" s="240"/>
      <c r="N158" s="218"/>
    </row>
    <row r="159" spans="1:14" s="200" customFormat="1">
      <c r="A159" s="244"/>
      <c r="M159" s="240"/>
      <c r="N159" s="218"/>
    </row>
    <row r="160" spans="1:14" s="200" customFormat="1">
      <c r="A160" s="244"/>
      <c r="M160" s="240"/>
      <c r="N160" s="218"/>
    </row>
    <row r="161" spans="1:14" s="200" customFormat="1">
      <c r="A161" s="244"/>
      <c r="M161" s="240"/>
      <c r="N161" s="218"/>
    </row>
    <row r="162" spans="1:14" s="200" customFormat="1">
      <c r="A162" s="244"/>
      <c r="M162" s="240"/>
      <c r="N162" s="218"/>
    </row>
    <row r="163" spans="1:14" s="200" customFormat="1">
      <c r="A163" s="244"/>
      <c r="M163" s="240"/>
      <c r="N163" s="218"/>
    </row>
    <row r="164" spans="1:14" s="200" customFormat="1">
      <c r="A164" s="244"/>
      <c r="M164" s="240"/>
      <c r="N164" s="218"/>
    </row>
    <row r="165" spans="1:14" s="200" customFormat="1">
      <c r="A165" s="244"/>
      <c r="M165" s="240"/>
      <c r="N165" s="218"/>
    </row>
    <row r="166" spans="1:14" s="200" customFormat="1">
      <c r="A166" s="244"/>
      <c r="M166" s="240"/>
      <c r="N166" s="218"/>
    </row>
    <row r="167" spans="1:14" s="200" customFormat="1">
      <c r="A167" s="244"/>
      <c r="M167" s="240"/>
      <c r="N167" s="218"/>
    </row>
    <row r="168" spans="1:14" s="200" customFormat="1">
      <c r="A168" s="244"/>
      <c r="M168" s="240"/>
      <c r="N168" s="218"/>
    </row>
    <row r="169" spans="1:14" s="200" customFormat="1">
      <c r="A169" s="244"/>
      <c r="M169" s="240"/>
      <c r="N169" s="218"/>
    </row>
    <row r="170" spans="1:14" s="200" customFormat="1">
      <c r="A170" s="244"/>
      <c r="M170" s="240"/>
      <c r="N170" s="218"/>
    </row>
    <row r="171" spans="1:14" s="200" customFormat="1">
      <c r="A171" s="244"/>
      <c r="M171" s="240"/>
      <c r="N171" s="218"/>
    </row>
    <row r="172" spans="1:14" s="200" customFormat="1">
      <c r="A172" s="244"/>
      <c r="M172" s="240"/>
      <c r="N172" s="218"/>
    </row>
    <row r="173" spans="1:14" s="200" customFormat="1">
      <c r="A173" s="244"/>
      <c r="M173" s="240"/>
      <c r="N173" s="218"/>
    </row>
    <row r="174" spans="1:14" s="200" customFormat="1">
      <c r="A174" s="244"/>
      <c r="M174" s="240"/>
      <c r="N174" s="218"/>
    </row>
    <row r="175" spans="1:14" s="200" customFormat="1">
      <c r="A175" s="244"/>
      <c r="M175" s="240"/>
      <c r="N175" s="218"/>
    </row>
    <row r="176" spans="1:14" s="200" customFormat="1">
      <c r="A176" s="244"/>
      <c r="M176" s="240"/>
      <c r="N176" s="218"/>
    </row>
    <row r="177" spans="1:14" s="200" customFormat="1">
      <c r="A177" s="244"/>
      <c r="M177" s="240"/>
      <c r="N177" s="218"/>
    </row>
    <row r="178" spans="1:14" s="200" customFormat="1">
      <c r="A178" s="244"/>
      <c r="M178" s="240"/>
      <c r="N178" s="218"/>
    </row>
    <row r="179" spans="1:14" s="200" customFormat="1">
      <c r="A179" s="244"/>
      <c r="M179" s="240"/>
      <c r="N179" s="218"/>
    </row>
    <row r="180" spans="1:14" s="200" customFormat="1">
      <c r="A180" s="244"/>
      <c r="M180" s="240"/>
      <c r="N180" s="218"/>
    </row>
    <row r="181" spans="1:14" s="200" customFormat="1">
      <c r="A181" s="244"/>
      <c r="M181" s="240"/>
      <c r="N181" s="218"/>
    </row>
    <row r="182" spans="1:14" s="200" customFormat="1">
      <c r="A182" s="244"/>
      <c r="M182" s="240"/>
      <c r="N182" s="218"/>
    </row>
    <row r="183" spans="1:14" s="200" customFormat="1">
      <c r="A183" s="244"/>
      <c r="M183" s="240"/>
      <c r="N183" s="218"/>
    </row>
  </sheetData>
  <mergeCells count="109">
    <mergeCell ref="G106:H106"/>
    <mergeCell ref="J106:K106"/>
    <mergeCell ref="J105:K105"/>
    <mergeCell ref="A96:C96"/>
    <mergeCell ref="D96:L96"/>
    <mergeCell ref="G103:H103"/>
    <mergeCell ref="J103:K103"/>
    <mergeCell ref="J104:K104"/>
    <mergeCell ref="J100:K100"/>
    <mergeCell ref="D101:E101"/>
    <mergeCell ref="G101:H101"/>
    <mergeCell ref="J101:K101"/>
    <mergeCell ref="D102:E102"/>
    <mergeCell ref="G102:H102"/>
    <mergeCell ref="J102:K102"/>
    <mergeCell ref="D97:E97"/>
    <mergeCell ref="D98:E98"/>
    <mergeCell ref="D99:E99"/>
    <mergeCell ref="D100:E100"/>
    <mergeCell ref="G97:H97"/>
    <mergeCell ref="G98:H98"/>
    <mergeCell ref="G99:H99"/>
    <mergeCell ref="G100:H100"/>
    <mergeCell ref="J97:K97"/>
    <mergeCell ref="J98:K98"/>
    <mergeCell ref="J99:K99"/>
    <mergeCell ref="A95:M95"/>
    <mergeCell ref="A94:M94"/>
    <mergeCell ref="B48:M48"/>
    <mergeCell ref="B93:M93"/>
    <mergeCell ref="B92:M92"/>
    <mergeCell ref="B84:M84"/>
    <mergeCell ref="B76:M76"/>
    <mergeCell ref="A70:M70"/>
    <mergeCell ref="B73:M73"/>
    <mergeCell ref="B72:M72"/>
    <mergeCell ref="B89:M89"/>
    <mergeCell ref="B78:M78"/>
    <mergeCell ref="B90:M90"/>
    <mergeCell ref="B91:M91"/>
    <mergeCell ref="B86:M86"/>
    <mergeCell ref="B87:M87"/>
    <mergeCell ref="B88:M88"/>
    <mergeCell ref="B53:M53"/>
    <mergeCell ref="A3:M3"/>
    <mergeCell ref="A4:M4"/>
    <mergeCell ref="A6:M6"/>
    <mergeCell ref="A5:M5"/>
    <mergeCell ref="C9:M27"/>
    <mergeCell ref="A20:B20"/>
    <mergeCell ref="A1:M1"/>
    <mergeCell ref="B81:M81"/>
    <mergeCell ref="B77:M77"/>
    <mergeCell ref="B80:M80"/>
    <mergeCell ref="B39:M39"/>
    <mergeCell ref="B41:M41"/>
    <mergeCell ref="B43:M43"/>
    <mergeCell ref="A55:M55"/>
    <mergeCell ref="A61:M61"/>
    <mergeCell ref="B67:M67"/>
    <mergeCell ref="B68:M68"/>
    <mergeCell ref="B63:M63"/>
    <mergeCell ref="B47:M47"/>
    <mergeCell ref="B56:M56"/>
    <mergeCell ref="B40:M40"/>
    <mergeCell ref="B42:M42"/>
    <mergeCell ref="B44:M44"/>
    <mergeCell ref="A45:M45"/>
    <mergeCell ref="B46:M46"/>
    <mergeCell ref="B54:M54"/>
    <mergeCell ref="B49:M49"/>
    <mergeCell ref="B59:M59"/>
    <mergeCell ref="B50:M50"/>
    <mergeCell ref="B51:M51"/>
    <mergeCell ref="B52:M52"/>
    <mergeCell ref="A83:M83"/>
    <mergeCell ref="B57:M57"/>
    <mergeCell ref="B58:M58"/>
    <mergeCell ref="B64:M64"/>
    <mergeCell ref="B65:M65"/>
    <mergeCell ref="B66:M66"/>
    <mergeCell ref="B71:M71"/>
    <mergeCell ref="B69:M69"/>
    <mergeCell ref="B82:M82"/>
    <mergeCell ref="A79:M79"/>
    <mergeCell ref="A108:M108"/>
    <mergeCell ref="A2:M2"/>
    <mergeCell ref="A7:M7"/>
    <mergeCell ref="A8:M8"/>
    <mergeCell ref="A28:M28"/>
    <mergeCell ref="B33:M33"/>
    <mergeCell ref="B34:M34"/>
    <mergeCell ref="B29:M29"/>
    <mergeCell ref="B30:M30"/>
    <mergeCell ref="B31:M31"/>
    <mergeCell ref="B85:M85"/>
    <mergeCell ref="D103:F103"/>
    <mergeCell ref="D104:F105"/>
    <mergeCell ref="G104:H105"/>
    <mergeCell ref="D106:F106"/>
    <mergeCell ref="B32:M32"/>
    <mergeCell ref="B35:M35"/>
    <mergeCell ref="B36:M36"/>
    <mergeCell ref="B37:M37"/>
    <mergeCell ref="A38:M38"/>
    <mergeCell ref="B62:M62"/>
    <mergeCell ref="B74:M74"/>
    <mergeCell ref="B75:M75"/>
    <mergeCell ref="B60:M60"/>
  </mergeCells>
  <pageMargins left="0.7" right="0.7" top="0.75" bottom="0.75" header="0.3" footer="0.3"/>
  <pageSetup scale="39" fitToHeight="5" orientation="landscape" horizontalDpi="0" verticalDpi="0"/>
  <rowBreaks count="3" manualBreakCount="3">
    <brk id="44" max="12" man="1"/>
    <brk id="82" max="12" man="1"/>
    <brk id="95" max="12"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B0B75-CCA9-EB47-9451-7227DF2C077E}">
  <sheetPr>
    <pageSetUpPr fitToPage="1"/>
  </sheetPr>
  <dimension ref="A1:F39"/>
  <sheetViews>
    <sheetView view="pageBreakPreview" zoomScale="60" zoomScaleNormal="43" workbookViewId="0">
      <selection sqref="A1:E39"/>
    </sheetView>
  </sheetViews>
  <sheetFormatPr baseColWidth="10" defaultRowHeight="31"/>
  <cols>
    <col min="1" max="1" width="94.83203125" style="151" customWidth="1"/>
    <col min="2" max="2" width="94.83203125" style="161" customWidth="1"/>
    <col min="3" max="3" width="94.83203125" style="162" customWidth="1"/>
    <col min="4" max="4" width="94.83203125" style="163" customWidth="1"/>
    <col min="5" max="5" width="94.83203125" style="161" customWidth="1"/>
    <col min="6" max="16384" width="10.83203125" style="151"/>
  </cols>
  <sheetData>
    <row r="1" spans="1:5" s="142" customFormat="1" ht="94" thickBot="1">
      <c r="A1" s="362" t="s">
        <v>93</v>
      </c>
      <c r="B1" s="363"/>
      <c r="C1" s="363"/>
      <c r="D1" s="363"/>
      <c r="E1" s="364"/>
    </row>
    <row r="2" spans="1:5" s="146" customFormat="1" ht="33" thickBot="1">
      <c r="A2" s="143" t="s">
        <v>94</v>
      </c>
      <c r="B2" s="144" t="s">
        <v>95</v>
      </c>
      <c r="C2" s="143" t="s">
        <v>96</v>
      </c>
      <c r="D2" s="144" t="s">
        <v>97</v>
      </c>
      <c r="E2" s="145" t="s">
        <v>98</v>
      </c>
    </row>
    <row r="3" spans="1:5" ht="33" thickBot="1">
      <c r="A3" s="147" t="s">
        <v>99</v>
      </c>
      <c r="B3" s="148" t="s">
        <v>100</v>
      </c>
      <c r="C3" s="149" t="s">
        <v>101</v>
      </c>
      <c r="D3" s="148" t="s">
        <v>102</v>
      </c>
      <c r="E3" s="150" t="s">
        <v>103</v>
      </c>
    </row>
    <row r="4" spans="1:5" ht="32">
      <c r="A4" s="147" t="s">
        <v>104</v>
      </c>
      <c r="B4" s="148" t="s">
        <v>105</v>
      </c>
      <c r="C4" s="148" t="s">
        <v>106</v>
      </c>
      <c r="D4" s="148" t="s">
        <v>107</v>
      </c>
      <c r="E4" s="150" t="s">
        <v>108</v>
      </c>
    </row>
    <row r="5" spans="1:5" ht="32">
      <c r="A5" s="147" t="s">
        <v>109</v>
      </c>
      <c r="B5" s="148" t="s">
        <v>110</v>
      </c>
      <c r="C5" s="148" t="s">
        <v>111</v>
      </c>
      <c r="D5" s="148" t="s">
        <v>112</v>
      </c>
      <c r="E5" s="150" t="s">
        <v>113</v>
      </c>
    </row>
    <row r="6" spans="1:5" ht="32">
      <c r="A6" s="147" t="s">
        <v>114</v>
      </c>
      <c r="B6" s="148" t="s">
        <v>115</v>
      </c>
      <c r="C6" s="148" t="s">
        <v>116</v>
      </c>
      <c r="D6" s="148" t="s">
        <v>117</v>
      </c>
      <c r="E6" s="150" t="s">
        <v>118</v>
      </c>
    </row>
    <row r="7" spans="1:5" ht="32">
      <c r="A7" s="147" t="s">
        <v>119</v>
      </c>
      <c r="B7" s="148" t="s">
        <v>120</v>
      </c>
      <c r="C7" s="148" t="s">
        <v>121</v>
      </c>
      <c r="D7" s="148" t="s">
        <v>122</v>
      </c>
      <c r="E7" s="150" t="s">
        <v>123</v>
      </c>
    </row>
    <row r="8" spans="1:5" ht="33" thickBot="1">
      <c r="A8" s="147" t="s">
        <v>124</v>
      </c>
      <c r="B8" s="148" t="s">
        <v>125</v>
      </c>
      <c r="C8" s="152" t="s">
        <v>126</v>
      </c>
      <c r="D8" s="148" t="s">
        <v>127</v>
      </c>
      <c r="E8" s="150" t="s">
        <v>128</v>
      </c>
    </row>
    <row r="9" spans="1:5" ht="33" thickBot="1">
      <c r="A9" s="147" t="s">
        <v>129</v>
      </c>
      <c r="B9" s="148"/>
      <c r="C9" s="147" t="s">
        <v>130</v>
      </c>
      <c r="D9" s="148" t="s">
        <v>131</v>
      </c>
      <c r="E9" s="150" t="s">
        <v>132</v>
      </c>
    </row>
    <row r="10" spans="1:5" ht="33" thickBot="1">
      <c r="A10" s="147" t="s">
        <v>133</v>
      </c>
      <c r="B10" s="147"/>
      <c r="C10" s="144" t="s">
        <v>134</v>
      </c>
      <c r="D10" s="148" t="s">
        <v>135</v>
      </c>
      <c r="E10" s="150" t="s">
        <v>136</v>
      </c>
    </row>
    <row r="11" spans="1:5" ht="65" thickBot="1">
      <c r="A11" s="147" t="s">
        <v>137</v>
      </c>
      <c r="B11" s="144" t="s">
        <v>138</v>
      </c>
      <c r="C11" s="147" t="s">
        <v>139</v>
      </c>
      <c r="D11" s="148" t="s">
        <v>140</v>
      </c>
      <c r="E11" s="150" t="s">
        <v>141</v>
      </c>
    </row>
    <row r="12" spans="1:5" ht="32">
      <c r="A12" s="147" t="s">
        <v>142</v>
      </c>
      <c r="B12" s="148" t="s">
        <v>143</v>
      </c>
      <c r="C12" s="153" t="s">
        <v>144</v>
      </c>
      <c r="D12" s="148" t="s">
        <v>145</v>
      </c>
      <c r="E12" s="150" t="s">
        <v>146</v>
      </c>
    </row>
    <row r="13" spans="1:5" ht="32">
      <c r="A13" s="147" t="s">
        <v>147</v>
      </c>
      <c r="B13" s="148" t="s">
        <v>148</v>
      </c>
      <c r="C13" s="153" t="s">
        <v>149</v>
      </c>
      <c r="D13" s="148" t="s">
        <v>150</v>
      </c>
      <c r="E13" s="150" t="s">
        <v>151</v>
      </c>
    </row>
    <row r="14" spans="1:5" ht="65" thickBot="1">
      <c r="A14" s="147" t="s">
        <v>152</v>
      </c>
      <c r="B14" s="148" t="s">
        <v>153</v>
      </c>
      <c r="C14" s="153" t="s">
        <v>154</v>
      </c>
      <c r="D14" s="148" t="s">
        <v>155</v>
      </c>
      <c r="E14" s="150" t="s">
        <v>156</v>
      </c>
    </row>
    <row r="15" spans="1:5" ht="33" thickBot="1">
      <c r="A15" s="147" t="s">
        <v>157</v>
      </c>
      <c r="B15" s="148" t="s">
        <v>125</v>
      </c>
      <c r="C15" s="153" t="s">
        <v>158</v>
      </c>
      <c r="D15" s="148" t="s">
        <v>159</v>
      </c>
      <c r="E15" s="145" t="s">
        <v>160</v>
      </c>
    </row>
    <row r="16" spans="1:5" ht="32">
      <c r="A16" s="147" t="s">
        <v>161</v>
      </c>
      <c r="B16" s="148" t="s">
        <v>162</v>
      </c>
      <c r="C16" s="147" t="s">
        <v>163</v>
      </c>
      <c r="D16" s="148" t="s">
        <v>164</v>
      </c>
      <c r="E16" s="150" t="s">
        <v>165</v>
      </c>
    </row>
    <row r="17" spans="1:6" ht="32">
      <c r="A17" s="147" t="s">
        <v>166</v>
      </c>
      <c r="B17" s="148" t="s">
        <v>167</v>
      </c>
      <c r="C17" s="147" t="s">
        <v>168</v>
      </c>
      <c r="D17" s="148"/>
      <c r="E17" s="150" t="s">
        <v>169</v>
      </c>
    </row>
    <row r="18" spans="1:6" ht="65" thickBot="1">
      <c r="A18" s="147" t="s">
        <v>170</v>
      </c>
      <c r="B18" s="148" t="s">
        <v>171</v>
      </c>
      <c r="C18" s="147" t="s">
        <v>172</v>
      </c>
      <c r="D18" s="152"/>
      <c r="E18" s="150" t="s">
        <v>173</v>
      </c>
    </row>
    <row r="19" spans="1:6" s="146" customFormat="1" ht="94" thickBot="1">
      <c r="A19" s="362" t="s">
        <v>174</v>
      </c>
      <c r="B19" s="363"/>
      <c r="C19" s="363"/>
      <c r="D19" s="363"/>
      <c r="E19" s="364"/>
    </row>
    <row r="20" spans="1:6" s="146" customFormat="1" ht="65" thickBot="1">
      <c r="A20" s="143" t="s">
        <v>175</v>
      </c>
      <c r="B20" s="144" t="s">
        <v>176</v>
      </c>
      <c r="C20" s="365" t="s">
        <v>177</v>
      </c>
      <c r="D20" s="366"/>
      <c r="E20" s="144" t="s">
        <v>178</v>
      </c>
    </row>
    <row r="21" spans="1:6" ht="33" thickBot="1">
      <c r="A21" s="147" t="s">
        <v>103</v>
      </c>
      <c r="B21" s="148" t="s">
        <v>179</v>
      </c>
      <c r="C21" s="149" t="s">
        <v>180</v>
      </c>
      <c r="D21" s="367" t="s">
        <v>181</v>
      </c>
      <c r="E21" s="148" t="s">
        <v>182</v>
      </c>
      <c r="F21" s="154"/>
    </row>
    <row r="22" spans="1:6" ht="32">
      <c r="A22" s="147" t="s">
        <v>183</v>
      </c>
      <c r="B22" s="148" t="s">
        <v>184</v>
      </c>
      <c r="C22" s="155" t="s">
        <v>185</v>
      </c>
      <c r="D22" s="368"/>
      <c r="E22" s="148" t="s">
        <v>186</v>
      </c>
      <c r="F22" s="154"/>
    </row>
    <row r="23" spans="1:6" ht="33" thickBot="1">
      <c r="A23" s="147" t="s">
        <v>187</v>
      </c>
      <c r="B23" s="148" t="s">
        <v>188</v>
      </c>
      <c r="C23" s="155" t="s">
        <v>189</v>
      </c>
      <c r="D23" s="368"/>
      <c r="E23" s="148" t="s">
        <v>190</v>
      </c>
      <c r="F23" s="154"/>
    </row>
    <row r="24" spans="1:6" ht="32">
      <c r="A24" s="147" t="s">
        <v>191</v>
      </c>
      <c r="B24" s="148" t="s">
        <v>192</v>
      </c>
      <c r="C24" s="156" t="s">
        <v>193</v>
      </c>
      <c r="D24" s="157" t="s">
        <v>194</v>
      </c>
      <c r="E24" s="150" t="s">
        <v>195</v>
      </c>
      <c r="F24"/>
    </row>
    <row r="25" spans="1:6" ht="32">
      <c r="A25" s="147" t="s">
        <v>196</v>
      </c>
      <c r="B25" s="148" t="s">
        <v>197</v>
      </c>
      <c r="C25" s="156" t="s">
        <v>198</v>
      </c>
      <c r="D25" s="148" t="s">
        <v>199</v>
      </c>
      <c r="E25" s="150" t="s">
        <v>200</v>
      </c>
      <c r="F25" s="154"/>
    </row>
    <row r="26" spans="1:6" ht="33" thickBot="1">
      <c r="A26" s="147" t="s">
        <v>201</v>
      </c>
      <c r="B26" s="148" t="s">
        <v>202</v>
      </c>
      <c r="C26" s="156" t="s">
        <v>203</v>
      </c>
      <c r="D26" s="148" t="s">
        <v>204</v>
      </c>
      <c r="E26" s="150" t="s">
        <v>205</v>
      </c>
      <c r="F26"/>
    </row>
    <row r="27" spans="1:6" ht="33" thickBot="1">
      <c r="A27" s="147" t="s">
        <v>206</v>
      </c>
      <c r="B27" s="144" t="s">
        <v>207</v>
      </c>
      <c r="C27" s="156" t="s">
        <v>208</v>
      </c>
      <c r="D27" s="148" t="s">
        <v>209</v>
      </c>
      <c r="E27" s="150" t="s">
        <v>210</v>
      </c>
      <c r="F27" s="154"/>
    </row>
    <row r="28" spans="1:6" ht="32">
      <c r="A28" s="147" t="s">
        <v>211</v>
      </c>
      <c r="B28" s="147" t="s">
        <v>212</v>
      </c>
      <c r="C28" s="156" t="s">
        <v>146</v>
      </c>
      <c r="D28" s="148" t="s">
        <v>128</v>
      </c>
      <c r="E28" s="150" t="s">
        <v>213</v>
      </c>
      <c r="F28" s="154"/>
    </row>
    <row r="29" spans="1:6" ht="33" thickBot="1">
      <c r="A29" s="147" t="s">
        <v>214</v>
      </c>
      <c r="B29" s="147" t="s">
        <v>215</v>
      </c>
      <c r="C29" s="156" t="s">
        <v>216</v>
      </c>
      <c r="D29" s="148" t="s">
        <v>217</v>
      </c>
      <c r="E29" s="150" t="s">
        <v>218</v>
      </c>
      <c r="F29"/>
    </row>
    <row r="30" spans="1:6" ht="33" thickBot="1">
      <c r="A30" s="147" t="s">
        <v>219</v>
      </c>
      <c r="B30" s="147" t="s">
        <v>220</v>
      </c>
      <c r="C30" s="149" t="s">
        <v>221</v>
      </c>
      <c r="D30" s="148" t="s">
        <v>222</v>
      </c>
      <c r="E30" s="150" t="s">
        <v>223</v>
      </c>
      <c r="F30" s="154"/>
    </row>
    <row r="31" spans="1:6" ht="32">
      <c r="A31" s="147" t="s">
        <v>224</v>
      </c>
      <c r="B31" s="147" t="s">
        <v>225</v>
      </c>
      <c r="C31" s="147" t="s">
        <v>226</v>
      </c>
      <c r="D31" s="148" t="s">
        <v>227</v>
      </c>
      <c r="E31" s="150" t="s">
        <v>228</v>
      </c>
      <c r="F31" s="154"/>
    </row>
    <row r="32" spans="1:6" ht="32">
      <c r="A32" s="147" t="s">
        <v>229</v>
      </c>
      <c r="B32" s="147" t="s">
        <v>230</v>
      </c>
      <c r="C32" s="147" t="s">
        <v>231</v>
      </c>
      <c r="D32" s="148" t="s">
        <v>232</v>
      </c>
      <c r="E32" s="150" t="s">
        <v>233</v>
      </c>
      <c r="F32" s="154"/>
    </row>
    <row r="33" spans="1:6" ht="33" thickBot="1">
      <c r="A33" s="147" t="s">
        <v>234</v>
      </c>
      <c r="B33" s="147" t="s">
        <v>235</v>
      </c>
      <c r="C33" s="147" t="s">
        <v>236</v>
      </c>
      <c r="D33" s="148" t="s">
        <v>237</v>
      </c>
      <c r="E33" s="150" t="s">
        <v>238</v>
      </c>
      <c r="F33" s="154"/>
    </row>
    <row r="34" spans="1:6" ht="33" thickBot="1">
      <c r="A34" s="143" t="s">
        <v>239</v>
      </c>
      <c r="B34" s="144" t="s">
        <v>240</v>
      </c>
      <c r="C34" s="147" t="s">
        <v>241</v>
      </c>
      <c r="D34" s="148" t="s">
        <v>242</v>
      </c>
      <c r="E34" s="150" t="s">
        <v>243</v>
      </c>
    </row>
    <row r="35" spans="1:6" ht="64">
      <c r="A35" s="147" t="s">
        <v>244</v>
      </c>
      <c r="B35" s="148" t="s">
        <v>245</v>
      </c>
      <c r="C35" s="147" t="s">
        <v>246</v>
      </c>
      <c r="D35" s="148" t="s">
        <v>247</v>
      </c>
      <c r="E35" s="150" t="s">
        <v>248</v>
      </c>
    </row>
    <row r="36" spans="1:6" ht="64">
      <c r="A36" s="147" t="s">
        <v>249</v>
      </c>
      <c r="B36" s="147" t="s">
        <v>250</v>
      </c>
      <c r="C36" s="147" t="s">
        <v>251</v>
      </c>
      <c r="D36" s="148" t="s">
        <v>252</v>
      </c>
      <c r="E36" s="150" t="s">
        <v>253</v>
      </c>
    </row>
    <row r="37" spans="1:6" ht="32">
      <c r="A37" s="147" t="s">
        <v>254</v>
      </c>
      <c r="B37" s="147" t="s">
        <v>255</v>
      </c>
      <c r="C37" s="147" t="s">
        <v>256</v>
      </c>
      <c r="D37" s="148" t="s">
        <v>257</v>
      </c>
      <c r="E37" s="150" t="s">
        <v>258</v>
      </c>
    </row>
    <row r="38" spans="1:6" s="160" customFormat="1" ht="65" thickBot="1">
      <c r="A38" s="147" t="s">
        <v>259</v>
      </c>
      <c r="B38" s="158" t="s">
        <v>260</v>
      </c>
      <c r="C38" s="158"/>
      <c r="D38" s="152"/>
      <c r="E38" s="159" t="s">
        <v>261</v>
      </c>
    </row>
    <row r="39" spans="1:6" s="146" customFormat="1" ht="94" thickBot="1">
      <c r="A39" s="362" t="s">
        <v>262</v>
      </c>
      <c r="B39" s="363"/>
      <c r="C39" s="363"/>
      <c r="D39" s="363"/>
      <c r="E39" s="364"/>
    </row>
  </sheetData>
  <mergeCells count="5">
    <mergeCell ref="A1:E1"/>
    <mergeCell ref="A19:E19"/>
    <mergeCell ref="C20:D20"/>
    <mergeCell ref="D21:D23"/>
    <mergeCell ref="A39:E39"/>
  </mergeCells>
  <printOptions verticalCentered="1"/>
  <pageMargins left="1" right="1" top="1" bottom="1" header="0.5" footer="0.5"/>
  <pageSetup scale="22"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9C049-4EDB-0747-8CE4-5CD39A9F506B}">
  <sheetPr>
    <pageSetUpPr fitToPage="1"/>
  </sheetPr>
  <dimension ref="A1:AX84"/>
  <sheetViews>
    <sheetView zoomScale="125" zoomScaleNormal="125" workbookViewId="0">
      <selection activeCell="A27" sqref="A27:H32"/>
    </sheetView>
  </sheetViews>
  <sheetFormatPr baseColWidth="10" defaultRowHeight="16"/>
  <cols>
    <col min="1" max="1" width="24" style="69" bestFit="1" customWidth="1"/>
    <col min="2" max="2" width="17.6640625" style="70" bestFit="1" customWidth="1"/>
    <col min="3" max="3" width="13.83203125" style="70" bestFit="1" customWidth="1"/>
    <col min="4" max="4" width="12.1640625" style="71" bestFit="1" customWidth="1"/>
    <col min="5" max="5" width="21.83203125" style="72" bestFit="1" customWidth="1"/>
    <col min="6" max="6" width="12.1640625" style="43" bestFit="1" customWidth="1"/>
    <col min="7" max="7" width="14.33203125" style="43" bestFit="1" customWidth="1"/>
    <col min="8" max="8" width="12.1640625" style="43" bestFit="1" customWidth="1"/>
    <col min="9" max="9" width="9.33203125" style="43" bestFit="1" customWidth="1"/>
    <col min="10" max="10" width="11.6640625" style="73" bestFit="1" customWidth="1"/>
    <col min="11" max="11" width="7.83203125" style="43" bestFit="1" customWidth="1"/>
    <col min="12" max="12" width="14.1640625" style="74" bestFit="1" customWidth="1"/>
    <col min="13" max="13" width="13.33203125" style="24" bestFit="1" customWidth="1"/>
    <col min="14" max="14" width="13.1640625" style="23" customWidth="1"/>
    <col min="15" max="50" width="10.83203125" style="23"/>
    <col min="51" max="16384" width="10.83203125" style="24"/>
  </cols>
  <sheetData>
    <row r="1" spans="1:50" s="141" customFormat="1" ht="30" thickBot="1">
      <c r="A1" s="369" t="s">
        <v>91</v>
      </c>
      <c r="B1" s="370"/>
      <c r="C1" s="370"/>
      <c r="D1" s="370"/>
      <c r="E1" s="370"/>
      <c r="F1" s="370"/>
      <c r="G1" s="370"/>
      <c r="H1" s="370"/>
      <c r="I1" s="370"/>
      <c r="J1" s="370"/>
      <c r="K1" s="370"/>
      <c r="L1" s="370"/>
      <c r="M1" s="37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row>
    <row r="2" spans="1:50" s="13" customFormat="1" ht="18" thickBot="1">
      <c r="A2" s="16" t="s">
        <v>32</v>
      </c>
      <c r="B2" s="175" t="s">
        <v>33</v>
      </c>
      <c r="C2" s="175" t="s">
        <v>49</v>
      </c>
      <c r="D2" s="175" t="s">
        <v>1</v>
      </c>
      <c r="E2" s="16" t="s">
        <v>50</v>
      </c>
      <c r="F2" s="176" t="s">
        <v>38</v>
      </c>
      <c r="G2" s="13" t="s">
        <v>36</v>
      </c>
      <c r="H2" s="176" t="s">
        <v>39</v>
      </c>
      <c r="I2" s="177" t="s">
        <v>37</v>
      </c>
      <c r="J2" s="16" t="s">
        <v>2</v>
      </c>
      <c r="K2" s="175" t="s">
        <v>34</v>
      </c>
      <c r="L2" s="178"/>
      <c r="M2" s="179"/>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row>
    <row r="3" spans="1:50" s="4" customFormat="1" ht="17" thickBot="1">
      <c r="A3" s="164">
        <f>'Please fill out'!B10</f>
        <v>0</v>
      </c>
      <c r="B3" s="165">
        <f>'Please fill out'!B12</f>
        <v>0</v>
      </c>
      <c r="C3" s="166">
        <f>'Please fill out'!B21</f>
        <v>0</v>
      </c>
      <c r="D3" s="167">
        <f>'Please fill out'!B9</f>
        <v>0</v>
      </c>
      <c r="E3" s="168">
        <f>'Please fill out'!B21</f>
        <v>0</v>
      </c>
      <c r="F3" s="169">
        <f>E3/2.2</f>
        <v>0</v>
      </c>
      <c r="G3" s="170">
        <f>'Please fill out'!B13</f>
        <v>0</v>
      </c>
      <c r="H3" s="171">
        <f>G3*2.54</f>
        <v>0</v>
      </c>
      <c r="I3" s="172">
        <f>'Please fill out'!B23</f>
        <v>0</v>
      </c>
      <c r="J3" s="173">
        <f>'Please fill out'!B17</f>
        <v>0</v>
      </c>
      <c r="K3" s="173">
        <f>(E3-J3)/1.5</f>
        <v>0</v>
      </c>
      <c r="L3" s="174"/>
      <c r="M3" s="19"/>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row>
    <row r="4" spans="1:50" ht="17">
      <c r="A4" s="76" t="s">
        <v>3</v>
      </c>
      <c r="B4" s="77"/>
      <c r="C4" s="77"/>
      <c r="D4" s="78">
        <f>E3</f>
        <v>0</v>
      </c>
      <c r="E4" s="19"/>
      <c r="F4" s="20"/>
      <c r="G4" s="20"/>
      <c r="H4" s="20"/>
      <c r="I4" s="20"/>
      <c r="J4" s="21"/>
      <c r="K4" s="20"/>
      <c r="L4" s="22"/>
      <c r="M4" s="23"/>
    </row>
    <row r="5" spans="1:50" ht="17">
      <c r="A5" s="17" t="s">
        <v>4</v>
      </c>
      <c r="B5" s="18"/>
      <c r="C5" s="18"/>
      <c r="D5" s="25">
        <f>I3</f>
        <v>0</v>
      </c>
      <c r="E5" s="19"/>
      <c r="F5" s="20"/>
      <c r="G5" s="20"/>
      <c r="H5" s="20"/>
      <c r="I5" s="20"/>
      <c r="J5" s="21"/>
      <c r="K5" s="20"/>
      <c r="L5" s="22"/>
      <c r="M5" s="23"/>
    </row>
    <row r="6" spans="1:50" ht="18" thickBot="1">
      <c r="A6" s="26" t="s">
        <v>15</v>
      </c>
      <c r="B6" s="27"/>
      <c r="C6" s="27"/>
      <c r="D6" s="28">
        <f>D4-(D4*D5)</f>
        <v>0</v>
      </c>
      <c r="E6" s="19"/>
      <c r="F6" s="20"/>
      <c r="G6" s="20"/>
      <c r="H6" s="20"/>
      <c r="I6" s="20"/>
      <c r="J6" s="21"/>
      <c r="K6" s="20"/>
      <c r="L6" s="22"/>
      <c r="M6" s="23"/>
    </row>
    <row r="7" spans="1:50" s="31" customFormat="1" ht="7" customHeight="1" thickBot="1">
      <c r="A7" s="29"/>
      <c r="B7" s="30"/>
      <c r="C7" s="30"/>
      <c r="D7" s="30"/>
      <c r="E7" s="30"/>
      <c r="F7" s="30"/>
      <c r="G7" s="30"/>
      <c r="H7" s="30"/>
      <c r="I7" s="30"/>
      <c r="J7" s="30"/>
      <c r="K7" s="30"/>
      <c r="L7" s="30"/>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row>
    <row r="8" spans="1:50" s="34" customFormat="1" ht="33" customHeight="1" thickBot="1">
      <c r="A8" s="33" t="s">
        <v>19</v>
      </c>
      <c r="D8" s="35" t="s">
        <v>17</v>
      </c>
      <c r="E8" s="36" t="s">
        <v>18</v>
      </c>
      <c r="F8" s="36" t="s">
        <v>20</v>
      </c>
      <c r="G8" s="34" t="s">
        <v>21</v>
      </c>
      <c r="H8" s="36" t="s">
        <v>22</v>
      </c>
      <c r="I8" s="33" t="s">
        <v>28</v>
      </c>
      <c r="J8" s="36" t="s">
        <v>31</v>
      </c>
      <c r="K8" s="34" t="s">
        <v>23</v>
      </c>
      <c r="L8" s="36" t="s">
        <v>27</v>
      </c>
      <c r="M8" s="37" t="s">
        <v>26</v>
      </c>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row>
    <row r="9" spans="1:50" s="41" customFormat="1" ht="17">
      <c r="A9" s="102" t="s">
        <v>5</v>
      </c>
      <c r="B9" s="39"/>
      <c r="C9" s="39"/>
      <c r="D9" s="105">
        <f>D6*0.6</f>
        <v>0</v>
      </c>
      <c r="E9" s="108">
        <f>D9*4</f>
        <v>0</v>
      </c>
      <c r="F9" s="79"/>
      <c r="G9" s="80"/>
      <c r="H9" s="79"/>
      <c r="I9" s="81"/>
      <c r="J9" s="79"/>
      <c r="K9" s="80"/>
      <c r="L9" s="79"/>
      <c r="M9" s="82"/>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row>
    <row r="10" spans="1:50" s="43" customFormat="1" ht="17">
      <c r="A10" s="103" t="s">
        <v>6</v>
      </c>
      <c r="B10" s="42"/>
      <c r="C10" s="42"/>
      <c r="D10" s="106">
        <f>D6*0.8</f>
        <v>0</v>
      </c>
      <c r="E10" s="109">
        <f t="shared" ref="E10:E12" si="0">D10*4</f>
        <v>0</v>
      </c>
      <c r="F10" s="111">
        <f>E10</f>
        <v>0</v>
      </c>
      <c r="G10" s="112">
        <f>E10</f>
        <v>0</v>
      </c>
      <c r="H10" s="83"/>
      <c r="I10" s="84"/>
      <c r="J10" s="83"/>
      <c r="K10" s="85"/>
      <c r="L10" s="83"/>
      <c r="M10" s="86"/>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row>
    <row r="11" spans="1:50" s="43" customFormat="1" ht="17">
      <c r="A11" s="103" t="s">
        <v>7</v>
      </c>
      <c r="B11" s="42"/>
      <c r="C11" s="42"/>
      <c r="D11" s="106">
        <f>D6*1</f>
        <v>0</v>
      </c>
      <c r="E11" s="109">
        <f t="shared" si="0"/>
        <v>0</v>
      </c>
      <c r="F11" s="83"/>
      <c r="G11" s="85"/>
      <c r="H11" s="111">
        <f>E11</f>
        <v>0</v>
      </c>
      <c r="I11" s="84"/>
      <c r="J11" s="83"/>
      <c r="K11" s="112">
        <f>E11</f>
        <v>0</v>
      </c>
      <c r="L11" s="83"/>
      <c r="M11" s="86"/>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row>
    <row r="12" spans="1:50" s="46" customFormat="1" ht="18" thickBot="1">
      <c r="A12" s="104" t="s">
        <v>8</v>
      </c>
      <c r="B12" s="44"/>
      <c r="C12" s="44"/>
      <c r="D12" s="107">
        <f>D6*1.2</f>
        <v>0</v>
      </c>
      <c r="E12" s="110">
        <f t="shared" si="0"/>
        <v>0</v>
      </c>
      <c r="F12" s="87"/>
      <c r="G12" s="88"/>
      <c r="H12" s="87"/>
      <c r="I12" s="113">
        <f>E12</f>
        <v>0</v>
      </c>
      <c r="J12" s="114">
        <f>E12</f>
        <v>0</v>
      </c>
      <c r="K12" s="88"/>
      <c r="L12" s="114">
        <f>E12</f>
        <v>0</v>
      </c>
      <c r="M12" s="115">
        <f>E12</f>
        <v>0</v>
      </c>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row>
    <row r="13" spans="1:50" s="41" customFormat="1" ht="17">
      <c r="A13" s="116" t="s">
        <v>9</v>
      </c>
      <c r="B13" s="39"/>
      <c r="C13" s="39"/>
      <c r="D13" s="119">
        <f>D6*0.5</f>
        <v>0</v>
      </c>
      <c r="E13" s="120">
        <f>D13*9</f>
        <v>0</v>
      </c>
      <c r="F13" s="79"/>
      <c r="G13" s="80"/>
      <c r="H13" s="79"/>
      <c r="I13" s="81"/>
      <c r="J13" s="79"/>
      <c r="K13" s="80"/>
      <c r="L13" s="79"/>
      <c r="M13" s="82"/>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row>
    <row r="14" spans="1:50" s="43" customFormat="1" ht="17">
      <c r="A14" s="117" t="s">
        <v>10</v>
      </c>
      <c r="B14" s="42"/>
      <c r="C14" s="42"/>
      <c r="D14" s="121">
        <f>D6*0.75</f>
        <v>0</v>
      </c>
      <c r="E14" s="122">
        <f t="shared" ref="E14:E16" si="1">D14*9</f>
        <v>0</v>
      </c>
      <c r="F14" s="125">
        <f>E14</f>
        <v>0</v>
      </c>
      <c r="G14" s="126">
        <f>E14</f>
        <v>0</v>
      </c>
      <c r="H14" s="125">
        <f>E14</f>
        <v>0</v>
      </c>
      <c r="I14" s="127">
        <f>E14</f>
        <v>0</v>
      </c>
      <c r="J14" s="83"/>
      <c r="K14" s="85"/>
      <c r="L14" s="83"/>
      <c r="M14" s="86"/>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row>
    <row r="15" spans="1:50" s="43" customFormat="1" ht="17">
      <c r="A15" s="117" t="s">
        <v>11</v>
      </c>
      <c r="B15" s="42"/>
      <c r="C15" s="42"/>
      <c r="D15" s="121">
        <f>D6*0.8</f>
        <v>0</v>
      </c>
      <c r="E15" s="122">
        <f t="shared" si="1"/>
        <v>0</v>
      </c>
      <c r="F15" s="83"/>
      <c r="G15" s="85"/>
      <c r="H15" s="83"/>
      <c r="I15" s="84"/>
      <c r="J15" s="83"/>
      <c r="K15" s="126">
        <f>E15</f>
        <v>0</v>
      </c>
      <c r="L15" s="125">
        <f>E15</f>
        <v>0</v>
      </c>
      <c r="M15" s="86"/>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row>
    <row r="16" spans="1:50" s="46" customFormat="1" ht="18" thickBot="1">
      <c r="A16" s="118" t="s">
        <v>16</v>
      </c>
      <c r="B16" s="44"/>
      <c r="C16" s="44"/>
      <c r="D16" s="123">
        <f>D6*0.9</f>
        <v>0</v>
      </c>
      <c r="E16" s="124">
        <f t="shared" si="1"/>
        <v>0</v>
      </c>
      <c r="F16" s="87"/>
      <c r="G16" s="88"/>
      <c r="H16" s="87"/>
      <c r="I16" s="89"/>
      <c r="J16" s="128">
        <f>E16</f>
        <v>0</v>
      </c>
      <c r="K16" s="88"/>
      <c r="L16" s="87"/>
      <c r="M16" s="129">
        <f>E16</f>
        <v>0</v>
      </c>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row>
    <row r="17" spans="1:50" s="41" customFormat="1" ht="17">
      <c r="A17" s="130" t="s">
        <v>12</v>
      </c>
      <c r="B17" s="39"/>
      <c r="C17" s="39"/>
      <c r="D17" s="133">
        <f>25</f>
        <v>25</v>
      </c>
      <c r="E17" s="130">
        <f>D17*4</f>
        <v>100</v>
      </c>
      <c r="F17" s="79"/>
      <c r="G17" s="80"/>
      <c r="H17" s="79"/>
      <c r="I17" s="81"/>
      <c r="J17" s="79"/>
      <c r="K17" s="80"/>
      <c r="L17" s="79"/>
      <c r="M17" s="82"/>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row>
    <row r="18" spans="1:50" s="43" customFormat="1" ht="17">
      <c r="A18" s="131" t="s">
        <v>13</v>
      </c>
      <c r="B18" s="42"/>
      <c r="C18" s="42"/>
      <c r="D18" s="134">
        <v>30</v>
      </c>
      <c r="E18" s="131">
        <f t="shared" ref="E18:E21" si="2">D18*4</f>
        <v>120</v>
      </c>
      <c r="F18" s="83"/>
      <c r="G18" s="137">
        <f>E18</f>
        <v>120</v>
      </c>
      <c r="H18" s="136">
        <f>E18</f>
        <v>120</v>
      </c>
      <c r="I18" s="138">
        <f>E18</f>
        <v>120</v>
      </c>
      <c r="J18" s="136">
        <f>E18</f>
        <v>120</v>
      </c>
      <c r="K18" s="85"/>
      <c r="L18" s="83"/>
      <c r="M18" s="86"/>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row>
    <row r="19" spans="1:50" s="43" customFormat="1" ht="17">
      <c r="A19" s="131" t="s">
        <v>14</v>
      </c>
      <c r="B19" s="42"/>
      <c r="C19" s="42"/>
      <c r="D19" s="134">
        <v>50</v>
      </c>
      <c r="E19" s="131">
        <f t="shared" si="2"/>
        <v>200</v>
      </c>
      <c r="F19" s="136">
        <f>E19</f>
        <v>200</v>
      </c>
      <c r="G19" s="85"/>
      <c r="H19" s="83"/>
      <c r="I19" s="84"/>
      <c r="J19" s="83"/>
      <c r="K19" s="137">
        <f>E19</f>
        <v>200</v>
      </c>
      <c r="L19" s="83"/>
      <c r="M19" s="86"/>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row>
    <row r="20" spans="1:50" s="43" customFormat="1" ht="17">
      <c r="A20" s="131" t="s">
        <v>24</v>
      </c>
      <c r="B20" s="42"/>
      <c r="C20" s="42"/>
      <c r="D20" s="134">
        <v>80</v>
      </c>
      <c r="E20" s="131">
        <f t="shared" si="2"/>
        <v>320</v>
      </c>
      <c r="F20" s="83"/>
      <c r="G20" s="85"/>
      <c r="H20" s="83"/>
      <c r="I20" s="84"/>
      <c r="J20" s="83"/>
      <c r="K20" s="85"/>
      <c r="L20" s="136">
        <f>E20</f>
        <v>320</v>
      </c>
      <c r="M20" s="86"/>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row>
    <row r="21" spans="1:50" s="46" customFormat="1" ht="18" thickBot="1">
      <c r="A21" s="132" t="s">
        <v>25</v>
      </c>
      <c r="B21" s="44"/>
      <c r="C21" s="44"/>
      <c r="D21" s="135">
        <v>100</v>
      </c>
      <c r="E21" s="132">
        <f t="shared" si="2"/>
        <v>400</v>
      </c>
      <c r="F21" s="87"/>
      <c r="G21" s="88"/>
      <c r="H21" s="87"/>
      <c r="I21" s="89"/>
      <c r="J21" s="87"/>
      <c r="K21" s="88"/>
      <c r="L21" s="87"/>
      <c r="M21" s="139">
        <f>E21</f>
        <v>400</v>
      </c>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row>
    <row r="22" spans="1:50" s="31" customFormat="1" ht="7" customHeight="1" thickBot="1">
      <c r="A22" s="29"/>
      <c r="B22" s="30"/>
      <c r="C22" s="30"/>
      <c r="D22" s="30"/>
      <c r="E22" s="30"/>
      <c r="F22" s="30"/>
      <c r="G22" s="30"/>
      <c r="H22" s="30"/>
      <c r="I22" s="30"/>
      <c r="J22" s="30"/>
      <c r="K22" s="30"/>
      <c r="L22" s="30"/>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row>
    <row r="23" spans="1:50" s="47" customFormat="1" ht="27" customHeight="1" thickBot="1">
      <c r="A23" s="371" t="s">
        <v>0</v>
      </c>
      <c r="B23" s="372"/>
      <c r="C23" s="372"/>
      <c r="D23" s="372"/>
      <c r="E23" s="373"/>
      <c r="F23" s="90">
        <f>F10+F14+F19</f>
        <v>200</v>
      </c>
      <c r="G23" s="90">
        <f>G10+G14+G18</f>
        <v>120</v>
      </c>
      <c r="H23" s="90">
        <f>H11+H14+H18</f>
        <v>120</v>
      </c>
      <c r="I23" s="91">
        <f>I12+I14+I18</f>
        <v>120</v>
      </c>
      <c r="J23" s="90">
        <f>J12+J16+J18</f>
        <v>120</v>
      </c>
      <c r="K23" s="92">
        <f>K11+K15+K19</f>
        <v>200</v>
      </c>
      <c r="L23" s="90">
        <f>L12+L15+L20</f>
        <v>320</v>
      </c>
      <c r="M23" s="93">
        <f>M12+M16+M21</f>
        <v>400</v>
      </c>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row>
    <row r="24" spans="1:50" s="31" customFormat="1" ht="7" customHeight="1" thickBot="1">
      <c r="A24" s="29"/>
      <c r="B24" s="30"/>
      <c r="C24" s="30"/>
      <c r="D24" s="30"/>
      <c r="E24" s="30"/>
      <c r="F24" s="94"/>
      <c r="G24" s="94"/>
      <c r="H24" s="94"/>
      <c r="I24" s="94"/>
      <c r="J24" s="94"/>
      <c r="K24" s="94"/>
      <c r="L24" s="94"/>
      <c r="M24" s="95"/>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row>
    <row r="25" spans="1:50" s="47" customFormat="1" ht="27" customHeight="1" thickBot="1">
      <c r="A25" s="371" t="s">
        <v>29</v>
      </c>
      <c r="B25" s="372"/>
      <c r="C25" s="372"/>
      <c r="D25" s="372"/>
      <c r="E25" s="373"/>
      <c r="F25" s="90">
        <f>F10+E13+F19</f>
        <v>200</v>
      </c>
      <c r="G25" s="90">
        <f>G10+E13+G18</f>
        <v>120</v>
      </c>
      <c r="H25" s="90">
        <f>H11+E13+H18</f>
        <v>120</v>
      </c>
      <c r="I25" s="91">
        <f>I12+E13+I18</f>
        <v>120</v>
      </c>
      <c r="J25" s="90" t="s">
        <v>30</v>
      </c>
      <c r="K25" s="92">
        <f>K11+E13+K19</f>
        <v>200</v>
      </c>
      <c r="L25" s="90" t="s">
        <v>30</v>
      </c>
      <c r="M25" s="93" t="s">
        <v>30</v>
      </c>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row>
    <row r="26" spans="1:50" s="31" customFormat="1" ht="7" customHeight="1" thickBot="1">
      <c r="A26" s="29"/>
      <c r="B26" s="30"/>
      <c r="C26" s="30"/>
      <c r="D26" s="30"/>
      <c r="E26" s="30"/>
      <c r="F26" s="30"/>
      <c r="G26" s="30"/>
      <c r="H26" s="30"/>
      <c r="I26" s="30"/>
      <c r="J26" s="30"/>
      <c r="K26" s="30"/>
      <c r="L26" s="30"/>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row>
    <row r="27" spans="1:50" s="31" customFormat="1" ht="18" thickBot="1">
      <c r="A27" s="48"/>
      <c r="B27" s="30"/>
      <c r="C27" s="29" t="s">
        <v>47</v>
      </c>
      <c r="D27" s="49" t="s">
        <v>48</v>
      </c>
      <c r="E27" s="30"/>
      <c r="F27" s="30"/>
      <c r="G27" s="29" t="s">
        <v>46</v>
      </c>
      <c r="H27" s="49" t="s">
        <v>45</v>
      </c>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row>
    <row r="28" spans="1:50" s="43" customFormat="1" ht="17">
      <c r="A28" s="50" t="s">
        <v>35</v>
      </c>
      <c r="B28" s="51">
        <f>655+(9.6*F3)+(1.8*H3)-(4.7*B3)</f>
        <v>655</v>
      </c>
      <c r="C28" s="52">
        <f>B28*0.75</f>
        <v>491.25</v>
      </c>
      <c r="D28" s="53">
        <f>B28*0.65</f>
        <v>425.75</v>
      </c>
      <c r="E28" s="54" t="s">
        <v>40</v>
      </c>
      <c r="F28" s="55">
        <f>66+(13.7*F3)+(5*H3)-(6.8*B3)</f>
        <v>66</v>
      </c>
      <c r="G28" s="52">
        <f>F28*0.8</f>
        <v>52.800000000000004</v>
      </c>
      <c r="H28" s="52">
        <f>F28*0.7</f>
        <v>46.199999999999996</v>
      </c>
      <c r="I28" s="21"/>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row>
    <row r="29" spans="1:50" s="43" customFormat="1" ht="17">
      <c r="A29" s="50" t="s">
        <v>41</v>
      </c>
      <c r="B29" s="56">
        <f>B28*1.2</f>
        <v>786</v>
      </c>
      <c r="C29" s="52">
        <f t="shared" ref="C29:C32" si="3">B29*0.75</f>
        <v>589.5</v>
      </c>
      <c r="D29" s="57">
        <f t="shared" ref="D29:D32" si="4">B29*0.65</f>
        <v>510.90000000000003</v>
      </c>
      <c r="E29" s="58" t="s">
        <v>41</v>
      </c>
      <c r="F29" s="59">
        <f>F28*1.2</f>
        <v>79.2</v>
      </c>
      <c r="G29" s="43">
        <f t="shared" ref="G29:G32" si="5">F29*0.8</f>
        <v>63.360000000000007</v>
      </c>
      <c r="H29" s="43">
        <f t="shared" ref="H29:H32" si="6">F29*0.7</f>
        <v>55.44</v>
      </c>
      <c r="I29" s="21"/>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row>
    <row r="30" spans="1:50" s="43" customFormat="1" ht="17">
      <c r="A30" s="50" t="s">
        <v>42</v>
      </c>
      <c r="B30" s="56">
        <f>B28*1.375</f>
        <v>900.625</v>
      </c>
      <c r="C30" s="52">
        <f t="shared" si="3"/>
        <v>675.46875</v>
      </c>
      <c r="D30" s="57">
        <f t="shared" si="4"/>
        <v>585.40625</v>
      </c>
      <c r="E30" s="58" t="s">
        <v>42</v>
      </c>
      <c r="F30" s="59">
        <f>F28*1.375</f>
        <v>90.75</v>
      </c>
      <c r="G30" s="43">
        <f t="shared" si="5"/>
        <v>72.600000000000009</v>
      </c>
      <c r="H30" s="43">
        <f t="shared" si="6"/>
        <v>63.524999999999999</v>
      </c>
      <c r="I30" s="21"/>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row>
    <row r="31" spans="1:50" s="43" customFormat="1" ht="17">
      <c r="A31" s="50" t="s">
        <v>43</v>
      </c>
      <c r="B31" s="56">
        <f>B28*1.55</f>
        <v>1015.25</v>
      </c>
      <c r="C31" s="52">
        <f t="shared" si="3"/>
        <v>761.4375</v>
      </c>
      <c r="D31" s="57">
        <f t="shared" si="4"/>
        <v>659.91250000000002</v>
      </c>
      <c r="E31" s="58" t="s">
        <v>43</v>
      </c>
      <c r="F31" s="59">
        <f>F28*1.55</f>
        <v>102.3</v>
      </c>
      <c r="G31" s="43">
        <f t="shared" si="5"/>
        <v>81.84</v>
      </c>
      <c r="H31" s="43">
        <f t="shared" si="6"/>
        <v>71.61</v>
      </c>
      <c r="I31" s="21"/>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row>
    <row r="32" spans="1:50" s="46" customFormat="1" ht="18" thickBot="1">
      <c r="A32" s="60" t="s">
        <v>44</v>
      </c>
      <c r="B32" s="61">
        <f>B28*1.725</f>
        <v>1129.875</v>
      </c>
      <c r="C32" s="52">
        <f t="shared" si="3"/>
        <v>847.40625</v>
      </c>
      <c r="D32" s="62">
        <f t="shared" si="4"/>
        <v>734.41875000000005</v>
      </c>
      <c r="E32" s="63" t="s">
        <v>44</v>
      </c>
      <c r="F32" s="64">
        <f>F28*1.725</f>
        <v>113.85000000000001</v>
      </c>
      <c r="G32" s="43">
        <f t="shared" si="5"/>
        <v>91.080000000000013</v>
      </c>
      <c r="H32" s="43">
        <f t="shared" si="6"/>
        <v>79.695000000000007</v>
      </c>
      <c r="I32" s="6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row>
    <row r="33" spans="1:13" s="23" customFormat="1">
      <c r="A33" s="66"/>
      <c r="B33" s="42"/>
      <c r="C33" s="42"/>
      <c r="D33" s="67"/>
      <c r="E33" s="19"/>
      <c r="F33" s="20"/>
      <c r="G33" s="20"/>
      <c r="H33" s="20"/>
      <c r="I33" s="20"/>
      <c r="J33" s="21"/>
      <c r="K33" s="20"/>
      <c r="L33" s="22"/>
    </row>
    <row r="34" spans="1:13" s="23" customFormat="1" ht="21">
      <c r="A34" s="66"/>
      <c r="B34" s="42"/>
      <c r="C34" s="42"/>
      <c r="D34" s="67"/>
      <c r="E34" s="19"/>
      <c r="F34" s="20"/>
      <c r="G34" s="20"/>
      <c r="H34" s="20"/>
      <c r="I34" s="20"/>
      <c r="J34" s="21"/>
      <c r="K34" s="20"/>
      <c r="L34" s="22"/>
      <c r="M34" s="68"/>
    </row>
    <row r="35" spans="1:13" s="23" customFormat="1">
      <c r="A35" s="66"/>
      <c r="B35" s="42"/>
      <c r="C35" s="42"/>
      <c r="D35" s="67"/>
      <c r="E35" s="19"/>
      <c r="F35" s="20"/>
      <c r="G35" s="20"/>
      <c r="H35" s="20"/>
      <c r="I35" s="20"/>
      <c r="J35" s="21"/>
      <c r="K35" s="20"/>
      <c r="L35" s="22"/>
    </row>
    <row r="36" spans="1:13" s="23" customFormat="1" ht="21">
      <c r="A36" s="66"/>
      <c r="B36" s="42"/>
      <c r="C36" s="42"/>
      <c r="D36" s="67"/>
      <c r="E36" s="19"/>
      <c r="F36" s="20"/>
      <c r="G36" s="20"/>
      <c r="H36" s="20"/>
      <c r="I36" s="20"/>
      <c r="J36" s="21"/>
      <c r="K36" s="20"/>
      <c r="L36" s="22"/>
      <c r="M36" s="68"/>
    </row>
    <row r="37" spans="1:13" s="23" customFormat="1">
      <c r="A37" s="66"/>
      <c r="B37" s="42"/>
      <c r="C37" s="42"/>
      <c r="D37" s="67"/>
      <c r="E37" s="19"/>
      <c r="F37" s="20"/>
      <c r="G37" s="20"/>
      <c r="H37" s="20"/>
      <c r="I37" s="20"/>
      <c r="J37" s="21"/>
      <c r="K37" s="20"/>
      <c r="L37" s="22"/>
    </row>
    <row r="38" spans="1:13" s="23" customFormat="1" ht="21">
      <c r="A38" s="66"/>
      <c r="B38" s="42"/>
      <c r="C38" s="42"/>
      <c r="D38" s="67"/>
      <c r="E38" s="19"/>
      <c r="F38" s="20"/>
      <c r="G38" s="20"/>
      <c r="H38" s="20"/>
      <c r="I38" s="20"/>
      <c r="J38" s="21"/>
      <c r="K38" s="20"/>
      <c r="L38" s="22"/>
      <c r="M38" s="68"/>
    </row>
    <row r="39" spans="1:13" s="23" customFormat="1">
      <c r="A39" s="66"/>
      <c r="B39" s="42"/>
      <c r="C39" s="42"/>
      <c r="D39" s="67"/>
      <c r="E39" s="19"/>
      <c r="F39" s="20"/>
      <c r="G39" s="20"/>
      <c r="H39" s="20"/>
      <c r="I39" s="20"/>
      <c r="J39" s="21"/>
      <c r="K39" s="20"/>
      <c r="L39" s="22"/>
    </row>
    <row r="40" spans="1:13" s="23" customFormat="1" ht="21">
      <c r="A40" s="66"/>
      <c r="B40" s="42"/>
      <c r="C40" s="42"/>
      <c r="D40" s="67"/>
      <c r="E40" s="19"/>
      <c r="F40" s="20"/>
      <c r="G40" s="20"/>
      <c r="H40" s="20"/>
      <c r="I40" s="20"/>
      <c r="J40" s="21"/>
      <c r="K40" s="20"/>
      <c r="L40" s="22"/>
      <c r="M40" s="68"/>
    </row>
    <row r="41" spans="1:13" s="23" customFormat="1">
      <c r="A41" s="66"/>
      <c r="B41" s="42"/>
      <c r="C41" s="42"/>
      <c r="D41" s="67"/>
      <c r="E41" s="19"/>
      <c r="F41" s="20"/>
      <c r="G41" s="20"/>
      <c r="H41" s="20"/>
      <c r="I41" s="20"/>
      <c r="J41" s="21"/>
      <c r="K41" s="20"/>
      <c r="L41" s="22"/>
    </row>
    <row r="42" spans="1:13" s="23" customFormat="1">
      <c r="A42" s="66"/>
      <c r="B42" s="42"/>
      <c r="C42" s="42"/>
      <c r="D42" s="67"/>
      <c r="E42" s="19"/>
      <c r="F42" s="20"/>
      <c r="G42" s="20"/>
      <c r="H42" s="20"/>
      <c r="I42" s="20"/>
      <c r="J42" s="21"/>
      <c r="K42" s="20"/>
      <c r="L42" s="22"/>
    </row>
    <row r="43" spans="1:13" s="23" customFormat="1">
      <c r="A43" s="66"/>
      <c r="B43" s="42"/>
      <c r="C43" s="42"/>
      <c r="D43" s="67"/>
      <c r="E43" s="19"/>
      <c r="F43" s="20"/>
      <c r="G43" s="20"/>
      <c r="H43" s="20"/>
      <c r="I43" s="20"/>
      <c r="J43" s="21"/>
      <c r="K43" s="20"/>
      <c r="L43" s="22"/>
    </row>
    <row r="44" spans="1:13" s="23" customFormat="1">
      <c r="A44" s="66"/>
      <c r="B44" s="42"/>
      <c r="C44" s="42"/>
      <c r="D44" s="67"/>
      <c r="E44" s="19"/>
      <c r="F44" s="20"/>
      <c r="G44" s="20"/>
      <c r="H44" s="20"/>
      <c r="I44" s="20"/>
      <c r="J44" s="21"/>
      <c r="K44" s="20"/>
      <c r="L44" s="22"/>
    </row>
    <row r="45" spans="1:13" s="23" customFormat="1">
      <c r="A45" s="66"/>
      <c r="B45" s="42"/>
      <c r="C45" s="42"/>
      <c r="D45" s="67"/>
      <c r="E45" s="19"/>
      <c r="F45" s="20"/>
      <c r="G45" s="20"/>
      <c r="H45" s="20"/>
      <c r="I45" s="20"/>
      <c r="J45" s="21"/>
      <c r="K45" s="20"/>
      <c r="L45" s="22"/>
    </row>
    <row r="46" spans="1:13" s="23" customFormat="1">
      <c r="A46" s="66"/>
      <c r="B46" s="42"/>
      <c r="C46" s="42"/>
      <c r="D46" s="67"/>
      <c r="E46" s="19"/>
      <c r="F46" s="20"/>
      <c r="G46" s="20"/>
      <c r="H46" s="20"/>
      <c r="I46" s="20"/>
      <c r="J46" s="21"/>
      <c r="K46" s="20"/>
      <c r="L46" s="22"/>
    </row>
    <row r="47" spans="1:13" s="23" customFormat="1">
      <c r="A47" s="66"/>
      <c r="B47" s="42"/>
      <c r="C47" s="42"/>
      <c r="D47" s="67"/>
      <c r="E47" s="19"/>
      <c r="F47" s="20"/>
      <c r="G47" s="20"/>
      <c r="H47" s="20"/>
      <c r="I47" s="20"/>
      <c r="J47" s="21"/>
      <c r="K47" s="20"/>
      <c r="L47" s="22"/>
    </row>
    <row r="48" spans="1:13" s="23" customFormat="1">
      <c r="A48" s="66"/>
      <c r="B48" s="42"/>
      <c r="C48" s="42"/>
      <c r="D48" s="67"/>
      <c r="E48" s="19"/>
      <c r="F48" s="20"/>
      <c r="G48" s="20"/>
      <c r="H48" s="20"/>
      <c r="I48" s="20"/>
      <c r="J48" s="21"/>
      <c r="K48" s="20"/>
      <c r="L48" s="22"/>
    </row>
    <row r="49" spans="1:12" s="23" customFormat="1">
      <c r="A49" s="66"/>
      <c r="B49" s="42"/>
      <c r="C49" s="42"/>
      <c r="D49" s="67"/>
      <c r="E49" s="19"/>
      <c r="F49" s="20"/>
      <c r="G49" s="20"/>
      <c r="H49" s="20"/>
      <c r="I49" s="20"/>
      <c r="J49" s="21"/>
      <c r="K49" s="20"/>
      <c r="L49" s="22"/>
    </row>
    <row r="50" spans="1:12" s="23" customFormat="1">
      <c r="A50" s="66"/>
      <c r="B50" s="42"/>
      <c r="C50" s="42"/>
      <c r="D50" s="67"/>
      <c r="E50" s="19"/>
      <c r="F50" s="20"/>
      <c r="G50" s="20"/>
      <c r="H50" s="20"/>
      <c r="I50" s="20"/>
      <c r="J50" s="21"/>
      <c r="K50" s="20"/>
      <c r="L50" s="22"/>
    </row>
    <row r="51" spans="1:12" s="23" customFormat="1">
      <c r="A51" s="66"/>
      <c r="B51" s="42"/>
      <c r="C51" s="42"/>
      <c r="D51" s="67"/>
      <c r="E51" s="19"/>
      <c r="F51" s="20"/>
      <c r="G51" s="20"/>
      <c r="H51" s="20"/>
      <c r="I51" s="20"/>
      <c r="J51" s="21"/>
      <c r="K51" s="20"/>
      <c r="L51" s="22"/>
    </row>
    <row r="52" spans="1:12" s="23" customFormat="1">
      <c r="A52" s="66"/>
      <c r="B52" s="42"/>
      <c r="C52" s="42"/>
      <c r="D52" s="67"/>
      <c r="E52" s="19"/>
      <c r="F52" s="20"/>
      <c r="G52" s="20"/>
      <c r="H52" s="20"/>
      <c r="I52" s="20"/>
      <c r="J52" s="21"/>
      <c r="K52" s="20"/>
      <c r="L52" s="22"/>
    </row>
    <row r="53" spans="1:12" s="23" customFormat="1">
      <c r="A53" s="66"/>
      <c r="B53" s="42"/>
      <c r="C53" s="42"/>
      <c r="D53" s="67"/>
      <c r="E53" s="19"/>
      <c r="F53" s="20"/>
      <c r="G53" s="20"/>
      <c r="H53" s="20"/>
      <c r="I53" s="20"/>
      <c r="J53" s="21"/>
      <c r="K53" s="20"/>
      <c r="L53" s="22"/>
    </row>
    <row r="54" spans="1:12" s="23" customFormat="1">
      <c r="A54" s="66"/>
      <c r="B54" s="42"/>
      <c r="C54" s="42"/>
      <c r="D54" s="67"/>
      <c r="E54" s="19"/>
      <c r="F54" s="20"/>
      <c r="G54" s="20"/>
      <c r="H54" s="20"/>
      <c r="I54" s="20"/>
      <c r="J54" s="21"/>
      <c r="K54" s="20"/>
      <c r="L54" s="22"/>
    </row>
    <row r="55" spans="1:12" s="23" customFormat="1">
      <c r="A55" s="66"/>
      <c r="B55" s="42"/>
      <c r="C55" s="42"/>
      <c r="D55" s="67"/>
      <c r="E55" s="19"/>
      <c r="F55" s="20"/>
      <c r="G55" s="20"/>
      <c r="H55" s="20"/>
      <c r="I55" s="20"/>
      <c r="J55" s="21"/>
      <c r="K55" s="20"/>
      <c r="L55" s="22"/>
    </row>
    <row r="56" spans="1:12" s="23" customFormat="1">
      <c r="A56" s="66"/>
      <c r="B56" s="42"/>
      <c r="C56" s="42"/>
      <c r="D56" s="67"/>
      <c r="E56" s="19"/>
      <c r="F56" s="20"/>
      <c r="G56" s="20"/>
      <c r="H56" s="20"/>
      <c r="I56" s="20"/>
      <c r="J56" s="21"/>
      <c r="K56" s="20"/>
      <c r="L56" s="22"/>
    </row>
    <row r="57" spans="1:12" s="23" customFormat="1">
      <c r="A57" s="66"/>
      <c r="B57" s="42"/>
      <c r="C57" s="42"/>
      <c r="D57" s="67"/>
      <c r="E57" s="19"/>
      <c r="F57" s="20"/>
      <c r="G57" s="20"/>
      <c r="H57" s="20"/>
      <c r="I57" s="20"/>
      <c r="J57" s="21"/>
      <c r="K57" s="20"/>
      <c r="L57" s="22"/>
    </row>
    <row r="58" spans="1:12" s="23" customFormat="1">
      <c r="A58" s="66"/>
      <c r="B58" s="42"/>
      <c r="C58" s="42"/>
      <c r="D58" s="67"/>
      <c r="E58" s="19"/>
      <c r="F58" s="20"/>
      <c r="G58" s="20"/>
      <c r="H58" s="20"/>
      <c r="I58" s="20"/>
      <c r="J58" s="21"/>
      <c r="K58" s="20"/>
      <c r="L58" s="22"/>
    </row>
    <row r="59" spans="1:12" s="23" customFormat="1">
      <c r="A59" s="66"/>
      <c r="B59" s="42"/>
      <c r="C59" s="42"/>
      <c r="D59" s="67"/>
      <c r="E59" s="19"/>
      <c r="F59" s="20"/>
      <c r="G59" s="20"/>
      <c r="H59" s="20"/>
      <c r="I59" s="20"/>
      <c r="J59" s="21"/>
      <c r="K59" s="20"/>
      <c r="L59" s="22"/>
    </row>
    <row r="60" spans="1:12" s="23" customFormat="1">
      <c r="A60" s="66"/>
      <c r="B60" s="42"/>
      <c r="C60" s="42"/>
      <c r="D60" s="67"/>
      <c r="E60" s="19"/>
      <c r="F60" s="20"/>
      <c r="G60" s="20"/>
      <c r="H60" s="20"/>
      <c r="I60" s="20"/>
      <c r="J60" s="21"/>
      <c r="K60" s="20"/>
      <c r="L60" s="22"/>
    </row>
    <row r="61" spans="1:12" s="23" customFormat="1">
      <c r="A61" s="66"/>
      <c r="B61" s="42"/>
      <c r="C61" s="42"/>
      <c r="D61" s="67"/>
      <c r="E61" s="19"/>
      <c r="F61" s="20"/>
      <c r="G61" s="20"/>
      <c r="H61" s="20"/>
      <c r="I61" s="20"/>
      <c r="J61" s="21"/>
      <c r="K61" s="20"/>
      <c r="L61" s="22"/>
    </row>
    <row r="62" spans="1:12" s="23" customFormat="1">
      <c r="A62" s="66"/>
      <c r="B62" s="42"/>
      <c r="C62" s="42"/>
      <c r="D62" s="67"/>
      <c r="E62" s="19"/>
      <c r="F62" s="20"/>
      <c r="G62" s="20"/>
      <c r="H62" s="20"/>
      <c r="I62" s="20"/>
      <c r="J62" s="21"/>
      <c r="K62" s="20"/>
      <c r="L62" s="22"/>
    </row>
    <row r="63" spans="1:12" s="23" customFormat="1">
      <c r="A63" s="66"/>
      <c r="B63" s="42"/>
      <c r="C63" s="42"/>
      <c r="D63" s="67"/>
      <c r="E63" s="19"/>
      <c r="F63" s="20"/>
      <c r="G63" s="20"/>
      <c r="H63" s="20"/>
      <c r="I63" s="20"/>
      <c r="J63" s="21"/>
      <c r="K63" s="20"/>
      <c r="L63" s="22"/>
    </row>
    <row r="64" spans="1:12" s="23" customFormat="1">
      <c r="A64" s="66"/>
      <c r="B64" s="42"/>
      <c r="C64" s="42"/>
      <c r="D64" s="67"/>
      <c r="E64" s="19"/>
      <c r="F64" s="20"/>
      <c r="G64" s="20"/>
      <c r="H64" s="20"/>
      <c r="I64" s="20"/>
      <c r="J64" s="21"/>
      <c r="K64" s="20"/>
      <c r="L64" s="22"/>
    </row>
    <row r="65" spans="1:12" s="23" customFormat="1">
      <c r="A65" s="66"/>
      <c r="B65" s="42"/>
      <c r="C65" s="42"/>
      <c r="D65" s="67"/>
      <c r="E65" s="19"/>
      <c r="F65" s="20"/>
      <c r="G65" s="20"/>
      <c r="H65" s="20"/>
      <c r="I65" s="20"/>
      <c r="J65" s="21"/>
      <c r="K65" s="20"/>
      <c r="L65" s="22"/>
    </row>
    <row r="66" spans="1:12" s="23" customFormat="1">
      <c r="A66" s="66"/>
      <c r="B66" s="42"/>
      <c r="C66" s="42"/>
      <c r="D66" s="67"/>
      <c r="E66" s="19"/>
      <c r="F66" s="20"/>
      <c r="G66" s="20"/>
      <c r="H66" s="20"/>
      <c r="I66" s="20"/>
      <c r="J66" s="21"/>
      <c r="K66" s="20"/>
      <c r="L66" s="22"/>
    </row>
    <row r="67" spans="1:12" s="23" customFormat="1">
      <c r="A67" s="66"/>
      <c r="B67" s="42"/>
      <c r="C67" s="42"/>
      <c r="D67" s="67"/>
      <c r="E67" s="19"/>
      <c r="F67" s="20"/>
      <c r="G67" s="20"/>
      <c r="H67" s="20"/>
      <c r="I67" s="20"/>
      <c r="J67" s="21"/>
      <c r="K67" s="20"/>
      <c r="L67" s="22"/>
    </row>
    <row r="68" spans="1:12" s="23" customFormat="1">
      <c r="A68" s="66"/>
      <c r="B68" s="42"/>
      <c r="C68" s="42"/>
      <c r="D68" s="67"/>
      <c r="E68" s="19"/>
      <c r="F68" s="20"/>
      <c r="G68" s="20"/>
      <c r="H68" s="20"/>
      <c r="I68" s="20"/>
      <c r="J68" s="21"/>
      <c r="K68" s="20"/>
      <c r="L68" s="22"/>
    </row>
    <row r="69" spans="1:12" s="23" customFormat="1">
      <c r="A69" s="66"/>
      <c r="B69" s="42"/>
      <c r="C69" s="42"/>
      <c r="D69" s="67"/>
      <c r="E69" s="19"/>
      <c r="F69" s="20"/>
      <c r="G69" s="20"/>
      <c r="H69" s="20"/>
      <c r="I69" s="20"/>
      <c r="J69" s="21"/>
      <c r="K69" s="20"/>
      <c r="L69" s="22"/>
    </row>
    <row r="70" spans="1:12" s="23" customFormat="1">
      <c r="A70" s="66"/>
      <c r="B70" s="42"/>
      <c r="C70" s="42"/>
      <c r="D70" s="67"/>
      <c r="E70" s="19"/>
      <c r="F70" s="20"/>
      <c r="G70" s="20"/>
      <c r="H70" s="20"/>
      <c r="I70" s="20"/>
      <c r="J70" s="21"/>
      <c r="K70" s="20"/>
      <c r="L70" s="22"/>
    </row>
    <row r="71" spans="1:12" s="23" customFormat="1">
      <c r="A71" s="66"/>
      <c r="B71" s="42"/>
      <c r="C71" s="42"/>
      <c r="D71" s="67"/>
      <c r="E71" s="19"/>
      <c r="F71" s="20"/>
      <c r="G71" s="20"/>
      <c r="H71" s="20"/>
      <c r="I71" s="20"/>
      <c r="J71" s="21"/>
      <c r="K71" s="20"/>
      <c r="L71" s="22"/>
    </row>
    <row r="72" spans="1:12" s="23" customFormat="1">
      <c r="A72" s="66"/>
      <c r="B72" s="42"/>
      <c r="C72" s="42"/>
      <c r="D72" s="67"/>
      <c r="E72" s="19"/>
      <c r="F72" s="20"/>
      <c r="G72" s="20"/>
      <c r="H72" s="20"/>
      <c r="I72" s="20"/>
      <c r="J72" s="21"/>
      <c r="K72" s="20"/>
      <c r="L72" s="22"/>
    </row>
    <row r="73" spans="1:12" s="23" customFormat="1">
      <c r="A73" s="66"/>
      <c r="B73" s="42"/>
      <c r="C73" s="42"/>
      <c r="D73" s="67"/>
      <c r="E73" s="19"/>
      <c r="F73" s="20"/>
      <c r="G73" s="20"/>
      <c r="H73" s="20"/>
      <c r="I73" s="20"/>
      <c r="J73" s="21"/>
      <c r="K73" s="20"/>
      <c r="L73" s="22"/>
    </row>
    <row r="74" spans="1:12" s="23" customFormat="1">
      <c r="A74" s="66"/>
      <c r="B74" s="42"/>
      <c r="C74" s="42"/>
      <c r="D74" s="67"/>
      <c r="E74" s="19"/>
      <c r="F74" s="20"/>
      <c r="G74" s="20"/>
      <c r="H74" s="20"/>
      <c r="I74" s="20"/>
      <c r="J74" s="21"/>
      <c r="K74" s="20"/>
      <c r="L74" s="22"/>
    </row>
    <row r="75" spans="1:12" s="23" customFormat="1">
      <c r="A75" s="66"/>
      <c r="B75" s="42"/>
      <c r="C75" s="42"/>
      <c r="D75" s="67"/>
      <c r="E75" s="19"/>
      <c r="F75" s="20"/>
      <c r="G75" s="20"/>
      <c r="H75" s="20"/>
      <c r="I75" s="20"/>
      <c r="J75" s="21"/>
      <c r="K75" s="20"/>
      <c r="L75" s="22"/>
    </row>
    <row r="76" spans="1:12" s="23" customFormat="1">
      <c r="A76" s="66"/>
      <c r="B76" s="42"/>
      <c r="C76" s="42"/>
      <c r="D76" s="67"/>
      <c r="E76" s="19"/>
      <c r="F76" s="20"/>
      <c r="G76" s="20"/>
      <c r="H76" s="20"/>
      <c r="I76" s="20"/>
      <c r="J76" s="21"/>
      <c r="K76" s="20"/>
      <c r="L76" s="22"/>
    </row>
    <row r="77" spans="1:12" s="23" customFormat="1">
      <c r="A77" s="66"/>
      <c r="B77" s="42"/>
      <c r="C77" s="42"/>
      <c r="D77" s="67"/>
      <c r="E77" s="19"/>
      <c r="F77" s="20"/>
      <c r="G77" s="20"/>
      <c r="H77" s="20"/>
      <c r="I77" s="20"/>
      <c r="J77" s="21"/>
      <c r="K77" s="20"/>
      <c r="L77" s="22"/>
    </row>
    <row r="78" spans="1:12" s="23" customFormat="1">
      <c r="A78" s="66"/>
      <c r="B78" s="42"/>
      <c r="C78" s="42"/>
      <c r="D78" s="67"/>
      <c r="E78" s="19"/>
      <c r="F78" s="20"/>
      <c r="G78" s="20"/>
      <c r="H78" s="20"/>
      <c r="I78" s="20"/>
      <c r="J78" s="21"/>
      <c r="K78" s="20"/>
      <c r="L78" s="22"/>
    </row>
    <row r="79" spans="1:12" s="23" customFormat="1">
      <c r="A79" s="66"/>
      <c r="B79" s="42"/>
      <c r="C79" s="42"/>
      <c r="D79" s="67"/>
      <c r="E79" s="19"/>
      <c r="F79" s="20"/>
      <c r="G79" s="20"/>
      <c r="H79" s="20"/>
      <c r="I79" s="20"/>
      <c r="J79" s="21"/>
      <c r="K79" s="20"/>
      <c r="L79" s="22"/>
    </row>
    <row r="80" spans="1:12" s="23" customFormat="1">
      <c r="A80" s="66"/>
      <c r="B80" s="42"/>
      <c r="C80" s="42"/>
      <c r="D80" s="67"/>
      <c r="E80" s="19"/>
      <c r="F80" s="20"/>
      <c r="G80" s="20"/>
      <c r="H80" s="20"/>
      <c r="I80" s="20"/>
      <c r="J80" s="21"/>
      <c r="K80" s="20"/>
      <c r="L80" s="22"/>
    </row>
    <row r="81" spans="1:12" s="23" customFormat="1">
      <c r="A81" s="66"/>
      <c r="B81" s="42"/>
      <c r="C81" s="42"/>
      <c r="D81" s="67"/>
      <c r="E81" s="19"/>
      <c r="F81" s="20"/>
      <c r="G81" s="20"/>
      <c r="H81" s="20"/>
      <c r="I81" s="20"/>
      <c r="J81" s="21"/>
      <c r="K81" s="20"/>
      <c r="L81" s="22"/>
    </row>
    <row r="82" spans="1:12" s="23" customFormat="1">
      <c r="A82" s="66"/>
      <c r="B82" s="42"/>
      <c r="C82" s="42"/>
      <c r="D82" s="67"/>
      <c r="E82" s="19"/>
      <c r="F82" s="20"/>
      <c r="G82" s="20"/>
      <c r="H82" s="20"/>
      <c r="I82" s="20"/>
      <c r="J82" s="21"/>
      <c r="K82" s="20"/>
      <c r="L82" s="22"/>
    </row>
    <row r="83" spans="1:12" s="23" customFormat="1">
      <c r="A83" s="66"/>
      <c r="B83" s="42"/>
      <c r="C83" s="42"/>
      <c r="D83" s="67"/>
      <c r="E83" s="19"/>
      <c r="F83" s="20"/>
      <c r="G83" s="20"/>
      <c r="H83" s="20"/>
      <c r="I83" s="20"/>
      <c r="J83" s="21"/>
      <c r="K83" s="20"/>
      <c r="L83" s="22"/>
    </row>
    <row r="84" spans="1:12" s="23" customFormat="1">
      <c r="A84" s="66"/>
      <c r="B84" s="42"/>
      <c r="C84" s="42"/>
      <c r="D84" s="67"/>
      <c r="E84" s="19"/>
      <c r="F84" s="20"/>
      <c r="G84" s="20"/>
      <c r="H84" s="20"/>
      <c r="I84" s="20"/>
      <c r="J84" s="21"/>
      <c r="K84" s="20"/>
      <c r="L84" s="22"/>
    </row>
  </sheetData>
  <mergeCells count="3">
    <mergeCell ref="A1:M1"/>
    <mergeCell ref="A23:E23"/>
    <mergeCell ref="A25:E25"/>
  </mergeCells>
  <pageMargins left="0.7" right="0.7" top="0.75" bottom="0.75" header="0.3" footer="0.3"/>
  <pageSetup scale="46"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90"/>
  <sheetViews>
    <sheetView zoomScale="125" zoomScaleNormal="125" workbookViewId="0">
      <selection activeCell="A32" sqref="A27:XFD32"/>
    </sheetView>
  </sheetViews>
  <sheetFormatPr baseColWidth="10" defaultRowHeight="16"/>
  <cols>
    <col min="1" max="1" width="24" style="69" bestFit="1" customWidth="1"/>
    <col min="2" max="2" width="17.6640625" style="70" bestFit="1" customWidth="1"/>
    <col min="3" max="3" width="13.83203125" style="70" bestFit="1" customWidth="1"/>
    <col min="4" max="4" width="12.1640625" style="71" bestFit="1" customWidth="1"/>
    <col min="5" max="5" width="21.83203125" style="72" bestFit="1" customWidth="1"/>
    <col min="6" max="6" width="12.1640625" style="43" bestFit="1" customWidth="1"/>
    <col min="7" max="7" width="14.33203125" style="43" bestFit="1" customWidth="1"/>
    <col min="8" max="8" width="11.83203125" style="43" bestFit="1" customWidth="1"/>
    <col min="9" max="9" width="9.33203125" style="43" bestFit="1" customWidth="1"/>
    <col min="10" max="10" width="11.6640625" style="73" bestFit="1" customWidth="1"/>
    <col min="11" max="11" width="12.1640625" style="43" bestFit="1" customWidth="1"/>
    <col min="12" max="12" width="14.1640625" style="74" bestFit="1" customWidth="1"/>
    <col min="13" max="13" width="13.33203125" style="24" bestFit="1" customWidth="1"/>
    <col min="14" max="14" width="13.1640625" style="23" customWidth="1"/>
    <col min="15" max="24" width="10.83203125" style="23"/>
    <col min="25" max="39" width="10.83203125" style="24"/>
    <col min="40" max="40" width="10.83203125" style="23"/>
    <col min="41" max="16384" width="10.83203125" style="24"/>
  </cols>
  <sheetData>
    <row r="1" spans="1:50" s="141" customFormat="1" ht="30" thickBot="1">
      <c r="A1" s="369" t="s">
        <v>92</v>
      </c>
      <c r="B1" s="370"/>
      <c r="C1" s="370"/>
      <c r="D1" s="370"/>
      <c r="E1" s="370"/>
      <c r="F1" s="370"/>
      <c r="G1" s="370"/>
      <c r="H1" s="370"/>
      <c r="I1" s="370"/>
      <c r="J1" s="370"/>
      <c r="K1" s="370"/>
      <c r="L1" s="370"/>
      <c r="M1" s="37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row>
    <row r="2" spans="1:50" s="4" customFormat="1" ht="18" thickBot="1">
      <c r="A2" s="1" t="s">
        <v>32</v>
      </c>
      <c r="B2" s="2" t="s">
        <v>33</v>
      </c>
      <c r="C2" s="2" t="s">
        <v>49</v>
      </c>
      <c r="D2" s="2" t="s">
        <v>1</v>
      </c>
      <c r="E2" s="1" t="s">
        <v>50</v>
      </c>
      <c r="F2" s="3" t="s">
        <v>38</v>
      </c>
      <c r="G2" s="4" t="s">
        <v>36</v>
      </c>
      <c r="H2" s="3" t="s">
        <v>39</v>
      </c>
      <c r="I2" s="5" t="s">
        <v>37</v>
      </c>
      <c r="J2" s="1" t="s">
        <v>2</v>
      </c>
      <c r="K2" s="2" t="s">
        <v>34</v>
      </c>
      <c r="L2" s="6"/>
      <c r="M2" s="7"/>
      <c r="N2" s="75"/>
      <c r="O2" s="75"/>
      <c r="P2" s="75"/>
      <c r="Q2" s="75"/>
      <c r="R2" s="75"/>
      <c r="S2" s="75"/>
      <c r="T2" s="75"/>
      <c r="U2" s="75"/>
      <c r="V2" s="75"/>
      <c r="W2" s="75"/>
      <c r="X2" s="75"/>
    </row>
    <row r="3" spans="1:50" s="4" customFormat="1" ht="17" thickBot="1">
      <c r="A3" s="1">
        <f>'Please fill out'!B10</f>
        <v>0</v>
      </c>
      <c r="B3" s="8">
        <f>'Please fill out'!B12</f>
        <v>0</v>
      </c>
      <c r="C3" s="9">
        <f>'Please fill out'!B22</f>
        <v>0</v>
      </c>
      <c r="D3" s="10">
        <f>'Please fill out'!B9</f>
        <v>0</v>
      </c>
      <c r="E3" s="11">
        <f>F3*2.20462</f>
        <v>0</v>
      </c>
      <c r="F3" s="12">
        <f>'Please fill out'!B22</f>
        <v>0</v>
      </c>
      <c r="G3" s="13">
        <v>0</v>
      </c>
      <c r="H3" s="14">
        <f>'Please fill out'!B14</f>
        <v>0</v>
      </c>
      <c r="I3" s="15">
        <f>'Please fill out'!B23</f>
        <v>0</v>
      </c>
      <c r="J3" s="16">
        <f>'Please fill out'!B18</f>
        <v>0</v>
      </c>
      <c r="K3" s="16">
        <f>(F3-J3)/3</f>
        <v>0</v>
      </c>
      <c r="L3" s="6"/>
      <c r="M3" s="7"/>
      <c r="N3" s="75"/>
      <c r="O3" s="75"/>
      <c r="P3" s="75"/>
      <c r="Q3" s="75"/>
      <c r="R3" s="75"/>
      <c r="S3" s="75"/>
      <c r="T3" s="75"/>
      <c r="U3" s="75"/>
      <c r="V3" s="75"/>
      <c r="W3" s="75"/>
      <c r="X3" s="75"/>
    </row>
    <row r="4" spans="1:50" s="43" customFormat="1" ht="17">
      <c r="A4" s="76" t="s">
        <v>3</v>
      </c>
      <c r="B4" s="77"/>
      <c r="C4" s="77"/>
      <c r="D4" s="78">
        <f>E3</f>
        <v>0</v>
      </c>
      <c r="E4" s="20"/>
      <c r="F4" s="20"/>
      <c r="G4" s="20"/>
      <c r="H4" s="20"/>
      <c r="I4" s="20"/>
      <c r="J4" s="20"/>
      <c r="K4" s="20"/>
      <c r="L4" s="20"/>
      <c r="M4" s="21"/>
      <c r="N4" s="20"/>
      <c r="O4" s="20"/>
      <c r="P4" s="20"/>
      <c r="Q4" s="20"/>
      <c r="R4" s="20"/>
      <c r="S4" s="20"/>
      <c r="T4" s="20"/>
      <c r="U4" s="20"/>
      <c r="V4" s="20"/>
      <c r="W4" s="20"/>
      <c r="X4" s="20"/>
      <c r="AN4" s="20"/>
    </row>
    <row r="5" spans="1:50" s="43" customFormat="1" ht="17">
      <c r="A5" s="17" t="s">
        <v>4</v>
      </c>
      <c r="B5" s="18"/>
      <c r="C5" s="18"/>
      <c r="D5" s="25">
        <f>I3</f>
        <v>0</v>
      </c>
      <c r="E5" s="20"/>
      <c r="F5" s="20"/>
      <c r="G5" s="20"/>
      <c r="H5" s="20"/>
      <c r="I5" s="20"/>
      <c r="J5" s="20"/>
      <c r="K5" s="20"/>
      <c r="L5" s="20"/>
      <c r="M5" s="21"/>
      <c r="N5" s="20"/>
      <c r="O5" s="20"/>
      <c r="P5" s="20"/>
      <c r="Q5" s="20"/>
      <c r="R5" s="20"/>
      <c r="S5" s="20"/>
      <c r="T5" s="20"/>
      <c r="U5" s="20"/>
      <c r="V5" s="20"/>
      <c r="W5" s="20"/>
      <c r="X5" s="20"/>
      <c r="AN5" s="20"/>
    </row>
    <row r="6" spans="1:50" s="46" customFormat="1" ht="18" thickBot="1">
      <c r="A6" s="26" t="s">
        <v>15</v>
      </c>
      <c r="B6" s="27"/>
      <c r="C6" s="27"/>
      <c r="D6" s="28">
        <f>D4-(D4*D5)</f>
        <v>0</v>
      </c>
      <c r="E6" s="45"/>
      <c r="F6" s="45"/>
      <c r="G6" s="45"/>
      <c r="H6" s="45"/>
      <c r="I6" s="45"/>
      <c r="J6" s="45"/>
      <c r="K6" s="45"/>
      <c r="L6" s="45"/>
      <c r="M6" s="65"/>
      <c r="N6" s="45"/>
      <c r="O6" s="45"/>
      <c r="P6" s="45"/>
      <c r="Q6" s="45"/>
      <c r="R6" s="45"/>
      <c r="S6" s="45"/>
      <c r="T6" s="45"/>
      <c r="U6" s="45"/>
      <c r="V6" s="45"/>
      <c r="W6" s="45"/>
      <c r="X6" s="45"/>
      <c r="AN6" s="45"/>
    </row>
    <row r="7" spans="1:50" s="31" customFormat="1" ht="7" customHeight="1" thickBot="1">
      <c r="A7" s="29"/>
      <c r="B7" s="30"/>
      <c r="C7" s="30"/>
      <c r="D7" s="30"/>
      <c r="E7" s="30"/>
      <c r="F7" s="30"/>
      <c r="G7" s="30"/>
      <c r="H7" s="30"/>
      <c r="I7" s="30"/>
      <c r="J7" s="30"/>
      <c r="K7" s="30"/>
      <c r="L7" s="30"/>
      <c r="N7" s="32"/>
      <c r="O7" s="32"/>
      <c r="P7" s="32"/>
      <c r="Q7" s="32"/>
      <c r="R7" s="32"/>
      <c r="S7" s="32"/>
      <c r="T7" s="32"/>
      <c r="U7" s="32"/>
      <c r="V7" s="32"/>
      <c r="W7" s="32"/>
      <c r="X7" s="32"/>
      <c r="AN7" s="32"/>
    </row>
    <row r="8" spans="1:50" s="34" customFormat="1" ht="35" thickBot="1">
      <c r="A8" s="33" t="s">
        <v>19</v>
      </c>
      <c r="D8" s="35" t="s">
        <v>17</v>
      </c>
      <c r="E8" s="36" t="s">
        <v>18</v>
      </c>
      <c r="F8" s="36" t="s">
        <v>20</v>
      </c>
      <c r="G8" s="34" t="s">
        <v>21</v>
      </c>
      <c r="H8" s="36" t="s">
        <v>22</v>
      </c>
      <c r="I8" s="33" t="s">
        <v>28</v>
      </c>
      <c r="J8" s="36" t="s">
        <v>31</v>
      </c>
      <c r="K8" s="34" t="s">
        <v>23</v>
      </c>
      <c r="L8" s="36" t="s">
        <v>27</v>
      </c>
      <c r="M8" s="37" t="s">
        <v>26</v>
      </c>
      <c r="N8" s="38"/>
      <c r="O8" s="38"/>
      <c r="P8" s="38"/>
      <c r="Q8" s="38"/>
      <c r="R8" s="38"/>
      <c r="S8" s="38"/>
      <c r="T8" s="38"/>
      <c r="U8" s="38"/>
      <c r="V8" s="38"/>
      <c r="W8" s="38"/>
      <c r="X8" s="38"/>
      <c r="AN8" s="38"/>
    </row>
    <row r="9" spans="1:50" s="41" customFormat="1" ht="17">
      <c r="A9" s="102" t="s">
        <v>5</v>
      </c>
      <c r="B9" s="39"/>
      <c r="C9" s="39"/>
      <c r="D9" s="105">
        <f>D6*0.6</f>
        <v>0</v>
      </c>
      <c r="E9" s="108">
        <f>D9*4</f>
        <v>0</v>
      </c>
      <c r="F9" s="79"/>
      <c r="G9" s="80"/>
      <c r="H9" s="79"/>
      <c r="I9" s="81"/>
      <c r="J9" s="79"/>
      <c r="K9" s="80"/>
      <c r="L9" s="79"/>
      <c r="M9" s="82"/>
      <c r="N9" s="40"/>
      <c r="O9" s="40"/>
      <c r="P9" s="40"/>
      <c r="Q9" s="40"/>
      <c r="R9" s="40"/>
      <c r="S9" s="40"/>
      <c r="T9" s="40"/>
      <c r="U9" s="40"/>
      <c r="V9" s="40"/>
      <c r="W9" s="40"/>
      <c r="X9" s="40"/>
      <c r="AN9" s="40"/>
    </row>
    <row r="10" spans="1:50" s="43" customFormat="1" ht="17">
      <c r="A10" s="103" t="s">
        <v>6</v>
      </c>
      <c r="B10" s="42"/>
      <c r="C10" s="42"/>
      <c r="D10" s="106">
        <f>D6*0.8</f>
        <v>0</v>
      </c>
      <c r="E10" s="109">
        <f t="shared" ref="E10:E12" si="0">D10*4</f>
        <v>0</v>
      </c>
      <c r="F10" s="111">
        <f>E10</f>
        <v>0</v>
      </c>
      <c r="G10" s="112">
        <f>E10</f>
        <v>0</v>
      </c>
      <c r="H10" s="83"/>
      <c r="I10" s="84"/>
      <c r="J10" s="83"/>
      <c r="K10" s="85"/>
      <c r="L10" s="83"/>
      <c r="M10" s="86"/>
      <c r="N10" s="20"/>
      <c r="O10" s="20"/>
      <c r="P10" s="20"/>
      <c r="Q10" s="20"/>
      <c r="R10" s="20"/>
      <c r="S10" s="20"/>
      <c r="T10" s="20"/>
      <c r="U10" s="20"/>
      <c r="V10" s="20"/>
      <c r="W10" s="20"/>
      <c r="X10" s="20"/>
      <c r="AN10" s="20"/>
    </row>
    <row r="11" spans="1:50" s="43" customFormat="1" ht="17">
      <c r="A11" s="103" t="s">
        <v>7</v>
      </c>
      <c r="B11" s="42"/>
      <c r="C11" s="42"/>
      <c r="D11" s="106">
        <f>D6*1</f>
        <v>0</v>
      </c>
      <c r="E11" s="109">
        <f t="shared" si="0"/>
        <v>0</v>
      </c>
      <c r="F11" s="83"/>
      <c r="G11" s="85"/>
      <c r="H11" s="111">
        <f>E11</f>
        <v>0</v>
      </c>
      <c r="I11" s="84"/>
      <c r="J11" s="83"/>
      <c r="K11" s="112">
        <f>E11</f>
        <v>0</v>
      </c>
      <c r="L11" s="83"/>
      <c r="M11" s="86"/>
      <c r="N11" s="20"/>
      <c r="O11" s="20"/>
      <c r="P11" s="20"/>
      <c r="Q11" s="20"/>
      <c r="R11" s="20"/>
      <c r="S11" s="20"/>
      <c r="T11" s="20"/>
      <c r="U11" s="20"/>
      <c r="V11" s="20"/>
      <c r="W11" s="20"/>
      <c r="X11" s="20"/>
      <c r="AN11" s="20"/>
    </row>
    <row r="12" spans="1:50" s="46" customFormat="1" ht="18" thickBot="1">
      <c r="A12" s="104" t="s">
        <v>8</v>
      </c>
      <c r="B12" s="44"/>
      <c r="C12" s="44"/>
      <c r="D12" s="107">
        <f>D6*1.2</f>
        <v>0</v>
      </c>
      <c r="E12" s="110">
        <f t="shared" si="0"/>
        <v>0</v>
      </c>
      <c r="F12" s="87"/>
      <c r="G12" s="88"/>
      <c r="H12" s="87"/>
      <c r="I12" s="113">
        <f>E12</f>
        <v>0</v>
      </c>
      <c r="J12" s="114">
        <f>E12</f>
        <v>0</v>
      </c>
      <c r="K12" s="88"/>
      <c r="L12" s="114">
        <f>E12</f>
        <v>0</v>
      </c>
      <c r="M12" s="115">
        <f>E12</f>
        <v>0</v>
      </c>
      <c r="N12" s="45"/>
      <c r="O12" s="45"/>
      <c r="P12" s="45"/>
      <c r="Q12" s="45"/>
      <c r="R12" s="45"/>
      <c r="S12" s="45"/>
      <c r="T12" s="45"/>
      <c r="U12" s="45"/>
      <c r="V12" s="45"/>
      <c r="W12" s="45"/>
      <c r="X12" s="45"/>
      <c r="AN12" s="45"/>
    </row>
    <row r="13" spans="1:50" s="41" customFormat="1" ht="17">
      <c r="A13" s="116" t="s">
        <v>9</v>
      </c>
      <c r="B13" s="39"/>
      <c r="C13" s="39"/>
      <c r="D13" s="119">
        <f>D6*0.5</f>
        <v>0</v>
      </c>
      <c r="E13" s="120">
        <f>D13*9</f>
        <v>0</v>
      </c>
      <c r="F13" s="79"/>
      <c r="G13" s="80"/>
      <c r="H13" s="79"/>
      <c r="I13" s="81"/>
      <c r="J13" s="79"/>
      <c r="K13" s="80"/>
      <c r="L13" s="79"/>
      <c r="M13" s="82"/>
      <c r="N13" s="40"/>
      <c r="O13" s="40"/>
      <c r="P13" s="40"/>
      <c r="Q13" s="40"/>
      <c r="R13" s="40"/>
      <c r="S13" s="40"/>
      <c r="T13" s="40"/>
      <c r="U13" s="40"/>
      <c r="V13" s="40"/>
      <c r="W13" s="40"/>
      <c r="X13" s="40"/>
      <c r="AN13" s="40"/>
    </row>
    <row r="14" spans="1:50" s="43" customFormat="1" ht="17">
      <c r="A14" s="117" t="s">
        <v>10</v>
      </c>
      <c r="B14" s="42"/>
      <c r="C14" s="42"/>
      <c r="D14" s="121">
        <f>D6*0.75</f>
        <v>0</v>
      </c>
      <c r="E14" s="122">
        <f t="shared" ref="E14:E16" si="1">D14*9</f>
        <v>0</v>
      </c>
      <c r="F14" s="125">
        <f>E14</f>
        <v>0</v>
      </c>
      <c r="G14" s="126">
        <f>E14</f>
        <v>0</v>
      </c>
      <c r="H14" s="125">
        <f>E14</f>
        <v>0</v>
      </c>
      <c r="I14" s="127">
        <f>E14</f>
        <v>0</v>
      </c>
      <c r="J14" s="83"/>
      <c r="K14" s="85"/>
      <c r="L14" s="83"/>
      <c r="M14" s="86"/>
      <c r="N14" s="20"/>
      <c r="O14" s="20"/>
      <c r="P14" s="20"/>
      <c r="Q14" s="20"/>
      <c r="R14" s="20"/>
      <c r="S14" s="20"/>
      <c r="T14" s="20"/>
      <c r="U14" s="20"/>
      <c r="V14" s="20"/>
      <c r="W14" s="20"/>
      <c r="X14" s="20"/>
      <c r="AN14" s="20"/>
    </row>
    <row r="15" spans="1:50" s="43" customFormat="1" ht="17">
      <c r="A15" s="117" t="s">
        <v>11</v>
      </c>
      <c r="B15" s="42"/>
      <c r="C15" s="42"/>
      <c r="D15" s="121">
        <f>D6*0.8</f>
        <v>0</v>
      </c>
      <c r="E15" s="122">
        <f t="shared" si="1"/>
        <v>0</v>
      </c>
      <c r="F15" s="83"/>
      <c r="G15" s="85"/>
      <c r="H15" s="83"/>
      <c r="I15" s="84"/>
      <c r="J15" s="83"/>
      <c r="K15" s="126">
        <f>E15</f>
        <v>0</v>
      </c>
      <c r="L15" s="125">
        <f>E15</f>
        <v>0</v>
      </c>
      <c r="M15" s="86"/>
      <c r="N15" s="20"/>
      <c r="O15" s="20"/>
      <c r="P15" s="20"/>
      <c r="Q15" s="20"/>
      <c r="R15" s="20"/>
      <c r="S15" s="20"/>
      <c r="T15" s="20"/>
      <c r="U15" s="20"/>
      <c r="V15" s="20"/>
      <c r="W15" s="20"/>
      <c r="X15" s="20"/>
      <c r="AN15" s="20"/>
    </row>
    <row r="16" spans="1:50" s="46" customFormat="1" ht="18" thickBot="1">
      <c r="A16" s="118" t="s">
        <v>16</v>
      </c>
      <c r="B16" s="44"/>
      <c r="C16" s="44"/>
      <c r="D16" s="123">
        <f>D6*0.9</f>
        <v>0</v>
      </c>
      <c r="E16" s="124">
        <f t="shared" si="1"/>
        <v>0</v>
      </c>
      <c r="F16" s="87"/>
      <c r="G16" s="88"/>
      <c r="H16" s="87"/>
      <c r="I16" s="89"/>
      <c r="J16" s="128">
        <f>E16</f>
        <v>0</v>
      </c>
      <c r="K16" s="88"/>
      <c r="L16" s="87"/>
      <c r="M16" s="129">
        <f>E16</f>
        <v>0</v>
      </c>
      <c r="N16" s="45"/>
      <c r="O16" s="45"/>
      <c r="P16" s="45"/>
      <c r="Q16" s="45"/>
      <c r="R16" s="45"/>
      <c r="S16" s="45"/>
      <c r="T16" s="45"/>
      <c r="U16" s="45"/>
      <c r="V16" s="45"/>
      <c r="W16" s="45"/>
      <c r="X16" s="45"/>
      <c r="AN16" s="45"/>
    </row>
    <row r="17" spans="1:40" s="41" customFormat="1" ht="17">
      <c r="A17" s="130" t="s">
        <v>12</v>
      </c>
      <c r="B17" s="39"/>
      <c r="C17" s="39"/>
      <c r="D17" s="133">
        <f>25</f>
        <v>25</v>
      </c>
      <c r="E17" s="130">
        <f>D17*4</f>
        <v>100</v>
      </c>
      <c r="F17" s="79"/>
      <c r="G17" s="80"/>
      <c r="H17" s="79"/>
      <c r="I17" s="81"/>
      <c r="J17" s="79"/>
      <c r="K17" s="80"/>
      <c r="L17" s="79"/>
      <c r="M17" s="82"/>
      <c r="N17" s="40"/>
      <c r="O17" s="40"/>
      <c r="P17" s="40"/>
      <c r="Q17" s="40"/>
      <c r="R17" s="40"/>
      <c r="S17" s="40"/>
      <c r="T17" s="40"/>
      <c r="U17" s="40"/>
      <c r="V17" s="40"/>
      <c r="W17" s="40"/>
      <c r="X17" s="40"/>
      <c r="AN17" s="40"/>
    </row>
    <row r="18" spans="1:40" s="43" customFormat="1" ht="17">
      <c r="A18" s="131" t="s">
        <v>13</v>
      </c>
      <c r="B18" s="42"/>
      <c r="C18" s="42"/>
      <c r="D18" s="134">
        <v>30</v>
      </c>
      <c r="E18" s="131">
        <f t="shared" ref="E18:E21" si="2">D18*4</f>
        <v>120</v>
      </c>
      <c r="F18" s="83"/>
      <c r="G18" s="137">
        <f>E18</f>
        <v>120</v>
      </c>
      <c r="H18" s="136">
        <f>E18</f>
        <v>120</v>
      </c>
      <c r="I18" s="138">
        <f>E18</f>
        <v>120</v>
      </c>
      <c r="J18" s="136">
        <f>E18</f>
        <v>120</v>
      </c>
      <c r="K18" s="85"/>
      <c r="L18" s="83"/>
      <c r="M18" s="86"/>
      <c r="N18" s="20"/>
      <c r="O18" s="20"/>
      <c r="P18" s="20"/>
      <c r="Q18" s="20"/>
      <c r="R18" s="20"/>
      <c r="S18" s="20"/>
      <c r="T18" s="20"/>
      <c r="U18" s="20"/>
      <c r="V18" s="20"/>
      <c r="W18" s="20"/>
      <c r="X18" s="20"/>
      <c r="AN18" s="20"/>
    </row>
    <row r="19" spans="1:40" s="43" customFormat="1" ht="17">
      <c r="A19" s="131" t="s">
        <v>14</v>
      </c>
      <c r="B19" s="42"/>
      <c r="C19" s="42"/>
      <c r="D19" s="134">
        <v>50</v>
      </c>
      <c r="E19" s="131">
        <f t="shared" si="2"/>
        <v>200</v>
      </c>
      <c r="F19" s="136">
        <f>E19</f>
        <v>200</v>
      </c>
      <c r="G19" s="85"/>
      <c r="H19" s="83"/>
      <c r="I19" s="84"/>
      <c r="J19" s="83"/>
      <c r="K19" s="137">
        <f>E19</f>
        <v>200</v>
      </c>
      <c r="L19" s="83"/>
      <c r="M19" s="86"/>
      <c r="N19" s="20"/>
      <c r="O19" s="20"/>
      <c r="P19" s="20"/>
      <c r="Q19" s="20"/>
      <c r="R19" s="20"/>
      <c r="S19" s="20"/>
      <c r="T19" s="20"/>
      <c r="U19" s="20"/>
      <c r="V19" s="20"/>
      <c r="W19" s="20"/>
      <c r="X19" s="20"/>
      <c r="AN19" s="20"/>
    </row>
    <row r="20" spans="1:40" s="43" customFormat="1" ht="17">
      <c r="A20" s="131" t="s">
        <v>24</v>
      </c>
      <c r="B20" s="42"/>
      <c r="C20" s="42"/>
      <c r="D20" s="134">
        <v>80</v>
      </c>
      <c r="E20" s="131">
        <f t="shared" si="2"/>
        <v>320</v>
      </c>
      <c r="F20" s="83"/>
      <c r="G20" s="85"/>
      <c r="H20" s="83"/>
      <c r="I20" s="84"/>
      <c r="J20" s="83"/>
      <c r="K20" s="85"/>
      <c r="L20" s="136">
        <f>E20</f>
        <v>320</v>
      </c>
      <c r="M20" s="86"/>
      <c r="N20" s="20"/>
      <c r="O20" s="20"/>
      <c r="P20" s="20"/>
      <c r="Q20" s="20"/>
      <c r="R20" s="20"/>
      <c r="S20" s="20"/>
      <c r="T20" s="20"/>
      <c r="U20" s="20"/>
      <c r="V20" s="20"/>
      <c r="W20" s="20"/>
      <c r="X20" s="20"/>
      <c r="AN20" s="20"/>
    </row>
    <row r="21" spans="1:40" s="46" customFormat="1" ht="18" thickBot="1">
      <c r="A21" s="132" t="s">
        <v>25</v>
      </c>
      <c r="B21" s="44"/>
      <c r="C21" s="44"/>
      <c r="D21" s="135">
        <v>100</v>
      </c>
      <c r="E21" s="132">
        <f t="shared" si="2"/>
        <v>400</v>
      </c>
      <c r="F21" s="87"/>
      <c r="G21" s="88"/>
      <c r="H21" s="87"/>
      <c r="I21" s="89"/>
      <c r="J21" s="87"/>
      <c r="K21" s="88"/>
      <c r="L21" s="87"/>
      <c r="M21" s="139">
        <f>E21</f>
        <v>400</v>
      </c>
      <c r="N21" s="45"/>
      <c r="O21" s="45"/>
      <c r="P21" s="45"/>
      <c r="Q21" s="45"/>
      <c r="R21" s="45"/>
      <c r="S21" s="45"/>
      <c r="T21" s="45"/>
      <c r="U21" s="45"/>
      <c r="V21" s="45"/>
      <c r="W21" s="45"/>
      <c r="X21" s="45"/>
      <c r="AN21" s="45"/>
    </row>
    <row r="22" spans="1:40" s="31" customFormat="1" ht="7" customHeight="1" thickBot="1">
      <c r="A22" s="29"/>
      <c r="B22" s="30"/>
      <c r="C22" s="30"/>
      <c r="D22" s="30"/>
      <c r="E22" s="30"/>
      <c r="F22" s="94"/>
      <c r="G22" s="94"/>
      <c r="H22" s="94"/>
      <c r="I22" s="94"/>
      <c r="J22" s="94"/>
      <c r="K22" s="94"/>
      <c r="L22" s="94"/>
      <c r="M22" s="95"/>
      <c r="N22" s="32"/>
      <c r="O22" s="32"/>
      <c r="P22" s="32"/>
      <c r="Q22" s="32"/>
      <c r="R22" s="32"/>
      <c r="S22" s="32"/>
      <c r="T22" s="32"/>
      <c r="U22" s="32"/>
      <c r="V22" s="32"/>
      <c r="W22" s="32"/>
      <c r="X22" s="32"/>
      <c r="AN22" s="32"/>
    </row>
    <row r="23" spans="1:40" s="47" customFormat="1" ht="27" customHeight="1" thickBot="1">
      <c r="A23" s="371" t="s">
        <v>0</v>
      </c>
      <c r="B23" s="372"/>
      <c r="C23" s="372"/>
      <c r="D23" s="372"/>
      <c r="E23" s="373"/>
      <c r="F23" s="90">
        <f>F10+F14+F19</f>
        <v>200</v>
      </c>
      <c r="G23" s="90">
        <f>G10+G14+G18</f>
        <v>120</v>
      </c>
      <c r="H23" s="90">
        <f>H11+H14+H18</f>
        <v>120</v>
      </c>
      <c r="I23" s="91">
        <f>I12+I14+I18</f>
        <v>120</v>
      </c>
      <c r="J23" s="90">
        <f>J12+J16+J18</f>
        <v>120</v>
      </c>
      <c r="K23" s="92">
        <f>K11+K15+K19</f>
        <v>200</v>
      </c>
      <c r="L23" s="90">
        <f>L12+L15+L20</f>
        <v>320</v>
      </c>
      <c r="M23" s="92">
        <f>M12+M16+M21</f>
        <v>400</v>
      </c>
      <c r="N23" s="32"/>
      <c r="O23" s="32"/>
      <c r="P23" s="32"/>
      <c r="Q23" s="32"/>
      <c r="R23" s="32"/>
      <c r="S23" s="32"/>
      <c r="T23" s="32"/>
      <c r="U23" s="32"/>
      <c r="V23" s="32"/>
      <c r="W23" s="32"/>
      <c r="X23" s="32"/>
      <c r="AN23" s="32"/>
    </row>
    <row r="24" spans="1:40" s="31" customFormat="1" ht="7" customHeight="1" thickBot="1">
      <c r="A24" s="29"/>
      <c r="B24" s="30"/>
      <c r="C24" s="30"/>
      <c r="D24" s="30"/>
      <c r="E24" s="30"/>
      <c r="F24" s="94"/>
      <c r="G24" s="94"/>
      <c r="H24" s="94"/>
      <c r="I24" s="94"/>
      <c r="J24" s="94"/>
      <c r="K24" s="94"/>
      <c r="L24" s="94"/>
      <c r="M24" s="95"/>
      <c r="N24" s="32"/>
      <c r="O24" s="32"/>
      <c r="P24" s="32"/>
      <c r="Q24" s="32"/>
      <c r="R24" s="32"/>
      <c r="S24" s="32"/>
      <c r="T24" s="32"/>
      <c r="U24" s="32"/>
      <c r="V24" s="32"/>
      <c r="W24" s="32"/>
      <c r="X24" s="32"/>
      <c r="AN24" s="32"/>
    </row>
    <row r="25" spans="1:40" s="47" customFormat="1" ht="27" customHeight="1" thickBot="1">
      <c r="A25" s="371" t="s">
        <v>29</v>
      </c>
      <c r="B25" s="372"/>
      <c r="C25" s="372"/>
      <c r="D25" s="372"/>
      <c r="E25" s="373"/>
      <c r="F25" s="90">
        <f>F10+E13+F19</f>
        <v>200</v>
      </c>
      <c r="G25" s="90">
        <f>G10+E13+G18</f>
        <v>120</v>
      </c>
      <c r="H25" s="90">
        <f>H11+E13+H18</f>
        <v>120</v>
      </c>
      <c r="I25" s="91">
        <f>I12+E13+I18</f>
        <v>120</v>
      </c>
      <c r="J25" s="90" t="s">
        <v>30</v>
      </c>
      <c r="K25" s="92">
        <f>K11+E13+K19</f>
        <v>200</v>
      </c>
      <c r="L25" s="90" t="s">
        <v>30</v>
      </c>
      <c r="M25" s="93" t="s">
        <v>30</v>
      </c>
      <c r="N25" s="32"/>
      <c r="O25" s="32"/>
      <c r="P25" s="32"/>
      <c r="Q25" s="32"/>
      <c r="R25" s="32"/>
      <c r="S25" s="32"/>
      <c r="T25" s="32"/>
      <c r="U25" s="32"/>
      <c r="V25" s="32"/>
      <c r="W25" s="32"/>
      <c r="X25" s="32"/>
      <c r="AN25" s="32"/>
    </row>
    <row r="26" spans="1:40" s="31" customFormat="1" ht="7" customHeight="1" thickBot="1">
      <c r="A26" s="29"/>
      <c r="B26" s="30"/>
      <c r="C26" s="30"/>
      <c r="D26" s="30"/>
      <c r="E26" s="30"/>
      <c r="F26" s="30"/>
      <c r="G26" s="30"/>
      <c r="H26" s="30"/>
      <c r="I26" s="30"/>
      <c r="J26" s="30"/>
      <c r="K26" s="30"/>
      <c r="L26" s="30"/>
      <c r="N26" s="32"/>
      <c r="O26" s="32"/>
      <c r="P26" s="32"/>
      <c r="Q26" s="32"/>
      <c r="R26" s="32"/>
      <c r="S26" s="32"/>
      <c r="T26" s="32"/>
      <c r="U26" s="32"/>
      <c r="V26" s="32"/>
      <c r="W26" s="32"/>
      <c r="X26" s="32"/>
      <c r="AN26" s="32"/>
    </row>
    <row r="27" spans="1:40" ht="21" customHeight="1" thickBot="1">
      <c r="A27" s="48"/>
      <c r="B27" s="30"/>
      <c r="C27" s="29" t="s">
        <v>47</v>
      </c>
      <c r="D27" s="49" t="s">
        <v>48</v>
      </c>
      <c r="E27" s="30"/>
      <c r="F27" s="30"/>
      <c r="G27" s="29" t="s">
        <v>46</v>
      </c>
      <c r="H27" s="49" t="s">
        <v>45</v>
      </c>
      <c r="I27" s="97"/>
      <c r="J27" s="97"/>
      <c r="K27" s="97"/>
      <c r="L27" s="97"/>
      <c r="M27" s="100"/>
    </row>
    <row r="28" spans="1:40" ht="17">
      <c r="A28" s="50" t="s">
        <v>35</v>
      </c>
      <c r="B28" s="51">
        <f>655+(9.6*F3)+(1.8*H3)-(4.7*B3)</f>
        <v>655</v>
      </c>
      <c r="C28" s="52">
        <f>B28*0.75</f>
        <v>491.25</v>
      </c>
      <c r="D28" s="53">
        <f>B28*0.65</f>
        <v>425.75</v>
      </c>
      <c r="E28" s="54" t="s">
        <v>40</v>
      </c>
      <c r="F28" s="55">
        <f>66+(13.7*F3)+(5*H3)-(6.8*B3)</f>
        <v>66</v>
      </c>
      <c r="G28" s="52">
        <f>F28*0.8</f>
        <v>52.800000000000004</v>
      </c>
      <c r="H28" s="52">
        <f>F28*0.7</f>
        <v>46.199999999999996</v>
      </c>
      <c r="I28" s="97"/>
      <c r="J28" s="97"/>
      <c r="K28" s="97"/>
      <c r="L28" s="97"/>
      <c r="M28" s="100"/>
    </row>
    <row r="29" spans="1:40" ht="21" customHeight="1">
      <c r="A29" s="50" t="s">
        <v>41</v>
      </c>
      <c r="B29" s="56">
        <f>B28*1.2</f>
        <v>786</v>
      </c>
      <c r="C29" s="52">
        <f t="shared" ref="C29:C32" si="3">B29*0.75</f>
        <v>589.5</v>
      </c>
      <c r="D29" s="57">
        <f t="shared" ref="D29:D32" si="4">B29*0.65</f>
        <v>510.90000000000003</v>
      </c>
      <c r="E29" s="58" t="s">
        <v>41</v>
      </c>
      <c r="F29" s="59">
        <f>F28*1.2</f>
        <v>79.2</v>
      </c>
      <c r="G29" s="43">
        <f t="shared" ref="G29:G32" si="5">F29*0.8</f>
        <v>63.360000000000007</v>
      </c>
      <c r="H29" s="43">
        <f t="shared" ref="H29:H32" si="6">F29*0.7</f>
        <v>55.44</v>
      </c>
      <c r="I29" s="97"/>
      <c r="J29" s="97"/>
      <c r="K29" s="97"/>
      <c r="L29" s="97"/>
      <c r="M29" s="100"/>
    </row>
    <row r="30" spans="1:40" ht="17">
      <c r="A30" s="50" t="s">
        <v>42</v>
      </c>
      <c r="B30" s="56">
        <f>B28*1.375</f>
        <v>900.625</v>
      </c>
      <c r="C30" s="52">
        <f t="shared" si="3"/>
        <v>675.46875</v>
      </c>
      <c r="D30" s="57">
        <f t="shared" si="4"/>
        <v>585.40625</v>
      </c>
      <c r="E30" s="58" t="s">
        <v>42</v>
      </c>
      <c r="F30" s="59">
        <f>F28*1.375</f>
        <v>90.75</v>
      </c>
      <c r="G30" s="43">
        <f t="shared" si="5"/>
        <v>72.600000000000009</v>
      </c>
      <c r="H30" s="43">
        <f t="shared" si="6"/>
        <v>63.524999999999999</v>
      </c>
      <c r="I30" s="97"/>
      <c r="J30" s="97"/>
      <c r="K30" s="97"/>
      <c r="L30" s="97"/>
      <c r="M30" s="100"/>
    </row>
    <row r="31" spans="1:40" ht="21" customHeight="1">
      <c r="A31" s="50" t="s">
        <v>43</v>
      </c>
      <c r="B31" s="56">
        <f>B28*1.55</f>
        <v>1015.25</v>
      </c>
      <c r="C31" s="52">
        <f t="shared" si="3"/>
        <v>761.4375</v>
      </c>
      <c r="D31" s="57">
        <f t="shared" si="4"/>
        <v>659.91250000000002</v>
      </c>
      <c r="E31" s="58" t="s">
        <v>43</v>
      </c>
      <c r="F31" s="59">
        <f>F28*1.55</f>
        <v>102.3</v>
      </c>
      <c r="G31" s="43">
        <f t="shared" si="5"/>
        <v>81.84</v>
      </c>
      <c r="H31" s="43">
        <f t="shared" si="6"/>
        <v>71.61</v>
      </c>
      <c r="I31" s="97"/>
      <c r="J31" s="97"/>
      <c r="K31" s="97"/>
      <c r="L31" s="97"/>
      <c r="M31" s="100"/>
    </row>
    <row r="32" spans="1:40" ht="21" customHeight="1" thickBot="1">
      <c r="A32" s="60" t="s">
        <v>44</v>
      </c>
      <c r="B32" s="61">
        <f>B28*1.725</f>
        <v>1129.875</v>
      </c>
      <c r="C32" s="52">
        <f t="shared" si="3"/>
        <v>847.40625</v>
      </c>
      <c r="D32" s="62">
        <f t="shared" si="4"/>
        <v>734.41875000000005</v>
      </c>
      <c r="E32" s="63" t="s">
        <v>44</v>
      </c>
      <c r="F32" s="64">
        <f>F28*1.725</f>
        <v>113.85000000000001</v>
      </c>
      <c r="G32" s="43">
        <f t="shared" si="5"/>
        <v>91.080000000000013</v>
      </c>
      <c r="H32" s="43">
        <f t="shared" si="6"/>
        <v>79.695000000000007</v>
      </c>
      <c r="I32" s="99"/>
      <c r="J32" s="99"/>
      <c r="K32" s="99"/>
      <c r="L32" s="99"/>
      <c r="M32" s="101"/>
    </row>
    <row r="33" spans="1:13" s="23" customFormat="1">
      <c r="A33" s="96"/>
      <c r="B33" s="97"/>
      <c r="C33" s="97"/>
      <c r="D33" s="97"/>
      <c r="E33" s="97"/>
      <c r="F33" s="97"/>
      <c r="G33" s="97"/>
      <c r="H33" s="97"/>
      <c r="I33" s="20"/>
      <c r="J33" s="21"/>
      <c r="K33" s="20"/>
      <c r="L33" s="22"/>
    </row>
    <row r="34" spans="1:13" s="23" customFormat="1" ht="21">
      <c r="A34" s="96"/>
      <c r="B34" s="97"/>
      <c r="C34" s="97"/>
      <c r="D34" s="97"/>
      <c r="E34" s="97"/>
      <c r="F34" s="97"/>
      <c r="G34" s="97"/>
      <c r="H34" s="97"/>
      <c r="I34" s="20"/>
      <c r="J34" s="21"/>
      <c r="K34" s="20"/>
      <c r="L34" s="22"/>
      <c r="M34" s="68"/>
    </row>
    <row r="35" spans="1:13" s="23" customFormat="1">
      <c r="A35" s="96"/>
      <c r="B35" s="97"/>
      <c r="C35" s="97"/>
      <c r="D35" s="97"/>
      <c r="E35" s="97"/>
      <c r="F35" s="97"/>
      <c r="G35" s="97"/>
      <c r="H35" s="97"/>
      <c r="I35" s="20"/>
      <c r="J35" s="21"/>
      <c r="K35" s="20"/>
      <c r="L35" s="22"/>
    </row>
    <row r="36" spans="1:13" s="23" customFormat="1" ht="21">
      <c r="A36" s="96"/>
      <c r="B36" s="97"/>
      <c r="C36" s="97"/>
      <c r="D36" s="97"/>
      <c r="E36" s="97"/>
      <c r="F36" s="97"/>
      <c r="G36" s="97"/>
      <c r="H36" s="97"/>
      <c r="I36" s="20"/>
      <c r="J36" s="21"/>
      <c r="K36" s="20"/>
      <c r="L36" s="22"/>
      <c r="M36" s="68"/>
    </row>
    <row r="37" spans="1:13" s="23" customFormat="1">
      <c r="A37" s="96"/>
      <c r="B37" s="97"/>
      <c r="C37" s="97"/>
      <c r="D37" s="97"/>
      <c r="E37" s="97"/>
      <c r="F37" s="97"/>
      <c r="G37" s="97"/>
      <c r="H37" s="97"/>
      <c r="I37" s="20"/>
      <c r="J37" s="21"/>
      <c r="K37" s="20"/>
      <c r="L37" s="22"/>
    </row>
    <row r="38" spans="1:13" s="23" customFormat="1" ht="22" thickBot="1">
      <c r="A38" s="98"/>
      <c r="B38" s="99"/>
      <c r="C38" s="99"/>
      <c r="D38" s="99"/>
      <c r="E38" s="99"/>
      <c r="F38" s="99"/>
      <c r="G38" s="99"/>
      <c r="H38" s="99"/>
      <c r="I38" s="20"/>
      <c r="J38" s="21"/>
      <c r="K38" s="20"/>
      <c r="L38" s="22"/>
      <c r="M38" s="68"/>
    </row>
    <row r="39" spans="1:13" s="23" customFormat="1">
      <c r="A39" s="66"/>
      <c r="B39" s="42"/>
      <c r="C39" s="42"/>
      <c r="D39" s="67"/>
      <c r="E39" s="19"/>
      <c r="F39" s="20"/>
      <c r="G39" s="20"/>
      <c r="H39" s="20"/>
      <c r="I39" s="20"/>
      <c r="J39" s="21"/>
      <c r="K39" s="20"/>
      <c r="L39" s="22"/>
    </row>
    <row r="40" spans="1:13" s="23" customFormat="1" ht="21">
      <c r="A40" s="66"/>
      <c r="B40" s="42"/>
      <c r="C40" s="42"/>
      <c r="D40" s="67"/>
      <c r="E40" s="19"/>
      <c r="F40" s="20"/>
      <c r="G40" s="20"/>
      <c r="H40" s="20"/>
      <c r="I40" s="20"/>
      <c r="J40" s="21"/>
      <c r="K40" s="20"/>
      <c r="L40" s="22"/>
      <c r="M40" s="68"/>
    </row>
    <row r="41" spans="1:13" s="23" customFormat="1">
      <c r="A41" s="66"/>
      <c r="B41" s="42"/>
      <c r="C41" s="42"/>
      <c r="D41" s="67"/>
      <c r="E41" s="19"/>
      <c r="F41" s="20"/>
      <c r="G41" s="20"/>
      <c r="H41" s="20"/>
      <c r="I41" s="20"/>
      <c r="J41" s="21"/>
      <c r="K41" s="20"/>
      <c r="L41" s="22"/>
    </row>
    <row r="42" spans="1:13" s="23" customFormat="1">
      <c r="A42" s="66"/>
      <c r="B42" s="42"/>
      <c r="C42" s="42"/>
      <c r="D42" s="67"/>
      <c r="E42" s="19"/>
      <c r="F42" s="20"/>
      <c r="G42" s="20"/>
      <c r="H42" s="20"/>
      <c r="I42" s="20"/>
      <c r="J42" s="21"/>
      <c r="K42" s="20"/>
      <c r="L42" s="22"/>
    </row>
    <row r="43" spans="1:13" s="23" customFormat="1">
      <c r="A43" s="66"/>
      <c r="B43" s="42"/>
      <c r="C43" s="42"/>
      <c r="D43" s="67"/>
      <c r="E43" s="19"/>
      <c r="F43" s="20"/>
      <c r="G43" s="20"/>
      <c r="H43" s="20"/>
      <c r="I43" s="20"/>
      <c r="J43" s="21"/>
      <c r="K43" s="20"/>
      <c r="L43" s="22"/>
    </row>
    <row r="44" spans="1:13" s="23" customFormat="1">
      <c r="A44" s="66"/>
      <c r="B44" s="42"/>
      <c r="C44" s="42"/>
      <c r="D44" s="67"/>
      <c r="E44" s="19"/>
      <c r="F44" s="20"/>
      <c r="G44" s="20"/>
      <c r="H44" s="20"/>
      <c r="I44" s="20"/>
      <c r="J44" s="21"/>
      <c r="K44" s="20"/>
      <c r="L44" s="22"/>
    </row>
    <row r="45" spans="1:13" s="23" customFormat="1">
      <c r="A45" s="66"/>
      <c r="B45" s="42"/>
      <c r="C45" s="42"/>
      <c r="D45" s="67"/>
      <c r="E45" s="19"/>
      <c r="F45" s="20"/>
      <c r="G45" s="20"/>
      <c r="H45" s="20"/>
      <c r="I45" s="20"/>
      <c r="J45" s="21"/>
      <c r="K45" s="20"/>
      <c r="L45" s="22"/>
    </row>
    <row r="46" spans="1:13" s="23" customFormat="1">
      <c r="A46" s="66"/>
      <c r="B46" s="42"/>
      <c r="C46" s="42"/>
      <c r="D46" s="67"/>
      <c r="E46" s="19"/>
      <c r="F46" s="20"/>
      <c r="G46" s="20"/>
      <c r="H46" s="20"/>
      <c r="I46" s="20"/>
      <c r="J46" s="21"/>
      <c r="K46" s="20"/>
      <c r="L46" s="22"/>
    </row>
    <row r="47" spans="1:13" s="23" customFormat="1">
      <c r="A47" s="66"/>
      <c r="B47" s="42"/>
      <c r="C47" s="42"/>
      <c r="D47" s="67"/>
      <c r="E47" s="19"/>
      <c r="F47" s="20"/>
      <c r="G47" s="20"/>
      <c r="H47" s="20"/>
      <c r="I47" s="20"/>
      <c r="J47" s="21"/>
      <c r="K47" s="20"/>
      <c r="L47" s="22"/>
    </row>
    <row r="48" spans="1:13" s="23" customFormat="1">
      <c r="A48" s="66"/>
      <c r="B48" s="42"/>
      <c r="C48" s="42"/>
      <c r="D48" s="67"/>
      <c r="E48" s="19"/>
      <c r="F48" s="20"/>
      <c r="G48" s="20"/>
      <c r="H48" s="20"/>
      <c r="I48" s="20"/>
      <c r="J48" s="21"/>
      <c r="K48" s="20"/>
      <c r="L48" s="22"/>
    </row>
    <row r="49" spans="1:12" s="23" customFormat="1">
      <c r="A49" s="66"/>
      <c r="B49" s="42"/>
      <c r="C49" s="42"/>
      <c r="D49" s="67"/>
      <c r="E49" s="19"/>
      <c r="F49" s="20"/>
      <c r="G49" s="20"/>
      <c r="H49" s="20"/>
      <c r="I49" s="20"/>
      <c r="J49" s="21"/>
      <c r="K49" s="20"/>
      <c r="L49" s="22"/>
    </row>
    <row r="50" spans="1:12" s="23" customFormat="1">
      <c r="A50" s="66"/>
      <c r="B50" s="42"/>
      <c r="C50" s="42"/>
      <c r="D50" s="67"/>
      <c r="E50" s="19"/>
      <c r="F50" s="20"/>
      <c r="G50" s="20"/>
      <c r="H50" s="20"/>
      <c r="I50" s="20"/>
      <c r="J50" s="21"/>
      <c r="K50" s="20"/>
      <c r="L50" s="22"/>
    </row>
    <row r="51" spans="1:12" s="23" customFormat="1">
      <c r="A51" s="66"/>
      <c r="B51" s="42"/>
      <c r="C51" s="42"/>
      <c r="D51" s="67"/>
      <c r="E51" s="19"/>
      <c r="F51" s="20"/>
      <c r="G51" s="20"/>
      <c r="H51" s="20"/>
      <c r="I51" s="20"/>
      <c r="J51" s="21"/>
      <c r="K51" s="20"/>
      <c r="L51" s="22"/>
    </row>
    <row r="52" spans="1:12" s="23" customFormat="1">
      <c r="A52" s="66"/>
      <c r="B52" s="42"/>
      <c r="C52" s="42"/>
      <c r="D52" s="67"/>
      <c r="E52" s="19"/>
      <c r="F52" s="20"/>
      <c r="G52" s="20"/>
      <c r="H52" s="20"/>
      <c r="I52" s="20"/>
      <c r="J52" s="21"/>
      <c r="K52" s="20"/>
      <c r="L52" s="22"/>
    </row>
    <row r="53" spans="1:12" s="23" customFormat="1">
      <c r="A53" s="66"/>
      <c r="B53" s="42"/>
      <c r="C53" s="42"/>
      <c r="D53" s="67"/>
      <c r="E53" s="19"/>
      <c r="F53" s="20"/>
      <c r="G53" s="20"/>
      <c r="H53" s="20"/>
      <c r="I53" s="20"/>
      <c r="J53" s="21"/>
      <c r="K53" s="20"/>
      <c r="L53" s="22"/>
    </row>
    <row r="54" spans="1:12" s="23" customFormat="1">
      <c r="A54" s="66"/>
      <c r="B54" s="42"/>
      <c r="C54" s="42"/>
      <c r="D54" s="67"/>
      <c r="E54" s="19"/>
      <c r="F54" s="20"/>
      <c r="G54" s="20"/>
      <c r="H54" s="20"/>
      <c r="I54" s="20"/>
      <c r="J54" s="21"/>
      <c r="K54" s="20"/>
      <c r="L54" s="22"/>
    </row>
    <row r="55" spans="1:12" s="23" customFormat="1">
      <c r="A55" s="66"/>
      <c r="B55" s="42"/>
      <c r="C55" s="42"/>
      <c r="D55" s="67"/>
      <c r="E55" s="19"/>
      <c r="F55" s="20"/>
      <c r="G55" s="20"/>
      <c r="H55" s="20"/>
      <c r="I55" s="20"/>
      <c r="J55" s="21"/>
      <c r="K55" s="20"/>
      <c r="L55" s="22"/>
    </row>
    <row r="56" spans="1:12" s="23" customFormat="1">
      <c r="A56" s="66"/>
      <c r="B56" s="42"/>
      <c r="C56" s="42"/>
      <c r="D56" s="67"/>
      <c r="E56" s="19"/>
      <c r="F56" s="20"/>
      <c r="G56" s="20"/>
      <c r="H56" s="20"/>
      <c r="I56" s="20"/>
      <c r="J56" s="21"/>
      <c r="K56" s="20"/>
      <c r="L56" s="22"/>
    </row>
    <row r="57" spans="1:12" s="23" customFormat="1">
      <c r="A57" s="66"/>
      <c r="B57" s="42"/>
      <c r="C57" s="42"/>
      <c r="D57" s="67"/>
      <c r="E57" s="19"/>
      <c r="F57" s="20"/>
      <c r="G57" s="20"/>
      <c r="H57" s="20"/>
      <c r="I57" s="20"/>
      <c r="J57" s="21"/>
      <c r="K57" s="20"/>
      <c r="L57" s="22"/>
    </row>
    <row r="58" spans="1:12" s="23" customFormat="1">
      <c r="A58" s="66"/>
      <c r="B58" s="42"/>
      <c r="C58" s="42"/>
      <c r="D58" s="67"/>
      <c r="E58" s="19"/>
      <c r="F58" s="20"/>
      <c r="G58" s="20"/>
      <c r="H58" s="20"/>
      <c r="I58" s="20"/>
      <c r="J58" s="21"/>
      <c r="K58" s="20"/>
      <c r="L58" s="22"/>
    </row>
    <row r="59" spans="1:12" s="23" customFormat="1">
      <c r="A59" s="66"/>
      <c r="B59" s="42"/>
      <c r="C59" s="42"/>
      <c r="D59" s="67"/>
      <c r="E59" s="19"/>
      <c r="F59" s="20"/>
      <c r="G59" s="20"/>
      <c r="H59" s="20"/>
      <c r="I59" s="20"/>
      <c r="J59" s="21"/>
      <c r="K59" s="20"/>
      <c r="L59" s="22"/>
    </row>
    <row r="60" spans="1:12" s="23" customFormat="1">
      <c r="A60" s="66"/>
      <c r="B60" s="42"/>
      <c r="C60" s="42"/>
      <c r="D60" s="67"/>
      <c r="E60" s="19"/>
      <c r="F60" s="20"/>
      <c r="G60" s="20"/>
      <c r="H60" s="20"/>
      <c r="I60" s="20"/>
      <c r="J60" s="21"/>
      <c r="K60" s="20"/>
      <c r="L60" s="22"/>
    </row>
    <row r="61" spans="1:12" s="23" customFormat="1">
      <c r="A61" s="66"/>
      <c r="B61" s="42"/>
      <c r="C61" s="42"/>
      <c r="D61" s="67"/>
      <c r="E61" s="19"/>
      <c r="F61" s="20"/>
      <c r="G61" s="20"/>
      <c r="H61" s="20"/>
      <c r="I61" s="20"/>
      <c r="J61" s="21"/>
      <c r="K61" s="20"/>
      <c r="L61" s="22"/>
    </row>
    <row r="62" spans="1:12" s="23" customFormat="1">
      <c r="A62" s="66"/>
      <c r="B62" s="42"/>
      <c r="C62" s="42"/>
      <c r="D62" s="67"/>
      <c r="E62" s="19"/>
      <c r="F62" s="20"/>
      <c r="G62" s="20"/>
      <c r="H62" s="20"/>
      <c r="I62" s="20"/>
      <c r="J62" s="21"/>
      <c r="K62" s="20"/>
      <c r="L62" s="22"/>
    </row>
    <row r="63" spans="1:12" s="23" customFormat="1">
      <c r="A63" s="66"/>
      <c r="B63" s="42"/>
      <c r="C63" s="42"/>
      <c r="D63" s="67"/>
      <c r="E63" s="19"/>
      <c r="F63" s="20"/>
      <c r="G63" s="20"/>
      <c r="H63" s="20"/>
      <c r="I63" s="20"/>
      <c r="J63" s="21"/>
      <c r="K63" s="20"/>
      <c r="L63" s="22"/>
    </row>
    <row r="64" spans="1:12" s="23" customFormat="1">
      <c r="A64" s="66"/>
      <c r="B64" s="42"/>
      <c r="C64" s="42"/>
      <c r="D64" s="67"/>
      <c r="E64" s="19"/>
      <c r="F64" s="20"/>
      <c r="G64" s="20"/>
      <c r="H64" s="20"/>
      <c r="I64" s="20"/>
      <c r="J64" s="21"/>
      <c r="K64" s="20"/>
      <c r="L64" s="22"/>
    </row>
    <row r="65" spans="1:12" s="23" customFormat="1">
      <c r="A65" s="66"/>
      <c r="B65" s="42"/>
      <c r="C65" s="42"/>
      <c r="D65" s="67"/>
      <c r="E65" s="19"/>
      <c r="F65" s="20"/>
      <c r="G65" s="20"/>
      <c r="H65" s="20"/>
      <c r="I65" s="20"/>
      <c r="J65" s="21"/>
      <c r="K65" s="20"/>
      <c r="L65" s="22"/>
    </row>
    <row r="66" spans="1:12" s="23" customFormat="1">
      <c r="A66" s="66"/>
      <c r="B66" s="42"/>
      <c r="C66" s="42"/>
      <c r="D66" s="67"/>
      <c r="E66" s="19"/>
      <c r="F66" s="20"/>
      <c r="G66" s="20"/>
      <c r="H66" s="20"/>
      <c r="I66" s="20"/>
      <c r="J66" s="21"/>
      <c r="K66" s="20"/>
      <c r="L66" s="22"/>
    </row>
    <row r="67" spans="1:12" s="23" customFormat="1">
      <c r="A67" s="66"/>
      <c r="B67" s="42"/>
      <c r="C67" s="42"/>
      <c r="D67" s="67"/>
      <c r="E67" s="19"/>
      <c r="F67" s="20"/>
      <c r="G67" s="20"/>
      <c r="H67" s="20"/>
      <c r="I67" s="20"/>
      <c r="J67" s="21"/>
      <c r="K67" s="20"/>
      <c r="L67" s="22"/>
    </row>
    <row r="68" spans="1:12" s="23" customFormat="1">
      <c r="A68" s="66"/>
      <c r="B68" s="42"/>
      <c r="C68" s="42"/>
      <c r="D68" s="67"/>
      <c r="E68" s="19"/>
      <c r="F68" s="20"/>
      <c r="G68" s="20"/>
      <c r="H68" s="20"/>
      <c r="I68" s="20"/>
      <c r="J68" s="21"/>
      <c r="K68" s="20"/>
      <c r="L68" s="22"/>
    </row>
    <row r="69" spans="1:12" s="23" customFormat="1">
      <c r="A69" s="66"/>
      <c r="B69" s="42"/>
      <c r="C69" s="42"/>
      <c r="D69" s="67"/>
      <c r="E69" s="19"/>
      <c r="F69" s="20"/>
      <c r="G69" s="20"/>
      <c r="H69" s="20"/>
      <c r="I69" s="20"/>
      <c r="J69" s="21"/>
      <c r="K69" s="20"/>
      <c r="L69" s="22"/>
    </row>
    <row r="70" spans="1:12" s="23" customFormat="1">
      <c r="A70" s="66"/>
      <c r="B70" s="42"/>
      <c r="C70" s="42"/>
      <c r="D70" s="67"/>
      <c r="E70" s="19"/>
      <c r="F70" s="20"/>
      <c r="G70" s="20"/>
      <c r="H70" s="20"/>
      <c r="I70" s="20"/>
      <c r="J70" s="21"/>
      <c r="K70" s="20"/>
      <c r="L70" s="22"/>
    </row>
    <row r="71" spans="1:12" s="23" customFormat="1">
      <c r="A71" s="66"/>
      <c r="B71" s="42"/>
      <c r="C71" s="42"/>
      <c r="D71" s="67"/>
      <c r="E71" s="19"/>
      <c r="F71" s="20"/>
      <c r="G71" s="20"/>
      <c r="H71" s="20"/>
      <c r="I71" s="20"/>
      <c r="J71" s="21"/>
      <c r="K71" s="20"/>
      <c r="L71" s="22"/>
    </row>
    <row r="72" spans="1:12" s="23" customFormat="1">
      <c r="A72" s="66"/>
      <c r="B72" s="42"/>
      <c r="C72" s="42"/>
      <c r="D72" s="67"/>
      <c r="E72" s="19"/>
      <c r="F72" s="20"/>
      <c r="G72" s="20"/>
      <c r="H72" s="20"/>
      <c r="I72" s="20"/>
      <c r="J72" s="21"/>
      <c r="K72" s="20"/>
      <c r="L72" s="22"/>
    </row>
    <row r="73" spans="1:12" s="23" customFormat="1">
      <c r="A73" s="66"/>
      <c r="B73" s="42"/>
      <c r="C73" s="42"/>
      <c r="D73" s="67"/>
      <c r="E73" s="19"/>
      <c r="F73" s="20"/>
      <c r="G73" s="20"/>
      <c r="H73" s="20"/>
      <c r="I73" s="20"/>
      <c r="J73" s="21"/>
      <c r="K73" s="20"/>
      <c r="L73" s="22"/>
    </row>
    <row r="74" spans="1:12" s="23" customFormat="1">
      <c r="A74" s="66"/>
      <c r="B74" s="42"/>
      <c r="C74" s="42"/>
      <c r="D74" s="67"/>
      <c r="E74" s="19"/>
      <c r="F74" s="20"/>
      <c r="G74" s="20"/>
      <c r="H74" s="20"/>
      <c r="I74" s="20"/>
      <c r="J74" s="21"/>
      <c r="K74" s="20"/>
      <c r="L74" s="22"/>
    </row>
    <row r="75" spans="1:12" s="23" customFormat="1">
      <c r="A75" s="66"/>
      <c r="B75" s="42"/>
      <c r="C75" s="42"/>
      <c r="D75" s="67"/>
      <c r="E75" s="19"/>
      <c r="F75" s="20"/>
      <c r="G75" s="20"/>
      <c r="H75" s="20"/>
      <c r="I75" s="20"/>
      <c r="J75" s="21"/>
      <c r="K75" s="20"/>
      <c r="L75" s="22"/>
    </row>
    <row r="76" spans="1:12" s="23" customFormat="1">
      <c r="A76" s="66"/>
      <c r="B76" s="42"/>
      <c r="C76" s="42"/>
      <c r="D76" s="67"/>
      <c r="E76" s="19"/>
      <c r="F76" s="20"/>
      <c r="G76" s="20"/>
      <c r="H76" s="20"/>
      <c r="I76" s="20"/>
      <c r="J76" s="21"/>
      <c r="K76" s="20"/>
      <c r="L76" s="22"/>
    </row>
    <row r="77" spans="1:12" s="23" customFormat="1">
      <c r="A77" s="66"/>
      <c r="B77" s="42"/>
      <c r="C77" s="42"/>
      <c r="D77" s="67"/>
      <c r="E77" s="19"/>
      <c r="F77" s="20"/>
      <c r="G77" s="20"/>
      <c r="H77" s="20"/>
      <c r="I77" s="20"/>
      <c r="J77" s="21"/>
      <c r="K77" s="20"/>
      <c r="L77" s="22"/>
    </row>
    <row r="78" spans="1:12" s="23" customFormat="1">
      <c r="A78" s="66"/>
      <c r="B78" s="42"/>
      <c r="C78" s="42"/>
      <c r="D78" s="67"/>
      <c r="E78" s="19"/>
      <c r="F78" s="20"/>
      <c r="G78" s="20"/>
      <c r="H78" s="20"/>
      <c r="I78" s="20"/>
      <c r="J78" s="21"/>
      <c r="K78" s="20"/>
      <c r="L78" s="22"/>
    </row>
    <row r="79" spans="1:12" s="23" customFormat="1">
      <c r="A79" s="66"/>
      <c r="B79" s="42"/>
      <c r="C79" s="42"/>
      <c r="D79" s="67"/>
      <c r="E79" s="19"/>
      <c r="F79" s="20"/>
      <c r="G79" s="20"/>
      <c r="H79" s="20"/>
      <c r="I79" s="20"/>
      <c r="J79" s="21"/>
      <c r="K79" s="20"/>
      <c r="L79" s="22"/>
    </row>
    <row r="80" spans="1:12" s="23" customFormat="1">
      <c r="A80" s="66"/>
      <c r="B80" s="42"/>
      <c r="C80" s="42"/>
      <c r="D80" s="67"/>
      <c r="E80" s="19"/>
      <c r="F80" s="20"/>
      <c r="G80" s="20"/>
      <c r="H80" s="20"/>
      <c r="I80" s="20"/>
      <c r="J80" s="21"/>
      <c r="K80" s="20"/>
      <c r="L80" s="22"/>
    </row>
    <row r="81" spans="1:12" s="23" customFormat="1">
      <c r="A81" s="66"/>
      <c r="B81" s="42"/>
      <c r="C81" s="42"/>
      <c r="D81" s="67"/>
      <c r="E81" s="19"/>
      <c r="F81" s="20"/>
      <c r="G81" s="20"/>
      <c r="H81" s="20"/>
      <c r="I81" s="20"/>
      <c r="J81" s="21"/>
      <c r="K81" s="20"/>
      <c r="L81" s="22"/>
    </row>
    <row r="82" spans="1:12" s="23" customFormat="1">
      <c r="A82" s="66"/>
      <c r="B82" s="42"/>
      <c r="C82" s="42"/>
      <c r="D82" s="67"/>
      <c r="E82" s="19"/>
      <c r="F82" s="20"/>
      <c r="G82" s="20"/>
      <c r="H82" s="20"/>
      <c r="I82" s="20"/>
      <c r="J82" s="21"/>
      <c r="K82" s="20"/>
      <c r="L82" s="22"/>
    </row>
    <row r="83" spans="1:12" s="23" customFormat="1">
      <c r="A83" s="66"/>
      <c r="B83" s="42"/>
      <c r="C83" s="42"/>
      <c r="D83" s="67"/>
      <c r="E83" s="19"/>
      <c r="F83" s="20"/>
      <c r="G83" s="20"/>
      <c r="H83" s="20"/>
      <c r="I83" s="20"/>
      <c r="J83" s="21"/>
      <c r="K83" s="20"/>
      <c r="L83" s="22"/>
    </row>
    <row r="84" spans="1:12" s="23" customFormat="1">
      <c r="A84" s="66"/>
      <c r="B84" s="42"/>
      <c r="C84" s="42"/>
      <c r="D84" s="67"/>
      <c r="E84" s="19"/>
      <c r="F84" s="20"/>
      <c r="G84" s="20"/>
      <c r="H84" s="20"/>
      <c r="I84" s="20"/>
      <c r="J84" s="21"/>
      <c r="K84" s="20"/>
      <c r="L84" s="22"/>
    </row>
    <row r="85" spans="1:12">
      <c r="A85" s="66"/>
      <c r="B85" s="42"/>
      <c r="C85" s="42"/>
      <c r="D85" s="67"/>
      <c r="E85" s="19"/>
      <c r="F85" s="20"/>
      <c r="G85" s="20"/>
      <c r="H85" s="20"/>
    </row>
    <row r="86" spans="1:12">
      <c r="A86" s="66"/>
      <c r="B86" s="42"/>
      <c r="C86" s="42"/>
      <c r="D86" s="67"/>
      <c r="E86" s="19"/>
      <c r="F86" s="20"/>
      <c r="G86" s="20"/>
      <c r="H86" s="20"/>
    </row>
    <row r="87" spans="1:12">
      <c r="A87" s="66"/>
      <c r="B87" s="42"/>
      <c r="C87" s="42"/>
      <c r="D87" s="67"/>
      <c r="E87" s="19"/>
      <c r="F87" s="20"/>
      <c r="G87" s="20"/>
      <c r="H87" s="20"/>
    </row>
    <row r="88" spans="1:12">
      <c r="A88" s="66"/>
      <c r="B88" s="42"/>
      <c r="C88" s="42"/>
      <c r="D88" s="67"/>
      <c r="E88" s="19"/>
      <c r="F88" s="20"/>
      <c r="G88" s="20"/>
      <c r="H88" s="20"/>
    </row>
    <row r="89" spans="1:12">
      <c r="A89" s="66"/>
      <c r="B89" s="42"/>
      <c r="C89" s="42"/>
      <c r="D89" s="67"/>
      <c r="E89" s="19"/>
      <c r="F89" s="20"/>
      <c r="G89" s="20"/>
      <c r="H89" s="20"/>
    </row>
    <row r="90" spans="1:12">
      <c r="A90" s="66"/>
      <c r="B90" s="42"/>
      <c r="C90" s="42"/>
      <c r="D90" s="67"/>
      <c r="E90" s="19"/>
      <c r="F90" s="20"/>
      <c r="G90" s="20"/>
      <c r="H90" s="20"/>
    </row>
  </sheetData>
  <mergeCells count="3">
    <mergeCell ref="A1:M1"/>
    <mergeCell ref="A23:E23"/>
    <mergeCell ref="A25:E25"/>
  </mergeCells>
  <pageMargins left="0.7" right="0.7" top="0.75" bottom="0.75" header="0.3" footer="0.3"/>
  <pageSetup scale="45"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Please fill out</vt:lpstr>
      <vt:lpstr>Food Sheet</vt:lpstr>
      <vt:lpstr>Ignore for now LBS</vt:lpstr>
      <vt:lpstr>Ignore for now KG</vt:lpstr>
      <vt:lpstr>'Food Sheet'!Print_Area</vt:lpstr>
      <vt:lpstr>'Ignore for now KG'!Print_Area</vt:lpstr>
      <vt:lpstr>'Ignore for now LBS'!Print_Area</vt:lpstr>
      <vt:lpstr>'Please fill out'!Print_Area</vt:lpstr>
      <vt:lpstr>'Please fill out'!Print_Titles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Bilarczyk</dc:creator>
  <cp:lastModifiedBy>peter bilarczyk</cp:lastModifiedBy>
  <cp:lastPrinted>2018-07-05T00:36:06Z</cp:lastPrinted>
  <dcterms:created xsi:type="dcterms:W3CDTF">2018-03-09T23:03:53Z</dcterms:created>
  <dcterms:modified xsi:type="dcterms:W3CDTF">2018-10-24T15:01:28Z</dcterms:modified>
</cp:coreProperties>
</file>