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920" yWindow="-15" windowWidth="13965" windowHeight="13440"/>
  </bookViews>
  <sheets>
    <sheet name="Throwing Velocity" sheetId="2" r:id="rId1"/>
    <sheet name="Velocity--varying distances" sheetId="3" r:id="rId2"/>
  </sheets>
  <calcPr calcId="145621"/>
</workbook>
</file>

<file path=xl/calcChain.xml><?xml version="1.0" encoding="utf-8"?>
<calcChain xmlns="http://schemas.openxmlformats.org/spreadsheetml/2006/main">
  <c r="K13" i="3" l="1"/>
  <c r="C13" i="3" l="1"/>
  <c r="C14" i="3"/>
  <c r="C15" i="3"/>
  <c r="C16" i="3"/>
  <c r="C12" i="3"/>
  <c r="G7" i="3"/>
  <c r="D16" i="3" s="1"/>
  <c r="G6" i="3"/>
  <c r="D15" i="3" s="1"/>
  <c r="G5" i="3"/>
  <c r="D14" i="3" s="1"/>
  <c r="G4" i="3"/>
  <c r="D13" i="3" s="1"/>
  <c r="G3" i="3"/>
  <c r="E16" i="3" l="1"/>
  <c r="E15" i="3"/>
  <c r="E14" i="3"/>
  <c r="E13" i="3"/>
  <c r="D12" i="3"/>
  <c r="G12" i="3" s="1"/>
  <c r="E12" i="3"/>
  <c r="G8" i="3"/>
  <c r="B13" i="2"/>
  <c r="F7" i="2"/>
  <c r="F6" i="2"/>
  <c r="F5" i="2"/>
  <c r="F4" i="2"/>
  <c r="F3" i="2"/>
  <c r="H12" i="3" l="1"/>
  <c r="F8" i="2"/>
  <c r="C13" i="2" s="1"/>
  <c r="D13" i="2" l="1"/>
</calcChain>
</file>

<file path=xl/comments1.xml><?xml version="1.0" encoding="utf-8"?>
<comments xmlns="http://schemas.openxmlformats.org/spreadsheetml/2006/main">
  <authors>
    <author>Ron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If duration in minutes changes, add 60 to the seconds.</t>
        </r>
        <r>
          <rPr>
            <sz val="9"/>
            <color indexed="81"/>
            <rFont val="Tahoma"/>
            <family val="2"/>
          </rPr>
          <t xml:space="preserve">
Example:  Start = 5:</t>
        </r>
        <r>
          <rPr>
            <u/>
            <sz val="9"/>
            <color indexed="81"/>
            <rFont val="Tahoma"/>
            <family val="2"/>
          </rPr>
          <t>59:08</t>
        </r>
        <r>
          <rPr>
            <sz val="9"/>
            <color indexed="81"/>
            <rFont val="Tahoma"/>
            <family val="2"/>
          </rPr>
          <t>, Stop = 6:</t>
        </r>
        <r>
          <rPr>
            <u/>
            <sz val="9"/>
            <color indexed="81"/>
            <rFont val="Tahoma"/>
            <family val="2"/>
          </rPr>
          <t>4:16</t>
        </r>
        <r>
          <rPr>
            <sz val="9"/>
            <color indexed="81"/>
            <rFont val="Tahoma"/>
            <family val="2"/>
          </rPr>
          <t xml:space="preserve">
Stop changes to 5:</t>
        </r>
        <r>
          <rPr>
            <u/>
            <sz val="9"/>
            <color indexed="81"/>
            <rFont val="Tahoma"/>
            <family val="2"/>
          </rPr>
          <t>64:16</t>
        </r>
      </text>
    </comment>
    <comment ref="B2" authorId="0">
      <text>
        <r>
          <rPr>
            <b/>
            <sz val="9"/>
            <color indexed="81"/>
            <rFont val="Tahoma"/>
            <charset val="1"/>
          </rPr>
          <t xml:space="preserve">I did not use a password to protect the sheet in case you have to modify frame rate (time stamp).  You can change formulas in cells F3 - F7.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 xml:space="preserve">If your camera video software processes at a different rate than 24 fps, you can unprotect and change formulas in cells O9 - O13 to reflect difference.  I'm new to video processing and have no idea as to the differences among video softwares.  I use Filmora.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9"/>
            <color indexed="81"/>
            <rFont val="Tahoma"/>
            <family val="2"/>
          </rPr>
          <t>You don't have to fill in all five times.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Slow motion rate, relative to real time (1)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 xml:space="preserve">Disclaimer:  I compared the results against my sport radar and found them to be consistent.  They may both be off, but at least you have a reference for improving throwing velocity.
I typically had a </t>
        </r>
        <r>
          <rPr>
            <b/>
            <u/>
            <sz val="9"/>
            <color indexed="81"/>
            <rFont val="Tahoma"/>
            <family val="2"/>
          </rPr>
          <t>peak</t>
        </r>
        <r>
          <rPr>
            <b/>
            <sz val="9"/>
            <color indexed="81"/>
            <rFont val="Tahoma"/>
            <family val="2"/>
          </rPr>
          <t xml:space="preserve"> velocity of 29 - 31 fps with the radar and an </t>
        </r>
        <r>
          <rPr>
            <b/>
            <u/>
            <sz val="9"/>
            <color indexed="81"/>
            <rFont val="Tahoma"/>
            <family val="2"/>
          </rPr>
          <t>average</t>
        </r>
        <r>
          <rPr>
            <b/>
            <sz val="9"/>
            <color indexed="81"/>
            <rFont val="Tahoma"/>
            <family val="2"/>
          </rPr>
          <t xml:space="preserve"> velocity of 28 - 30 fps with the video technique.
I found this useful for establishing a baseline for attempting to increase my throwing velocity.</t>
        </r>
      </text>
    </comment>
    <comment ref="C12" authorId="0">
      <text>
        <r>
          <rPr>
            <b/>
            <sz val="9"/>
            <color indexed="81"/>
            <rFont val="Tahoma"/>
            <family val="2"/>
          </rPr>
          <t>meters/second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2" authorId="0">
      <text>
        <r>
          <rPr>
            <b/>
            <sz val="9"/>
            <color indexed="81"/>
            <rFont val="Tahoma"/>
            <family val="2"/>
          </rPr>
          <t>feet/second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Ron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If duration in minutes changes, add 60 to the seconds.</t>
        </r>
        <r>
          <rPr>
            <sz val="9"/>
            <color indexed="81"/>
            <rFont val="Tahoma"/>
            <family val="2"/>
          </rPr>
          <t xml:space="preserve">
Example:  Start = 5:</t>
        </r>
        <r>
          <rPr>
            <u/>
            <sz val="9"/>
            <color indexed="81"/>
            <rFont val="Tahoma"/>
            <family val="2"/>
          </rPr>
          <t>59:08</t>
        </r>
        <r>
          <rPr>
            <sz val="9"/>
            <color indexed="81"/>
            <rFont val="Tahoma"/>
            <family val="2"/>
          </rPr>
          <t>, Stop = 6:</t>
        </r>
        <r>
          <rPr>
            <u/>
            <sz val="9"/>
            <color indexed="81"/>
            <rFont val="Tahoma"/>
            <family val="2"/>
          </rPr>
          <t>4:16</t>
        </r>
        <r>
          <rPr>
            <sz val="9"/>
            <color indexed="81"/>
            <rFont val="Tahoma"/>
            <family val="2"/>
          </rPr>
          <t xml:space="preserve">
Stop changes to 5:</t>
        </r>
        <r>
          <rPr>
            <u/>
            <sz val="9"/>
            <color indexed="81"/>
            <rFont val="Tahoma"/>
            <family val="2"/>
          </rPr>
          <t>64:16</t>
        </r>
      </text>
    </comment>
    <comment ref="C2" authorId="0">
      <text>
        <r>
          <rPr>
            <b/>
            <sz val="9"/>
            <color indexed="81"/>
            <rFont val="Tahoma"/>
            <charset val="1"/>
          </rPr>
          <t xml:space="preserve">I did not use password to protect the sheet in case you have to modify frame rate (time stamp).  You can change formulas in cells G3 - G7.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6" authorId="0">
      <text>
        <r>
          <rPr>
            <b/>
            <sz val="9"/>
            <color indexed="81"/>
            <rFont val="Tahoma"/>
            <family val="2"/>
          </rPr>
          <t xml:space="preserve">If your camera video software processes at a different rate than 24 fps, you can unprotect and change formulas in cells O9 - O13 to reflect difference.  I'm new to video processing and have no idea as to the differences among video softwares.  I use Filmora.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color indexed="81"/>
            <rFont val="Tahoma"/>
            <family val="2"/>
          </rPr>
          <t>You don't have to fill in all five times.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Slow motion rate, relative to real time (1)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>I compared the results against my sport radar and found them to be consistent.
I typically had a</t>
        </r>
        <r>
          <rPr>
            <b/>
            <u/>
            <sz val="9"/>
            <color indexed="81"/>
            <rFont val="Tahoma"/>
            <family val="2"/>
          </rPr>
          <t xml:space="preserve"> peak</t>
        </r>
        <r>
          <rPr>
            <b/>
            <sz val="9"/>
            <color indexed="81"/>
            <rFont val="Tahoma"/>
            <family val="2"/>
          </rPr>
          <t xml:space="preserve"> velocity of 29 - 31 fps with the radar and an </t>
        </r>
        <r>
          <rPr>
            <b/>
            <u/>
            <sz val="9"/>
            <color indexed="81"/>
            <rFont val="Tahoma"/>
            <family val="2"/>
          </rPr>
          <t>average</t>
        </r>
        <r>
          <rPr>
            <b/>
            <sz val="9"/>
            <color indexed="81"/>
            <rFont val="Tahoma"/>
            <family val="2"/>
          </rPr>
          <t xml:space="preserve"> velocity of 28 - 30 fps with the video.
I found this useful for establishing a baseline for attempting to increase my throwing velocity.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>meters/second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feet/second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meters/second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feet/second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<sst xmlns="http://schemas.openxmlformats.org/spreadsheetml/2006/main" count="68" uniqueCount="31">
  <si>
    <t xml:space="preserve">Start </t>
  </si>
  <si>
    <t>Sec</t>
  </si>
  <si>
    <t>1/24 sec</t>
  </si>
  <si>
    <t>Stop</t>
  </si>
  <si>
    <t>Total Time</t>
  </si>
  <si>
    <t>sec</t>
  </si>
  <si>
    <t>Meters</t>
  </si>
  <si>
    <t>feet</t>
  </si>
  <si>
    <t>Velocity</t>
  </si>
  <si>
    <t>mps</t>
  </si>
  <si>
    <t>fps</t>
  </si>
  <si>
    <t>Video speed</t>
  </si>
  <si>
    <t>Avg</t>
  </si>
  <si>
    <t>Target Distance</t>
  </si>
  <si>
    <t>Instructions</t>
  </si>
  <si>
    <t>Manually find point of knife release in video.</t>
  </si>
  <si>
    <t>Repeat previous step for "Stop" time when knife hits target.</t>
  </si>
  <si>
    <t>You can average up to 5 throws to determine speed.</t>
  </si>
  <si>
    <r>
      <t>All inputs are in</t>
    </r>
    <r>
      <rPr>
        <b/>
        <sz val="22"/>
        <color rgb="FFFFFF00"/>
        <rFont val="Calibri"/>
        <family val="2"/>
        <scheme val="minor"/>
      </rPr>
      <t xml:space="preserve"> Yellow</t>
    </r>
    <r>
      <rPr>
        <b/>
        <sz val="22"/>
        <color theme="0"/>
        <rFont val="Calibri"/>
        <family val="2"/>
        <scheme val="minor"/>
      </rPr>
      <t>!</t>
    </r>
  </si>
  <si>
    <t>Set video playback speed in cell C10 (realtime = 1).</t>
  </si>
  <si>
    <t>Input measured target distance at point of release in cell A13.</t>
  </si>
  <si>
    <t>Record "Start" time (Seconds, 1/24 seconds) in.</t>
  </si>
  <si>
    <t xml:space="preserve">Delete any values in cells A3 - D7.  </t>
  </si>
  <si>
    <t>Feet</t>
  </si>
  <si>
    <t>Throw</t>
  </si>
  <si>
    <t>Velocity/Throw</t>
  </si>
  <si>
    <t>Average Velocity</t>
  </si>
  <si>
    <t>Set video playback speed in cell D10 (realtime = 1).</t>
  </si>
  <si>
    <t>Input  target distance for each throw at point of release in cell B12 - B16.</t>
  </si>
  <si>
    <t xml:space="preserve">Delete any values in cells B3 - E7 and cells B12 - B16.  </t>
  </si>
  <si>
    <t>Have Fun!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</si>
</sst>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  <font>
      <b/>
      <sz val="20"/>
      <color theme="0"/>
      <name val="Calibri"/>
      <family val="2"/>
      <scheme val="minor"/>
    </font>
    <font>
      <u/>
      <sz val="9"/>
      <color indexed="81"/>
      <name val="Tahoma"/>
      <family val="2"/>
    </font>
    <font>
      <b/>
      <sz val="22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2"/>
      <color rgb="FFFFFF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9" fillId="4" borderId="0" xfId="0" applyFont="1" applyFill="1"/>
    <xf numFmtId="0" fontId="5" fillId="4" borderId="0" xfId="0" quotePrefix="1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9" fillId="2" borderId="1" xfId="0" applyFont="1" applyFill="1" applyBorder="1" applyProtection="1">
      <protection locked="0"/>
    </xf>
    <xf numFmtId="164" fontId="9" fillId="3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4" borderId="2" xfId="0" applyFont="1" applyFill="1" applyBorder="1" applyAlignment="1"/>
    <xf numFmtId="164" fontId="1" fillId="3" borderId="1" xfId="0" applyNumberFormat="1" applyFont="1" applyFill="1" applyBorder="1"/>
    <xf numFmtId="0" fontId="1" fillId="0" borderId="0" xfId="0" applyFont="1" applyAlignment="1">
      <alignment horizontal="left" vertical="center"/>
    </xf>
    <xf numFmtId="0" fontId="9" fillId="0" borderId="0" xfId="0" applyFont="1"/>
    <xf numFmtId="0" fontId="9" fillId="2" borderId="1" xfId="0" applyFont="1" applyFill="1" applyBorder="1" applyAlignment="1" applyProtection="1">
      <alignment horizontal="center" vertical="center"/>
      <protection locked="0"/>
    </xf>
    <xf numFmtId="2" fontId="9" fillId="3" borderId="1" xfId="0" applyNumberFormat="1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9" fillId="0" borderId="5" xfId="0" applyFont="1" applyFill="1" applyBorder="1"/>
    <xf numFmtId="0" fontId="9" fillId="0" borderId="7" xfId="0" applyFont="1" applyFill="1" applyBorder="1"/>
    <xf numFmtId="0" fontId="1" fillId="0" borderId="2" xfId="0" applyFont="1" applyBorder="1" applyAlignment="1">
      <alignment horizontal="left" vertical="center"/>
    </xf>
    <xf numFmtId="0" fontId="9" fillId="0" borderId="2" xfId="0" applyFont="1" applyBorder="1"/>
    <xf numFmtId="0" fontId="0" fillId="0" borderId="5" xfId="0" applyBorder="1"/>
    <xf numFmtId="0" fontId="9" fillId="3" borderId="1" xfId="0" applyFont="1" applyFill="1" applyBorder="1"/>
    <xf numFmtId="0" fontId="15" fillId="3" borderId="1" xfId="0" applyFont="1" applyFill="1" applyBorder="1" applyAlignment="1">
      <alignment horizontal="center" vertical="center"/>
    </xf>
    <xf numFmtId="0" fontId="9" fillId="4" borderId="0" xfId="0" applyFont="1" applyFill="1" applyBorder="1" applyAlignment="1"/>
    <xf numFmtId="0" fontId="16" fillId="4" borderId="0" xfId="0" applyFont="1" applyFill="1" applyAlignment="1">
      <alignment horizontal="left" vertical="center"/>
    </xf>
    <xf numFmtId="0" fontId="17" fillId="4" borderId="0" xfId="0" applyFont="1" applyFill="1" applyAlignment="1">
      <alignment vertical="center"/>
    </xf>
    <xf numFmtId="164" fontId="11" fillId="3" borderId="1" xfId="0" applyNumberFormat="1" applyFont="1" applyFill="1" applyBorder="1"/>
    <xf numFmtId="0" fontId="1" fillId="3" borderId="1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center"/>
    </xf>
    <xf numFmtId="0" fontId="18" fillId="4" borderId="8" xfId="0" applyFont="1" applyFill="1" applyBorder="1" applyAlignment="1">
      <alignment horizontal="center"/>
    </xf>
  </cellXfs>
  <cellStyles count="1">
    <cellStyle name="Normal" xfId="0" builtinId="0"/>
  </cellStyles>
  <dxfs count="7">
    <dxf>
      <font>
        <color rgb="FF00FFFF"/>
      </font>
    </dxf>
    <dxf>
      <font>
        <color rgb="FF00FFFF"/>
      </font>
    </dxf>
    <dxf>
      <font>
        <color rgb="FF00FFFF"/>
      </font>
    </dxf>
    <dxf>
      <font>
        <color auto="1"/>
      </font>
      <numFmt numFmtId="0" formatCode="General"/>
      <fill>
        <patternFill>
          <bgColor theme="0" tint="-0.499984740745262"/>
        </patternFill>
      </fill>
    </dxf>
    <dxf>
      <font>
        <color rgb="FF00FFFF"/>
      </font>
    </dxf>
    <dxf>
      <font>
        <color rgb="FF00FFFF"/>
      </font>
    </dxf>
    <dxf>
      <font>
        <color auto="1"/>
      </font>
      <numFmt numFmtId="0" formatCode="General"/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4"/>
  <sheetViews>
    <sheetView showGridLines="0" tabSelected="1" workbookViewId="0">
      <selection activeCell="A13" sqref="A13"/>
    </sheetView>
  </sheetViews>
  <sheetFormatPr defaultRowHeight="15" x14ac:dyDescent="0.25"/>
  <cols>
    <col min="1" max="4" width="15.5703125" customWidth="1"/>
    <col min="5" max="7" width="11.42578125" customWidth="1"/>
    <col min="8" max="15" width="14.5703125" customWidth="1"/>
  </cols>
  <sheetData>
    <row r="1" spans="1:16" ht="28.5" customHeight="1" x14ac:dyDescent="0.25">
      <c r="A1" s="32" t="s">
        <v>0</v>
      </c>
      <c r="B1" s="33"/>
      <c r="C1" s="32" t="s">
        <v>3</v>
      </c>
      <c r="D1" s="33"/>
      <c r="E1" s="34" t="s">
        <v>14</v>
      </c>
      <c r="F1" s="35"/>
      <c r="G1" s="35"/>
      <c r="H1" s="35"/>
      <c r="I1" s="35"/>
      <c r="J1" s="35"/>
      <c r="K1" s="35"/>
      <c r="L1" s="35"/>
      <c r="M1" s="35"/>
      <c r="N1" s="35"/>
      <c r="O1" s="35"/>
      <c r="P1" s="23"/>
    </row>
    <row r="2" spans="1:16" ht="28.5" customHeight="1" x14ac:dyDescent="0.4">
      <c r="A2" s="1" t="s">
        <v>1</v>
      </c>
      <c r="B2" s="1" t="s">
        <v>2</v>
      </c>
      <c r="C2" s="1" t="s">
        <v>1</v>
      </c>
      <c r="D2" s="1" t="s">
        <v>2</v>
      </c>
      <c r="E2" s="4"/>
      <c r="F2" s="32" t="s">
        <v>4</v>
      </c>
      <c r="G2" s="33"/>
      <c r="H2" s="5">
        <v>1</v>
      </c>
      <c r="I2" s="6" t="s">
        <v>22</v>
      </c>
      <c r="J2" s="6"/>
      <c r="K2" s="6"/>
      <c r="L2" s="6"/>
      <c r="M2" s="6"/>
      <c r="N2" s="17"/>
      <c r="O2" s="17"/>
      <c r="P2" s="23"/>
    </row>
    <row r="3" spans="1:16" ht="28.5" customHeight="1" x14ac:dyDescent="0.4">
      <c r="A3" s="7"/>
      <c r="B3" s="7"/>
      <c r="C3" s="7"/>
      <c r="D3" s="7"/>
      <c r="E3" s="4"/>
      <c r="F3" s="8">
        <f>((C3+(D3/24))-(A3+(B3/24)))*$C$10</f>
        <v>0</v>
      </c>
      <c r="G3" s="9" t="s">
        <v>5</v>
      </c>
      <c r="H3" s="5">
        <v>2</v>
      </c>
      <c r="I3" s="6" t="s">
        <v>19</v>
      </c>
      <c r="J3" s="6"/>
      <c r="K3" s="6"/>
      <c r="L3" s="6"/>
      <c r="M3" s="6"/>
      <c r="N3" s="17"/>
      <c r="O3" s="17"/>
      <c r="P3" s="23"/>
    </row>
    <row r="4" spans="1:16" ht="28.5" customHeight="1" x14ac:dyDescent="0.4">
      <c r="A4" s="7"/>
      <c r="B4" s="7"/>
      <c r="C4" s="7"/>
      <c r="D4" s="7"/>
      <c r="E4" s="4"/>
      <c r="F4" s="8">
        <f>((C4+(D4/24))-(A4+(B4/24)))*$C$10</f>
        <v>0</v>
      </c>
      <c r="G4" s="9" t="s">
        <v>5</v>
      </c>
      <c r="H4" s="5">
        <v>3</v>
      </c>
      <c r="I4" s="6" t="s">
        <v>20</v>
      </c>
      <c r="J4" s="6"/>
      <c r="K4" s="6"/>
      <c r="L4" s="6"/>
      <c r="M4" s="6"/>
      <c r="N4" s="17"/>
      <c r="O4" s="17"/>
      <c r="P4" s="23"/>
    </row>
    <row r="5" spans="1:16" ht="28.5" customHeight="1" x14ac:dyDescent="0.4">
      <c r="A5" s="7"/>
      <c r="B5" s="7"/>
      <c r="C5" s="7"/>
      <c r="D5" s="7"/>
      <c r="E5" s="4"/>
      <c r="F5" s="8">
        <f>((C5+(D5/24))-(A5+(B5/24)))*$C$10</f>
        <v>0</v>
      </c>
      <c r="G5" s="9" t="s">
        <v>5</v>
      </c>
      <c r="H5" s="5">
        <v>4</v>
      </c>
      <c r="I5" s="6" t="s">
        <v>15</v>
      </c>
      <c r="J5" s="17"/>
      <c r="K5" s="17"/>
      <c r="L5" s="17"/>
      <c r="M5" s="17"/>
      <c r="N5" s="17"/>
      <c r="O5" s="17"/>
      <c r="P5" s="23"/>
    </row>
    <row r="6" spans="1:16" ht="28.5" customHeight="1" x14ac:dyDescent="0.4">
      <c r="A6" s="7"/>
      <c r="B6" s="7"/>
      <c r="C6" s="7"/>
      <c r="D6" s="7"/>
      <c r="E6" s="4"/>
      <c r="F6" s="8">
        <f>((C6+(D6/24))-(A6+(B6/24)))*$C$10</f>
        <v>0</v>
      </c>
      <c r="G6" s="9" t="s">
        <v>5</v>
      </c>
      <c r="H6" s="5">
        <v>5</v>
      </c>
      <c r="I6" s="6" t="s">
        <v>21</v>
      </c>
      <c r="J6" s="6"/>
      <c r="K6" s="6"/>
      <c r="L6" s="6"/>
      <c r="M6" s="6"/>
      <c r="N6" s="17"/>
      <c r="O6" s="17"/>
      <c r="P6" s="23"/>
    </row>
    <row r="7" spans="1:16" ht="28.5" customHeight="1" x14ac:dyDescent="0.4">
      <c r="A7" s="7"/>
      <c r="B7" s="7"/>
      <c r="C7" s="7"/>
      <c r="D7" s="7"/>
      <c r="E7" s="4"/>
      <c r="F7" s="8">
        <f>((C7+(D7/24))-(A7+(B7/24)))*$C$10</f>
        <v>0</v>
      </c>
      <c r="G7" s="9" t="s">
        <v>5</v>
      </c>
      <c r="H7" s="5">
        <v>6</v>
      </c>
      <c r="I7" s="6" t="s">
        <v>16</v>
      </c>
      <c r="J7" s="6"/>
      <c r="K7" s="6"/>
      <c r="L7" s="6"/>
      <c r="M7" s="6"/>
      <c r="N7" s="17"/>
      <c r="O7" s="17"/>
      <c r="P7" s="23"/>
    </row>
    <row r="8" spans="1:16" ht="28.5" customHeight="1" x14ac:dyDescent="0.4">
      <c r="A8" s="10"/>
      <c r="B8" s="10"/>
      <c r="C8" s="10"/>
      <c r="D8" s="10"/>
      <c r="E8" s="2" t="s">
        <v>12</v>
      </c>
      <c r="F8" s="11" t="e">
        <f>AVERAGEIF(F3:F7,"&gt;0")</f>
        <v>#DIV/0!</v>
      </c>
      <c r="G8" s="3" t="s">
        <v>5</v>
      </c>
      <c r="H8" s="5">
        <v>7</v>
      </c>
      <c r="I8" s="6" t="s">
        <v>17</v>
      </c>
      <c r="J8" s="6"/>
      <c r="K8" s="6"/>
      <c r="L8" s="6"/>
      <c r="M8" s="6"/>
      <c r="N8" s="17"/>
      <c r="O8" s="17"/>
      <c r="P8" s="23"/>
    </row>
    <row r="9" spans="1:16" ht="28.5" customHeight="1" x14ac:dyDescent="0.4">
      <c r="A9" s="4"/>
      <c r="B9" s="4"/>
      <c r="C9" s="4"/>
      <c r="D9" s="4"/>
      <c r="E9" s="4"/>
      <c r="F9" s="4"/>
      <c r="G9" s="4"/>
      <c r="H9" s="20"/>
      <c r="I9" s="21"/>
      <c r="J9" s="21"/>
      <c r="K9" s="21"/>
      <c r="L9" s="21"/>
      <c r="M9" s="21"/>
      <c r="N9" s="22"/>
      <c r="O9" s="22"/>
    </row>
    <row r="10" spans="1:16" ht="28.5" customHeight="1" x14ac:dyDescent="0.55000000000000004">
      <c r="A10" s="36" t="s">
        <v>11</v>
      </c>
      <c r="B10" s="36"/>
      <c r="C10" s="14">
        <v>0.1</v>
      </c>
      <c r="D10" s="4"/>
      <c r="E10" s="41" t="s">
        <v>30</v>
      </c>
      <c r="F10" s="41"/>
      <c r="G10" s="42"/>
      <c r="H10" s="19"/>
      <c r="I10" s="12"/>
      <c r="J10" s="12"/>
      <c r="K10" s="12"/>
      <c r="L10" s="12"/>
      <c r="M10" s="12"/>
      <c r="N10" s="13"/>
      <c r="O10" s="13"/>
    </row>
    <row r="11" spans="1:16" ht="28.5" customHeight="1" x14ac:dyDescent="0.4">
      <c r="A11" s="36" t="s">
        <v>13</v>
      </c>
      <c r="B11" s="36"/>
      <c r="C11" s="36" t="s">
        <v>8</v>
      </c>
      <c r="D11" s="36"/>
      <c r="E11" s="4"/>
      <c r="F11" s="4"/>
      <c r="G11" s="4"/>
      <c r="H11" s="19"/>
      <c r="I11" s="12"/>
      <c r="J11" s="12"/>
      <c r="K11" s="12"/>
      <c r="L11" s="12"/>
      <c r="M11" s="12"/>
      <c r="N11" s="13"/>
      <c r="O11" s="13"/>
    </row>
    <row r="12" spans="1:16" ht="28.5" customHeight="1" x14ac:dyDescent="0.4">
      <c r="A12" s="2" t="s">
        <v>6</v>
      </c>
      <c r="B12" s="2" t="s">
        <v>7</v>
      </c>
      <c r="C12" s="2" t="s">
        <v>9</v>
      </c>
      <c r="D12" s="2" t="s">
        <v>10</v>
      </c>
      <c r="E12" s="4"/>
      <c r="F12" s="4"/>
      <c r="G12" s="4"/>
      <c r="H12" s="19"/>
      <c r="I12" s="12"/>
      <c r="J12" s="12"/>
      <c r="K12" s="12"/>
      <c r="L12" s="12"/>
      <c r="M12" s="12"/>
      <c r="N12" s="13"/>
      <c r="O12" s="13"/>
    </row>
    <row r="13" spans="1:16" ht="28.5" customHeight="1" x14ac:dyDescent="0.4">
      <c r="A13" s="14">
        <v>5.64</v>
      </c>
      <c r="B13" s="15">
        <f>(39.37/12)*A13</f>
        <v>18.503899999999998</v>
      </c>
      <c r="C13" s="16" t="e">
        <f>A13/F8</f>
        <v>#DIV/0!</v>
      </c>
      <c r="D13" s="16" t="e">
        <f>B13/F8</f>
        <v>#DIV/0!</v>
      </c>
      <c r="E13" s="4"/>
      <c r="F13" s="4"/>
      <c r="G13" s="4"/>
      <c r="H13" s="19"/>
      <c r="I13" s="13"/>
      <c r="J13" s="13"/>
      <c r="K13" s="13"/>
      <c r="L13" s="13"/>
      <c r="M13" s="13"/>
      <c r="N13" s="13"/>
      <c r="O13" s="13"/>
    </row>
    <row r="14" spans="1:16" ht="28.5" customHeight="1" x14ac:dyDescent="0.4">
      <c r="A14" s="31" t="s">
        <v>18</v>
      </c>
      <c r="B14" s="31"/>
      <c r="C14" s="31"/>
      <c r="D14" s="31"/>
      <c r="E14" s="31"/>
      <c r="F14" s="31"/>
      <c r="G14" s="31"/>
      <c r="H14" s="19"/>
      <c r="I14" s="13"/>
      <c r="J14" s="13"/>
      <c r="K14" s="13"/>
      <c r="L14" s="13"/>
      <c r="M14" s="13"/>
      <c r="N14" s="13"/>
      <c r="O14" s="13"/>
    </row>
  </sheetData>
  <sheetProtection sheet="1" objects="1" scenarios="1" selectLockedCells="1"/>
  <mergeCells count="9">
    <mergeCell ref="A14:G14"/>
    <mergeCell ref="A1:B1"/>
    <mergeCell ref="C1:D1"/>
    <mergeCell ref="F2:G2"/>
    <mergeCell ref="E1:O1"/>
    <mergeCell ref="A10:B10"/>
    <mergeCell ref="A11:B11"/>
    <mergeCell ref="C11:D11"/>
    <mergeCell ref="E10:G10"/>
  </mergeCells>
  <conditionalFormatting sqref="A3">
    <cfRule type="expression" dxfId="6" priority="3">
      <formula>"p9=TRUE"</formula>
    </cfRule>
  </conditionalFormatting>
  <conditionalFormatting sqref="C13:D13">
    <cfRule type="containsErrors" dxfId="5" priority="2">
      <formula>ISERROR(C13)</formula>
    </cfRule>
  </conditionalFormatting>
  <conditionalFormatting sqref="F8">
    <cfRule type="containsErrors" dxfId="4" priority="1">
      <formula>ISERROR(F8)</formula>
    </cfRule>
  </conditionalFormatting>
  <pageMargins left="0.7" right="0.7" top="0.75" bottom="0.75" header="0.3" footer="0.3"/>
  <pageSetup orientation="portrait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7"/>
  <sheetViews>
    <sheetView showGridLines="0" workbookViewId="0">
      <selection activeCell="J13" sqref="J13"/>
    </sheetView>
  </sheetViews>
  <sheetFormatPr defaultRowHeight="15" x14ac:dyDescent="0.25"/>
  <cols>
    <col min="1" max="1" width="12.7109375" customWidth="1"/>
    <col min="2" max="5" width="18" customWidth="1"/>
    <col min="6" max="6" width="10.7109375" customWidth="1"/>
    <col min="7" max="7" width="16.28515625" customWidth="1"/>
    <col min="8" max="8" width="15" customWidth="1"/>
    <col min="10" max="10" width="16.5703125" customWidth="1"/>
    <col min="11" max="15" width="14.85546875" customWidth="1"/>
    <col min="16" max="16" width="15.28515625" customWidth="1"/>
  </cols>
  <sheetData>
    <row r="1" spans="1:17" ht="28.5" x14ac:dyDescent="0.25">
      <c r="A1" s="38" t="s">
        <v>24</v>
      </c>
      <c r="B1" s="32" t="s">
        <v>0</v>
      </c>
      <c r="C1" s="33"/>
      <c r="D1" s="32" t="s">
        <v>3</v>
      </c>
      <c r="E1" s="33"/>
      <c r="F1" s="34" t="s">
        <v>14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23"/>
    </row>
    <row r="2" spans="1:17" ht="28.5" x14ac:dyDescent="0.4">
      <c r="A2" s="38"/>
      <c r="B2" s="1" t="s">
        <v>1</v>
      </c>
      <c r="C2" s="1" t="s">
        <v>2</v>
      </c>
      <c r="D2" s="1" t="s">
        <v>1</v>
      </c>
      <c r="E2" s="1" t="s">
        <v>2</v>
      </c>
      <c r="F2" s="4"/>
      <c r="G2" s="32" t="s">
        <v>4</v>
      </c>
      <c r="H2" s="33"/>
      <c r="I2" s="5">
        <v>1</v>
      </c>
      <c r="J2" s="27" t="s">
        <v>29</v>
      </c>
      <c r="K2" s="27"/>
      <c r="L2" s="27"/>
      <c r="M2" s="6"/>
      <c r="N2" s="6"/>
      <c r="O2" s="17"/>
      <c r="P2" s="17"/>
      <c r="Q2" s="23"/>
    </row>
    <row r="3" spans="1:17" ht="26.25" x14ac:dyDescent="0.4">
      <c r="A3" s="25">
        <v>1</v>
      </c>
      <c r="B3" s="7"/>
      <c r="C3" s="7"/>
      <c r="D3" s="7"/>
      <c r="E3" s="7"/>
      <c r="F3" s="4"/>
      <c r="G3" s="8">
        <f>((D3+(E3/24))-(B3+(C3/24)))*$D$9</f>
        <v>0</v>
      </c>
      <c r="H3" s="9" t="s">
        <v>5</v>
      </c>
      <c r="I3" s="5">
        <v>2</v>
      </c>
      <c r="J3" s="27" t="s">
        <v>27</v>
      </c>
      <c r="K3" s="27"/>
      <c r="L3" s="27"/>
      <c r="M3" s="6"/>
      <c r="N3" s="6"/>
      <c r="O3" s="17"/>
      <c r="P3" s="17"/>
      <c r="Q3" s="23"/>
    </row>
    <row r="4" spans="1:17" ht="26.25" x14ac:dyDescent="0.4">
      <c r="A4" s="25">
        <v>2</v>
      </c>
      <c r="B4" s="7"/>
      <c r="C4" s="7"/>
      <c r="D4" s="7"/>
      <c r="E4" s="7"/>
      <c r="F4" s="4"/>
      <c r="G4" s="8">
        <f>((D4+(E4/24))-(B4+(C4/24)))*$D$9</f>
        <v>0</v>
      </c>
      <c r="H4" s="9" t="s">
        <v>5</v>
      </c>
      <c r="I4" s="5">
        <v>3</v>
      </c>
      <c r="J4" s="27" t="s">
        <v>28</v>
      </c>
      <c r="K4" s="27"/>
      <c r="L4" s="27"/>
      <c r="M4" s="6"/>
      <c r="N4" s="6"/>
      <c r="O4" s="17"/>
      <c r="P4" s="17"/>
      <c r="Q4" s="23"/>
    </row>
    <row r="5" spans="1:17" ht="26.25" x14ac:dyDescent="0.4">
      <c r="A5" s="25">
        <v>3</v>
      </c>
      <c r="B5" s="7"/>
      <c r="C5" s="7"/>
      <c r="D5" s="7"/>
      <c r="E5" s="7"/>
      <c r="F5" s="4"/>
      <c r="G5" s="8">
        <f>((D5+(E5/24))-(B5+(C5/24)))*$D$9</f>
        <v>0</v>
      </c>
      <c r="H5" s="9" t="s">
        <v>5</v>
      </c>
      <c r="I5" s="5">
        <v>4</v>
      </c>
      <c r="J5" s="27" t="s">
        <v>15</v>
      </c>
      <c r="K5" s="28"/>
      <c r="L5" s="28"/>
      <c r="M5" s="17"/>
      <c r="N5" s="17"/>
      <c r="O5" s="17"/>
      <c r="P5" s="17"/>
      <c r="Q5" s="23"/>
    </row>
    <row r="6" spans="1:17" ht="26.25" x14ac:dyDescent="0.4">
      <c r="A6" s="25">
        <v>4</v>
      </c>
      <c r="B6" s="7"/>
      <c r="C6" s="7"/>
      <c r="D6" s="7"/>
      <c r="E6" s="7"/>
      <c r="F6" s="4"/>
      <c r="G6" s="8">
        <f>((D6+(E6/24))-(B6+(C6/24)))*$D$9</f>
        <v>0</v>
      </c>
      <c r="H6" s="9" t="s">
        <v>5</v>
      </c>
      <c r="I6" s="5">
        <v>5</v>
      </c>
      <c r="J6" s="27" t="s">
        <v>21</v>
      </c>
      <c r="K6" s="27"/>
      <c r="L6" s="27"/>
      <c r="M6" s="6"/>
      <c r="N6" s="6"/>
      <c r="O6" s="17"/>
      <c r="P6" s="17"/>
      <c r="Q6" s="23"/>
    </row>
    <row r="7" spans="1:17" ht="26.25" x14ac:dyDescent="0.4">
      <c r="A7" s="25">
        <v>5</v>
      </c>
      <c r="B7" s="7"/>
      <c r="C7" s="7"/>
      <c r="D7" s="7"/>
      <c r="E7" s="7"/>
      <c r="F7" s="4"/>
      <c r="G7" s="8">
        <f>((D7+(E7/24))-(B7+(C7/24)))*$D$9</f>
        <v>0</v>
      </c>
      <c r="H7" s="9" t="s">
        <v>5</v>
      </c>
      <c r="I7" s="5">
        <v>6</v>
      </c>
      <c r="J7" s="27" t="s">
        <v>16</v>
      </c>
      <c r="K7" s="27"/>
      <c r="L7" s="27"/>
      <c r="M7" s="6"/>
      <c r="N7" s="6"/>
      <c r="O7" s="17"/>
      <c r="P7" s="17"/>
      <c r="Q7" s="23"/>
    </row>
    <row r="8" spans="1:17" ht="28.5" x14ac:dyDescent="0.4">
      <c r="A8" s="10"/>
      <c r="B8" s="10"/>
      <c r="C8" s="10"/>
      <c r="D8" s="10"/>
      <c r="E8" s="10"/>
      <c r="F8" s="18" t="s">
        <v>12</v>
      </c>
      <c r="G8" s="11" t="e">
        <f>AVERAGEIF(G3:G7,"&gt;0")</f>
        <v>#DIV/0!</v>
      </c>
      <c r="H8" s="3" t="s">
        <v>5</v>
      </c>
      <c r="I8" s="5">
        <v>7</v>
      </c>
      <c r="J8" s="27" t="s">
        <v>17</v>
      </c>
      <c r="K8" s="27"/>
      <c r="L8" s="27"/>
      <c r="M8" s="6"/>
      <c r="N8" s="6"/>
      <c r="O8" s="17"/>
      <c r="P8" s="17"/>
      <c r="Q8" s="23"/>
    </row>
    <row r="9" spans="1:17" ht="28.5" x14ac:dyDescent="0.4">
      <c r="A9" s="26"/>
      <c r="B9" s="32" t="s">
        <v>11</v>
      </c>
      <c r="C9" s="33"/>
      <c r="D9" s="14">
        <v>1</v>
      </c>
      <c r="E9" s="4"/>
      <c r="F9" s="4"/>
      <c r="G9" s="4"/>
      <c r="H9" s="4"/>
      <c r="I9" s="20"/>
      <c r="J9" s="21"/>
      <c r="K9" s="21"/>
      <c r="L9" s="21"/>
      <c r="M9" s="21"/>
      <c r="N9" s="21"/>
      <c r="O9" s="22"/>
      <c r="P9" s="22"/>
    </row>
    <row r="10" spans="1:17" ht="28.5" x14ac:dyDescent="0.45">
      <c r="A10" s="40" t="s">
        <v>24</v>
      </c>
      <c r="B10" s="32" t="s">
        <v>13</v>
      </c>
      <c r="C10" s="33"/>
      <c r="D10" s="32" t="s">
        <v>25</v>
      </c>
      <c r="E10" s="33"/>
      <c r="F10" s="4"/>
      <c r="G10" s="39" t="s">
        <v>26</v>
      </c>
      <c r="H10" s="39"/>
      <c r="I10" s="19"/>
      <c r="J10" s="12"/>
      <c r="K10" s="12"/>
      <c r="L10" s="12"/>
      <c r="M10" s="12"/>
      <c r="N10" s="12"/>
      <c r="O10" s="13"/>
      <c r="P10" s="13"/>
    </row>
    <row r="11" spans="1:17" ht="28.5" x14ac:dyDescent="0.4">
      <c r="A11" s="40"/>
      <c r="B11" s="18" t="s">
        <v>6</v>
      </c>
      <c r="C11" s="18" t="s">
        <v>23</v>
      </c>
      <c r="D11" s="18" t="s">
        <v>9</v>
      </c>
      <c r="E11" s="18" t="s">
        <v>10</v>
      </c>
      <c r="F11" s="4"/>
      <c r="G11" s="18" t="s">
        <v>9</v>
      </c>
      <c r="H11" s="18" t="s">
        <v>10</v>
      </c>
      <c r="I11" s="19"/>
      <c r="L11" s="12"/>
      <c r="M11" s="12"/>
      <c r="N11" s="12"/>
      <c r="O11" s="13"/>
      <c r="P11" s="13"/>
    </row>
    <row r="12" spans="1:17" ht="26.25" x14ac:dyDescent="0.4">
      <c r="A12" s="25">
        <v>1</v>
      </c>
      <c r="B12" s="14"/>
      <c r="C12" s="15">
        <f>(39.37/12)*B12</f>
        <v>0</v>
      </c>
      <c r="D12" s="16" t="e">
        <f>B12/G3</f>
        <v>#DIV/0!</v>
      </c>
      <c r="E12" s="16" t="e">
        <f>C12/G3</f>
        <v>#DIV/0!</v>
      </c>
      <c r="F12" s="4"/>
      <c r="G12" s="29" t="e">
        <f>AVERAGEIF(D12:D16,"&gt;0")</f>
        <v>#DIV/0!</v>
      </c>
      <c r="H12" s="29" t="e">
        <f>AVERAGEIF(E12:E16,"&gt;0")</f>
        <v>#DIV/0!</v>
      </c>
      <c r="I12" s="19"/>
      <c r="J12" s="30" t="s">
        <v>23</v>
      </c>
      <c r="K12" s="30" t="s">
        <v>6</v>
      </c>
      <c r="L12" s="12"/>
      <c r="M12" s="12"/>
      <c r="N12" s="12"/>
      <c r="O12" s="13"/>
      <c r="P12" s="13"/>
    </row>
    <row r="13" spans="1:17" ht="26.25" x14ac:dyDescent="0.4">
      <c r="A13" s="25">
        <v>2</v>
      </c>
      <c r="B13" s="14"/>
      <c r="C13" s="15">
        <f t="shared" ref="C13:C16" si="0">(39.37/12)*B13</f>
        <v>0</v>
      </c>
      <c r="D13" s="16" t="e">
        <f>B13/G4</f>
        <v>#DIV/0!</v>
      </c>
      <c r="E13" s="16" t="e">
        <f t="shared" ref="E13:E16" si="1">C13/G4</f>
        <v>#DIV/0!</v>
      </c>
      <c r="F13" s="4"/>
      <c r="G13" s="4"/>
      <c r="H13" s="4"/>
      <c r="I13" s="19"/>
      <c r="J13" s="7">
        <v>19</v>
      </c>
      <c r="K13" s="24">
        <f>J13/3.280833</f>
        <v>5.7912121708114981</v>
      </c>
      <c r="L13" s="13"/>
      <c r="M13" s="13"/>
      <c r="N13" s="13"/>
      <c r="O13" s="13"/>
      <c r="P13" s="13"/>
    </row>
    <row r="14" spans="1:17" ht="26.25" x14ac:dyDescent="0.4">
      <c r="A14" s="25">
        <v>3</v>
      </c>
      <c r="B14" s="14"/>
      <c r="C14" s="15">
        <f t="shared" si="0"/>
        <v>0</v>
      </c>
      <c r="D14" s="16" t="e">
        <f>B14/G5</f>
        <v>#DIV/0!</v>
      </c>
      <c r="E14" s="16" t="e">
        <f t="shared" si="1"/>
        <v>#DIV/0!</v>
      </c>
      <c r="F14" s="4"/>
      <c r="G14" s="4"/>
      <c r="H14" s="4"/>
      <c r="I14" s="19"/>
      <c r="J14" s="13"/>
      <c r="K14" s="13"/>
      <c r="L14" s="13"/>
      <c r="M14" s="13"/>
      <c r="N14" s="13"/>
      <c r="O14" s="13"/>
      <c r="P14" s="13"/>
    </row>
    <row r="15" spans="1:17" ht="26.25" x14ac:dyDescent="0.4">
      <c r="A15" s="25">
        <v>4</v>
      </c>
      <c r="B15" s="14"/>
      <c r="C15" s="15">
        <f t="shared" si="0"/>
        <v>0</v>
      </c>
      <c r="D15" s="16" t="e">
        <f>B15/G6</f>
        <v>#DIV/0!</v>
      </c>
      <c r="E15" s="16" t="e">
        <f t="shared" si="1"/>
        <v>#DIV/0!</v>
      </c>
      <c r="F15" s="4"/>
      <c r="G15" s="4"/>
      <c r="H15" s="4"/>
    </row>
    <row r="16" spans="1:17" ht="26.25" x14ac:dyDescent="0.4">
      <c r="A16" s="25">
        <v>5</v>
      </c>
      <c r="B16" s="14"/>
      <c r="C16" s="15">
        <f t="shared" si="0"/>
        <v>0</v>
      </c>
      <c r="D16" s="16" t="e">
        <f>B16/G7</f>
        <v>#DIV/0!</v>
      </c>
      <c r="E16" s="16" t="e">
        <f t="shared" si="1"/>
        <v>#DIV/0!</v>
      </c>
      <c r="F16" s="4"/>
      <c r="G16" s="4"/>
      <c r="H16" s="4"/>
    </row>
    <row r="17" spans="1:8" ht="28.5" x14ac:dyDescent="0.25">
      <c r="A17" s="37" t="s">
        <v>18</v>
      </c>
      <c r="B17" s="37"/>
      <c r="C17" s="37"/>
      <c r="D17" s="37"/>
      <c r="E17" s="37"/>
      <c r="F17" s="37"/>
      <c r="G17" s="37"/>
      <c r="H17" s="37"/>
    </row>
  </sheetData>
  <sheetProtection sheet="1" objects="1" scenarios="1" selectLockedCells="1"/>
  <mergeCells count="11">
    <mergeCell ref="A17:H17"/>
    <mergeCell ref="B1:C1"/>
    <mergeCell ref="D1:E1"/>
    <mergeCell ref="F1:P1"/>
    <mergeCell ref="G2:H2"/>
    <mergeCell ref="B9:C9"/>
    <mergeCell ref="B10:C10"/>
    <mergeCell ref="A1:A2"/>
    <mergeCell ref="D10:E10"/>
    <mergeCell ref="G10:H10"/>
    <mergeCell ref="A10:A11"/>
  </mergeCells>
  <conditionalFormatting sqref="B3">
    <cfRule type="expression" dxfId="3" priority="5">
      <formula>"p9=TRUE"</formula>
    </cfRule>
  </conditionalFormatting>
  <conditionalFormatting sqref="D12:E16">
    <cfRule type="containsErrors" dxfId="2" priority="4">
      <formula>ISERROR(D12)</formula>
    </cfRule>
  </conditionalFormatting>
  <conditionalFormatting sqref="G8">
    <cfRule type="containsErrors" dxfId="1" priority="3">
      <formula>ISERROR(G8)</formula>
    </cfRule>
  </conditionalFormatting>
  <conditionalFormatting sqref="G12:H12">
    <cfRule type="containsErrors" dxfId="0" priority="1">
      <formula>ISERROR(G12)</formula>
    </cfRule>
  </conditionalFormatting>
  <pageMargins left="0.7" right="0.7" top="0.75" bottom="0.75" header="0.3" footer="0.3"/>
  <pageSetup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Throwing Velocity</vt:lpstr>
      <vt:lpstr>Velocity--varying distances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</dc:creator>
  <cp:lastModifiedBy>Ron</cp:lastModifiedBy>
  <cp:lastPrinted>2017-07-26T13:59:59Z</cp:lastPrinted>
  <dcterms:created xsi:type="dcterms:W3CDTF">2017-07-24T19:10:05Z</dcterms:created>
  <dcterms:modified xsi:type="dcterms:W3CDTF">2017-11-30T16:25:22Z</dcterms:modified>
</cp:coreProperties>
</file>