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f0dd4327a92e68/Desktop/Home Team Bookkeeping/"/>
    </mc:Choice>
  </mc:AlternateContent>
  <xr:revisionPtr revIDLastSave="557" documentId="8_{56980B1F-D095-4140-8DDD-BBBDE1E7F9E4}" xr6:coauthVersionLast="47" xr6:coauthVersionMax="47" xr10:uidLastSave="{B10356DB-732B-4CCD-A75E-C061F507C4B6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Sheet1!$A$1:$R$56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M56" i="1"/>
  <c r="N56" i="1"/>
  <c r="O56" i="1"/>
  <c r="P56" i="1"/>
  <c r="Q56" i="1"/>
  <c r="R56" i="1"/>
  <c r="G14" i="1"/>
  <c r="H14" i="1"/>
  <c r="I14" i="1"/>
  <c r="J14" i="1"/>
  <c r="K14" i="1"/>
  <c r="L14" i="1"/>
  <c r="M14" i="1"/>
  <c r="N14" i="1"/>
  <c r="O14" i="1"/>
  <c r="P14" i="1"/>
  <c r="Q14" i="1"/>
  <c r="R14" i="1"/>
  <c r="F14" i="1"/>
  <c r="G19" i="1"/>
  <c r="G18" i="1"/>
  <c r="H18" i="1"/>
  <c r="I18" i="1"/>
  <c r="J18" i="1"/>
  <c r="K18" i="1"/>
  <c r="L18" i="1"/>
  <c r="M18" i="1"/>
  <c r="N18" i="1"/>
  <c r="O18" i="1"/>
  <c r="P18" i="1"/>
  <c r="Q18" i="1"/>
  <c r="R18" i="1"/>
  <c r="F18" i="1"/>
  <c r="G16" i="1"/>
  <c r="H19" i="1"/>
  <c r="I19" i="1"/>
  <c r="J19" i="1"/>
  <c r="K19" i="1"/>
  <c r="L19" i="1"/>
  <c r="M19" i="1"/>
  <c r="N19" i="1"/>
  <c r="O19" i="1"/>
  <c r="P19" i="1"/>
  <c r="Q19" i="1"/>
  <c r="R19" i="1"/>
  <c r="F19" i="1"/>
  <c r="F20" i="1" s="1"/>
  <c r="G17" i="1" s="1"/>
  <c r="G54" i="1"/>
  <c r="G12" i="1" s="1"/>
  <c r="H54" i="1"/>
  <c r="H12" i="1" s="1"/>
  <c r="I54" i="1"/>
  <c r="I12" i="1" s="1"/>
  <c r="J54" i="1"/>
  <c r="J12" i="1" s="1"/>
  <c r="K54" i="1"/>
  <c r="K12" i="1" s="1"/>
  <c r="L54" i="1"/>
  <c r="L12" i="1" s="1"/>
  <c r="M54" i="1"/>
  <c r="M12" i="1" s="1"/>
  <c r="N54" i="1"/>
  <c r="N12" i="1" s="1"/>
  <c r="O54" i="1"/>
  <c r="O12" i="1" s="1"/>
  <c r="P54" i="1"/>
  <c r="P12" i="1" s="1"/>
  <c r="Q54" i="1"/>
  <c r="Q12" i="1" s="1"/>
  <c r="R54" i="1"/>
  <c r="R12" i="1" s="1"/>
  <c r="G33" i="1"/>
  <c r="G11" i="1" s="1"/>
  <c r="H33" i="1"/>
  <c r="H11" i="1" s="1"/>
  <c r="I33" i="1"/>
  <c r="I11" i="1" s="1"/>
  <c r="J33" i="1"/>
  <c r="J11" i="1" s="1"/>
  <c r="K33" i="1"/>
  <c r="K11" i="1" s="1"/>
  <c r="L33" i="1"/>
  <c r="L11" i="1" s="1"/>
  <c r="M33" i="1"/>
  <c r="M11" i="1" s="1"/>
  <c r="N33" i="1"/>
  <c r="N11" i="1" s="1"/>
  <c r="O33" i="1"/>
  <c r="O11" i="1" s="1"/>
  <c r="P33" i="1"/>
  <c r="P11" i="1" s="1"/>
  <c r="Q33" i="1"/>
  <c r="Q11" i="1" s="1"/>
  <c r="R33" i="1"/>
  <c r="R11" i="1" s="1"/>
  <c r="F54" i="1"/>
  <c r="F12" i="1" s="1"/>
  <c r="F33" i="1"/>
  <c r="G7" i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H16" i="1" l="1"/>
  <c r="I16" i="1" s="1"/>
  <c r="J16" i="1"/>
  <c r="K16" i="1" s="1"/>
  <c r="L16" i="1" s="1"/>
  <c r="M16" i="1" s="1"/>
  <c r="N16" i="1" s="1"/>
  <c r="O16" i="1" s="1"/>
  <c r="P16" i="1" s="1"/>
  <c r="Q16" i="1" s="1"/>
  <c r="R16" i="1" s="1"/>
  <c r="G20" i="1"/>
  <c r="H17" i="1" s="1"/>
  <c r="H20" i="1" s="1"/>
  <c r="I17" i="1" s="1"/>
  <c r="I20" i="1" s="1"/>
  <c r="J17" i="1" s="1"/>
  <c r="J20" i="1" s="1"/>
  <c r="F56" i="1"/>
  <c r="F11" i="1"/>
  <c r="F13" i="1" s="1"/>
  <c r="K17" i="1" l="1"/>
  <c r="K20" i="1" s="1"/>
  <c r="F22" i="1"/>
  <c r="F23" i="1" s="1"/>
  <c r="G10" i="1"/>
  <c r="G13" i="1" s="1"/>
  <c r="H10" i="1" l="1"/>
  <c r="H13" i="1" s="1"/>
  <c r="G22" i="1"/>
  <c r="G23" i="1" s="1"/>
  <c r="L17" i="1"/>
  <c r="L20" i="1" s="1"/>
  <c r="I10" i="1" l="1"/>
  <c r="I13" i="1" s="1"/>
  <c r="H22" i="1"/>
  <c r="H23" i="1" s="1"/>
  <c r="M17" i="1"/>
  <c r="M20" i="1" s="1"/>
  <c r="J10" i="1" l="1"/>
  <c r="J13" i="1" s="1"/>
  <c r="I22" i="1"/>
  <c r="I23" i="1" s="1"/>
  <c r="N17" i="1"/>
  <c r="N20" i="1" s="1"/>
  <c r="K10" i="1" l="1"/>
  <c r="K13" i="1" s="1"/>
  <c r="J22" i="1"/>
  <c r="J23" i="1" s="1"/>
  <c r="O17" i="1"/>
  <c r="O20" i="1" s="1"/>
  <c r="L10" i="1" l="1"/>
  <c r="L13" i="1" s="1"/>
  <c r="K22" i="1"/>
  <c r="K23" i="1" s="1"/>
  <c r="P17" i="1"/>
  <c r="P20" i="1" s="1"/>
  <c r="M10" i="1" l="1"/>
  <c r="M13" i="1" s="1"/>
  <c r="L22" i="1"/>
  <c r="L23" i="1" s="1"/>
  <c r="Q17" i="1"/>
  <c r="Q20" i="1" s="1"/>
  <c r="N10" i="1" l="1"/>
  <c r="N13" i="1" s="1"/>
  <c r="M22" i="1"/>
  <c r="M23" i="1" s="1"/>
  <c r="R17" i="1"/>
  <c r="R20" i="1" s="1"/>
  <c r="O10" i="1" l="1"/>
  <c r="O13" i="1" s="1"/>
  <c r="N22" i="1"/>
  <c r="N23" i="1" s="1"/>
  <c r="P10" i="1" l="1"/>
  <c r="P13" i="1" s="1"/>
  <c r="O22" i="1"/>
  <c r="O23" i="1" s="1"/>
  <c r="Q10" i="1" l="1"/>
  <c r="Q13" i="1" s="1"/>
  <c r="P22" i="1"/>
  <c r="P23" i="1" s="1"/>
  <c r="R10" i="1" l="1"/>
  <c r="R13" i="1" s="1"/>
  <c r="R22" i="1" s="1"/>
  <c r="R23" i="1" s="1"/>
  <c r="Q22" i="1"/>
  <c r="Q23" i="1" s="1"/>
</calcChain>
</file>

<file path=xl/sharedStrings.xml><?xml version="1.0" encoding="utf-8"?>
<sst xmlns="http://schemas.openxmlformats.org/spreadsheetml/2006/main" count="74" uniqueCount="56">
  <si>
    <t>Home Team Bookkeeping</t>
  </si>
  <si>
    <t>13-Week Cash Flow Forecast Template</t>
  </si>
  <si>
    <t>Insert Your Business Name Here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</si>
  <si>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</si>
  <si>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</si>
  <si>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</si>
  <si>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</si>
  <si>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</si>
  <si>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</si>
  <si>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</si>
  <si>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</si>
  <si>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</si>
  <si>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</si>
  <si>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</si>
  <si>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</si>
  <si>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</si>
  <si>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Projected</t>
  </si>
  <si>
    <t>week of</t>
  </si>
  <si>
    <t>Bank Account Balances (beginning of the week)</t>
  </si>
  <si>
    <t>Bank Account Balances (end of the week)</t>
  </si>
  <si>
    <t>Line of Credit Available Balance (beginning of week)</t>
  </si>
  <si>
    <t>Current week draws/(decreases your available balance)</t>
  </si>
  <si>
    <t>Current week paydowns (increases your available balance)</t>
  </si>
  <si>
    <t>Line of Credit Available Balance (end of week)</t>
  </si>
  <si>
    <t>Total Liquidity (Cash and Available Credit)</t>
  </si>
  <si>
    <t>total CASH INFLOWS</t>
  </si>
  <si>
    <t>payment from large customer</t>
  </si>
  <si>
    <t>other cash receipts (revenue) for the week</t>
  </si>
  <si>
    <t>point of sale receipts</t>
  </si>
  <si>
    <t>Total CASH INFLOWS for the week</t>
  </si>
  <si>
    <t>CASH OUTFLOWS (Expenses of the bsuiness)</t>
  </si>
  <si>
    <t>sales tax collected (pass thru)</t>
  </si>
  <si>
    <t>CASH INFLOWS (Sales/cash receipts of the business)</t>
  </si>
  <si>
    <t>Payroll Expenses</t>
  </si>
  <si>
    <t>Commission/Bonus Expenses</t>
  </si>
  <si>
    <t>Utilities Expenses</t>
  </si>
  <si>
    <t>Credit Card Payment Expenses</t>
  </si>
  <si>
    <t>Income Tax Payments</t>
  </si>
  <si>
    <t>Interest Payments</t>
  </si>
  <si>
    <t>customized expense category</t>
  </si>
  <si>
    <t>Capital Expense purchases</t>
  </si>
  <si>
    <t>other Accounts Payable payments (current week)</t>
  </si>
  <si>
    <t>Total CASH OUTFLOWS for the week</t>
  </si>
  <si>
    <t>opening balance (all bank accounts)</t>
  </si>
  <si>
    <t>total CASH OUTFLOWS</t>
  </si>
  <si>
    <t>Total (CASH INFLOWS vs CASH OUTFLOWS)</t>
  </si>
  <si>
    <t>Total Change in Cash (current week)</t>
  </si>
  <si>
    <t>Total Change in Liquidity (current week)</t>
  </si>
  <si>
    <t>Medical Insurance Expenses</t>
  </si>
  <si>
    <t>Business Insurance Expenses</t>
  </si>
  <si>
    <t>Building Rent Expenses</t>
  </si>
  <si>
    <t>Sales Tax Payments (pass thru)</t>
  </si>
  <si>
    <t>Payments on Line of Credit</t>
  </si>
  <si>
    <t>Line of Credit Outstanding Balance (beginning of week)</t>
  </si>
  <si>
    <t>Cash Proceeds from Line of Credit Draw</t>
  </si>
  <si>
    <t>inputs to the template highlighted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</si>
</sst>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39" fontId="0" fillId="2" borderId="0" xfId="0" applyNumberFormat="1" applyFill="1"/>
    <xf numFmtId="39" fontId="0" fillId="2" borderId="7" xfId="0" applyNumberFormat="1" applyFill="1" applyBorder="1"/>
    <xf numFmtId="39" fontId="1" fillId="2" borderId="0" xfId="0" applyNumberFormat="1" applyFont="1" applyFill="1"/>
    <xf numFmtId="39" fontId="0" fillId="2" borderId="8" xfId="0" applyNumberFormat="1" applyFill="1" applyBorder="1"/>
    <xf numFmtId="0" fontId="1" fillId="3" borderId="0" xfId="0" applyFont="1" applyFill="1"/>
    <xf numFmtId="39" fontId="1" fillId="3" borderId="0" xfId="0" applyNumberFormat="1" applyFont="1" applyFill="1"/>
    <xf numFmtId="0" fontId="0" fillId="3" borderId="0" xfId="0" applyFill="1"/>
    <xf numFmtId="39" fontId="0" fillId="3" borderId="0" xfId="0" applyNumberFormat="1" applyFill="1"/>
    <xf numFmtId="39" fontId="0" fillId="3" borderId="8" xfId="0" applyNumberFormat="1" applyFill="1" applyBorder="1"/>
    <xf numFmtId="39" fontId="0" fillId="3" borderId="0" xfId="0" applyNumberFormat="1" applyFill="1" applyBorder="1"/>
    <xf numFmtId="14" fontId="1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6"/>
  <sheetViews>
    <sheetView tabSelected="1" workbookViewId="0">
      <pane ySplit="7" topLeftCell="A8" activePane="bottomLeft" state="frozen"/>
      <selection pane="bottomLeft" activeCell="A4" sqref="A4"/>
    </sheetView>
  </sheetViews>
  <sheetFormatPr defaultColWidth="9.109375" defaultRowHeight="14.4" x14ac:dyDescent="0.3"/>
  <cols>
    <col min="1" max="5" width="9.109375" style="1"/>
    <col min="6" max="18" width="11" style="1" customWidth="1"/>
    <col min="19" max="16384" width="9.109375" style="1"/>
  </cols>
  <sheetData>
    <row r="1" spans="1:18" ht="21" x14ac:dyDescent="0.4">
      <c r="A1" s="3" t="s">
        <v>0</v>
      </c>
      <c r="G1" s="18" t="s">
        <v>55</v>
      </c>
      <c r="H1" s="18"/>
      <c r="I1" s="18"/>
      <c r="J1" s="18"/>
    </row>
    <row r="2" spans="1:18" x14ac:dyDescent="0.3">
      <c r="A2" s="4" t="s">
        <v>1</v>
      </c>
    </row>
    <row r="4" spans="1:18" x14ac:dyDescent="0.3">
      <c r="A4" s="16" t="s">
        <v>2</v>
      </c>
      <c r="B4" s="18"/>
      <c r="C4" s="18"/>
    </row>
    <row r="5" spans="1:18" x14ac:dyDescent="0.3"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6" t="s">
        <v>15</v>
      </c>
    </row>
    <row r="6" spans="1:18" x14ac:dyDescent="0.3">
      <c r="F6" s="8" t="s">
        <v>16</v>
      </c>
      <c r="G6" s="8" t="s">
        <v>16</v>
      </c>
      <c r="H6" s="8" t="s">
        <v>16</v>
      </c>
      <c r="I6" s="8" t="s">
        <v>16</v>
      </c>
      <c r="J6" s="8" t="s">
        <v>16</v>
      </c>
      <c r="K6" s="8" t="s">
        <v>16</v>
      </c>
      <c r="L6" s="8" t="s">
        <v>16</v>
      </c>
      <c r="M6" s="8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9" t="s">
        <v>16</v>
      </c>
    </row>
    <row r="7" spans="1:18" x14ac:dyDescent="0.3">
      <c r="E7" s="7" t="s">
        <v>17</v>
      </c>
      <c r="F7" s="22">
        <v>45313</v>
      </c>
      <c r="G7" s="10">
        <f t="shared" ref="G7:R7" si="0">F7+7</f>
        <v>45320</v>
      </c>
      <c r="H7" s="10">
        <f t="shared" si="0"/>
        <v>45327</v>
      </c>
      <c r="I7" s="10">
        <f t="shared" si="0"/>
        <v>45334</v>
      </c>
      <c r="J7" s="10">
        <f t="shared" si="0"/>
        <v>45341</v>
      </c>
      <c r="K7" s="10">
        <f t="shared" si="0"/>
        <v>45348</v>
      </c>
      <c r="L7" s="10">
        <f t="shared" si="0"/>
        <v>45355</v>
      </c>
      <c r="M7" s="10">
        <f t="shared" si="0"/>
        <v>45362</v>
      </c>
      <c r="N7" s="10">
        <f t="shared" si="0"/>
        <v>45369</v>
      </c>
      <c r="O7" s="10">
        <f t="shared" si="0"/>
        <v>45376</v>
      </c>
      <c r="P7" s="10">
        <f t="shared" si="0"/>
        <v>45383</v>
      </c>
      <c r="Q7" s="10">
        <f t="shared" si="0"/>
        <v>45390</v>
      </c>
      <c r="R7" s="11">
        <f t="shared" si="0"/>
        <v>45397</v>
      </c>
    </row>
    <row r="8" spans="1:18" x14ac:dyDescent="0.3"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x14ac:dyDescent="0.3">
      <c r="A9" s="2" t="s">
        <v>18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x14ac:dyDescent="0.3">
      <c r="A10" s="1" t="s">
        <v>43</v>
      </c>
      <c r="F10" s="19">
        <v>22951.17</v>
      </c>
      <c r="G10" s="12">
        <f>F13</f>
        <v>29201.17</v>
      </c>
      <c r="H10" s="12">
        <f t="shared" ref="H10:R10" si="1">G13</f>
        <v>18201.169999999998</v>
      </c>
      <c r="I10" s="12">
        <f t="shared" si="1"/>
        <v>18451.169999999998</v>
      </c>
      <c r="J10" s="12">
        <f t="shared" si="1"/>
        <v>24201.17</v>
      </c>
      <c r="K10" s="12">
        <f t="shared" si="1"/>
        <v>30451.17</v>
      </c>
      <c r="L10" s="12">
        <f t="shared" si="1"/>
        <v>15451.169999999998</v>
      </c>
      <c r="M10" s="12">
        <f t="shared" si="1"/>
        <v>20701.169999999998</v>
      </c>
      <c r="N10" s="12">
        <f t="shared" si="1"/>
        <v>26451.17</v>
      </c>
      <c r="O10" s="12">
        <f t="shared" si="1"/>
        <v>27701.17</v>
      </c>
      <c r="P10" s="12">
        <f t="shared" si="1"/>
        <v>15701.169999999998</v>
      </c>
      <c r="Q10" s="12">
        <f t="shared" si="1"/>
        <v>23451.17</v>
      </c>
      <c r="R10" s="12">
        <f t="shared" si="1"/>
        <v>20701.169999999998</v>
      </c>
    </row>
    <row r="11" spans="1:18" x14ac:dyDescent="0.3">
      <c r="A11" s="1" t="s">
        <v>25</v>
      </c>
      <c r="F11" s="12">
        <f>F33</f>
        <v>18500</v>
      </c>
      <c r="G11" s="12">
        <f t="shared" ref="G11:R11" si="2">G33</f>
        <v>9250</v>
      </c>
      <c r="H11" s="12">
        <f t="shared" si="2"/>
        <v>15250</v>
      </c>
      <c r="I11" s="12">
        <f t="shared" si="2"/>
        <v>11250</v>
      </c>
      <c r="J11" s="12">
        <f t="shared" si="2"/>
        <v>18500</v>
      </c>
      <c r="K11" s="12">
        <f t="shared" si="2"/>
        <v>6250</v>
      </c>
      <c r="L11" s="12">
        <f t="shared" si="2"/>
        <v>12750</v>
      </c>
      <c r="M11" s="12">
        <f t="shared" si="2"/>
        <v>21250</v>
      </c>
      <c r="N11" s="12">
        <f t="shared" si="2"/>
        <v>13500</v>
      </c>
      <c r="O11" s="12">
        <f t="shared" si="2"/>
        <v>11250</v>
      </c>
      <c r="P11" s="12">
        <f t="shared" si="2"/>
        <v>15250</v>
      </c>
      <c r="Q11" s="12">
        <f t="shared" si="2"/>
        <v>8750</v>
      </c>
      <c r="R11" s="12">
        <f t="shared" si="2"/>
        <v>13500</v>
      </c>
    </row>
    <row r="12" spans="1:18" x14ac:dyDescent="0.3">
      <c r="A12" s="1" t="s">
        <v>44</v>
      </c>
      <c r="F12" s="13">
        <f>F54</f>
        <v>-12250</v>
      </c>
      <c r="G12" s="13">
        <f t="shared" ref="G12:R12" si="3">G54</f>
        <v>-20250</v>
      </c>
      <c r="H12" s="13">
        <f t="shared" si="3"/>
        <v>-15000</v>
      </c>
      <c r="I12" s="13">
        <f t="shared" si="3"/>
        <v>-5500</v>
      </c>
      <c r="J12" s="13">
        <f t="shared" si="3"/>
        <v>-12250</v>
      </c>
      <c r="K12" s="13">
        <f t="shared" si="3"/>
        <v>-21250</v>
      </c>
      <c r="L12" s="13">
        <f t="shared" si="3"/>
        <v>-7500</v>
      </c>
      <c r="M12" s="13">
        <f t="shared" si="3"/>
        <v>-15500</v>
      </c>
      <c r="N12" s="13">
        <f t="shared" si="3"/>
        <v>-12250</v>
      </c>
      <c r="O12" s="13">
        <f t="shared" si="3"/>
        <v>-23250</v>
      </c>
      <c r="P12" s="13">
        <f t="shared" si="3"/>
        <v>-7500</v>
      </c>
      <c r="Q12" s="13">
        <f t="shared" si="3"/>
        <v>-11500</v>
      </c>
      <c r="R12" s="13">
        <f t="shared" si="3"/>
        <v>-11250</v>
      </c>
    </row>
    <row r="13" spans="1:18" s="2" customFormat="1" x14ac:dyDescent="0.3">
      <c r="A13" s="2" t="s">
        <v>19</v>
      </c>
      <c r="F13" s="14">
        <f>SUM(F10:F12)</f>
        <v>29201.17</v>
      </c>
      <c r="G13" s="14">
        <f>SUM(G10:G12)</f>
        <v>18201.169999999998</v>
      </c>
      <c r="H13" s="14">
        <f t="shared" ref="H13:R13" si="4">SUM(H10:H12)</f>
        <v>18451.169999999998</v>
      </c>
      <c r="I13" s="14">
        <f t="shared" si="4"/>
        <v>24201.17</v>
      </c>
      <c r="J13" s="14">
        <f t="shared" si="4"/>
        <v>30451.17</v>
      </c>
      <c r="K13" s="14">
        <f t="shared" si="4"/>
        <v>15451.169999999998</v>
      </c>
      <c r="L13" s="14">
        <f t="shared" si="4"/>
        <v>20701.169999999998</v>
      </c>
      <c r="M13" s="14">
        <f t="shared" si="4"/>
        <v>26451.17</v>
      </c>
      <c r="N13" s="14">
        <f t="shared" si="4"/>
        <v>27701.17</v>
      </c>
      <c r="O13" s="14">
        <f t="shared" si="4"/>
        <v>15701.169999999998</v>
      </c>
      <c r="P13" s="14">
        <f t="shared" si="4"/>
        <v>23451.17</v>
      </c>
      <c r="Q13" s="14">
        <f t="shared" si="4"/>
        <v>20701.169999999998</v>
      </c>
      <c r="R13" s="14">
        <f t="shared" si="4"/>
        <v>22951.17</v>
      </c>
    </row>
    <row r="14" spans="1:18" s="2" customFormat="1" x14ac:dyDescent="0.3">
      <c r="A14" s="2" t="s">
        <v>46</v>
      </c>
      <c r="F14" s="14">
        <f>F13-F10</f>
        <v>6250</v>
      </c>
      <c r="G14" s="14">
        <f t="shared" ref="G14:R14" si="5">G13-G10</f>
        <v>-11000</v>
      </c>
      <c r="H14" s="14">
        <f t="shared" si="5"/>
        <v>250</v>
      </c>
      <c r="I14" s="14">
        <f t="shared" si="5"/>
        <v>5750</v>
      </c>
      <c r="J14" s="14">
        <f t="shared" si="5"/>
        <v>6250</v>
      </c>
      <c r="K14" s="14">
        <f t="shared" si="5"/>
        <v>-15000</v>
      </c>
      <c r="L14" s="14">
        <f t="shared" si="5"/>
        <v>5250</v>
      </c>
      <c r="M14" s="14">
        <f t="shared" si="5"/>
        <v>5750</v>
      </c>
      <c r="N14" s="14">
        <f t="shared" si="5"/>
        <v>1250</v>
      </c>
      <c r="O14" s="14">
        <f t="shared" si="5"/>
        <v>-12000</v>
      </c>
      <c r="P14" s="14">
        <f t="shared" si="5"/>
        <v>7750</v>
      </c>
      <c r="Q14" s="14">
        <f t="shared" si="5"/>
        <v>-2750</v>
      </c>
      <c r="R14" s="14">
        <f t="shared" si="5"/>
        <v>2250</v>
      </c>
    </row>
    <row r="15" spans="1:18" x14ac:dyDescent="0.3"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s="2" customFormat="1" x14ac:dyDescent="0.3">
      <c r="A16" s="2" t="s">
        <v>53</v>
      </c>
      <c r="F16" s="17">
        <v>-10000</v>
      </c>
      <c r="G16" s="14">
        <f>F16+F18+F19</f>
        <v>-10000</v>
      </c>
      <c r="H16" s="14">
        <f>G16+G18+G19</f>
        <v>-13000</v>
      </c>
      <c r="I16" s="14">
        <f>H16+H18+H19</f>
        <v>-5500</v>
      </c>
      <c r="J16" s="14">
        <f>I16+I18+I19</f>
        <v>-5500</v>
      </c>
      <c r="K16" s="14">
        <f>J16+J18+J19</f>
        <v>-13000</v>
      </c>
      <c r="L16" s="14">
        <f>K16+K18+K19</f>
        <v>-13000</v>
      </c>
      <c r="M16" s="14">
        <f>L16+L18+L19</f>
        <v>-13000</v>
      </c>
      <c r="N16" s="14">
        <f t="shared" ref="N16:R16" si="6">M16+M18+M19</f>
        <v>-3000</v>
      </c>
      <c r="O16" s="14">
        <f t="shared" si="6"/>
        <v>-8000</v>
      </c>
      <c r="P16" s="14">
        <f t="shared" si="6"/>
        <v>-8000</v>
      </c>
      <c r="Q16" s="14">
        <f t="shared" si="6"/>
        <v>-8000</v>
      </c>
      <c r="R16" s="14">
        <f t="shared" si="6"/>
        <v>0</v>
      </c>
    </row>
    <row r="17" spans="1:18" s="2" customFormat="1" x14ac:dyDescent="0.3">
      <c r="A17" s="2" t="s">
        <v>20</v>
      </c>
      <c r="F17" s="17">
        <v>20000</v>
      </c>
      <c r="G17" s="14">
        <f>F20</f>
        <v>20000</v>
      </c>
      <c r="H17" s="14">
        <f t="shared" ref="H17:R17" si="7">G20</f>
        <v>17000</v>
      </c>
      <c r="I17" s="14">
        <f t="shared" si="7"/>
        <v>24500</v>
      </c>
      <c r="J17" s="14">
        <f t="shared" si="7"/>
        <v>24500</v>
      </c>
      <c r="K17" s="14">
        <f t="shared" si="7"/>
        <v>17000</v>
      </c>
      <c r="L17" s="14">
        <f t="shared" si="7"/>
        <v>17000</v>
      </c>
      <c r="M17" s="14">
        <f t="shared" si="7"/>
        <v>17000</v>
      </c>
      <c r="N17" s="14">
        <f t="shared" si="7"/>
        <v>27000</v>
      </c>
      <c r="O17" s="14">
        <f t="shared" si="7"/>
        <v>22000</v>
      </c>
      <c r="P17" s="14">
        <f t="shared" si="7"/>
        <v>22000</v>
      </c>
      <c r="Q17" s="14">
        <f t="shared" si="7"/>
        <v>22000</v>
      </c>
      <c r="R17" s="14">
        <f t="shared" si="7"/>
        <v>30000</v>
      </c>
    </row>
    <row r="18" spans="1:18" x14ac:dyDescent="0.3">
      <c r="A18" s="1" t="s">
        <v>21</v>
      </c>
      <c r="F18" s="12">
        <f>-F31</f>
        <v>0</v>
      </c>
      <c r="G18" s="12">
        <f t="shared" ref="G18:R18" si="8">-G31</f>
        <v>-3000</v>
      </c>
      <c r="H18" s="12">
        <f t="shared" si="8"/>
        <v>0</v>
      </c>
      <c r="I18" s="12">
        <f t="shared" si="8"/>
        <v>0</v>
      </c>
      <c r="J18" s="12">
        <f t="shared" si="8"/>
        <v>-7500</v>
      </c>
      <c r="K18" s="12">
        <f t="shared" si="8"/>
        <v>0</v>
      </c>
      <c r="L18" s="12">
        <f t="shared" si="8"/>
        <v>0</v>
      </c>
      <c r="M18" s="12">
        <f t="shared" si="8"/>
        <v>0</v>
      </c>
      <c r="N18" s="12">
        <f t="shared" si="8"/>
        <v>-5000</v>
      </c>
      <c r="O18" s="12">
        <f t="shared" si="8"/>
        <v>0</v>
      </c>
      <c r="P18" s="12">
        <f t="shared" si="8"/>
        <v>0</v>
      </c>
      <c r="Q18" s="12">
        <f t="shared" si="8"/>
        <v>0</v>
      </c>
      <c r="R18" s="12">
        <f t="shared" si="8"/>
        <v>0</v>
      </c>
    </row>
    <row r="19" spans="1:18" x14ac:dyDescent="0.3">
      <c r="A19" s="1" t="s">
        <v>22</v>
      </c>
      <c r="F19" s="15">
        <f>-F45</f>
        <v>0</v>
      </c>
      <c r="G19" s="15">
        <f t="shared" ref="G19:R19" si="9">-G45</f>
        <v>0</v>
      </c>
      <c r="H19" s="15">
        <f t="shared" si="9"/>
        <v>7500</v>
      </c>
      <c r="I19" s="15">
        <f t="shared" si="9"/>
        <v>0</v>
      </c>
      <c r="J19" s="15">
        <f t="shared" si="9"/>
        <v>0</v>
      </c>
      <c r="K19" s="15">
        <f t="shared" si="9"/>
        <v>0</v>
      </c>
      <c r="L19" s="15">
        <f t="shared" si="9"/>
        <v>0</v>
      </c>
      <c r="M19" s="15">
        <f t="shared" si="9"/>
        <v>10000</v>
      </c>
      <c r="N19" s="15">
        <f t="shared" si="9"/>
        <v>0</v>
      </c>
      <c r="O19" s="15">
        <f t="shared" si="9"/>
        <v>0</v>
      </c>
      <c r="P19" s="15">
        <f t="shared" si="9"/>
        <v>0</v>
      </c>
      <c r="Q19" s="15">
        <f t="shared" si="9"/>
        <v>8000</v>
      </c>
      <c r="R19" s="15">
        <f t="shared" si="9"/>
        <v>0</v>
      </c>
    </row>
    <row r="20" spans="1:18" x14ac:dyDescent="0.3">
      <c r="A20" s="2" t="s">
        <v>23</v>
      </c>
      <c r="B20" s="2"/>
      <c r="C20" s="2"/>
      <c r="D20" s="2"/>
      <c r="E20" s="2"/>
      <c r="F20" s="14">
        <f>SUM(F17:F19)</f>
        <v>20000</v>
      </c>
      <c r="G20" s="14">
        <f t="shared" ref="G20:R20" si="10">SUM(G17:G19)</f>
        <v>17000</v>
      </c>
      <c r="H20" s="14">
        <f t="shared" si="10"/>
        <v>24500</v>
      </c>
      <c r="I20" s="14">
        <f t="shared" si="10"/>
        <v>24500</v>
      </c>
      <c r="J20" s="14">
        <f t="shared" si="10"/>
        <v>17000</v>
      </c>
      <c r="K20" s="14">
        <f t="shared" si="10"/>
        <v>17000</v>
      </c>
      <c r="L20" s="14">
        <f t="shared" si="10"/>
        <v>17000</v>
      </c>
      <c r="M20" s="14">
        <f t="shared" si="10"/>
        <v>27000</v>
      </c>
      <c r="N20" s="14">
        <f t="shared" si="10"/>
        <v>22000</v>
      </c>
      <c r="O20" s="14">
        <f t="shared" si="10"/>
        <v>22000</v>
      </c>
      <c r="P20" s="14">
        <f t="shared" si="10"/>
        <v>22000</v>
      </c>
      <c r="Q20" s="14">
        <f t="shared" si="10"/>
        <v>30000</v>
      </c>
      <c r="R20" s="14">
        <f t="shared" si="10"/>
        <v>30000</v>
      </c>
    </row>
    <row r="21" spans="1:18" ht="7.2" customHeight="1" x14ac:dyDescent="0.3"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x14ac:dyDescent="0.3">
      <c r="A22" s="2" t="s">
        <v>24</v>
      </c>
      <c r="B22" s="2"/>
      <c r="C22" s="2"/>
      <c r="D22" s="2"/>
      <c r="E22" s="2"/>
      <c r="F22" s="14">
        <f>F13+F20</f>
        <v>49201.17</v>
      </c>
      <c r="G22" s="14">
        <f t="shared" ref="G22:R22" si="11">G13+G20</f>
        <v>35201.17</v>
      </c>
      <c r="H22" s="14">
        <f t="shared" si="11"/>
        <v>42951.17</v>
      </c>
      <c r="I22" s="14">
        <f t="shared" si="11"/>
        <v>48701.17</v>
      </c>
      <c r="J22" s="14">
        <f t="shared" si="11"/>
        <v>47451.17</v>
      </c>
      <c r="K22" s="14">
        <f t="shared" si="11"/>
        <v>32451.17</v>
      </c>
      <c r="L22" s="14">
        <f t="shared" si="11"/>
        <v>37701.17</v>
      </c>
      <c r="M22" s="14">
        <f t="shared" si="11"/>
        <v>53451.17</v>
      </c>
      <c r="N22" s="14">
        <f t="shared" si="11"/>
        <v>49701.17</v>
      </c>
      <c r="O22" s="14">
        <f t="shared" si="11"/>
        <v>37701.17</v>
      </c>
      <c r="P22" s="14">
        <f t="shared" si="11"/>
        <v>45451.17</v>
      </c>
      <c r="Q22" s="14">
        <f t="shared" si="11"/>
        <v>50701.17</v>
      </c>
      <c r="R22" s="14">
        <f t="shared" si="11"/>
        <v>52951.17</v>
      </c>
    </row>
    <row r="23" spans="1:18" s="2" customFormat="1" x14ac:dyDescent="0.3">
      <c r="A23" s="2" t="s">
        <v>47</v>
      </c>
      <c r="F23" s="14">
        <f>F22-(F17+F10)</f>
        <v>6250</v>
      </c>
      <c r="G23" s="14">
        <f t="shared" ref="G23:R23" si="12">G22-(G17+G10)</f>
        <v>-14000</v>
      </c>
      <c r="H23" s="14">
        <f t="shared" si="12"/>
        <v>7750</v>
      </c>
      <c r="I23" s="14">
        <f t="shared" si="12"/>
        <v>5750</v>
      </c>
      <c r="J23" s="14">
        <f t="shared" si="12"/>
        <v>-1250</v>
      </c>
      <c r="K23" s="14">
        <f t="shared" si="12"/>
        <v>-15000</v>
      </c>
      <c r="L23" s="14">
        <f t="shared" si="12"/>
        <v>5250</v>
      </c>
      <c r="M23" s="14">
        <f t="shared" si="12"/>
        <v>15750</v>
      </c>
      <c r="N23" s="14">
        <f t="shared" si="12"/>
        <v>-3750</v>
      </c>
      <c r="O23" s="14">
        <f t="shared" si="12"/>
        <v>-12000</v>
      </c>
      <c r="P23" s="14">
        <f t="shared" si="12"/>
        <v>7750</v>
      </c>
      <c r="Q23" s="14">
        <f t="shared" si="12"/>
        <v>5250</v>
      </c>
      <c r="R23" s="14">
        <f t="shared" si="12"/>
        <v>2250</v>
      </c>
    </row>
    <row r="24" spans="1:18" x14ac:dyDescent="0.3"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3">
      <c r="A25" s="2" t="s">
        <v>32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3">
      <c r="A26" s="18" t="s">
        <v>26</v>
      </c>
      <c r="B26" s="18"/>
      <c r="C26" s="18"/>
      <c r="D26" s="18"/>
      <c r="E26" s="18"/>
      <c r="F26" s="19">
        <v>5000</v>
      </c>
      <c r="G26" s="19">
        <v>0</v>
      </c>
      <c r="H26" s="19">
        <v>0</v>
      </c>
      <c r="I26" s="19">
        <v>5000</v>
      </c>
      <c r="J26" s="19">
        <v>0</v>
      </c>
      <c r="K26" s="19">
        <v>0</v>
      </c>
      <c r="L26" s="19">
        <v>5000</v>
      </c>
      <c r="M26" s="19">
        <v>0</v>
      </c>
      <c r="N26" s="19">
        <v>0</v>
      </c>
      <c r="O26" s="19">
        <v>5000</v>
      </c>
      <c r="P26" s="19">
        <v>0</v>
      </c>
      <c r="Q26" s="19">
        <v>0</v>
      </c>
      <c r="R26" s="19">
        <v>5000</v>
      </c>
    </row>
    <row r="27" spans="1:18" x14ac:dyDescent="0.3">
      <c r="A27" s="18" t="s">
        <v>26</v>
      </c>
      <c r="B27" s="18"/>
      <c r="C27" s="18"/>
      <c r="D27" s="18"/>
      <c r="E27" s="18"/>
      <c r="F27" s="19">
        <v>1500</v>
      </c>
      <c r="G27" s="19">
        <v>0</v>
      </c>
      <c r="H27" s="19">
        <v>1500</v>
      </c>
      <c r="I27" s="19">
        <v>0</v>
      </c>
      <c r="J27" s="19">
        <v>1500</v>
      </c>
      <c r="K27" s="19">
        <v>0</v>
      </c>
      <c r="L27" s="19">
        <v>1500</v>
      </c>
      <c r="M27" s="19">
        <v>0</v>
      </c>
      <c r="N27" s="19">
        <v>1500</v>
      </c>
      <c r="O27" s="19">
        <v>0</v>
      </c>
      <c r="P27" s="19">
        <v>1500</v>
      </c>
      <c r="Q27" s="19">
        <v>0</v>
      </c>
      <c r="R27" s="19">
        <v>1500</v>
      </c>
    </row>
    <row r="28" spans="1:18" x14ac:dyDescent="0.3">
      <c r="A28" s="18" t="s">
        <v>26</v>
      </c>
      <c r="B28" s="18"/>
      <c r="C28" s="18"/>
      <c r="D28" s="18"/>
      <c r="E28" s="18"/>
      <c r="F28" s="19">
        <v>750</v>
      </c>
      <c r="G28" s="19">
        <v>0</v>
      </c>
      <c r="H28" s="19">
        <v>0</v>
      </c>
      <c r="I28" s="19">
        <v>0</v>
      </c>
      <c r="J28" s="19">
        <v>750</v>
      </c>
      <c r="K28" s="19">
        <v>0</v>
      </c>
      <c r="L28" s="19">
        <v>0</v>
      </c>
      <c r="M28" s="19">
        <v>0</v>
      </c>
      <c r="N28" s="19">
        <v>750</v>
      </c>
      <c r="O28" s="19">
        <v>0</v>
      </c>
      <c r="P28" s="19">
        <v>0</v>
      </c>
      <c r="Q28" s="19">
        <v>0</v>
      </c>
      <c r="R28" s="19">
        <v>750</v>
      </c>
    </row>
    <row r="29" spans="1:18" x14ac:dyDescent="0.3">
      <c r="A29" s="18" t="s">
        <v>28</v>
      </c>
      <c r="B29" s="18"/>
      <c r="C29" s="18"/>
      <c r="D29" s="18"/>
      <c r="E29" s="18"/>
      <c r="F29" s="19">
        <v>10000</v>
      </c>
      <c r="G29" s="19">
        <v>5000</v>
      </c>
      <c r="H29" s="19">
        <v>12500</v>
      </c>
      <c r="I29" s="19">
        <v>5000</v>
      </c>
      <c r="J29" s="19">
        <v>7500</v>
      </c>
      <c r="K29" s="19">
        <v>5000</v>
      </c>
      <c r="L29" s="19">
        <v>5000</v>
      </c>
      <c r="M29" s="19">
        <v>20000</v>
      </c>
      <c r="N29" s="19">
        <v>5000</v>
      </c>
      <c r="O29" s="19">
        <v>5000</v>
      </c>
      <c r="P29" s="19">
        <v>12500</v>
      </c>
      <c r="Q29" s="19">
        <v>7500</v>
      </c>
      <c r="R29" s="19">
        <v>5000</v>
      </c>
    </row>
    <row r="30" spans="1:18" x14ac:dyDescent="0.3">
      <c r="A30" s="18" t="s">
        <v>27</v>
      </c>
      <c r="B30" s="18"/>
      <c r="C30" s="18"/>
      <c r="D30" s="18"/>
      <c r="E30" s="18"/>
      <c r="F30" s="21">
        <v>1000</v>
      </c>
      <c r="G30" s="21">
        <v>1000</v>
      </c>
      <c r="H30" s="21">
        <v>1000</v>
      </c>
      <c r="I30" s="21">
        <v>1000</v>
      </c>
      <c r="J30" s="21">
        <v>1000</v>
      </c>
      <c r="K30" s="21">
        <v>1000</v>
      </c>
      <c r="L30" s="21">
        <v>1000</v>
      </c>
      <c r="M30" s="21">
        <v>1000</v>
      </c>
      <c r="N30" s="21">
        <v>1000</v>
      </c>
      <c r="O30" s="21">
        <v>1000</v>
      </c>
      <c r="P30" s="21">
        <v>1000</v>
      </c>
      <c r="Q30" s="21">
        <v>1000</v>
      </c>
      <c r="R30" s="21">
        <v>1000</v>
      </c>
    </row>
    <row r="31" spans="1:18" x14ac:dyDescent="0.3">
      <c r="A31" s="18" t="s">
        <v>54</v>
      </c>
      <c r="B31" s="18"/>
      <c r="C31" s="18"/>
      <c r="D31" s="18"/>
      <c r="E31" s="18"/>
      <c r="F31" s="21">
        <v>0</v>
      </c>
      <c r="G31" s="21">
        <v>3000</v>
      </c>
      <c r="H31" s="21">
        <v>0</v>
      </c>
      <c r="I31" s="21">
        <v>0</v>
      </c>
      <c r="J31" s="21">
        <v>7500</v>
      </c>
      <c r="K31" s="21">
        <v>0</v>
      </c>
      <c r="L31" s="21">
        <v>0</v>
      </c>
      <c r="M31" s="21">
        <v>0</v>
      </c>
      <c r="N31" s="21">
        <v>5000</v>
      </c>
      <c r="O31" s="21">
        <v>0</v>
      </c>
      <c r="P31" s="21">
        <v>0</v>
      </c>
      <c r="Q31" s="21">
        <v>0</v>
      </c>
      <c r="R31" s="21">
        <v>0</v>
      </c>
    </row>
    <row r="32" spans="1:18" x14ac:dyDescent="0.3">
      <c r="A32" s="18" t="s">
        <v>31</v>
      </c>
      <c r="B32" s="18"/>
      <c r="C32" s="18"/>
      <c r="D32" s="18"/>
      <c r="E32" s="18"/>
      <c r="F32" s="20">
        <v>250</v>
      </c>
      <c r="G32" s="20">
        <v>250</v>
      </c>
      <c r="H32" s="20">
        <v>250</v>
      </c>
      <c r="I32" s="20">
        <v>250</v>
      </c>
      <c r="J32" s="20">
        <v>250</v>
      </c>
      <c r="K32" s="20">
        <v>250</v>
      </c>
      <c r="L32" s="20">
        <v>250</v>
      </c>
      <c r="M32" s="20">
        <v>250</v>
      </c>
      <c r="N32" s="20">
        <v>250</v>
      </c>
      <c r="O32" s="20">
        <v>250</v>
      </c>
      <c r="P32" s="20">
        <v>250</v>
      </c>
      <c r="Q32" s="20">
        <v>250</v>
      </c>
      <c r="R32" s="20">
        <v>250</v>
      </c>
    </row>
    <row r="33" spans="1:18" s="2" customFormat="1" x14ac:dyDescent="0.3">
      <c r="A33" s="2" t="s">
        <v>29</v>
      </c>
      <c r="F33" s="14">
        <f>SUM(F26:F32)</f>
        <v>18500</v>
      </c>
      <c r="G33" s="14">
        <f t="shared" ref="G33:R33" si="13">SUM(G26:G32)</f>
        <v>9250</v>
      </c>
      <c r="H33" s="14">
        <f t="shared" si="13"/>
        <v>15250</v>
      </c>
      <c r="I33" s="14">
        <f t="shared" si="13"/>
        <v>11250</v>
      </c>
      <c r="J33" s="14">
        <f t="shared" si="13"/>
        <v>18500</v>
      </c>
      <c r="K33" s="14">
        <f t="shared" si="13"/>
        <v>6250</v>
      </c>
      <c r="L33" s="14">
        <f t="shared" si="13"/>
        <v>12750</v>
      </c>
      <c r="M33" s="14">
        <f t="shared" si="13"/>
        <v>21250</v>
      </c>
      <c r="N33" s="14">
        <f t="shared" si="13"/>
        <v>13500</v>
      </c>
      <c r="O33" s="14">
        <f t="shared" si="13"/>
        <v>11250</v>
      </c>
      <c r="P33" s="14">
        <f t="shared" si="13"/>
        <v>15250</v>
      </c>
      <c r="Q33" s="14">
        <f t="shared" si="13"/>
        <v>8750</v>
      </c>
      <c r="R33" s="14">
        <f t="shared" si="13"/>
        <v>13500</v>
      </c>
    </row>
    <row r="34" spans="1:18" x14ac:dyDescent="0.3"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s="2" customFormat="1" x14ac:dyDescent="0.3">
      <c r="A35" s="2" t="s">
        <v>30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x14ac:dyDescent="0.3">
      <c r="A36" s="18" t="s">
        <v>33</v>
      </c>
      <c r="B36" s="18"/>
      <c r="C36" s="18"/>
      <c r="D36" s="18"/>
      <c r="E36" s="18"/>
      <c r="F36" s="19">
        <v>-3500</v>
      </c>
      <c r="G36" s="19">
        <v>0</v>
      </c>
      <c r="H36" s="19">
        <v>-3500</v>
      </c>
      <c r="I36" s="19">
        <v>0</v>
      </c>
      <c r="J36" s="19">
        <v>-3500</v>
      </c>
      <c r="K36" s="19">
        <v>0</v>
      </c>
      <c r="L36" s="19">
        <v>-3500</v>
      </c>
      <c r="M36" s="19">
        <v>0</v>
      </c>
      <c r="N36" s="19">
        <v>-3500</v>
      </c>
      <c r="O36" s="19">
        <v>0</v>
      </c>
      <c r="P36" s="19">
        <v>-3500</v>
      </c>
      <c r="Q36" s="19">
        <v>0</v>
      </c>
      <c r="R36" s="19">
        <v>-3500</v>
      </c>
    </row>
    <row r="37" spans="1:18" x14ac:dyDescent="0.3">
      <c r="A37" s="18" t="s">
        <v>34</v>
      </c>
      <c r="B37" s="18"/>
      <c r="C37" s="18"/>
      <c r="D37" s="18"/>
      <c r="E37" s="18"/>
      <c r="F37" s="19">
        <v>0</v>
      </c>
      <c r="G37" s="19">
        <v>-2000</v>
      </c>
      <c r="H37" s="19">
        <v>0</v>
      </c>
      <c r="I37" s="19">
        <v>0</v>
      </c>
      <c r="J37" s="19">
        <v>0</v>
      </c>
      <c r="K37" s="19">
        <v>-3000</v>
      </c>
      <c r="L37" s="19">
        <v>0</v>
      </c>
      <c r="M37" s="19">
        <v>0</v>
      </c>
      <c r="N37" s="19">
        <v>0</v>
      </c>
      <c r="O37" s="19">
        <v>-5000</v>
      </c>
      <c r="P37" s="19">
        <v>0</v>
      </c>
      <c r="Q37" s="19">
        <v>0</v>
      </c>
      <c r="R37" s="19">
        <v>0</v>
      </c>
    </row>
    <row r="38" spans="1:18" x14ac:dyDescent="0.3">
      <c r="A38" s="18" t="s">
        <v>48</v>
      </c>
      <c r="B38" s="18"/>
      <c r="C38" s="18"/>
      <c r="D38" s="18"/>
      <c r="E38" s="18"/>
      <c r="F38" s="19">
        <v>0</v>
      </c>
      <c r="G38" s="19">
        <v>-5000</v>
      </c>
      <c r="H38" s="19">
        <v>0</v>
      </c>
      <c r="I38" s="19">
        <v>0</v>
      </c>
      <c r="J38" s="19">
        <v>0</v>
      </c>
      <c r="K38" s="19">
        <v>-5000</v>
      </c>
      <c r="L38" s="19">
        <v>0</v>
      </c>
      <c r="M38" s="19">
        <v>0</v>
      </c>
      <c r="N38" s="19">
        <v>0</v>
      </c>
      <c r="O38" s="19">
        <v>-5000</v>
      </c>
      <c r="P38" s="19">
        <v>0</v>
      </c>
      <c r="Q38" s="19">
        <v>0</v>
      </c>
      <c r="R38" s="19">
        <v>0</v>
      </c>
    </row>
    <row r="39" spans="1:18" x14ac:dyDescent="0.3">
      <c r="A39" s="18" t="s">
        <v>49</v>
      </c>
      <c r="B39" s="18"/>
      <c r="C39" s="18"/>
      <c r="D39" s="18"/>
      <c r="E39" s="18"/>
      <c r="F39" s="19">
        <v>-3000</v>
      </c>
      <c r="G39" s="19">
        <v>0</v>
      </c>
      <c r="H39" s="19">
        <v>0</v>
      </c>
      <c r="I39" s="19">
        <v>0</v>
      </c>
      <c r="J39" s="19">
        <v>-3000</v>
      </c>
      <c r="K39" s="19">
        <v>0</v>
      </c>
      <c r="L39" s="19">
        <v>0</v>
      </c>
      <c r="M39" s="19">
        <v>0</v>
      </c>
      <c r="N39" s="19">
        <v>-3000</v>
      </c>
      <c r="O39" s="19">
        <v>0</v>
      </c>
      <c r="P39" s="19">
        <v>0</v>
      </c>
      <c r="Q39" s="19">
        <v>0</v>
      </c>
      <c r="R39" s="19">
        <v>0</v>
      </c>
    </row>
    <row r="40" spans="1:18" x14ac:dyDescent="0.3">
      <c r="A40" s="18" t="s">
        <v>35</v>
      </c>
      <c r="B40" s="18"/>
      <c r="C40" s="18"/>
      <c r="D40" s="18"/>
      <c r="E40" s="18"/>
      <c r="F40" s="19">
        <v>0</v>
      </c>
      <c r="G40" s="19">
        <v>-750</v>
      </c>
      <c r="H40" s="19">
        <v>0</v>
      </c>
      <c r="I40" s="19">
        <v>0</v>
      </c>
      <c r="J40" s="19">
        <v>0</v>
      </c>
      <c r="K40" s="19">
        <v>-750</v>
      </c>
      <c r="L40" s="19">
        <v>0</v>
      </c>
      <c r="M40" s="19">
        <v>0</v>
      </c>
      <c r="N40" s="19">
        <v>0</v>
      </c>
      <c r="O40" s="19">
        <v>-750</v>
      </c>
      <c r="P40" s="19">
        <v>0</v>
      </c>
      <c r="Q40" s="19">
        <v>0</v>
      </c>
      <c r="R40" s="19">
        <v>0</v>
      </c>
    </row>
    <row r="41" spans="1:18" x14ac:dyDescent="0.3">
      <c r="A41" s="18" t="s">
        <v>50</v>
      </c>
      <c r="B41" s="18"/>
      <c r="C41" s="18"/>
      <c r="D41" s="18"/>
      <c r="E41" s="18"/>
      <c r="F41" s="19"/>
      <c r="G41" s="19">
        <v>-7500</v>
      </c>
      <c r="H41" s="19">
        <v>0</v>
      </c>
      <c r="I41" s="19">
        <v>0</v>
      </c>
      <c r="J41" s="19">
        <v>0</v>
      </c>
      <c r="K41" s="19">
        <v>-7500</v>
      </c>
      <c r="L41" s="19">
        <v>0</v>
      </c>
      <c r="M41" s="19">
        <v>0</v>
      </c>
      <c r="N41" s="19">
        <v>0</v>
      </c>
      <c r="O41" s="19">
        <v>-7500</v>
      </c>
      <c r="P41" s="19">
        <v>0</v>
      </c>
      <c r="Q41" s="19">
        <v>0</v>
      </c>
      <c r="R41" s="19">
        <v>0</v>
      </c>
    </row>
    <row r="42" spans="1:18" x14ac:dyDescent="0.3">
      <c r="A42" s="18" t="s">
        <v>36</v>
      </c>
      <c r="B42" s="18"/>
      <c r="C42" s="18"/>
      <c r="D42" s="18"/>
      <c r="E42" s="18"/>
      <c r="F42" s="19">
        <v>0</v>
      </c>
      <c r="G42" s="19">
        <v>0</v>
      </c>
      <c r="H42" s="19">
        <v>0</v>
      </c>
      <c r="I42" s="19">
        <v>-2000</v>
      </c>
      <c r="J42" s="19">
        <v>0</v>
      </c>
      <c r="K42" s="19">
        <v>0</v>
      </c>
      <c r="L42" s="19">
        <v>0</v>
      </c>
      <c r="M42" s="19">
        <v>-2000</v>
      </c>
      <c r="N42" s="19">
        <v>0</v>
      </c>
      <c r="O42" s="19">
        <v>0</v>
      </c>
      <c r="P42" s="19">
        <v>0</v>
      </c>
      <c r="Q42" s="19">
        <v>0</v>
      </c>
      <c r="R42" s="19">
        <v>-2000</v>
      </c>
    </row>
    <row r="43" spans="1:18" x14ac:dyDescent="0.3">
      <c r="A43" s="18" t="s">
        <v>37</v>
      </c>
      <c r="B43" s="18"/>
      <c r="C43" s="18"/>
      <c r="D43" s="18"/>
      <c r="E43" s="18"/>
      <c r="F43" s="19">
        <v>0</v>
      </c>
      <c r="G43" s="19">
        <v>-1500</v>
      </c>
      <c r="H43" s="19">
        <v>0</v>
      </c>
      <c r="I43" s="19">
        <v>0</v>
      </c>
      <c r="J43" s="19">
        <v>0</v>
      </c>
      <c r="K43" s="19">
        <v>-1500</v>
      </c>
      <c r="L43" s="19">
        <v>0</v>
      </c>
      <c r="M43" s="19">
        <v>0</v>
      </c>
      <c r="N43" s="19">
        <v>0</v>
      </c>
      <c r="O43" s="19">
        <v>-1500</v>
      </c>
      <c r="P43" s="19">
        <v>0</v>
      </c>
      <c r="Q43" s="19">
        <v>0</v>
      </c>
      <c r="R43" s="19">
        <v>0</v>
      </c>
    </row>
    <row r="44" spans="1:18" x14ac:dyDescent="0.3">
      <c r="A44" s="18" t="s">
        <v>38</v>
      </c>
      <c r="B44" s="18"/>
      <c r="C44" s="18"/>
      <c r="D44" s="18"/>
      <c r="E44" s="18"/>
      <c r="F44" s="19">
        <v>-750</v>
      </c>
      <c r="G44" s="19">
        <v>0</v>
      </c>
      <c r="H44" s="19">
        <v>0</v>
      </c>
      <c r="I44" s="19">
        <v>0</v>
      </c>
      <c r="J44" s="19">
        <v>-750</v>
      </c>
      <c r="K44" s="19">
        <v>0</v>
      </c>
      <c r="L44" s="19">
        <v>0</v>
      </c>
      <c r="M44" s="19">
        <v>0</v>
      </c>
      <c r="N44" s="19">
        <v>-750</v>
      </c>
      <c r="O44" s="19">
        <v>0</v>
      </c>
      <c r="P44" s="19">
        <v>0</v>
      </c>
      <c r="Q44" s="19">
        <v>0</v>
      </c>
      <c r="R44" s="19">
        <v>-750</v>
      </c>
    </row>
    <row r="45" spans="1:18" x14ac:dyDescent="0.3">
      <c r="A45" s="18" t="s">
        <v>52</v>
      </c>
      <c r="B45" s="18"/>
      <c r="C45" s="18"/>
      <c r="D45" s="18"/>
      <c r="E45" s="18"/>
      <c r="F45" s="19">
        <v>0</v>
      </c>
      <c r="G45" s="19">
        <v>0</v>
      </c>
      <c r="H45" s="19">
        <v>-7500</v>
      </c>
      <c r="I45" s="19">
        <v>0</v>
      </c>
      <c r="J45" s="19">
        <v>0</v>
      </c>
      <c r="K45" s="19">
        <v>0</v>
      </c>
      <c r="L45" s="19">
        <v>0</v>
      </c>
      <c r="M45" s="19">
        <v>-10000</v>
      </c>
      <c r="N45" s="19">
        <v>0</v>
      </c>
      <c r="O45" s="19">
        <v>0</v>
      </c>
      <c r="P45" s="19">
        <v>0</v>
      </c>
      <c r="Q45" s="19">
        <v>-8000</v>
      </c>
      <c r="R45" s="19">
        <v>0</v>
      </c>
    </row>
    <row r="46" spans="1:18" ht="13.8" customHeight="1" x14ac:dyDescent="0.3">
      <c r="A46" s="18" t="s">
        <v>40</v>
      </c>
      <c r="B46" s="18"/>
      <c r="C46" s="18"/>
      <c r="D46" s="18"/>
      <c r="E46" s="18"/>
      <c r="F46" s="19">
        <v>-500</v>
      </c>
      <c r="G46" s="19">
        <v>0</v>
      </c>
      <c r="H46" s="19">
        <v>-500</v>
      </c>
      <c r="I46" s="19">
        <v>0</v>
      </c>
      <c r="J46" s="19">
        <v>-500</v>
      </c>
      <c r="K46" s="19">
        <v>0</v>
      </c>
      <c r="L46" s="19">
        <v>-500</v>
      </c>
      <c r="M46" s="19">
        <v>0</v>
      </c>
      <c r="N46" s="19">
        <v>-500</v>
      </c>
      <c r="O46" s="19">
        <v>0</v>
      </c>
      <c r="P46" s="19">
        <v>-500</v>
      </c>
      <c r="Q46" s="19">
        <v>0</v>
      </c>
      <c r="R46" s="19">
        <v>-500</v>
      </c>
    </row>
    <row r="47" spans="1:18" ht="13.8" customHeight="1" x14ac:dyDescent="0.3">
      <c r="A47" s="18" t="s">
        <v>51</v>
      </c>
      <c r="B47" s="18"/>
      <c r="C47" s="18"/>
      <c r="D47" s="18"/>
      <c r="E47" s="18"/>
      <c r="F47" s="19">
        <v>-1000</v>
      </c>
      <c r="G47" s="19">
        <v>0</v>
      </c>
      <c r="H47" s="19">
        <v>0</v>
      </c>
      <c r="I47" s="19">
        <v>0</v>
      </c>
      <c r="J47" s="19">
        <v>-1000</v>
      </c>
      <c r="K47" s="19">
        <v>0</v>
      </c>
      <c r="L47" s="19">
        <v>0</v>
      </c>
      <c r="M47" s="19">
        <v>0</v>
      </c>
      <c r="N47" s="19">
        <v>-1000</v>
      </c>
      <c r="O47" s="19">
        <v>0</v>
      </c>
      <c r="P47" s="19">
        <v>0</v>
      </c>
      <c r="Q47" s="19">
        <v>0</v>
      </c>
      <c r="R47" s="19">
        <v>-1000</v>
      </c>
    </row>
    <row r="48" spans="1:18" x14ac:dyDescent="0.3">
      <c r="A48" s="18" t="s">
        <v>39</v>
      </c>
      <c r="B48" s="18"/>
      <c r="C48" s="18"/>
      <c r="D48" s="18"/>
      <c r="E48" s="18"/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</row>
    <row r="49" spans="1:18" x14ac:dyDescent="0.3">
      <c r="A49" s="18" t="s">
        <v>39</v>
      </c>
      <c r="B49" s="18"/>
      <c r="C49" s="18"/>
      <c r="D49" s="18"/>
      <c r="E49" s="18"/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</row>
    <row r="50" spans="1:18" x14ac:dyDescent="0.3">
      <c r="A50" s="18" t="s">
        <v>39</v>
      </c>
      <c r="B50" s="18"/>
      <c r="C50" s="18"/>
      <c r="D50" s="18"/>
      <c r="E50" s="18"/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</row>
    <row r="51" spans="1:18" x14ac:dyDescent="0.3">
      <c r="A51" s="18" t="s">
        <v>39</v>
      </c>
      <c r="B51" s="18"/>
      <c r="C51" s="18"/>
      <c r="D51" s="18"/>
      <c r="E51" s="18"/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</row>
    <row r="52" spans="1:18" x14ac:dyDescent="0.3">
      <c r="A52" s="18" t="s">
        <v>39</v>
      </c>
      <c r="B52" s="18"/>
      <c r="C52" s="18"/>
      <c r="D52" s="18"/>
      <c r="E52" s="18"/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</row>
    <row r="53" spans="1:18" x14ac:dyDescent="0.3">
      <c r="A53" s="18" t="s">
        <v>41</v>
      </c>
      <c r="B53" s="18"/>
      <c r="C53" s="18"/>
      <c r="D53" s="18"/>
      <c r="E53" s="18"/>
      <c r="F53" s="20">
        <v>-3500</v>
      </c>
      <c r="G53" s="20">
        <v>-3500</v>
      </c>
      <c r="H53" s="20">
        <v>-3500</v>
      </c>
      <c r="I53" s="20">
        <v>-3500</v>
      </c>
      <c r="J53" s="20">
        <v>-3500</v>
      </c>
      <c r="K53" s="20">
        <v>-3500</v>
      </c>
      <c r="L53" s="20">
        <v>-3500</v>
      </c>
      <c r="M53" s="20">
        <v>-3500</v>
      </c>
      <c r="N53" s="20">
        <v>-3500</v>
      </c>
      <c r="O53" s="20">
        <v>-3500</v>
      </c>
      <c r="P53" s="20">
        <v>-3500</v>
      </c>
      <c r="Q53" s="20">
        <v>-3500</v>
      </c>
      <c r="R53" s="20">
        <v>-3500</v>
      </c>
    </row>
    <row r="54" spans="1:18" s="2" customFormat="1" x14ac:dyDescent="0.3">
      <c r="A54" s="2" t="s">
        <v>42</v>
      </c>
      <c r="F54" s="14">
        <f>SUM(F36:F53)</f>
        <v>-12250</v>
      </c>
      <c r="G54" s="14">
        <f t="shared" ref="G54:R54" si="14">SUM(G36:G53)</f>
        <v>-20250</v>
      </c>
      <c r="H54" s="14">
        <f t="shared" si="14"/>
        <v>-15000</v>
      </c>
      <c r="I54" s="14">
        <f t="shared" si="14"/>
        <v>-5500</v>
      </c>
      <c r="J54" s="14">
        <f t="shared" si="14"/>
        <v>-12250</v>
      </c>
      <c r="K54" s="14">
        <f t="shared" si="14"/>
        <v>-21250</v>
      </c>
      <c r="L54" s="14">
        <f t="shared" si="14"/>
        <v>-7500</v>
      </c>
      <c r="M54" s="14">
        <f t="shared" si="14"/>
        <v>-15500</v>
      </c>
      <c r="N54" s="14">
        <f t="shared" si="14"/>
        <v>-12250</v>
      </c>
      <c r="O54" s="14">
        <f t="shared" si="14"/>
        <v>-23250</v>
      </c>
      <c r="P54" s="14">
        <f t="shared" si="14"/>
        <v>-7500</v>
      </c>
      <c r="Q54" s="14">
        <f t="shared" si="14"/>
        <v>-11500</v>
      </c>
      <c r="R54" s="14">
        <f t="shared" si="14"/>
        <v>-11250</v>
      </c>
    </row>
    <row r="55" spans="1:18" x14ac:dyDescent="0.3"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s="2" customFormat="1" x14ac:dyDescent="0.3">
      <c r="A56" s="2" t="s">
        <v>45</v>
      </c>
      <c r="F56" s="14">
        <f>F33+F54</f>
        <v>6250</v>
      </c>
      <c r="G56" s="14">
        <f t="shared" ref="G56:R56" si="15">G33+G54</f>
        <v>-11000</v>
      </c>
      <c r="H56" s="14">
        <f t="shared" si="15"/>
        <v>250</v>
      </c>
      <c r="I56" s="14">
        <f t="shared" si="15"/>
        <v>5750</v>
      </c>
      <c r="J56" s="14">
        <f t="shared" si="15"/>
        <v>6250</v>
      </c>
      <c r="K56" s="14">
        <f t="shared" si="15"/>
        <v>-15000</v>
      </c>
      <c r="L56" s="14">
        <f t="shared" si="15"/>
        <v>5250</v>
      </c>
      <c r="M56" s="14">
        <f t="shared" si="15"/>
        <v>5750</v>
      </c>
      <c r="N56" s="14">
        <f t="shared" si="15"/>
        <v>1250</v>
      </c>
      <c r="O56" s="14">
        <f t="shared" si="15"/>
        <v>-12000</v>
      </c>
      <c r="P56" s="14">
        <f t="shared" si="15"/>
        <v>7750</v>
      </c>
      <c r="Q56" s="14">
        <f t="shared" si="15"/>
        <v>-2750</v>
      </c>
      <c r="R56" s="14">
        <f t="shared" si="15"/>
        <v>2250</v>
      </c>
    </row>
    <row r="57" spans="1:18" x14ac:dyDescent="0.3"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3"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3"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3"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3"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3"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3"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3"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6:18" x14ac:dyDescent="0.3"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6:18" x14ac:dyDescent="0.3"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6:18" x14ac:dyDescent="0.3"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6:18" x14ac:dyDescent="0.3"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6:18" x14ac:dyDescent="0.3"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6:18" x14ac:dyDescent="0.3"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6:18" x14ac:dyDescent="0.3"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6:18" x14ac:dyDescent="0.3"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6:18" x14ac:dyDescent="0.3"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6:18" x14ac:dyDescent="0.3"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6:18" x14ac:dyDescent="0.3"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6:18" x14ac:dyDescent="0.3"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6:18" x14ac:dyDescent="0.3"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6:18" x14ac:dyDescent="0.3"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6:18" x14ac:dyDescent="0.3"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6:18" x14ac:dyDescent="0.3"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x14ac:dyDescent="0.3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6:18" x14ac:dyDescent="0.3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6:18" x14ac:dyDescent="0.3"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</row>
    <row r="84" spans="6:18" x14ac:dyDescent="0.3"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</row>
    <row r="85" spans="6:18" x14ac:dyDescent="0.3"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</row>
    <row r="86" spans="6:18" x14ac:dyDescent="0.3"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</row>
    <row r="87" spans="6:18" x14ac:dyDescent="0.3"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</row>
    <row r="88" spans="6:18" x14ac:dyDescent="0.3"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6:18" x14ac:dyDescent="0.3"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</row>
    <row r="90" spans="6:18" x14ac:dyDescent="0.3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6:18" x14ac:dyDescent="0.3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</row>
    <row r="92" spans="6:18" x14ac:dyDescent="0.3"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</row>
    <row r="93" spans="6:18" x14ac:dyDescent="0.3"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6:18" x14ac:dyDescent="0.3"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6:18" x14ac:dyDescent="0.3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6:18" x14ac:dyDescent="0.3"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</row>
    <row r="97" spans="6:18" x14ac:dyDescent="0.3"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6:18" x14ac:dyDescent="0.3"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</row>
    <row r="99" spans="6:18" x14ac:dyDescent="0.3"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</row>
    <row r="100" spans="6:18" x14ac:dyDescent="0.3"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</row>
    <row r="101" spans="6:18" x14ac:dyDescent="0.3"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6:18" x14ac:dyDescent="0.3"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</row>
    <row r="103" spans="6:18" x14ac:dyDescent="0.3"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</row>
    <row r="104" spans="6:18" x14ac:dyDescent="0.3"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6:18" x14ac:dyDescent="0.3"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6:18" x14ac:dyDescent="0.3"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</sheetData>
  <pageMargins left="0" right="0" top="0" bottom="0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 Grimes</dc:creator>
  <cp:keywords/>
  <dc:description/>
  <cp:lastModifiedBy>Jack Grimes</cp:lastModifiedBy>
  <cp:revision/>
  <cp:lastPrinted>2024-01-23T17:26:27Z</cp:lastPrinted>
  <dcterms:created xsi:type="dcterms:W3CDTF">2024-01-23T15:58:53Z</dcterms:created>
  <dcterms:modified xsi:type="dcterms:W3CDTF">2024-01-23T17:26:52Z</dcterms:modified>
  <cp:category/>
  <cp:contentStatus/>
</cp:coreProperties>
</file>