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ccc6f32f88d94da3/MXMM/Clients/Golf Rep Sites/Client Folder Content/Companies/Nivo/"/>
    </mc:Choice>
  </mc:AlternateContent>
  <xr:revisionPtr revIDLastSave="0" documentId="8_{A7538418-59CC-498F-8242-712E7480B08F}" xr6:coauthVersionLast="47" xr6:coauthVersionMax="47" xr10:uidLastSave="{00000000-0000-0000-0000-000000000000}"/>
  <workbookProtection workbookAlgorithmName="SHA-512" workbookHashValue="G9AyaACQbSqS7qwxpjGYbU0daNbaXVpVexpcT9tbcVLfMT11gGo/zPwMeh+mKhfD1+pW3or/1MERvprf+1q/tA==" workbookSaltValue="dgV0dG3mjk9eHGQhv8xTGA==" workbookSpinCount="100000" lockStructure="1"/>
  <bookViews>
    <workbookView xWindow="-23148" yWindow="492" windowWidth="23256" windowHeight="12456" xr2:uid="{93AA2DF2-62B9-40BD-9EBA-7A21E42B357D}"/>
  </bookViews>
  <sheets>
    <sheet name="COVER" sheetId="16" r:id="rId1"/>
    <sheet name="UPC" sheetId="354" state="hidden" r:id="rId2"/>
    <sheet name="REP" sheetId="11" state="hidden" r:id="rId3"/>
    <sheet name="Terms and conditions" sheetId="9" state="hidden" r:id="rId4"/>
    <sheet name="Termes et conditions" sheetId="10" state="hidden" r:id="rId5"/>
    <sheet name="Sales Reps (USA)" sheetId="878" r:id="rId6"/>
    <sheet name="Women Accessories" sheetId="944" r:id="rId7"/>
    <sheet name="Women Tops" sheetId="945" r:id="rId8"/>
    <sheet name="Dresses" sheetId="946" r:id="rId9"/>
    <sheet name="Women Bottoms" sheetId="947" r:id="rId10"/>
    <sheet name="MasterWorksheet" sheetId="6" state="hidden" r:id="rId11"/>
    <sheet name="Listes " sheetId="13" state="hidden" r:id="rId12"/>
    <sheet name="ORDR" sheetId="14" state="hidden" r:id="rId13"/>
    <sheet name="RDR1" sheetId="15" state="hidden" r:id="rId14"/>
  </sheets>
  <externalReferences>
    <externalReference r:id="rId15"/>
    <externalReference r:id="rId16"/>
    <externalReference r:id="rId17"/>
    <externalReference r:id="rId18"/>
    <externalReference r:id="rId19"/>
  </externalReferences>
  <definedNames>
    <definedName name="_xlnm._FilterDatabase" localSheetId="10" hidden="1">MasterWorksheet!$A$6:$R$1104</definedName>
    <definedName name="AmountMariusC" localSheetId="5">#REF!</definedName>
    <definedName name="AmountMariusC" localSheetId="1">#REF!</definedName>
    <definedName name="AmountMariusC">#REF!</definedName>
    <definedName name="AmountMariusD" localSheetId="5">#REF!</definedName>
    <definedName name="AmountMariusD" localSheetId="1">#REF!</definedName>
    <definedName name="AmountMariusD">#REF!</definedName>
    <definedName name="AmountMariusE" localSheetId="5">#REF!</definedName>
    <definedName name="AmountMariusE" localSheetId="1">#REF!</definedName>
    <definedName name="AmountMariusE">#REF!</definedName>
    <definedName name="AmountMariusF" localSheetId="5">#REF!</definedName>
    <definedName name="AmountMariusF" localSheetId="1">#REF!</definedName>
    <definedName name="AmountMariusF">#REF!</definedName>
    <definedName name="AmountMariusHat" localSheetId="5">#REF!</definedName>
    <definedName name="AmountMariusHat" localSheetId="1">#REF!</definedName>
    <definedName name="AmountMariusHat">#REF!</definedName>
    <definedName name="AmountMariusSock" localSheetId="5">#REF!</definedName>
    <definedName name="AmountMariusSock" localSheetId="1">#REF!</definedName>
    <definedName name="AmountMariusSock">#REF!</definedName>
    <definedName name="booking0to1999" localSheetId="5">#REF!</definedName>
    <definedName name="booking0to1999">#REF!</definedName>
    <definedName name="booking10000andover" localSheetId="5">#REF!</definedName>
    <definedName name="booking10000andover">#REF!</definedName>
    <definedName name="booking200to4999" localSheetId="5">#REF!</definedName>
    <definedName name="booking200to4999">#REF!</definedName>
    <definedName name="booking5000to7999" localSheetId="5">#REF!</definedName>
    <definedName name="booking5000to7999">#REF!</definedName>
    <definedName name="booking8000to9999" localSheetId="5">#REF!</definedName>
    <definedName name="booking8000to9999">#REF!</definedName>
    <definedName name="bookingdiscount0percent" localSheetId="5">#REF!</definedName>
    <definedName name="bookingdiscount0percent">#REF!</definedName>
    <definedName name="bookingdiscount2percent" localSheetId="5">#REF!</definedName>
    <definedName name="bookingdiscount2percent">#REF!</definedName>
    <definedName name="bookingdiscount3percent" localSheetId="5">#REF!</definedName>
    <definedName name="bookingdiscount3percent">#REF!</definedName>
    <definedName name="bookingdiscount4percent" localSheetId="5">#REF!</definedName>
    <definedName name="bookingdiscount4percent">#REF!</definedName>
    <definedName name="bookingdiscount5percent" localSheetId="5">#REF!</definedName>
    <definedName name="bookingdiscount5percent">#REF!</definedName>
    <definedName name="BuyerName" localSheetId="5">[1]COVER!$F$42</definedName>
    <definedName name="BuyerName">COVER!$F$42</definedName>
    <definedName name="CancelDate" localSheetId="5">[1]COVER!$F$33</definedName>
    <definedName name="CancelDate" localSheetId="1">[2]COVER!$F$33</definedName>
    <definedName name="CancelDate">COVER!$F$33</definedName>
    <definedName name="ClearEmbroidery" localSheetId="7">'Women Tops'!$Q$11</definedName>
    <definedName name="ClearEmbroideryColor" localSheetId="7">'Women Tops'!$R$11</definedName>
    <definedName name="ClearOrder" localSheetId="8">Dresses!$F$11</definedName>
    <definedName name="ClearOrder" localSheetId="5">#REF!</definedName>
    <definedName name="ClearOrder" localSheetId="1">#REF!</definedName>
    <definedName name="ClearOrder" localSheetId="6">'Women Accessories'!$I$11</definedName>
    <definedName name="ClearOrder" localSheetId="9">'Women Bottoms'!$M$11</definedName>
    <definedName name="ClearOrder" localSheetId="7">'Women Tops'!$G$11</definedName>
    <definedName name="ClearOrder">#REF!</definedName>
    <definedName name="ClosingRemarks" localSheetId="5">[1]COVER!$AF$27</definedName>
    <definedName name="ClosingRemarks" localSheetId="1">[2]COVER!$AF$27</definedName>
    <definedName name="ClosingRemarks">COVER!$AF$27</definedName>
    <definedName name="Code3N2" localSheetId="5">#REF!</definedName>
    <definedName name="Code3N2" localSheetId="1">#REF!</definedName>
    <definedName name="Code3N2">#REF!</definedName>
    <definedName name="CodeGM" localSheetId="5">#REF!</definedName>
    <definedName name="CodeGM" localSheetId="1">#REF!</definedName>
    <definedName name="CodeGM">#REF!</definedName>
    <definedName name="CodeLS" localSheetId="5">#REF!</definedName>
    <definedName name="CodeLS" localSheetId="1">#REF!</definedName>
    <definedName name="CodeLS">#REF!</definedName>
    <definedName name="CodeLSB" localSheetId="5">#REF!</definedName>
    <definedName name="CodeLSB" localSheetId="1">#REF!</definedName>
    <definedName name="CodeLSB">#REF!</definedName>
    <definedName name="CodeLSBalls" localSheetId="5">#REF!</definedName>
    <definedName name="CodeLSBalls" localSheetId="1">#REF!</definedName>
    <definedName name="CodeLSBalls">#REF!</definedName>
    <definedName name="CodePP" localSheetId="5">#REF!</definedName>
    <definedName name="CodePP" localSheetId="1">#REF!</definedName>
    <definedName name="CodePP">#REF!</definedName>
    <definedName name="CodeSJ" localSheetId="5">#REF!</definedName>
    <definedName name="CodeSJ" localSheetId="1">#REF!</definedName>
    <definedName name="CodeSJ">#REF!</definedName>
    <definedName name="CodeVerif3N2" localSheetId="5">#REF!</definedName>
    <definedName name="CodeVerif3N2" localSheetId="1">#REF!</definedName>
    <definedName name="CodeVerif3N2">#REF!</definedName>
    <definedName name="CodeVerifGM" localSheetId="5">#REF!</definedName>
    <definedName name="CodeVerifGM" localSheetId="1">#REF!</definedName>
    <definedName name="CodeVerifGM">#REF!</definedName>
    <definedName name="CodeVerifLS" localSheetId="5">#REF!</definedName>
    <definedName name="CodeVerifLS" localSheetId="1">#REF!</definedName>
    <definedName name="CodeVerifLS">#REF!</definedName>
    <definedName name="CodeVerifLSB" localSheetId="5">#REF!</definedName>
    <definedName name="CodeVerifLSB" localSheetId="1">#REF!</definedName>
    <definedName name="CodeVerifLSB">#REF!</definedName>
    <definedName name="CodeVerifSJ" localSheetId="5">#REF!</definedName>
    <definedName name="CodeVerifSJ" localSheetId="1">#REF!</definedName>
    <definedName name="CodeVerifSJ">#REF!</definedName>
    <definedName name="ColBC" localSheetId="5">[1]!TableauBC[BillCode]</definedName>
    <definedName name="ColBC">#REF!</definedName>
    <definedName name="ColBillName" localSheetId="5">[1]!TableauBC[BillName]</definedName>
    <definedName name="ColBillName">#REF!</definedName>
    <definedName name="ColD" localSheetId="5">[1]!TableauBC[Discount booking]</definedName>
    <definedName name="ColD">#REF!</definedName>
    <definedName name="ColDR" localSheetId="5">[1]!TableauBC[Discount Repeat]</definedName>
    <definedName name="ColDR">#REF!</definedName>
    <definedName name="ColT" localSheetId="5">[1]!TableauBC[Terms]</definedName>
    <definedName name="ColT">#REF!</definedName>
    <definedName name="Comments" localSheetId="5">[1]COVER!$F$46</definedName>
    <definedName name="Comments">COVER!$F$46</definedName>
    <definedName name="CustomerNumber" localSheetId="5">[1]COVER!$F$15</definedName>
    <definedName name="CustomerNumber">COVER!$F$15</definedName>
    <definedName name="DATA_100">#REF!</definedName>
    <definedName name="DATA_101">#REF!</definedName>
    <definedName name="DATA_107">#REF!</definedName>
    <definedName name="DATA_110">#REF!</definedName>
    <definedName name="DATA_22FW_COLLECTION">#REF!</definedName>
    <definedName name="DATA_23SS_COLLECTION">#REF!</definedName>
    <definedName name="DATA_ACCESSORIES">#REF!</definedName>
    <definedName name="DATA_Accessories_FirstO">#REF!</definedName>
    <definedName name="DATA_Accessories_FirstOrder">#REF!</definedName>
    <definedName name="DATA_Accessories_FO">#REF!</definedName>
    <definedName name="DATA_Accessories_SecondO">#REF!</definedName>
    <definedName name="DATA_ATEC" localSheetId="5">#REF!</definedName>
    <definedName name="DATA_ATEC" localSheetId="1">#REF!</definedName>
    <definedName name="DATA_ATEC">#REF!</definedName>
    <definedName name="DATA_BOTTOM">#REF!</definedName>
    <definedName name="DATA_BOTTOMS">#REF!</definedName>
    <definedName name="DATA_COLLECTION">#REF!</definedName>
    <definedName name="DATA_DEMARINI" localSheetId="5">#REF!</definedName>
    <definedName name="DATA_DEMARINI" localSheetId="1">#REF!</definedName>
    <definedName name="DATA_DEMARINI">#REF!</definedName>
    <definedName name="DATA_DRESS">#REF!</definedName>
    <definedName name="DATA_Dresses">Dresses!$A$9:$O$25</definedName>
    <definedName name="DATA_EMBROIDERY">#REF!</definedName>
    <definedName name="DATA_Embroidery_ACCESSORIES">#REF!</definedName>
    <definedName name="DATA_Embroidery_BOTTOMS">#REF!</definedName>
    <definedName name="DATA_Embroidery_Dresses">Dresses!$Q$9:$T$25</definedName>
    <definedName name="DATA_Embroidery_MARGIN_BUILDER">#REF!</definedName>
    <definedName name="DATA_Embroidery_Men_Accessories">#REF!</definedName>
    <definedName name="DATA_Embroidery_Men_Bottoms">#REF!</definedName>
    <definedName name="DATA_Embroidery_Men_Tops">#REF!</definedName>
    <definedName name="DATA_Embroidery_OUTERWEAR">#REF!</definedName>
    <definedName name="DATA_Embroidery_TOPS">#REF!</definedName>
    <definedName name="DATA_Embroidery_Women_Accessories">'Women Accessories'!$O$9:$R$23</definedName>
    <definedName name="DATA_Embroidery_Women_Bottoms">'Women Bottoms'!$AA$9:$AD$64</definedName>
    <definedName name="DATA_Embroidery_Women_Tops">'Women Tops'!$Q$9:$T$112</definedName>
    <definedName name="DATA_ERROR" localSheetId="5">#REF!</definedName>
    <definedName name="DATA_ERROR" localSheetId="1">#REF!</definedName>
    <definedName name="DATA_ERROR">#REF!</definedName>
    <definedName name="DATA_ESSENTIALS">#REF!</definedName>
    <definedName name="DATA_EVOSHIELD" localSheetId="5">#REF!</definedName>
    <definedName name="DATA_EVOSHIELD" localSheetId="1">#REF!</definedName>
    <definedName name="DATA_EVOSHIELD">#REF!</definedName>
    <definedName name="DATA_FW22_Collection">#REF!</definedName>
    <definedName name="DATA_Genderless">#REF!</definedName>
    <definedName name="DATA_Genderless_FirstO">#REF!</definedName>
    <definedName name="DATA_Genderless_FirstOrder">#REF!</definedName>
    <definedName name="DATA_Genderless_FO">#REF!</definedName>
    <definedName name="DATA_Genderless_SecondO">#REF!</definedName>
    <definedName name="DATA_Handcrafted_in_Canada">#REF!</definedName>
    <definedName name="DATA_HOPE" localSheetId="5">#REF!</definedName>
    <definedName name="DATA_HOPE" localSheetId="1">#REF!</definedName>
    <definedName name="DATA_HOPE">#REF!</definedName>
    <definedName name="DATA_ICE_PEAK" localSheetId="5">#REF!</definedName>
    <definedName name="DATA_ICE_PEAK" localSheetId="1">#REF!</definedName>
    <definedName name="DATA_ICE_PEAK">#REF!</definedName>
    <definedName name="DATA_JOUA" localSheetId="5">#REF!</definedName>
    <definedName name="DATA_JOUA">#REF!</definedName>
    <definedName name="DATA_JOUA2" localSheetId="5">#REF!</definedName>
    <definedName name="DATA_JOUA2">#REF!</definedName>
    <definedName name="DATA_JUNIOR" localSheetId="1">#REF!</definedName>
    <definedName name="DATA_La_Collection">#REF!</definedName>
    <definedName name="DATA_LIVCOOL">#REF!</definedName>
    <definedName name="DATA_LIVECOOL" localSheetId="5">#REF!</definedName>
    <definedName name="DATA_LIVECOOL">#REF!</definedName>
    <definedName name="DATA_LS_BALL" localSheetId="5">#REF!</definedName>
    <definedName name="DATA_LS_BALL" localSheetId="1">#REF!</definedName>
    <definedName name="DATA_LS_BALL">#REF!</definedName>
    <definedName name="DATA_LS_BASEBALL" localSheetId="5">#REF!</definedName>
    <definedName name="DATA_LS_BASEBALL" localSheetId="1">#REF!</definedName>
    <definedName name="DATA_LS_BASEBALL">#REF!</definedName>
    <definedName name="DATA_LS_CLOTHING" localSheetId="5">#REF!</definedName>
    <definedName name="DATA_LS_CLOTHING" localSheetId="1">#REF!</definedName>
    <definedName name="DATA_LS_CLOTHING">#REF!</definedName>
    <definedName name="DATA_LUHTA" localSheetId="5">#REF!</definedName>
    <definedName name="DATA_LUHTA" localSheetId="1">#REF!</definedName>
    <definedName name="DATA_LUHTA">#REF!</definedName>
    <definedName name="DATA_MARGIN_BUILDER">#REF!</definedName>
    <definedName name="DATA_MAVIC" localSheetId="5">#REF!</definedName>
    <definedName name="DATA_MAVIC" localSheetId="1">#REF!</definedName>
    <definedName name="DATA_MAVIC">#REF!</definedName>
    <definedName name="DATA_MEN">#REF!</definedName>
    <definedName name="DATA_Men_Accessories">#REF!</definedName>
    <definedName name="DATA_Men_Bottoms">#REF!</definedName>
    <definedName name="DATA_MEN_FirstO">#REF!</definedName>
    <definedName name="DATA_MEN_FirstOrder">#REF!</definedName>
    <definedName name="DATA_MEN_FO">#REF!</definedName>
    <definedName name="DATA_MEN_SecondO">#REF!</definedName>
    <definedName name="DATA_Men_Tops">#REF!</definedName>
    <definedName name="DATA_Mens_Collection">#REF!</definedName>
    <definedName name="DATA_Nuchachos">#REF!</definedName>
    <definedName name="DATA_OUTERWEAR">#REF!</definedName>
    <definedName name="DATA_PURE" localSheetId="5">#REF!</definedName>
    <definedName name="DATA_PURE" localSheetId="1">#REF!</definedName>
    <definedName name="DATA_PURE">#REF!</definedName>
    <definedName name="DATA_SS24_Collection">#REF!</definedName>
    <definedName name="DATA_SWIX_CLOTHING_WINTER" localSheetId="5">#REF!</definedName>
    <definedName name="DATA_SWIX_CLOTHING_WINTER" localSheetId="1">#REF!</definedName>
    <definedName name="DATA_SWIX_CLOTHING_WINTER">#REF!</definedName>
    <definedName name="DATA_TOP_AND_DRESS">#REF!</definedName>
    <definedName name="DATA_TOPS">#REF!</definedName>
    <definedName name="DATA_Tops___Dresses" localSheetId="5">#REF!</definedName>
    <definedName name="DATA_Tops___Dresses">#REF!</definedName>
    <definedName name="DATA_Tops_and_Dresses" localSheetId="5">#REF!</definedName>
    <definedName name="DATA_Tops_and_Dresses">#REF!</definedName>
    <definedName name="DATA_Tops_et_Dresses" localSheetId="5">#REF!</definedName>
    <definedName name="DATA_Tops_et_Dresses">#REF!</definedName>
    <definedName name="DATA_UNISEX">#REF!</definedName>
    <definedName name="DATA_VUARNET" localSheetId="5">#REF!</definedName>
    <definedName name="DATA_VUARNET" localSheetId="1">#REF!</definedName>
    <definedName name="DATA_VUARNET">#REF!</definedName>
    <definedName name="DATA_WILSON" localSheetId="5">#REF!</definedName>
    <definedName name="DATA_WILSON" localSheetId="1">#REF!</definedName>
    <definedName name="DATA_WILSON">#REF!</definedName>
    <definedName name="DATA_WOMEN">#REF!</definedName>
    <definedName name="DATA_Women_Accessories">'Women Accessories'!$A$9:$M$23</definedName>
    <definedName name="DATA_Women_Bottoms">'Women Bottoms'!$A$9:$Y$64</definedName>
    <definedName name="DATA_WOMEN_FirstO">#REF!</definedName>
    <definedName name="DATA_WOMEN_FirstOrder">#REF!</definedName>
    <definedName name="DATA_WOMEN_FO">#REF!</definedName>
    <definedName name="DATA_WOMEN_SecondO">#REF!</definedName>
    <definedName name="DATA_Women_Tops">'Women Tops'!$A$9:$O$112</definedName>
    <definedName name="DEMARINI" localSheetId="5">#REF!</definedName>
    <definedName name="DEMARINI" localSheetId="1">#REF!</definedName>
    <definedName name="DEMARINI">#REF!</definedName>
    <definedName name="Discount11PourCentB" localSheetId="5">#REF!</definedName>
    <definedName name="Discount11PourCentB">'[3]Program SS25'!#REF!</definedName>
    <definedName name="Discount11PourCentR" localSheetId="5">#REF!</definedName>
    <definedName name="Discount11PourCentR">'[3]Program SS25'!#REF!</definedName>
    <definedName name="Discount13PourCentB" localSheetId="5">#REF!</definedName>
    <definedName name="Discount13PourCentB">'[3]Program SS25'!#REF!</definedName>
    <definedName name="Discount13PourCentR" localSheetId="5">#REF!</definedName>
    <definedName name="Discount13PourCentR">'[3]Program SS25'!#REF!</definedName>
    <definedName name="Discount15pourcentB" localSheetId="5">#REF!</definedName>
    <definedName name="Discount15pourcentB">'[3]Program SS25'!#REF!</definedName>
    <definedName name="Discount5PourCentR" localSheetId="5">#REF!</definedName>
    <definedName name="Discount5PourCentR">'[3]Program SS25'!#REF!</definedName>
    <definedName name="Discount7PourCentB" localSheetId="5">#REF!</definedName>
    <definedName name="Discount7PourCentB">'[3]Program SS25'!#REF!</definedName>
    <definedName name="Discount7PourCentR" localSheetId="5">#REF!</definedName>
    <definedName name="Discount7PourCentR">'[3]Program SS25'!#REF!</definedName>
    <definedName name="Discount9PourCentB" localSheetId="5">#REF!</definedName>
    <definedName name="Discount9PourCentB">'[3]Program SS25'!#REF!</definedName>
    <definedName name="Discount9PourCentR" localSheetId="5">#REF!</definedName>
    <definedName name="Discount9PourCentR">'[3]Program SS25'!#REF!</definedName>
    <definedName name="DiscountBooking" localSheetId="5">[1]COVER!$G$48</definedName>
    <definedName name="DiscountBooking">COVER!$G$48</definedName>
    <definedName name="DiscountExtra" localSheetId="5">[1]COVER!$G$49</definedName>
    <definedName name="DiscountExtra">COVER!$G$49</definedName>
    <definedName name="DiscountNo" localSheetId="5">#REF!</definedName>
    <definedName name="DiscountNo">'[3]Program SS25'!#REF!</definedName>
    <definedName name="DiscountRepeat" localSheetId="0">COVER!$J$48</definedName>
    <definedName name="DiscountSpecial">COVER!$G$50</definedName>
    <definedName name="DiscountYes" localSheetId="5">#REF!</definedName>
    <definedName name="DiscountYes">'[3]Program SS25'!#REF!</definedName>
    <definedName name="EMail" localSheetId="0">COVER!$F$25</definedName>
    <definedName name="EMB_TOTAL">MasterWorksheet!#REF!</definedName>
    <definedName name="EVOSHIELD" localSheetId="5">#REF!</definedName>
    <definedName name="EVOSHIELD" localSheetId="1">#REF!</definedName>
    <definedName name="EVOSHIELD">#REF!</definedName>
    <definedName name="FGLBalls" localSheetId="5">#REF!</definedName>
    <definedName name="FGLBalls" localSheetId="1">#REF!</definedName>
    <definedName name="FGLBalls">#REF!</definedName>
    <definedName name="FGLDis" localSheetId="5">[1]COVER!#REF!</definedName>
    <definedName name="FGLDis">[1]COVER!#REF!</definedName>
    <definedName name="GM" localSheetId="5">#REF!</definedName>
    <definedName name="GM" localSheetId="1">#REF!</definedName>
    <definedName name="GM">#REF!</definedName>
    <definedName name="GR__ACCESSORIES">#REF!</definedName>
    <definedName name="GR__ATEC" localSheetId="5">#REF!</definedName>
    <definedName name="GR__ATEC" localSheetId="1">#REF!</definedName>
    <definedName name="GR__ATEC">#REF!</definedName>
    <definedName name="GR__BOTTOMS">#REF!</definedName>
    <definedName name="GR__Dresses">Dresses!$A$10:$O$10</definedName>
    <definedName name="GR__Handcrafted_in_Canada">#REF!</definedName>
    <definedName name="GR__La_Collection">#REF!</definedName>
    <definedName name="GR__MARGIN_BUILDER">#REF!</definedName>
    <definedName name="GR__Men_Accessories">#REF!</definedName>
    <definedName name="GR__Men_Bottoms">#REF!</definedName>
    <definedName name="GR__Men_Tops">#REF!</definedName>
    <definedName name="GR__OUTERWEAR">#REF!</definedName>
    <definedName name="GR__TOPS">#REF!</definedName>
    <definedName name="GR__WILSON" localSheetId="5">#REF!</definedName>
    <definedName name="GR__WILSON" localSheetId="1">#REF!</definedName>
    <definedName name="GR__WILSON">#REF!</definedName>
    <definedName name="GR__Women_Accessories">'Women Accessories'!$A$10:$M$10</definedName>
    <definedName name="GR__Women_Bottoms">'Women Bottoms'!$A$10:$Y$10</definedName>
    <definedName name="GR__Women_Tops">'Women Tops'!$A$10:$O$10</definedName>
    <definedName name="GR_10.5_BASEBALL" localSheetId="5">#REF!</definedName>
    <definedName name="GR_10.5_BASEBALL" localSheetId="1">#REF!</definedName>
    <definedName name="GR_10.5_BASEBALL">#REF!</definedName>
    <definedName name="GR_10.5_FASTPITCH_" localSheetId="5">#REF!</definedName>
    <definedName name="GR_10.5_FASTPITCH_" localSheetId="1">#REF!</definedName>
    <definedName name="GR_10.5_FASTPITCH_">#REF!</definedName>
    <definedName name="GR_10_BASEBALL" localSheetId="5">#REF!</definedName>
    <definedName name="GR_10_BASEBALL" localSheetId="1">#REF!</definedName>
    <definedName name="GR_10_BASEBALL">#REF!</definedName>
    <definedName name="GR_11.5_BASEBALL" localSheetId="5">#REF!</definedName>
    <definedName name="GR_11.5_BASEBALL" localSheetId="1">#REF!</definedName>
    <definedName name="GR_11.5_BASEBALL">#REF!</definedName>
    <definedName name="GR_11.5_FASTPITCH_" localSheetId="5">#REF!</definedName>
    <definedName name="GR_11.5_FASTPITCH_" localSheetId="1">#REF!</definedName>
    <definedName name="GR_11.5_FASTPITCH_">#REF!</definedName>
    <definedName name="GR_11.75_FASTPITCH_" localSheetId="5">#REF!</definedName>
    <definedName name="GR_11.75_FASTPITCH_" localSheetId="1">#REF!</definedName>
    <definedName name="GR_11.75_FASTPITCH_">#REF!</definedName>
    <definedName name="GR_11_BASEBALL" localSheetId="5">#REF!</definedName>
    <definedName name="GR_11_BASEBALL" localSheetId="1">#REF!</definedName>
    <definedName name="GR_11_BASEBALL">#REF!</definedName>
    <definedName name="GR_11_FASTPITCH_" localSheetId="5">#REF!</definedName>
    <definedName name="GR_11_FASTPITCH_" localSheetId="1">#REF!</definedName>
    <definedName name="GR_11_FASTPITCH_">#REF!</definedName>
    <definedName name="GR_12.5_FASTPITCH_" localSheetId="5">#REF!</definedName>
    <definedName name="GR_12.5_FASTPITCH_" localSheetId="1">#REF!</definedName>
    <definedName name="GR_12.5_FASTPITCH_">#REF!</definedName>
    <definedName name="GR_12.75_FASTPITCH_" localSheetId="5">#REF!</definedName>
    <definedName name="GR_12.75_FASTPITCH_" localSheetId="1">#REF!</definedName>
    <definedName name="GR_12.75_FASTPITCH_">#REF!</definedName>
    <definedName name="GR_12.75_SLOWPITCH" localSheetId="5">#REF!</definedName>
    <definedName name="GR_12.75_SLOWPITCH" localSheetId="1">#REF!</definedName>
    <definedName name="GR_12.75_SLOWPITCH">#REF!</definedName>
    <definedName name="GR_12_BASEBALL" localSheetId="5">#REF!</definedName>
    <definedName name="GR_12_BASEBALL" localSheetId="1">#REF!</definedName>
    <definedName name="GR_12_BASEBALL">#REF!</definedName>
    <definedName name="GR_12_FASTPITCH_" localSheetId="5">#REF!</definedName>
    <definedName name="GR_12_FASTPITCH_" localSheetId="1">#REF!</definedName>
    <definedName name="GR_12_FASTPITCH_">#REF!</definedName>
    <definedName name="GR_13.00_SLOWPITCH" localSheetId="5">#REF!</definedName>
    <definedName name="GR_13.00_SLOWPITCH" localSheetId="1">#REF!</definedName>
    <definedName name="GR_13.00_SLOWPITCH">#REF!</definedName>
    <definedName name="GR_13.5_SLOWPITCH" localSheetId="5">#REF!</definedName>
    <definedName name="GR_13.5_SLOWPITCH" localSheetId="1">#REF!</definedName>
    <definedName name="GR_13.5_SLOWPITCH">#REF!</definedName>
    <definedName name="GR_13.50_SLOWPITCH" localSheetId="5">#REF!</definedName>
    <definedName name="GR_13.50_SLOWPITCH" localSheetId="1">#REF!</definedName>
    <definedName name="GR_13.50_SLOWPITCH">#REF!</definedName>
    <definedName name="GR_13_FASTPITCH_" localSheetId="5">#REF!</definedName>
    <definedName name="GR_13_FASTPITCH_" localSheetId="1">#REF!</definedName>
    <definedName name="GR_13_FASTPITCH_">#REF!</definedName>
    <definedName name="GR_13_SLOWPITCH" localSheetId="5">#REF!</definedName>
    <definedName name="GR_13_SLOWPITCH" localSheetId="1">#REF!</definedName>
    <definedName name="GR_13_SLOWPITCH">#REF!</definedName>
    <definedName name="GR_14.00_SLOWPITCH" localSheetId="5">#REF!</definedName>
    <definedName name="GR_14.00_SLOWPITCH" localSheetId="1">#REF!</definedName>
    <definedName name="GR_14.00_SLOWPITCH">#REF!</definedName>
    <definedName name="GR_14_SLOWPITCH" localSheetId="5">#REF!</definedName>
    <definedName name="GR_14_SLOWPITCH" localSheetId="1">#REF!</definedName>
    <definedName name="GR_14_SLOWPITCH">#REF!</definedName>
    <definedName name="GR_15.00_SLOWPITCH" localSheetId="5">#REF!</definedName>
    <definedName name="GR_15.00_SLOWPITCH" localSheetId="1">#REF!</definedName>
    <definedName name="GR_15.00_SLOWPITCH">#REF!</definedName>
    <definedName name="GR_15_SLOWPITCH" localSheetId="5">#REF!</definedName>
    <definedName name="GR_15_SLOWPITCH" localSheetId="1">#REF!</definedName>
    <definedName name="GR_15_SLOWPITCH">#REF!</definedName>
    <definedName name="GR_33_FASTPITCH_" localSheetId="5">#REF!</definedName>
    <definedName name="GR_33_FASTPITCH_" localSheetId="1">#REF!</definedName>
    <definedName name="GR_33_FASTPITCH_">#REF!</definedName>
    <definedName name="GR_ACCESSORIES.P36_22FW_COLLECTION">#REF!</definedName>
    <definedName name="GR_ACCESSORIES.P36_FW22_Collection">#REF!</definedName>
    <definedName name="GR_ACCESSORIES.P36_La_Collection">#REF!</definedName>
    <definedName name="GR_ACCESSORIES_22FW_COLLECTION">#REF!</definedName>
    <definedName name="GR_ACCESSORIES_23SS_COLLECTION">#REF!</definedName>
    <definedName name="GR_ACCESSORIES_24SS_Collection">#REF!</definedName>
    <definedName name="GR_ACCESSORIES_ACCESSORIES">#REF!</definedName>
    <definedName name="GR_ACCESSORIES_ATEC" localSheetId="5">#REF!</definedName>
    <definedName name="GR_ACCESSORIES_ATEC" localSheetId="1">#REF!</definedName>
    <definedName name="GR_ACCESSORIES_ATEC">#REF!</definedName>
    <definedName name="GR_ACCESSORIES_COACH_UMPIRE" localSheetId="5">#REF!</definedName>
    <definedName name="GR_ACCESSORIES_COACH_UMPIRE" localSheetId="1">#REF!</definedName>
    <definedName name="GR_ACCESSORIES_COACH_UMPIRE">#REF!</definedName>
    <definedName name="GR_ACCESSORIES_COACH_UMPIRE_ATEC" localSheetId="5">#REF!</definedName>
    <definedName name="GR_ACCESSORIES_COACH_UMPIRE_ATEC" localSheetId="1">#REF!</definedName>
    <definedName name="GR_ACCESSORIES_COACH_UMPIRE_ATEC">#REF!</definedName>
    <definedName name="GR_ACCESSORIES_COACH_UMPIRE_WILSON" localSheetId="5">#REF!</definedName>
    <definedName name="GR_ACCESSORIES_COACH_UMPIRE_WILSON" localSheetId="1">#REF!</definedName>
    <definedName name="GR_ACCESSORIES_COACH_UMPIRE_WILSON">#REF!</definedName>
    <definedName name="GR_ACCESSORIES_COACH_UMPIREATEC" localSheetId="5">#REF!</definedName>
    <definedName name="GR_ACCESSORIES_COACH_UMPIREATEC" localSheetId="1">#REF!</definedName>
    <definedName name="GR_ACCESSORIES_COACH_UMPIREATEC">#REF!</definedName>
    <definedName name="GR_ACCESSORIES_COACH_UMPIREWILSON" localSheetId="5">#REF!</definedName>
    <definedName name="GR_ACCESSORIES_COACH_UMPIREWILSON" localSheetId="1">#REF!</definedName>
    <definedName name="GR_ACCESSORIES_COACH_UMPIREWILSON">#REF!</definedName>
    <definedName name="GR_Accessories_ERROR" localSheetId="5">#REF!</definedName>
    <definedName name="GR_Accessories_ERROR">#REF!</definedName>
    <definedName name="GR_ACCESSORIES_ICE_PEAK" localSheetId="5">#REF!</definedName>
    <definedName name="GR_ACCESSORIES_ICE_PEAK" localSheetId="1">#REF!</definedName>
    <definedName name="GR_ACCESSORIES_ICE_PEAK">#REF!</definedName>
    <definedName name="GR_ACCESSORIES_La_Collection">#REF!</definedName>
    <definedName name="GR_ACCESSORIES_LS_BASEBALL" localSheetId="5">#REF!</definedName>
    <definedName name="GR_ACCESSORIES_LS_BASEBALL" localSheetId="1">#REF!</definedName>
    <definedName name="GR_ACCESSORIES_LS_BASEBALL">#REF!</definedName>
    <definedName name="GR_ACCESSORIES_LS_CLOTHING" localSheetId="5">#REF!</definedName>
    <definedName name="GR_ACCESSORIES_LS_CLOTHING" localSheetId="1">#REF!</definedName>
    <definedName name="GR_ACCESSORIES_LS_CLOTHING">#REF!</definedName>
    <definedName name="GR_ACCESSORIES_LUHTA" localSheetId="5">#REF!</definedName>
    <definedName name="GR_ACCESSORIES_LUHTA" localSheetId="1">#REF!</definedName>
    <definedName name="GR_ACCESSORIES_LUHTA">#REF!</definedName>
    <definedName name="GR_ACCESSORIES_MAVIC" localSheetId="5">#REF!</definedName>
    <definedName name="GR_ACCESSORIES_MAVIC" localSheetId="1">#REF!</definedName>
    <definedName name="GR_ACCESSORIES_MAVIC">#REF!</definedName>
    <definedName name="GR_ACCESSORIES_PLAYER" localSheetId="5">#REF!</definedName>
    <definedName name="GR_ACCESSORIES_PLAYER" localSheetId="1">#REF!</definedName>
    <definedName name="GR_ACCESSORIES_PLAYER">#REF!</definedName>
    <definedName name="GR_ACCESSORIES_PLAYER_ACCESSORIES" localSheetId="5">#REF!</definedName>
    <definedName name="GR_ACCESSORIES_PLAYER_ACCESSORIES" localSheetId="1">#REF!</definedName>
    <definedName name="GR_ACCESSORIES_PLAYER_ACCESSORIES">#REF!</definedName>
    <definedName name="GR_ACCESSORIES_PLAYER_ACCESSORIES_LS_BASEBALL" localSheetId="5">#REF!</definedName>
    <definedName name="GR_ACCESSORIES_PLAYER_ACCESSORIES_LS_BASEBALL" localSheetId="1">#REF!</definedName>
    <definedName name="GR_ACCESSORIES_PLAYER_ACCESSORIES_LS_BASEBALL">#REF!</definedName>
    <definedName name="GR_ACCESSORIES_PLAYER_ACCESSORIESLS_BASEBALL" localSheetId="5">#REF!</definedName>
    <definedName name="GR_ACCESSORIES_PLAYER_ACCESSORIESLS_BASEBALL" localSheetId="1">#REF!</definedName>
    <definedName name="GR_ACCESSORIES_PLAYER_ACCESSORIESLS_BASEBALL">#REF!</definedName>
    <definedName name="GR_ACCESSORIES_PLAYER_WILSON" localSheetId="5">#REF!</definedName>
    <definedName name="GR_ACCESSORIES_PLAYER_WILSON" localSheetId="1">#REF!</definedName>
    <definedName name="GR_ACCESSORIES_PLAYER_WILSON">#REF!</definedName>
    <definedName name="GR_ACCESSORIES_PLAYERWILSON" localSheetId="5">#REF!</definedName>
    <definedName name="GR_ACCESSORIES_PLAYERWILSON" localSheetId="1">#REF!</definedName>
    <definedName name="GR_ACCESSORIES_PLAYERWILSON">#REF!</definedName>
    <definedName name="GR_ACCESSORIES_PRACTICE_PARTNER_GAMEMASTER" localSheetId="5">#REF!</definedName>
    <definedName name="GR_ACCESSORIES_PRACTICE_PARTNER_GAMEMASTER" localSheetId="1">#REF!</definedName>
    <definedName name="GR_ACCESSORIES_PRACTICE_PARTNER_GAMEMASTER">#REF!</definedName>
    <definedName name="GR_ACCESSORIES_PRACTICE_PARTNER_GAMEMASTER_LS_BASEBALL" localSheetId="5">#REF!</definedName>
    <definedName name="GR_ACCESSORIES_PRACTICE_PARTNER_GAMEMASTER_LS_BASEBALL" localSheetId="1">#REF!</definedName>
    <definedName name="GR_ACCESSORIES_PRACTICE_PARTNER_GAMEMASTER_LS_BASEBALL">#REF!</definedName>
    <definedName name="GR_ACCESSORIES_PRACTICE_PARTNER_GAMEMASTERLS_BASEBALL" localSheetId="5">#REF!</definedName>
    <definedName name="GR_ACCESSORIES_PRACTICE_PARTNER_GAMEMASTERLS_BASEBALL" localSheetId="1">#REF!</definedName>
    <definedName name="GR_ACCESSORIES_PRACTICE_PARTNER_GAMEMASTERLS_BASEBALL">#REF!</definedName>
    <definedName name="GR_ACCESSORIES_PRACTICE_PARTNERS_LS_BASEBALL" localSheetId="5">#REF!</definedName>
    <definedName name="GR_ACCESSORIES_PRACTICE_PARTNERS_LS_BASEBALL" localSheetId="1">#REF!</definedName>
    <definedName name="GR_ACCESSORIES_PRACTICE_PARTNERS_LS_BASEBALL">#REF!</definedName>
    <definedName name="GR_ACCESSORIES_PURE" localSheetId="5">#REF!</definedName>
    <definedName name="GR_ACCESSORIES_PURE" localSheetId="1">#REF!</definedName>
    <definedName name="GR_ACCESSORIES_PURE">#REF!</definedName>
    <definedName name="GR_ACCESSORIES_VUARNET" localSheetId="5">#REF!</definedName>
    <definedName name="GR_ACCESSORIES_VUARNET" localSheetId="1">#REF!</definedName>
    <definedName name="GR_ACCESSORIES_VUARNET">#REF!</definedName>
    <definedName name="GR_ACCESSORIES_WILSON" localSheetId="5">#REF!</definedName>
    <definedName name="GR_ACCESSORIES_WILSON" localSheetId="1">#REF!</definedName>
    <definedName name="GR_ACCESSORIES_WILSON">#REF!</definedName>
    <definedName name="GR_ALLROAD_MAVIC" localSheetId="5">#REF!</definedName>
    <definedName name="GR_ALLROAD_MAVIC" localSheetId="1">#REF!</definedName>
    <definedName name="GR_ALLROAD_MAVIC">#REF!</definedName>
    <definedName name="GR_APPAREL.P37_22FW_COLLECTION">#REF!</definedName>
    <definedName name="GR_APPAREL.P37_FW22_Collection">#REF!</definedName>
    <definedName name="GR_APPAREL.P37_La_Collection">#REF!</definedName>
    <definedName name="GR_APPAREL_22FW_COLLECTION">#REF!</definedName>
    <definedName name="GR_APPAREL_BASEBALL_BELTS_WILSON" localSheetId="5">#REF!</definedName>
    <definedName name="GR_APPAREL_BASEBALL_BELTS_WILSON" localSheetId="1">#REF!</definedName>
    <definedName name="GR_APPAREL_BASEBALL_BELTS_WILSON">#REF!</definedName>
    <definedName name="GR_APPAREL_BASEBALL_JERSEY_S_DEMARINI" localSheetId="5">#REF!</definedName>
    <definedName name="GR_APPAREL_BASEBALL_JERSEY_S_DEMARINI" localSheetId="1">#REF!</definedName>
    <definedName name="GR_APPAREL_BASEBALL_JERSEY_S_DEMARINI">#REF!</definedName>
    <definedName name="GR_APPAREL_BASEBALL_JERSEY_S_EVOSHIELD" localSheetId="5">#REF!</definedName>
    <definedName name="GR_APPAREL_BASEBALL_JERSEY_S_EVOSHIELD" localSheetId="1">#REF!</definedName>
    <definedName name="GR_APPAREL_BASEBALL_JERSEY_S_EVOSHIELD">#REF!</definedName>
    <definedName name="GR_APPAREL_BASEBALL_JERSEY_S_WILSON" localSheetId="5">#REF!</definedName>
    <definedName name="GR_APPAREL_BASEBALL_JERSEY_S_WILSON" localSheetId="1">#REF!</definedName>
    <definedName name="GR_APPAREL_BASEBALL_JERSEY_S_WILSON">#REF!</definedName>
    <definedName name="GR_APPAREL_BASEBALL_JERSEY_S_WOMEN_DEMARINI" localSheetId="5">#REF!</definedName>
    <definedName name="GR_APPAREL_BASEBALL_JERSEY_S_WOMEN_DEMARINI" localSheetId="1">#REF!</definedName>
    <definedName name="GR_APPAREL_BASEBALL_JERSEY_S_WOMEN_DEMARINI">#REF!</definedName>
    <definedName name="GR_APPAREL_BASEBALL_JERSEY_S_WOMEN_EVOSHIELD" localSheetId="5">#REF!</definedName>
    <definedName name="GR_APPAREL_BASEBALL_JERSEY_S_WOMEN_EVOSHIELD" localSheetId="1">#REF!</definedName>
    <definedName name="GR_APPAREL_BASEBALL_JERSEY_S_WOMEN_EVOSHIELD">#REF!</definedName>
    <definedName name="GR_APPAREL_BASEBALL_SOCKS_CREW_EVOSHIELD" localSheetId="5">#REF!</definedName>
    <definedName name="GR_APPAREL_BASEBALL_SOCKS_CREW_EVOSHIELD" localSheetId="1">#REF!</definedName>
    <definedName name="GR_APPAREL_BASEBALL_SOCKS_CREW_EVOSHIELD">#REF!</definedName>
    <definedName name="GR_APPAREL_BASEBALL_SOCKS_GAME_MODEL_EVOSHIELD" localSheetId="5">#REF!</definedName>
    <definedName name="GR_APPAREL_BASEBALL_SOCKS_GAME_MODEL_EVOSHIELD" localSheetId="1">#REF!</definedName>
    <definedName name="GR_APPAREL_BASEBALL_SOCKS_GAME_MODEL_EVOSHIELD">#REF!</definedName>
    <definedName name="GR_APPAREL_CAPS_EVOSHIELD" localSheetId="5">#REF!</definedName>
    <definedName name="GR_APPAREL_CAPS_EVOSHIELD" localSheetId="1">#REF!</definedName>
    <definedName name="GR_APPAREL_CAPS_EVOSHIELD">#REF!</definedName>
    <definedName name="GR_APPAREL_EVOSHIELD" localSheetId="5">#REF!</definedName>
    <definedName name="GR_APPAREL_EVOSHIELD" localSheetId="1">#REF!</definedName>
    <definedName name="GR_APPAREL_EVOSHIELD">#REF!</definedName>
    <definedName name="GR_APPAREL_FLEECE_SHIRTS_EVOSHIELD" localSheetId="5">#REF!</definedName>
    <definedName name="GR_APPAREL_FLEECE_SHIRTS_EVOSHIELD" localSheetId="1">#REF!</definedName>
    <definedName name="GR_APPAREL_FLEECE_SHIRTS_EVOSHIELD">#REF!</definedName>
    <definedName name="GR_APPAREL_HOODIES_EVOSHIELD" localSheetId="5">#REF!</definedName>
    <definedName name="GR_APPAREL_HOODIES_EVOSHIELD" localSheetId="1">#REF!</definedName>
    <definedName name="GR_APPAREL_HOODIES_EVOSHIELD">#REF!</definedName>
    <definedName name="GR_APPAREL_JACKETS_EVOSHIELD" localSheetId="5">#REF!</definedName>
    <definedName name="GR_APPAREL_JACKETS_EVOSHIELD" localSheetId="1">#REF!</definedName>
    <definedName name="GR_APPAREL_JACKETS_EVOSHIELD">#REF!</definedName>
    <definedName name="GR_APPAREL_La_Collection">#REF!</definedName>
    <definedName name="GR_APPAREL_PANTS_BELTED_DEMARINI" localSheetId="5">#REF!</definedName>
    <definedName name="GR_APPAREL_PANTS_BELTED_DEMARINI" localSheetId="1">#REF!</definedName>
    <definedName name="GR_APPAREL_PANTS_BELTED_DEMARINI">#REF!</definedName>
    <definedName name="GR_APPAREL_PANTS_EVOSHIELD" localSheetId="5">#REF!</definedName>
    <definedName name="GR_APPAREL_PANTS_EVOSHIELD" localSheetId="1">#REF!</definedName>
    <definedName name="GR_APPAREL_PANTS_EVOSHIELD">#REF!</definedName>
    <definedName name="GR_APPAREL_PANTS_FITTED_EVOSHIELD" localSheetId="5">#REF!</definedName>
    <definedName name="GR_APPAREL_PANTS_FITTED_EVOSHIELD" localSheetId="1">#REF!</definedName>
    <definedName name="GR_APPAREL_PANTS_FITTED_EVOSHIELD">#REF!</definedName>
    <definedName name="GR_APPAREL_PANTS_KNICKERS_EVOSHIELD" localSheetId="5">#REF!</definedName>
    <definedName name="GR_APPAREL_PANTS_KNICKERS_EVOSHIELD" localSheetId="1">#REF!</definedName>
    <definedName name="GR_APPAREL_PANTS_KNICKERS_EVOSHIELD">#REF!</definedName>
    <definedName name="GR_APPAREL_PANTS_WILSON" localSheetId="5">#REF!</definedName>
    <definedName name="GR_APPAREL_PANTS_WILSON" localSheetId="1">#REF!</definedName>
    <definedName name="GR_APPAREL_PANTS_WILSON">#REF!</definedName>
    <definedName name="GR_APPAREL_PANTS_WOMEN_DEMARINI" localSheetId="5">#REF!</definedName>
    <definedName name="GR_APPAREL_PANTS_WOMEN_DEMARINI" localSheetId="1">#REF!</definedName>
    <definedName name="GR_APPAREL_PANTS_WOMEN_DEMARINI">#REF!</definedName>
    <definedName name="GR_APPAREL_POLO_EVOSHIELD" localSheetId="5">#REF!</definedName>
    <definedName name="GR_APPAREL_POLO_EVOSHIELD" localSheetId="1">#REF!</definedName>
    <definedName name="GR_APPAREL_POLO_EVOSHIELD">#REF!</definedName>
    <definedName name="GR_APPAREL_PULLOVERS_EVOSHIELD" localSheetId="5">#REF!</definedName>
    <definedName name="GR_APPAREL_PULLOVERS_EVOSHIELD" localSheetId="1">#REF!</definedName>
    <definedName name="GR_APPAREL_PULLOVERS_EVOSHIELD">#REF!</definedName>
    <definedName name="GR_APPAREL_SHORTS_EVOSHIELD" localSheetId="5">#REF!</definedName>
    <definedName name="GR_APPAREL_SHORTS_EVOSHIELD" localSheetId="1">#REF!</definedName>
    <definedName name="GR_APPAREL_SHORTS_EVOSHIELD">#REF!</definedName>
    <definedName name="GR_APPAREL_T_SHIRTS" localSheetId="5">#REF!</definedName>
    <definedName name="GR_APPAREL_T_SHIRTS" localSheetId="1">#REF!</definedName>
    <definedName name="GR_APPAREL_T_SHIRTS">#REF!</definedName>
    <definedName name="GR_APPAREL_T_SHIRTS_3_4_SHIRTS_EVOSHIELD" localSheetId="5">#REF!</definedName>
    <definedName name="GR_APPAREL_T_SHIRTS_3_4_SHIRTS_EVOSHIELD" localSheetId="1">#REF!</definedName>
    <definedName name="GR_APPAREL_T_SHIRTS_3_4_SHIRTS_EVOSHIELD">#REF!</definedName>
    <definedName name="GR_APPAREL_T_SHIRTS_ATEC" localSheetId="5">#REF!</definedName>
    <definedName name="GR_APPAREL_T_SHIRTS_ATEC" localSheetId="1">#REF!</definedName>
    <definedName name="GR_APPAREL_T_SHIRTS_ATEC">#REF!</definedName>
    <definedName name="GR_APPAREL_T_SHIRTS_EVOSHIELD" localSheetId="5">#REF!</definedName>
    <definedName name="GR_APPAREL_T_SHIRTS_EVOSHIELD" localSheetId="1">#REF!</definedName>
    <definedName name="GR_APPAREL_T_SHIRTS_EVOSHIELD">#REF!</definedName>
    <definedName name="GR_APPAREL_T_SHIRTS_Long_sleeve_EVOSHIELD" localSheetId="5">#REF!</definedName>
    <definedName name="GR_APPAREL_T_SHIRTS_Long_sleeve_EVOSHIELD" localSheetId="1">#REF!</definedName>
    <definedName name="GR_APPAREL_T_SHIRTS_Long_sleeve_EVOSHIELD">#REF!</definedName>
    <definedName name="GR_APPAREL_T_SHIRTS_short_sleeve_EVOSHIELD" localSheetId="5">#REF!</definedName>
    <definedName name="GR_APPAREL_T_SHIRTS_short_sleeve_EVOSHIELD" localSheetId="1">#REF!</definedName>
    <definedName name="GR_APPAREL_T_SHIRTS_short_sleeve_EVOSHIELD">#REF!</definedName>
    <definedName name="GR_APPAREL_T_SHIRTS_Sleeveless_DEMARINI" localSheetId="5">#REF!</definedName>
    <definedName name="GR_APPAREL_T_SHIRTS_Sleeveless_DEMARINI" localSheetId="1">#REF!</definedName>
    <definedName name="GR_APPAREL_T_SHIRTS_Sleeveless_DEMARINI">#REF!</definedName>
    <definedName name="GR_APPAREL_T_SHIRTS_WILSON" localSheetId="5">#REF!</definedName>
    <definedName name="GR_APPAREL_T_SHIRTS_WILSON" localSheetId="1">#REF!</definedName>
    <definedName name="GR_APPAREL_T_SHIRTS_WILSON">#REF!</definedName>
    <definedName name="GR_APPAREL_T_SHIRTS_WOMEN_EVOSHIELD" localSheetId="5">#REF!</definedName>
    <definedName name="GR_APPAREL_T_SHIRTS_WOMEN_EVOSHIELD" localSheetId="1">#REF!</definedName>
    <definedName name="GR_APPAREL_T_SHIRTS_WOMEN_EVOSHIELD">#REF!</definedName>
    <definedName name="GR_APPAREL_T_SHIRTSATEC" localSheetId="5">#REF!</definedName>
    <definedName name="GR_APPAREL_T_SHIRTSATEC" localSheetId="1">#REF!</definedName>
    <definedName name="GR_APPAREL_T_SHIRTSATEC">#REF!</definedName>
    <definedName name="GR_APPAREL_TANK_WOMEN_EVOSHIELD" localSheetId="5">#REF!</definedName>
    <definedName name="GR_APPAREL_TANK_WOMEN_EVOSHIELD" localSheetId="1">#REF!</definedName>
    <definedName name="GR_APPAREL_TANK_WOMEN_EVOSHIELD">#REF!</definedName>
    <definedName name="GR_APPAREL_TIGHTS_EVOSHIELD" localSheetId="5">#REF!</definedName>
    <definedName name="GR_APPAREL_TIGHTS_EVOSHIELD" localSheetId="1">#REF!</definedName>
    <definedName name="GR_APPAREL_TIGHTS_EVOSHIELD">#REF!</definedName>
    <definedName name="GR_Arm_Sleeve" localSheetId="5">#REF!</definedName>
    <definedName name="GR_Arm_Sleeve" localSheetId="1">#REF!</definedName>
    <definedName name="GR_Arm_Sleeve">#REF!</definedName>
    <definedName name="GR_ATHLETIC_MANGO_TANGO_BOTTOM">#REF!</definedName>
    <definedName name="GR_ATHLETIC_MANGO_TANGO_BOTTOMS_BOTTOMS">#REF!</definedName>
    <definedName name="GR_ATHLETIC_MANGO_TANGO_BOTTOMS_COLLECTION">#REF!</definedName>
    <definedName name="GR_ATHLETIC_MANGO_TANGO_DRESSES_COLLECTION">#REF!</definedName>
    <definedName name="GR_ATHLETIC_MANGO_TANGO_DRESSES_DRESSES">#REF!</definedName>
    <definedName name="GR_ATHLETIC_MANGO_TANGO_OUTERWEAR">#REF!</definedName>
    <definedName name="GR_ATHLETIC_MANGO_TANGO_TOP_AND_DRESS">#REF!</definedName>
    <definedName name="GR_ATHLETIC_MANGO_TANGO_TOPS_COLLECTION">#REF!</definedName>
    <definedName name="GR_ATHLETIC_MANGO_TANGO_TOPS_TOPS">#REF!</definedName>
    <definedName name="GR_ATHLETIC_SEASCAPE_BOTTOM">#REF!</definedName>
    <definedName name="GR_ATHLETIC_SEASCAPE_BOTTOMS_BOTTOMS">#REF!</definedName>
    <definedName name="GR_ATHLETIC_SEASCAPE_BOTTOMS_COLLECTION">#REF!</definedName>
    <definedName name="GR_ATHLETIC_SEASCAPE_DRESSES_COLLECTION">#REF!</definedName>
    <definedName name="GR_ATHLETIC_SEASCAPE_DRESSES_DRESSES">#REF!</definedName>
    <definedName name="GR_ATHLETIC_SEASCAPE_OUTERWEAR">#REF!</definedName>
    <definedName name="GR_ATHLETIC_SEASCAPE_TOP_AND_DRESS">#REF!</definedName>
    <definedName name="GR_ATHLETIC_SEASCAPE_TOPS_COLLECTION">#REF!</definedName>
    <definedName name="GR_ATHLETIC_SEASCAPE_TOPS_TOPS">#REF!</definedName>
    <definedName name="GR_BAGS_EVOSHIELD" localSheetId="5">#REF!</definedName>
    <definedName name="GR_BAGS_EVOSHIELD" localSheetId="1">#REF!</definedName>
    <definedName name="GR_BAGS_EVOSHIELD">#REF!</definedName>
    <definedName name="GR_BAGS_WILSON" localSheetId="5">#REF!</definedName>
    <definedName name="GR_BAGS_WILSON" localSheetId="1">#REF!</definedName>
    <definedName name="GR_BAGS_WILSON">#REF!</definedName>
    <definedName name="GR_BALLS_BASEBALL" localSheetId="5">#REF!</definedName>
    <definedName name="GR_BALLS_BASEBALL" localSheetId="1">#REF!</definedName>
    <definedName name="GR_BALLS_BASEBALL">#REF!</definedName>
    <definedName name="GR_BALLS_BASEBALL_LS_BALL" localSheetId="5">#REF!</definedName>
    <definedName name="GR_BALLS_BASEBALL_LS_BALL" localSheetId="1">#REF!</definedName>
    <definedName name="GR_BALLS_BASEBALL_LS_BALL">#REF!</definedName>
    <definedName name="GR_BALLS_BASEBALLLS_BALL" localSheetId="5">#REF!</definedName>
    <definedName name="GR_BALLS_BASEBALLLS_BALL" localSheetId="1">#REF!</definedName>
    <definedName name="GR_BALLS_BASEBALLLS_BALL">#REF!</definedName>
    <definedName name="GR_BALLS_LS_BALL" localSheetId="5">#REF!</definedName>
    <definedName name="GR_BALLS_LS_BALL" localSheetId="1">#REF!</definedName>
    <definedName name="GR_BALLS_LS_BALL">#REF!</definedName>
    <definedName name="GR_BALLS_LS_BASEBALL" localSheetId="5">#REF!</definedName>
    <definedName name="GR_BALLS_LS_BASEBALL" localSheetId="1">#REF!</definedName>
    <definedName name="GR_BALLS_LS_BASEBALL">#REF!</definedName>
    <definedName name="GR_BALLS_NSA_" localSheetId="5">#REF!</definedName>
    <definedName name="GR_BALLS_NSA_" localSheetId="1">#REF!</definedName>
    <definedName name="GR_BALLS_NSA_">#REF!</definedName>
    <definedName name="GR_BALLS_NSA__ATEC" localSheetId="5">#REF!</definedName>
    <definedName name="GR_BALLS_NSA__ATEC" localSheetId="1">#REF!</definedName>
    <definedName name="GR_BALLS_NSA__ATEC">#REF!</definedName>
    <definedName name="GR_BALLS_NSA_ATEC" localSheetId="5">#REF!</definedName>
    <definedName name="GR_BALLS_NSA_ATEC" localSheetId="1">#REF!</definedName>
    <definedName name="GR_BALLS_NSA_ATEC">#REF!</definedName>
    <definedName name="GR_BALLS_NSA_LS_BALL" localSheetId="5">#REF!</definedName>
    <definedName name="GR_BALLS_NSA_LS_BALL" localSheetId="1">#REF!</definedName>
    <definedName name="GR_BALLS_NSA_LS_BALL">#REF!</definedName>
    <definedName name="GR_BALLS_NSA_SOFTBALL" localSheetId="5">#REF!</definedName>
    <definedName name="GR_BALLS_NSA_SOFTBALL" localSheetId="1">#REF!</definedName>
    <definedName name="GR_BALLS_NSA_SOFTBALL">#REF!</definedName>
    <definedName name="GR_BALLS_NSA_SOFTBALL_LS_BALL" localSheetId="5">#REF!</definedName>
    <definedName name="GR_BALLS_NSA_SOFTBALL_LS_BALL" localSheetId="1">#REF!</definedName>
    <definedName name="GR_BALLS_NSA_SOFTBALL_LS_BALL">#REF!</definedName>
    <definedName name="GR_BALLS_NSA_SOFTBALLLS_BALL" localSheetId="5">#REF!</definedName>
    <definedName name="GR_BALLS_NSA_SOFTBALLLS_BALL" localSheetId="1">#REF!</definedName>
    <definedName name="GR_BALLS_NSA_SOFTBALLLS_BALL">#REF!</definedName>
    <definedName name="GR_BALLS_NSA_WILSON" localSheetId="5">#REF!</definedName>
    <definedName name="GR_BALLS_NSA_WILSON" localSheetId="1">#REF!</definedName>
    <definedName name="GR_BALLS_NSA_WILSON">#REF!</definedName>
    <definedName name="GR_BALLS_SLOWPITCH_ATEC" localSheetId="5">#REF!</definedName>
    <definedName name="GR_BALLS_SLOWPITCH_ATEC" localSheetId="1">#REF!</definedName>
    <definedName name="GR_BALLS_SLOWPITCH_ATEC">#REF!</definedName>
    <definedName name="GR_BALLS_SOFTBALL" localSheetId="5">#REF!</definedName>
    <definedName name="GR_BALLS_SOFTBALL" localSheetId="1">#REF!</definedName>
    <definedName name="GR_BALLS_SOFTBALL">#REF!</definedName>
    <definedName name="GR_BALLS_SOFTBALL_ATEC" localSheetId="5">#REF!</definedName>
    <definedName name="GR_BALLS_SOFTBALL_ATEC" localSheetId="1">#REF!</definedName>
    <definedName name="GR_BALLS_SOFTBALL_ATEC">#REF!</definedName>
    <definedName name="GR_BALLS_SOFTBALL_LS_BALL" localSheetId="5">#REF!</definedName>
    <definedName name="GR_BALLS_SOFTBALL_LS_BALL" localSheetId="1">#REF!</definedName>
    <definedName name="GR_BALLS_SOFTBALL_LS_BALL">#REF!</definedName>
    <definedName name="GR_BALLS_SOFTBALLLS_BALL" localSheetId="5">#REF!</definedName>
    <definedName name="GR_BALLS_SOFTBALLLS_BALL" localSheetId="1">#REF!</definedName>
    <definedName name="GR_BALLS_SOFTBALLLS_BALL">#REF!</definedName>
    <definedName name="GR_BALLS_WILSON" localSheetId="5">#REF!</definedName>
    <definedName name="GR_BALLS_WILSON" localSheetId="1">#REF!</definedName>
    <definedName name="GR_BALLS_WILSON">#REF!</definedName>
    <definedName name="GR_BASE_LAYERS_BODY_WEAR">#REF!</definedName>
    <definedName name="GR_BASE_LAYERS_BOTTOMS_101">#REF!</definedName>
    <definedName name="GR_BASE_LAYERS_BOTTOMS_SWIX_CLOTHING_WINTER">#REF!</definedName>
    <definedName name="GR_BASE_LAYERS_BOTTOMS_WOMEN">#REF!</definedName>
    <definedName name="GR_BASE_LAYERS_BOTTOMS_WOMEN_FirstO">#REF!</definedName>
    <definedName name="GR_BASE_LAYERS_BOTTOMS_WOMEN_FirstOrder">#REF!</definedName>
    <definedName name="GR_BASE_LAYERS_BOTTOMS_WOMEN_SecondO">#REF!</definedName>
    <definedName name="GR_BASE_LAYERS_ERROR">#REF!</definedName>
    <definedName name="GR_BASE_LAYERS_FREERIDE_MEN_FirstO">#REF!</definedName>
    <definedName name="GR_BASE_LAYERS_FREERIDE_MEN_SecondO">#REF!</definedName>
    <definedName name="GR_BASE_LAYERS_JOUA" localSheetId="5">#REF!</definedName>
    <definedName name="GR_BASE_LAYERS_JOUA">#REF!</definedName>
    <definedName name="GR_BASE_LAYERS_JOUA2" localSheetId="5">#REF!</definedName>
    <definedName name="GR_BASE_LAYERS_JOUA2">#REF!</definedName>
    <definedName name="GR_BASE_LAYERS_PANTS">#REF!</definedName>
    <definedName name="GR_BASE_LAYERS_TECHWEAR_TOPS">#REF!</definedName>
    <definedName name="GR_BASE_LAYERS_TOPS_101">#REF!</definedName>
    <definedName name="GR_BASE_LAYERS_TOPS_Accessories_FirstO">#REF!</definedName>
    <definedName name="GR_BASE_LAYERS_TOPS_Accessories_SecondO">#REF!</definedName>
    <definedName name="GR_BASE_LAYERS_TOPS_MEN_FirstO">#REF!</definedName>
    <definedName name="GR_BASE_LAYERS_TOPS_MEN_SecondO">#REF!</definedName>
    <definedName name="GR_BASE_LAYERS_TOPS_SWIX_CLOTHING_WINTER">#REF!</definedName>
    <definedName name="GR_BASE_LAYERS_TOPS_WOMEN">#REF!</definedName>
    <definedName name="GR_BASE_LAYERS_TOPS_WOMEN_FirstO">#REF!</definedName>
    <definedName name="GR_BASE_LAYERS_TOPS_WOMEN_FirstOrder">#REF!</definedName>
    <definedName name="GR_BASE_LAYERS_TOPS_WOMEN_SecondO">#REF!</definedName>
    <definedName name="GR_Baseball" localSheetId="5">#REF!</definedName>
    <definedName name="GR_Baseball" localSheetId="1">#REF!</definedName>
    <definedName name="GR_Baseball">#REF!</definedName>
    <definedName name="GR_BASEBALL_APPAREL_BASEBALL_BELTS_ADULTS_WILSON" localSheetId="5">#REF!</definedName>
    <definedName name="GR_BASEBALL_APPAREL_BASEBALL_BELTS_ADULTS_WILSON" localSheetId="1">#REF!</definedName>
    <definedName name="GR_BASEBALL_APPAREL_BASEBALL_BELTS_ADULTS_WILSON">#REF!</definedName>
    <definedName name="GR_BASEBALL_APPAREL_BASEBALL_JERSEY_S_ADULTS_DEMARINI" localSheetId="5">#REF!</definedName>
    <definedName name="GR_BASEBALL_APPAREL_BASEBALL_JERSEY_S_ADULTS_DEMARINI" localSheetId="1">#REF!</definedName>
    <definedName name="GR_BASEBALL_APPAREL_BASEBALL_JERSEY_S_ADULTS_DEMARINI">#REF!</definedName>
    <definedName name="GR_BASEBALL_APPAREL_BASEBALL_JERSEY_S_ADULTS_EVOSHIELD" localSheetId="5">#REF!</definedName>
    <definedName name="GR_BASEBALL_APPAREL_BASEBALL_JERSEY_S_ADULTS_EVOSHIELD" localSheetId="1">#REF!</definedName>
    <definedName name="GR_BASEBALL_APPAREL_BASEBALL_JERSEY_S_ADULTS_EVOSHIELD">#REF!</definedName>
    <definedName name="GR_BASEBALL_APPAREL_BASEBALL_JERSEY_S_ADULTS_LS_CLOTHING" localSheetId="5">#REF!</definedName>
    <definedName name="GR_BASEBALL_APPAREL_BASEBALL_JERSEY_S_ADULTS_LS_CLOTHING" localSheetId="1">#REF!</definedName>
    <definedName name="GR_BASEBALL_APPAREL_BASEBALL_JERSEY_S_ADULTS_LS_CLOTHING">#REF!</definedName>
    <definedName name="GR_BASEBALL_APPAREL_BASEBALL_JERSEY_S_ADULTS_WILSON" localSheetId="5">#REF!</definedName>
    <definedName name="GR_BASEBALL_APPAREL_BASEBALL_JERSEY_S_ADULTS_WILSON" localSheetId="1">#REF!</definedName>
    <definedName name="GR_BASEBALL_APPAREL_BASEBALL_JERSEY_S_ADULTS_WILSON">#REF!</definedName>
    <definedName name="GR_BASEBALL_APPAREL_BASEBALL_JERSEY_S_YOUTH_DEMARINI" localSheetId="5">#REF!</definedName>
    <definedName name="GR_BASEBALL_APPAREL_BASEBALL_JERSEY_S_YOUTH_DEMARINI" localSheetId="1">#REF!</definedName>
    <definedName name="GR_BASEBALL_APPAREL_BASEBALL_JERSEY_S_YOUTH_DEMARINI">#REF!</definedName>
    <definedName name="GR_BASEBALL_APPAREL_BASEBALL_JERSEY_S_YOUTH_EVOSHIELD" localSheetId="5">#REF!</definedName>
    <definedName name="GR_BASEBALL_APPAREL_BASEBALL_JERSEY_S_YOUTH_EVOSHIELD" localSheetId="1">#REF!</definedName>
    <definedName name="GR_BASEBALL_APPAREL_BASEBALL_JERSEY_S_YOUTH_EVOSHIELD">#REF!</definedName>
    <definedName name="GR_BASEBALL_APPAREL_BASEBALL_JERSEY_S_YOUTH_LS_CLOTHING" localSheetId="5">#REF!</definedName>
    <definedName name="GR_BASEBALL_APPAREL_BASEBALL_JERSEY_S_YOUTH_LS_CLOTHING" localSheetId="1">#REF!</definedName>
    <definedName name="GR_BASEBALL_APPAREL_BASEBALL_JERSEY_S_YOUTH_LS_CLOTHING">#REF!</definedName>
    <definedName name="GR_BASEBALL_APPAREL_BASEBALL_JERSEY_S_YOUTH_WILSON" localSheetId="5">#REF!</definedName>
    <definedName name="GR_BASEBALL_APPAREL_BASEBALL_JERSEY_S_YOUTH_WILSON" localSheetId="1">#REF!</definedName>
    <definedName name="GR_BASEBALL_APPAREL_BASEBALL_JERSEY_S_YOUTH_WILSON">#REF!</definedName>
    <definedName name="GR_BASEBALL_APPAREL_BASEBALL_PANTS_ADULTS_EVOSHIELD" localSheetId="5">#REF!</definedName>
    <definedName name="GR_BASEBALL_APPAREL_BASEBALL_PANTS_ADULTS_EVOSHIELD" localSheetId="1">#REF!</definedName>
    <definedName name="GR_BASEBALL_APPAREL_BASEBALL_PANTS_ADULTS_EVOSHIELD">#REF!</definedName>
    <definedName name="GR_BASEBALL_APPAREL_BASEBALL_PANTS_ADULTS_WILSON" localSheetId="5">#REF!</definedName>
    <definedName name="GR_BASEBALL_APPAREL_BASEBALL_PANTS_ADULTS_WILSON" localSheetId="1">#REF!</definedName>
    <definedName name="GR_BASEBALL_APPAREL_BASEBALL_PANTS_ADULTS_WILSON">#REF!</definedName>
    <definedName name="GR_BASEBALL_APPAREL_BASEBALL_PANTS_YOUTH_EVOSHIELD" localSheetId="5">#REF!</definedName>
    <definedName name="GR_BASEBALL_APPAREL_BASEBALL_PANTS_YOUTH_EVOSHIELD" localSheetId="1">#REF!</definedName>
    <definedName name="GR_BASEBALL_APPAREL_BASEBALL_PANTS_YOUTH_EVOSHIELD">#REF!</definedName>
    <definedName name="GR_BASEBALL_APPAREL_BASEBALL_PANTS_YOUTH_WILSON" localSheetId="5">#REF!</definedName>
    <definedName name="GR_BASEBALL_APPAREL_BASEBALL_PANTS_YOUTH_WILSON" localSheetId="1">#REF!</definedName>
    <definedName name="GR_BASEBALL_APPAREL_BASEBALL_PANTS_YOUTH_WILSON">#REF!</definedName>
    <definedName name="GR_BASEBALL_APPAREL_BASEBALL_SOCKS_ADULTS_EVOSHIELD" localSheetId="5">#REF!</definedName>
    <definedName name="GR_BASEBALL_APPAREL_BASEBALL_SOCKS_ADULTS_EVOSHIELD" localSheetId="1">#REF!</definedName>
    <definedName name="GR_BASEBALL_APPAREL_BASEBALL_SOCKS_ADULTS_EVOSHIELD">#REF!</definedName>
    <definedName name="GR_BASEBALL_APPAREL_BASEBALL_TECH_APPAREL_ADULTS_EVOSHIELD" localSheetId="5">#REF!</definedName>
    <definedName name="GR_BASEBALL_APPAREL_BASEBALL_TECH_APPAREL_ADULTS_EVOSHIELD" localSheetId="1">#REF!</definedName>
    <definedName name="GR_BASEBALL_APPAREL_BASEBALL_TECH_APPAREL_ADULTS_EVOSHIELD">#REF!</definedName>
    <definedName name="GR_BASEBALL_APPAREL_BASEBALL_TECH_APPAREL_YOUTH_EVOSHIELD" localSheetId="5">#REF!</definedName>
    <definedName name="GR_BASEBALL_APPAREL_BASEBALL_TECH_APPAREL_YOUTH_EVOSHIELD" localSheetId="1">#REF!</definedName>
    <definedName name="GR_BASEBALL_APPAREL_BASEBALL_TECH_APPAREL_YOUTH_EVOSHIELD">#REF!</definedName>
    <definedName name="GR_BASEBALL_APPAREL_HATS_ADULTS_DEMARINI" localSheetId="5">#REF!</definedName>
    <definedName name="GR_BASEBALL_APPAREL_HATS_ADULTS_DEMARINI" localSheetId="1">#REF!</definedName>
    <definedName name="GR_BASEBALL_APPAREL_HATS_ADULTS_DEMARINI">#REF!</definedName>
    <definedName name="GR_BASEBALL_APPAREL_HATS_ADULTS_EVOSHIELD" localSheetId="5">#REF!</definedName>
    <definedName name="GR_BASEBALL_APPAREL_HATS_ADULTS_EVOSHIELD" localSheetId="1">#REF!</definedName>
    <definedName name="GR_BASEBALL_APPAREL_HATS_ADULTS_EVOSHIELD">#REF!</definedName>
    <definedName name="GR_BASEBALL_APPAREL_HATS_ADULTS_LS_CLOTHING" localSheetId="5">#REF!</definedName>
    <definedName name="GR_BASEBALL_APPAREL_HATS_ADULTS_LS_CLOTHING" localSheetId="1">#REF!</definedName>
    <definedName name="GR_BASEBALL_APPAREL_HATS_ADULTS_LS_CLOTHING">#REF!</definedName>
    <definedName name="GR_BASEBALL_APPAREL_HATS_ADULTS_WILSON" localSheetId="5">#REF!</definedName>
    <definedName name="GR_BASEBALL_APPAREL_HATS_ADULTS_WILSON" localSheetId="1">#REF!</definedName>
    <definedName name="GR_BASEBALL_APPAREL_HATS_ADULTS_WILSON">#REF!</definedName>
    <definedName name="GR_BASEBALL_APPAREL_LEG_GUARDS_ADULTS_WILSON" localSheetId="5">#REF!</definedName>
    <definedName name="GR_BASEBALL_APPAREL_LEG_GUARDS_ADULTS_WILSON" localSheetId="1">#REF!</definedName>
    <definedName name="GR_BASEBALL_APPAREL_LEG_GUARDS_ADULTS_WILSON">#REF!</definedName>
    <definedName name="GR_BASEBALLS_" localSheetId="5">#REF!</definedName>
    <definedName name="GR_BASEBALLS_" localSheetId="1">#REF!</definedName>
    <definedName name="GR_BASEBALLS_">#REF!</definedName>
    <definedName name="GR_BASEBALLS__ATEC" localSheetId="5">#REF!</definedName>
    <definedName name="GR_BASEBALLS__ATEC" localSheetId="1">#REF!</definedName>
    <definedName name="GR_BASEBALLS__ATEC">#REF!</definedName>
    <definedName name="GR_BASEBALLS__PURE" localSheetId="5">#REF!</definedName>
    <definedName name="GR_BASEBALLS__PURE" localSheetId="1">#REF!</definedName>
    <definedName name="GR_BASEBALLS__PURE">#REF!</definedName>
    <definedName name="GR_BASEBALLS_ATEC" localSheetId="5">#REF!</definedName>
    <definedName name="GR_BASEBALLS_ATEC" localSheetId="1">#REF!</definedName>
    <definedName name="GR_BASEBALLS_ATEC">#REF!</definedName>
    <definedName name="GR_BASEBALLS_PROTECTION_SHIELD_PURE" localSheetId="5">#REF!</definedName>
    <definedName name="GR_BASEBALLS_PROTECTION_SHIELD_PURE" localSheetId="1">#REF!</definedName>
    <definedName name="GR_BASEBALLS_PROTECTION_SHIELD_PURE">#REF!</definedName>
    <definedName name="GR_BASEBALLS_PURE" localSheetId="5">#REF!</definedName>
    <definedName name="GR_BASEBALLS_PURE" localSheetId="1">#REF!</definedName>
    <definedName name="GR_BASEBALLS_PURE">#REF!</definedName>
    <definedName name="GR_BASEBALLS_WILSON" localSheetId="5">#REF!</definedName>
    <definedName name="GR_BASEBALLS_WILSON" localSheetId="1">#REF!</definedName>
    <definedName name="GR_BASEBALLS_WILSON">#REF!</definedName>
    <definedName name="GR_BASKETBALL_" localSheetId="5">#REF!</definedName>
    <definedName name="GR_BASKETBALL_" localSheetId="1">#REF!</definedName>
    <definedName name="GR_BASKETBALL_">#REF!</definedName>
    <definedName name="GR_BASKETBALL__PURE" localSheetId="5">#REF!</definedName>
    <definedName name="GR_BASKETBALL__PURE" localSheetId="1">#REF!</definedName>
    <definedName name="GR_BASKETBALL__PURE">#REF!</definedName>
    <definedName name="GR_BASKETBALL_BALL_PURE" localSheetId="5">#REF!</definedName>
    <definedName name="GR_BASKETBALL_BALL_PURE" localSheetId="1">#REF!</definedName>
    <definedName name="GR_BASKETBALL_BALL_PURE">#REF!</definedName>
    <definedName name="GR_BASKETBALL_HOOPS_PURE" localSheetId="5">#REF!</definedName>
    <definedName name="GR_BASKETBALL_HOOPS_PURE" localSheetId="1">#REF!</definedName>
    <definedName name="GR_BASKETBALL_HOOPS_PURE">#REF!</definedName>
    <definedName name="GR_BASKETBALL_PURE" localSheetId="5">#REF!</definedName>
    <definedName name="GR_BASKETBALL_PURE" localSheetId="1">#REF!</definedName>
    <definedName name="GR_BASKETBALL_PURE">#REF!</definedName>
    <definedName name="GR_BATS_BASEBALL" localSheetId="5">#REF!</definedName>
    <definedName name="GR_BATS_BASEBALL" localSheetId="1">#REF!</definedName>
    <definedName name="GR_BATS_BASEBALL">#REF!</definedName>
    <definedName name="GR_BATS_BASEBALL_ALUMINUM_LS_BASEBALL" localSheetId="5">#REF!</definedName>
    <definedName name="GR_BATS_BASEBALL_ALUMINUM_LS_BASEBALL" localSheetId="1">#REF!</definedName>
    <definedName name="GR_BATS_BASEBALL_ALUMINUM_LS_BASEBALL">#REF!</definedName>
    <definedName name="GR_BATS_BASEBALL_COMPOSITE_ALUMINIUM_DEMARINI" localSheetId="5">#REF!</definedName>
    <definedName name="GR_BATS_BASEBALL_COMPOSITE_ALUMINIUM_DEMARINI" localSheetId="1">#REF!</definedName>
    <definedName name="GR_BATS_BASEBALL_COMPOSITE_ALUMINIUM_DEMARINI">#REF!</definedName>
    <definedName name="GR_BATS_BASEBALL_COMPOSITE_ALUMINIUM_LS_BASEBALL" localSheetId="5">#REF!</definedName>
    <definedName name="GR_BATS_BASEBALL_COMPOSITE_ALUMINIUM_LS_BASEBALL" localSheetId="1">#REF!</definedName>
    <definedName name="GR_BATS_BASEBALL_COMPOSITE_ALUMINIUM_LS_BASEBALL">#REF!</definedName>
    <definedName name="GR_BATS_BASEBALL_DEMARINI" localSheetId="5">#REF!</definedName>
    <definedName name="GR_BATS_BASEBALL_DEMARINI" localSheetId="1">#REF!</definedName>
    <definedName name="GR_BATS_BASEBALL_DEMARINI">#REF!</definedName>
    <definedName name="GR_BATS_BASEBALL_LS_BASEBALL" localSheetId="5">#REF!</definedName>
    <definedName name="GR_BATS_BASEBALL_LS_BASEBALL" localSheetId="1">#REF!</definedName>
    <definedName name="GR_BATS_BASEBALL_LS_BASEBALL">#REF!</definedName>
    <definedName name="GR_BATS_BASEBALL_USSSA_LS_BASEBALL" localSheetId="5">#REF!</definedName>
    <definedName name="GR_BATS_BASEBALL_USSSA_LS_BASEBALL" localSheetId="1">#REF!</definedName>
    <definedName name="GR_BATS_BASEBALL_USSSA_LS_BASEBALL">#REF!</definedName>
    <definedName name="GR_BATS_BASEBALL_WOOD_DEMARINI" localSheetId="5">#REF!</definedName>
    <definedName name="GR_BATS_BASEBALL_WOOD_DEMARINI" localSheetId="1">#REF!</definedName>
    <definedName name="GR_BATS_BASEBALL_WOOD_DEMARINI">#REF!</definedName>
    <definedName name="GR_BATS_BASEBALL_WOOD_LS_BASEBALL" localSheetId="5">#REF!</definedName>
    <definedName name="GR_BATS_BASEBALL_WOOD_LS_BASEBALL" localSheetId="1">#REF!</definedName>
    <definedName name="GR_BATS_BASEBALL_WOOD_LS_BASEBALL">#REF!</definedName>
    <definedName name="GR_BATS_BASEBALLDEMARINI" localSheetId="5">#REF!</definedName>
    <definedName name="GR_BATS_BASEBALLDEMARINI" localSheetId="1">#REF!</definedName>
    <definedName name="GR_BATS_BASEBALLDEMARINI">#REF!</definedName>
    <definedName name="GR_BATS_BASEBALLLS_BASEBALL" localSheetId="5">#REF!</definedName>
    <definedName name="GR_BATS_BASEBALLLS_BASEBALL" localSheetId="1">#REF!</definedName>
    <definedName name="GR_BATS_BASEBALLLS_BASEBALL">#REF!</definedName>
    <definedName name="GR_BATS_DEMARINI" localSheetId="5">#REF!</definedName>
    <definedName name="GR_BATS_DEMARINI" localSheetId="1">#REF!</definedName>
    <definedName name="GR_BATS_DEMARINI">#REF!</definedName>
    <definedName name="GR_BATS_FASTPITCH" localSheetId="5">#REF!</definedName>
    <definedName name="GR_BATS_FASTPITCH" localSheetId="1">#REF!</definedName>
    <definedName name="GR_BATS_FASTPITCH">#REF!</definedName>
    <definedName name="GR_BATS_FASTPITCH_ALUMINUM_LS_BALL" localSheetId="5">#REF!</definedName>
    <definedName name="GR_BATS_FASTPITCH_ALUMINUM_LS_BALL" localSheetId="1">#REF!</definedName>
    <definedName name="GR_BATS_FASTPITCH_ALUMINUM_LS_BALL">#REF!</definedName>
    <definedName name="GR_BATS_FASTPITCH_ALUMINUM_LS_BASEBALL" localSheetId="5">#REF!</definedName>
    <definedName name="GR_BATS_FASTPITCH_ALUMINUM_LS_BASEBALL" localSheetId="1">#REF!</definedName>
    <definedName name="GR_BATS_FASTPITCH_ALUMINUM_LS_BASEBALL">#REF!</definedName>
    <definedName name="GR_BATS_FASTPITCH_COMPOSITE_ALUMINIUM_DEMARINI" localSheetId="5">#REF!</definedName>
    <definedName name="GR_BATS_FASTPITCH_COMPOSITE_ALUMINIUM_DEMARINI" localSheetId="1">#REF!</definedName>
    <definedName name="GR_BATS_FASTPITCH_COMPOSITE_ALUMINIUM_DEMARINI">#REF!</definedName>
    <definedName name="GR_BATS_FASTPITCH_COMPOSITE_ALUMINIUM_LS_BASEBALL" localSheetId="5">#REF!</definedName>
    <definedName name="GR_BATS_FASTPITCH_COMPOSITE_ALUMINIUM_LS_BASEBALL" localSheetId="1">#REF!</definedName>
    <definedName name="GR_BATS_FASTPITCH_COMPOSITE_ALUMINIUM_LS_BASEBALL">#REF!</definedName>
    <definedName name="GR_BATS_FASTPITCH_DEMARINI" localSheetId="5">#REF!</definedName>
    <definedName name="GR_BATS_FASTPITCH_DEMARINI" localSheetId="1">#REF!</definedName>
    <definedName name="GR_BATS_FASTPITCH_DEMARINI">#REF!</definedName>
    <definedName name="GR_BATS_FASTPITCH_LS_BALL" localSheetId="5">#REF!</definedName>
    <definedName name="GR_BATS_FASTPITCH_LS_BALL" localSheetId="1">#REF!</definedName>
    <definedName name="GR_BATS_FASTPITCH_LS_BALL">#REF!</definedName>
    <definedName name="GR_BATS_FASTPITCH_LS_BASEBALL" localSheetId="5">#REF!</definedName>
    <definedName name="GR_BATS_FASTPITCH_LS_BASEBALL" localSheetId="1">#REF!</definedName>
    <definedName name="GR_BATS_FASTPITCH_LS_BASEBALL">#REF!</definedName>
    <definedName name="GR_BATS_FASTPITCHDEMARINI" localSheetId="5">#REF!</definedName>
    <definedName name="GR_BATS_FASTPITCHDEMARINI" localSheetId="1">#REF!</definedName>
    <definedName name="GR_BATS_FASTPITCHDEMARINI">#REF!</definedName>
    <definedName name="GR_BATS_FASTPITCHLS_BALL" localSheetId="5">#REF!</definedName>
    <definedName name="GR_BATS_FASTPITCHLS_BALL" localSheetId="1">#REF!</definedName>
    <definedName name="GR_BATS_FASTPITCHLS_BALL">#REF!</definedName>
    <definedName name="GR_BATS_FASTPITCHLS_BASEBALL" localSheetId="5">#REF!</definedName>
    <definedName name="GR_BATS_FASTPITCHLS_BASEBALL" localSheetId="1">#REF!</definedName>
    <definedName name="GR_BATS_FASTPITCHLS_BASEBALL">#REF!</definedName>
    <definedName name="GR_BATS_LS_BASEBALL" localSheetId="5">#REF!</definedName>
    <definedName name="GR_BATS_LS_BASEBALL" localSheetId="1">#REF!</definedName>
    <definedName name="GR_BATS_LS_BASEBALL">#REF!</definedName>
    <definedName name="GR_BATS_SLOWPITCH" localSheetId="5">#REF!</definedName>
    <definedName name="GR_BATS_SLOWPITCH" localSheetId="1">#REF!</definedName>
    <definedName name="GR_BATS_SLOWPITCH">#REF!</definedName>
    <definedName name="GR_BATS_SLOWPITCH_COMPOSITE_ALUMINIUM_DEMARINI" localSheetId="5">#REF!</definedName>
    <definedName name="GR_BATS_SLOWPITCH_COMPOSITE_ALUMINIUM_DEMARINI" localSheetId="1">#REF!</definedName>
    <definedName name="GR_BATS_SLOWPITCH_COMPOSITE_ALUMINIUM_DEMARINI">#REF!</definedName>
    <definedName name="GR_BATS_SLOWPITCH_COMPOSITE_ALUMINIUM_LS_BASEBALL" localSheetId="5">#REF!</definedName>
    <definedName name="GR_BATS_SLOWPITCH_COMPOSITE_ALUMINIUM_LS_BASEBALL" localSheetId="1">#REF!</definedName>
    <definedName name="GR_BATS_SLOWPITCH_COMPOSITE_ALUMINIUM_LS_BASEBALL">#REF!</definedName>
    <definedName name="GR_BATS_SLOWPITCH_DEMARINI" localSheetId="5">#REF!</definedName>
    <definedName name="GR_BATS_SLOWPITCH_DEMARINI" localSheetId="1">#REF!</definedName>
    <definedName name="GR_BATS_SLOWPITCH_DEMARINI">#REF!</definedName>
    <definedName name="GR_BATS_SLOWPITCH_LS_BASEBALL" localSheetId="5">#REF!</definedName>
    <definedName name="GR_BATS_SLOWPITCH_LS_BASEBALL" localSheetId="1">#REF!</definedName>
    <definedName name="GR_BATS_SLOWPITCH_LS_BASEBALL">#REF!</definedName>
    <definedName name="GR_BATS_SLOWPITCH_USSSA_DEMARINI" localSheetId="5">#REF!</definedName>
    <definedName name="GR_BATS_SLOWPITCH_USSSA_DEMARINI" localSheetId="1">#REF!</definedName>
    <definedName name="GR_BATS_SLOWPITCH_USSSA_DEMARINI">#REF!</definedName>
    <definedName name="GR_BATS_SLOWPITCH_USSSA_LS_BASEBALL" localSheetId="5">#REF!</definedName>
    <definedName name="GR_BATS_SLOWPITCH_USSSA_LS_BASEBALL" localSheetId="1">#REF!</definedName>
    <definedName name="GR_BATS_SLOWPITCH_USSSA_LS_BASEBALL">#REF!</definedName>
    <definedName name="GR_BATS_SLOWPITCH_WOOD_LS_BASEBALL" localSheetId="5">#REF!</definedName>
    <definedName name="GR_BATS_SLOWPITCH_WOOD_LS_BASEBALL" localSheetId="1">#REF!</definedName>
    <definedName name="GR_BATS_SLOWPITCH_WOOD_LS_BASEBALL">#REF!</definedName>
    <definedName name="GR_BATS_SLOWPITCHDEMARINI" localSheetId="5">#REF!</definedName>
    <definedName name="GR_BATS_SLOWPITCHDEMARINI" localSheetId="1">#REF!</definedName>
    <definedName name="GR_BATS_SLOWPITCHDEMARINI">#REF!</definedName>
    <definedName name="GR_BATS_SLOWPITCHLS_BASEBALL" localSheetId="5">#REF!</definedName>
    <definedName name="GR_BATS_SLOWPITCHLS_BASEBALL" localSheetId="1">#REF!</definedName>
    <definedName name="GR_BATS_SLOWPITCHLS_BASEBALL">#REF!</definedName>
    <definedName name="GR_BATS_WILSON" localSheetId="5">#REF!</definedName>
    <definedName name="GR_BATS_WILSON" localSheetId="1">#REF!</definedName>
    <definedName name="GR_BATS_WILSON">#REF!</definedName>
    <definedName name="GR_BATTING_GLOVES" localSheetId="5">#REF!</definedName>
    <definedName name="GR_BATTING_GLOVES" localSheetId="1">#REF!</definedName>
    <definedName name="GR_BATTING_GLOVES">#REF!</definedName>
    <definedName name="GR_BATTING_GLOVES_" localSheetId="5">#REF!</definedName>
    <definedName name="GR_BATTING_GLOVES_" localSheetId="1">#REF!</definedName>
    <definedName name="GR_BATTING_GLOVES_">#REF!</definedName>
    <definedName name="GR_BATTING_GLOVES__DEMARINI" localSheetId="5">#REF!</definedName>
    <definedName name="GR_BATTING_GLOVES__DEMARINI" localSheetId="1">#REF!</definedName>
    <definedName name="GR_BATTING_GLOVES__DEMARINI">#REF!</definedName>
    <definedName name="GR_BATTING_GLOVES__EVOSHIELD" localSheetId="5">#REF!</definedName>
    <definedName name="GR_BATTING_GLOVES__EVOSHIELD" localSheetId="1">#REF!</definedName>
    <definedName name="GR_BATTING_GLOVES__EVOSHIELD">#REF!</definedName>
    <definedName name="GR_BATTING_GLOVES__LS_BASEBALL" localSheetId="5">#REF!</definedName>
    <definedName name="GR_BATTING_GLOVES__LS_BASEBALL" localSheetId="1">#REF!</definedName>
    <definedName name="GR_BATTING_GLOVES__LS_BASEBALL">#REF!</definedName>
    <definedName name="GR_BATTING_GLOVES_CF" localSheetId="5">#REF!</definedName>
    <definedName name="GR_BATTING_GLOVES_CF" localSheetId="1">#REF!</definedName>
    <definedName name="GR_BATTING_GLOVES_CF">#REF!</definedName>
    <definedName name="GR_BATTING_GLOVES_CF_DEMARINI" localSheetId="5">#REF!</definedName>
    <definedName name="GR_BATTING_GLOVES_CF_DEMARINI" localSheetId="1">#REF!</definedName>
    <definedName name="GR_BATTING_GLOVES_CF_DEMARINI">#REF!</definedName>
    <definedName name="GR_BATTING_GLOVES_CFDEMARINI" localSheetId="5">#REF!</definedName>
    <definedName name="GR_BATTING_GLOVES_CFDEMARINI" localSheetId="1">#REF!</definedName>
    <definedName name="GR_BATTING_GLOVES_CFDEMARINI">#REF!</definedName>
    <definedName name="GR_BATTING_GLOVES_DEMARINI" localSheetId="5">#REF!</definedName>
    <definedName name="GR_BATTING_GLOVES_DEMARINI" localSheetId="1">#REF!</definedName>
    <definedName name="GR_BATTING_GLOVES_DEMARINI">#REF!</definedName>
    <definedName name="GR_BATTING_GLOVES_DIGI_II" localSheetId="5">#REF!</definedName>
    <definedName name="GR_BATTING_GLOVES_DIGI_II" localSheetId="1">#REF!</definedName>
    <definedName name="GR_BATTING_GLOVES_DIGI_II">#REF!</definedName>
    <definedName name="GR_BATTING_GLOVES_DIGI_II_DEMARINI" localSheetId="5">#REF!</definedName>
    <definedName name="GR_BATTING_GLOVES_DIGI_II_DEMARINI" localSheetId="1">#REF!</definedName>
    <definedName name="GR_BATTING_GLOVES_DIGI_II_DEMARINI">#REF!</definedName>
    <definedName name="GR_BATTING_GLOVES_DIGI_IIDEMARINI" localSheetId="5">#REF!</definedName>
    <definedName name="GR_BATTING_GLOVES_DIGI_IIDEMARINI" localSheetId="1">#REF!</definedName>
    <definedName name="GR_BATTING_GLOVES_DIGI_IIDEMARINI">#REF!</definedName>
    <definedName name="GR_BATTING_GLOVES_EVOSHIELD" localSheetId="5">#REF!</definedName>
    <definedName name="GR_BATTING_GLOVES_EVOSHIELD" localSheetId="1">#REF!</definedName>
    <definedName name="GR_BATTING_GLOVES_EVOSHIELD">#REF!</definedName>
    <definedName name="GR_BATTING_GLOVES_LS_BASEBALL" localSheetId="5">#REF!</definedName>
    <definedName name="GR_BATTING_GLOVES_LS_BASEBALL" localSheetId="1">#REF!</definedName>
    <definedName name="GR_BATTING_GLOVES_LS_BASEBALL">#REF!</definedName>
    <definedName name="GR_BATTING_HELMETS_EVOSHIELD" localSheetId="5">#REF!</definedName>
    <definedName name="GR_BATTING_HELMETS_EVOSHIELD" localSheetId="1">#REF!</definedName>
    <definedName name="GR_BATTING_HELMETS_EVOSHIELD">#REF!</definedName>
    <definedName name="GR_BATTING_HELMETS_XVT" localSheetId="5">#REF!</definedName>
    <definedName name="GR_BATTING_HELMETS_XVT" localSheetId="1">#REF!</definedName>
    <definedName name="GR_BATTING_HELMETS_XVT">#REF!</definedName>
    <definedName name="GR_BATTING_HELMETS_XVT_EVOSHIELD" localSheetId="5">#REF!</definedName>
    <definedName name="GR_BATTING_HELMETS_XVT_EVOSHIELD" localSheetId="1">#REF!</definedName>
    <definedName name="GR_BATTING_HELMETS_XVT_EVOSHIELD">#REF!</definedName>
    <definedName name="GR_BATTING_HELMETS_XVT_LUXE" localSheetId="5">#REF!</definedName>
    <definedName name="GR_BATTING_HELMETS_XVT_LUXE" localSheetId="1">#REF!</definedName>
    <definedName name="GR_BATTING_HELMETS_XVT_LUXE">#REF!</definedName>
    <definedName name="GR_BATTING_HELMETS_XVT_LUXE_EVOSHIELD" localSheetId="5">#REF!</definedName>
    <definedName name="GR_BATTING_HELMETS_XVT_LUXE_EVOSHIELD" localSheetId="1">#REF!</definedName>
    <definedName name="GR_BATTING_HELMETS_XVT_LUXE_EVOSHIELD">#REF!</definedName>
    <definedName name="GR_BATTING_HELMETS_XVT_LUXEEVOSHIELD" localSheetId="5">#REF!</definedName>
    <definedName name="GR_BATTING_HELMETS_XVT_LUXEEVOSHIELD" localSheetId="1">#REF!</definedName>
    <definedName name="GR_BATTING_HELMETS_XVT_LUXEEVOSHIELD">#REF!</definedName>
    <definedName name="GR_BATTING_HELMETS_XVT_SCION" localSheetId="5">#REF!</definedName>
    <definedName name="GR_BATTING_HELMETS_XVT_SCION" localSheetId="1">#REF!</definedName>
    <definedName name="GR_BATTING_HELMETS_XVT_SCION">#REF!</definedName>
    <definedName name="GR_BATTING_HELMETS_XVT_SCION_EVOSHIELD" localSheetId="5">#REF!</definedName>
    <definedName name="GR_BATTING_HELMETS_XVT_SCION_EVOSHIELD" localSheetId="1">#REF!</definedName>
    <definedName name="GR_BATTING_HELMETS_XVT_SCION_EVOSHIELD">#REF!</definedName>
    <definedName name="GR_BATTING_HELMETS_XVT_SCIONEVOSHIELD" localSheetId="5">#REF!</definedName>
    <definedName name="GR_BATTING_HELMETS_XVT_SCIONEVOSHIELD" localSheetId="1">#REF!</definedName>
    <definedName name="GR_BATTING_HELMETS_XVT_SCIONEVOSHIELD">#REF!</definedName>
    <definedName name="GR_BATTING_HELMETS_XVTEVOSHIELD" localSheetId="5">#REF!</definedName>
    <definedName name="GR_BATTING_HELMETS_XVTEVOSHIELD" localSheetId="1">#REF!</definedName>
    <definedName name="GR_BATTING_HELMETS_XVTEVOSHIELD">#REF!</definedName>
    <definedName name="GR_BBCOR" localSheetId="5">#REF!</definedName>
    <definedName name="GR_BBCOR" localSheetId="1">#REF!</definedName>
    <definedName name="GR_BBCOR">#REF!</definedName>
    <definedName name="GR_BEANIES.P14_22FW_COLLECTION">#REF!</definedName>
    <definedName name="GR_BEANIES.P14_FW22_Collection">#REF!</definedName>
    <definedName name="GR_BEANIES.P14_La_Collection">#REF!</definedName>
    <definedName name="GR_BEANIES.P19_22FW_COLLECTION">#REF!</definedName>
    <definedName name="GR_BEANIES.P19_FW22_Collection">#REF!</definedName>
    <definedName name="GR_BEANIES.P19_La_Collection">#REF!</definedName>
    <definedName name="GR_BEANIES_22FW_COLLECTION">#REF!</definedName>
    <definedName name="GR_BEANIES_ACCESSORIES_110">#REF!</definedName>
    <definedName name="GR_BEANIES_ACCESSORIES_Accessories">#REF!</definedName>
    <definedName name="GR_BEANIES_ACCESSORIES_ACCESSORIES_110">#REF!</definedName>
    <definedName name="GR_BEANIES_ACCESSORIES_ACCESSORIES_Accessories">#REF!</definedName>
    <definedName name="GR_BEANIES_ACCESSORIES_ACCESSORIES_Accessories_FirstO">#REF!</definedName>
    <definedName name="GR_BEANIES_ACCESSORIES_ACCESSORIES_Accessories_FirstOrder">#REF!</definedName>
    <definedName name="GR_BEANIES_ACCESSORIES_ACCESSORIES_Accessories_SecondO">#REF!</definedName>
    <definedName name="GR_BEANIES_ACCESSORIES_Accessories_FirstO">#REF!</definedName>
    <definedName name="GR_BEANIES_ACCESSORIES_Accessories_FirstOrder">#REF!</definedName>
    <definedName name="GR_BEANIES_ACCESSORIES_ACCESSORIES_Genderless">#REF!</definedName>
    <definedName name="GR_BEANIES_ACCESSORIES_ACCESSORIES_Genderless_FirstO">#REF!</definedName>
    <definedName name="GR_BEANIES_ACCESSORIES_ACCESSORIES_Genderless_FirstOrder">#REF!</definedName>
    <definedName name="GR_BEANIES_ACCESSORIES_ACCESSORIES_Genderless_SecondO">#REF!</definedName>
    <definedName name="GR_BEANIES_ACCESSORIES_ACCESSORIES_Nuchachos">#REF!</definedName>
    <definedName name="GR_BEANIES_ACCESSORIES_Accessories_SecondO">#REF!</definedName>
    <definedName name="GR_BEANIES_ACCESSORIES_ACCESSORIES_SWIX_CLOTHING_WINTER">#REF!</definedName>
    <definedName name="GR_BEANIES_ACCESSORIES_ACCESSORIES_UNISEX">#REF!</definedName>
    <definedName name="GR_BEANIES_ACCESSORIES_SWIX_CLOTHING_WINTER">#REF!</definedName>
    <definedName name="GR_BEANIES_ACCESSORIES_UNISEX">#REF!</definedName>
    <definedName name="GR_BEANIES_HEADWEAR">#REF!</definedName>
    <definedName name="GR_BEANIES_La_Collection">#REF!</definedName>
    <definedName name="GR_BEANIES_SKATING_Accessories_FirstO">#REF!</definedName>
    <definedName name="GR_BEANIES_SKATING_Accessories_SecondO">#REF!</definedName>
    <definedName name="GR_BELTS" localSheetId="5">#REF!</definedName>
    <definedName name="GR_BELTS" localSheetId="1">#REF!</definedName>
    <definedName name="GR_BELTS">#REF!</definedName>
    <definedName name="GR_BELTS_" localSheetId="5">#REF!</definedName>
    <definedName name="GR_BELTS_" localSheetId="1">#REF!</definedName>
    <definedName name="GR_BELTS_">#REF!</definedName>
    <definedName name="GR_BELTS__LS_CLOTHING" localSheetId="5">#REF!</definedName>
    <definedName name="GR_BELTS__LS_CLOTHING" localSheetId="1">#REF!</definedName>
    <definedName name="GR_BELTS__LS_CLOTHING">#REF!</definedName>
    <definedName name="GR_BELTS_LS_CLOTHING" localSheetId="5">#REF!</definedName>
    <definedName name="GR_BELTS_LS_CLOTHING" localSheetId="1">#REF!</definedName>
    <definedName name="GR_BELTS_LS_CLOTHING">#REF!</definedName>
    <definedName name="GR_BERETS.P26_22FW_COLLECTION">#REF!</definedName>
    <definedName name="GR_BERETS.P26_FW22_Collection">#REF!</definedName>
    <definedName name="GR_BERETS.P26_La_Collection">#REF!</definedName>
    <definedName name="GR_BERETS.P28_22FW_COLLECTION">#REF!</definedName>
    <definedName name="GR_BERETS.P28_FW22_Collection">#REF!</definedName>
    <definedName name="GR_BERETS.P28_La_Collection">#REF!</definedName>
    <definedName name="GR_BERETS_22FW_COLLECTION">#REF!</definedName>
    <definedName name="GR_BOATER_HATS.P25_22FW_COLLECTION">#REF!</definedName>
    <definedName name="GR_BOATER_HATS.P25_FW22_Collection">#REF!</definedName>
    <definedName name="GR_BOATER_HATS.P25_La_Collection">#REF!</definedName>
    <definedName name="GR_BOATER_HATS_22FW_COLLECTION">#REF!</definedName>
    <definedName name="GR_BOATER_HATS_23SS_COLLECTION">#REF!</definedName>
    <definedName name="GR_BOATER_HATS_SS24_Collection">#REF!</definedName>
    <definedName name="GR_BODYWEAR_GOVERNMENT_MEN_FirstO">#REF!</definedName>
    <definedName name="GR_BODYWEAR_GOVERNMENT_MEN_SecondO">#REF!</definedName>
    <definedName name="GR_BODYWEAR_GOVERNMENT_WOMEN_FirstO">#REF!</definedName>
    <definedName name="GR_BODYWEAR_GOVERNMENT_WOMEN_SecondO">#REF!</definedName>
    <definedName name="GR_BOTTLE_" localSheetId="5">#REF!</definedName>
    <definedName name="GR_BOTTLE_" localSheetId="1">#REF!</definedName>
    <definedName name="GR_BOTTLE_">#REF!</definedName>
    <definedName name="GR_BOTTLE__PURE" localSheetId="5">#REF!</definedName>
    <definedName name="GR_BOTTLE__PURE" localSheetId="1">#REF!</definedName>
    <definedName name="GR_BOTTLE__PURE">#REF!</definedName>
    <definedName name="GR_BOTTLE_PURE" localSheetId="5">#REF!</definedName>
    <definedName name="GR_BOTTLE_PURE" localSheetId="1">#REF!</definedName>
    <definedName name="GR_BOTTLE_PURE">#REF!</definedName>
    <definedName name="GR_Bottoms_ERROR" localSheetId="5">#REF!</definedName>
    <definedName name="GR_Bottoms_ERROR">#REF!</definedName>
    <definedName name="GR_BOYS_ICE_PEAK" localSheetId="5">#REF!</definedName>
    <definedName name="GR_BOYS_ICE_PEAK" localSheetId="1">#REF!</definedName>
    <definedName name="GR_BOYS_ICE_PEAK">#REF!</definedName>
    <definedName name="GR_BUCKET_HATS_23SS_COLLECTION">#REF!</definedName>
    <definedName name="GR_BUCKET_HATS_SS24_Collection">#REF!</definedName>
    <definedName name="GR_BUCKETS_" localSheetId="5">#REF!</definedName>
    <definedName name="GR_BUCKETS_" localSheetId="1">#REF!</definedName>
    <definedName name="GR_BUCKETS_">#REF!</definedName>
    <definedName name="GR_BUCKETS__ATEC" localSheetId="5">#REF!</definedName>
    <definedName name="GR_BUCKETS__ATEC" localSheetId="1">#REF!</definedName>
    <definedName name="GR_BUCKETS__ATEC">#REF!</definedName>
    <definedName name="GR_BUCKETS_ATEC" localSheetId="5">#REF!</definedName>
    <definedName name="GR_BUCKETS_ATEC" localSheetId="1">#REF!</definedName>
    <definedName name="GR_BUCKETS_ATEC">#REF!</definedName>
    <definedName name="GR_CANADIAN_EXCLUSIVE" localSheetId="5">#REF!</definedName>
    <definedName name="GR_CANADIAN_EXCLUSIVE" localSheetId="1">#REF!</definedName>
    <definedName name="GR_CANADIAN_EXCLUSIVE">#REF!</definedName>
    <definedName name="GR_CAPRIS_BOTTOMS_MEN_FirstO">#REF!</definedName>
    <definedName name="GR_CAPRIS_BOTTOMS_MEN_SecondO">#REF!</definedName>
    <definedName name="GR_CAPRIS_BOTTOMS_WOMEN_FirstO">#REF!</definedName>
    <definedName name="GR_CAPRIS_BOTTOMS_WOMEN_SecondO">#REF!</definedName>
    <definedName name="GR_CAPS.11_22FW_COLLECTION">#REF!</definedName>
    <definedName name="GR_CAPS.11_FW22_Collection">#REF!</definedName>
    <definedName name="GR_CAPS.11_Handcrafted_in_Canada">#REF!</definedName>
    <definedName name="GR_CAPS.11_La_Collection">#REF!</definedName>
    <definedName name="GR_CAPS_22FW_COLLECTION">#REF!</definedName>
    <definedName name="GR_CAPS_23SS_COLLECTION">#REF!</definedName>
    <definedName name="GR_CAPS_EVOSHIELD" localSheetId="5">#REF!</definedName>
    <definedName name="GR_CAPS_EVOSHIELD" localSheetId="1">#REF!</definedName>
    <definedName name="GR_CAPS_EVOSHIELD">#REF!</definedName>
    <definedName name="GR_CAPS_LS_CLOTHING" localSheetId="5">#REF!</definedName>
    <definedName name="GR_CAPS_LS_CLOTHING" localSheetId="1">#REF!</definedName>
    <definedName name="GR_CAPS_LS_CLOTHING">#REF!</definedName>
    <definedName name="GR_CAPS_SKATING_Accessories_FirstO">#REF!</definedName>
    <definedName name="GR_CAPS_SKATING_Accessories_SecondO">#REF!</definedName>
    <definedName name="GR_CAPS_SS24_Collection">#REF!</definedName>
    <definedName name="GR_CATCHER_S_GEAR_WILSON" localSheetId="5">#REF!</definedName>
    <definedName name="GR_CATCHER_S_GEAR_WILSON" localSheetId="1">#REF!</definedName>
    <definedName name="GR_CATCHER_S_GEAR_WILSON">#REF!</definedName>
    <definedName name="GR_CHILDREN___JUNIOR_OUTERWEAR_JOUA" localSheetId="5">#REF!</definedName>
    <definedName name="GR_CHILDREN___JUNIOR_OUTERWEAR_JOUA">#REF!</definedName>
    <definedName name="GR_CHILDREN_S_OUTERWEAR_JOUA" localSheetId="5">#REF!</definedName>
    <definedName name="GR_CHILDREN_S_OUTERWEAR_JOUA">#REF!</definedName>
    <definedName name="GR_CITY_MEN_LUHTA" localSheetId="5">#REF!</definedName>
    <definedName name="GR_CITY_MEN_LUHTA" localSheetId="1">#REF!</definedName>
    <definedName name="GR_CITY_MEN_LUHTA">#REF!</definedName>
    <definedName name="GR_CITY_WOMEN_LUHTA" localSheetId="5">#REF!</definedName>
    <definedName name="GR_CITY_WOMEN_LUHTA" localSheetId="1">#REF!</definedName>
    <definedName name="GR_CITY_WOMEN_LUHTA">#REF!</definedName>
    <definedName name="GR_CLOCHES.P8_22FW_COLLECTION">#REF!</definedName>
    <definedName name="GR_CLOCHES.P8_FW22_Collection">#REF!</definedName>
    <definedName name="GR_CLOCHES.P8_Handcrafted_in_Canada">#REF!</definedName>
    <definedName name="GR_CLOCHES.P8_La_Collection">#REF!</definedName>
    <definedName name="GR_CLOCHES_22FW_COLLECTION">#REF!</definedName>
    <definedName name="GR_CLOCHES_23SS_COLLECTION">#REF!</definedName>
    <definedName name="GR_CLOCHES_ERROR">#REF!</definedName>
    <definedName name="GR_CLOCHES_SS24_Collection">#REF!</definedName>
    <definedName name="GR_CLOTHING_SWIX_CLOTHING_WINTER" localSheetId="5">#REF!</definedName>
    <definedName name="GR_CLOTHING_SWIX_CLOTHING_WINTER" localSheetId="1">#REF!</definedName>
    <definedName name="GR_CLOTHING_SWIX_CLOTHING_WINTER">#REF!</definedName>
    <definedName name="GR_COACHE_S_CORNER_PURE" localSheetId="5">#REF!</definedName>
    <definedName name="GR_COACHE_S_CORNER_PURE" localSheetId="1">#REF!</definedName>
    <definedName name="GR_COACHE_S_CORNER_PURE">#REF!</definedName>
    <definedName name="GR_COATS.P37_22FW_COLLECTION">#REF!</definedName>
    <definedName name="GR_COATS.P37_FW22_Collection">#REF!</definedName>
    <definedName name="GR_COATS.P37_La_Collection">#REF!</definedName>
    <definedName name="GR_COATS_22FW_COLLECTION">#REF!</definedName>
    <definedName name="GR_COATS_La_Collection">#REF!</definedName>
    <definedName name="GR_COMPONENTS_BRAKES_BRAKE_PARTS_HOPE" localSheetId="5">#REF!</definedName>
    <definedName name="GR_COMPONENTS_BRAKES_BRAKE_PARTS_HOPE" localSheetId="1">#REF!</definedName>
    <definedName name="GR_COMPONENTS_BRAKES_BRAKE_PARTS_HOPE">#REF!</definedName>
    <definedName name="GR_COMPONENTS_CRANK_SETS_CRANK_SET_PARTS_HOPE" localSheetId="5">#REF!</definedName>
    <definedName name="GR_COMPONENTS_CRANK_SETS_CRANK_SET_PARTS_HOPE" localSheetId="1">#REF!</definedName>
    <definedName name="GR_COMPONENTS_CRANK_SETS_CRANK_SET_PARTS_HOPE">#REF!</definedName>
    <definedName name="GR_COMPONENTS_CRANK_SETS_HOPE" localSheetId="5">#REF!</definedName>
    <definedName name="GR_COMPONENTS_CRANK_SETS_HOPE" localSheetId="1">#REF!</definedName>
    <definedName name="GR_COMPONENTS_CRANK_SETS_HOPE">#REF!</definedName>
    <definedName name="GR_COMPONENTS_GEARS_PULLEY_WHEELS_HOPE" localSheetId="5">#REF!</definedName>
    <definedName name="GR_COMPONENTS_GEARS_PULLEY_WHEELS_HOPE" localSheetId="1">#REF!</definedName>
    <definedName name="GR_COMPONENTS_GEARS_PULLEY_WHEELS_HOPE">#REF!</definedName>
    <definedName name="GR_COMPONENTS_HUBS_HUB_PARTS_HOPE" localSheetId="5">#REF!</definedName>
    <definedName name="GR_COMPONENTS_HUBS_HUB_PARTS_HOPE" localSheetId="1">#REF!</definedName>
    <definedName name="GR_COMPONENTS_HUBS_HUB_PARTS_HOPE">#REF!</definedName>
    <definedName name="GR_COMPRESSION_GEAR_ARM_SLEEVES_EVOSHIELD" localSheetId="5">#REF!</definedName>
    <definedName name="GR_COMPRESSION_GEAR_ARM_SLEEVES_EVOSHIELD" localSheetId="1">#REF!</definedName>
    <definedName name="GR_COMPRESSION_GEAR_ARM_SLEEVES_EVOSHIELD">#REF!</definedName>
    <definedName name="GR_CROSS_TRAINING_PURE" localSheetId="5">#REF!</definedName>
    <definedName name="GR_CROSS_TRAINING_PURE" localSheetId="1">#REF!</definedName>
    <definedName name="GR_CROSS_TRAINING_PURE">#REF!</definedName>
    <definedName name="GR_Daily_Sports_Accessories" localSheetId="5">#REF!</definedName>
    <definedName name="GR_Daily_Sports_Accessories">#REF!</definedName>
    <definedName name="GR_Daily_Sports_Bottoms" localSheetId="5">#REF!</definedName>
    <definedName name="GR_Daily_Sports_Bottoms">#REF!</definedName>
    <definedName name="GR_Daily_Sports_Tops___Dresses" localSheetId="5">#REF!</definedName>
    <definedName name="GR_Daily_Sports_Tops___Dresses">#REF!</definedName>
    <definedName name="GR_DRESS_DRESS">#REF!</definedName>
    <definedName name="GR_DRESS_DRESSES">#REF!</definedName>
    <definedName name="GR_DRESSES_TECHWEAR_TOPS">#REF!</definedName>
    <definedName name="GR_E_BIKE_MAVIC" localSheetId="5">#REF!</definedName>
    <definedName name="GR_E_BIKE_MAVIC" localSheetId="1">#REF!</definedName>
    <definedName name="GR_E_BIKE_MAVIC">#REF!</definedName>
    <definedName name="GR_EMBROIDERY_EMBROIDERY">#REF!</definedName>
    <definedName name="GR_EQUIPMENT_BAGS_" localSheetId="5">#REF!</definedName>
    <definedName name="GR_EQUIPMENT_BAGS_" localSheetId="1">#REF!</definedName>
    <definedName name="GR_EQUIPMENT_BAGS_">#REF!</definedName>
    <definedName name="GR_EQUIPMENT_BAGS__DEMARINI" localSheetId="5">#REF!</definedName>
    <definedName name="GR_EQUIPMENT_BAGS__DEMARINI" localSheetId="1">#REF!</definedName>
    <definedName name="GR_EQUIPMENT_BAGS__DEMARINI">#REF!</definedName>
    <definedName name="GR_EQUIPMENT_BAGS__LS_BASEBALL" localSheetId="5">#REF!</definedName>
    <definedName name="GR_EQUIPMENT_BAGS__LS_BASEBALL" localSheetId="1">#REF!</definedName>
    <definedName name="GR_EQUIPMENT_BAGS__LS_BASEBALL">#REF!</definedName>
    <definedName name="GR_EQUIPMENT_BAGS__WILSON" localSheetId="5">#REF!</definedName>
    <definedName name="GR_EQUIPMENT_BAGS__WILSON" localSheetId="1">#REF!</definedName>
    <definedName name="GR_EQUIPMENT_BAGS__WILSON">#REF!</definedName>
    <definedName name="GR_EQUIPMENT_BAGS_BACKPACKS" localSheetId="5">#REF!</definedName>
    <definedName name="GR_EQUIPMENT_BAGS_BACKPACKS" localSheetId="1">#REF!</definedName>
    <definedName name="GR_EQUIPMENT_BAGS_BACKPACKS">#REF!</definedName>
    <definedName name="GR_EQUIPMENT_BAGS_BACKPACKS_DEMARINI" localSheetId="5">#REF!</definedName>
    <definedName name="GR_EQUIPMENT_BAGS_BACKPACKS_DEMARINI" localSheetId="1">#REF!</definedName>
    <definedName name="GR_EQUIPMENT_BAGS_BACKPACKS_DEMARINI">#REF!</definedName>
    <definedName name="GR_EQUIPMENT_BAGS_BACKPACKS_EVOSHIELD" localSheetId="5">#REF!</definedName>
    <definedName name="GR_EQUIPMENT_BAGS_BACKPACKS_EVOSHIELD" localSheetId="1">#REF!</definedName>
    <definedName name="GR_EQUIPMENT_BAGS_BACKPACKS_EVOSHIELD">#REF!</definedName>
    <definedName name="GR_EQUIPMENT_BAGS_BACKPACKS_LS_BASEBALL" localSheetId="5">#REF!</definedName>
    <definedName name="GR_EQUIPMENT_BAGS_BACKPACKS_LS_BASEBALL" localSheetId="1">#REF!</definedName>
    <definedName name="GR_EQUIPMENT_BAGS_BACKPACKS_LS_BASEBALL">#REF!</definedName>
    <definedName name="GR_EQUIPMENT_BAGS_BACKPACKS_SABOTAGE_DEMARINI" localSheetId="5">#REF!</definedName>
    <definedName name="GR_EQUIPMENT_BAGS_BACKPACKS_SABOTAGE_DEMARINI" localSheetId="1">#REF!</definedName>
    <definedName name="GR_EQUIPMENT_BAGS_BACKPACKS_SABOTAGE_DEMARINI">#REF!</definedName>
    <definedName name="GR_EQUIPMENT_BAGS_BACKPACKS_VOODOO_DEMARINI" localSheetId="5">#REF!</definedName>
    <definedName name="GR_EQUIPMENT_BAGS_BACKPACKS_VOODOO_DEMARINI" localSheetId="1">#REF!</definedName>
    <definedName name="GR_EQUIPMENT_BAGS_BACKPACKS_VOODOO_DEMARINI">#REF!</definedName>
    <definedName name="GR_EQUIPMENT_BAGS_BACKPACKS_WILSON" localSheetId="5">#REF!</definedName>
    <definedName name="GR_EQUIPMENT_BAGS_BACKPACKS_WILSON" localSheetId="1">#REF!</definedName>
    <definedName name="GR_EQUIPMENT_BAGS_BACKPACKS_WILSON">#REF!</definedName>
    <definedName name="GR_EQUIPMENT_BAGS_BACKPACKSDEMARINI" localSheetId="5">#REF!</definedName>
    <definedName name="GR_EQUIPMENT_BAGS_BACKPACKSDEMARINI" localSheetId="1">#REF!</definedName>
    <definedName name="GR_EQUIPMENT_BAGS_BACKPACKSDEMARINI">#REF!</definedName>
    <definedName name="GR_EQUIPMENT_BAGS_BACKPACKSEVOSHIELD" localSheetId="5">#REF!</definedName>
    <definedName name="GR_EQUIPMENT_BAGS_BACKPACKSEVOSHIELD" localSheetId="1">#REF!</definedName>
    <definedName name="GR_EQUIPMENT_BAGS_BACKPACKSEVOSHIELD">#REF!</definedName>
    <definedName name="GR_EQUIPMENT_BAGS_BACKPACKSLS_BASEBALL" localSheetId="5">#REF!</definedName>
    <definedName name="GR_EQUIPMENT_BAGS_BACKPACKSLS_BASEBALL" localSheetId="1">#REF!</definedName>
    <definedName name="GR_EQUIPMENT_BAGS_BACKPACKSLS_BASEBALL">#REF!</definedName>
    <definedName name="GR_EQUIPMENT_BAGS_BACKPACKSWILSON" localSheetId="5">#REF!</definedName>
    <definedName name="GR_EQUIPMENT_BAGS_BACKPACKSWILSON" localSheetId="1">#REF!</definedName>
    <definedName name="GR_EQUIPMENT_BAGS_BACKPACKSWILSON">#REF!</definedName>
    <definedName name="GR_EQUIPMENT_BAGS_DEMARINI" localSheetId="5">#REF!</definedName>
    <definedName name="GR_EQUIPMENT_BAGS_DEMARINI" localSheetId="1">#REF!</definedName>
    <definedName name="GR_EQUIPMENT_BAGS_DEMARINI">#REF!</definedName>
    <definedName name="GR_EQUIPMENT_BAGS_EVOSHIELD" localSheetId="5">#REF!</definedName>
    <definedName name="GR_EQUIPMENT_BAGS_EVOSHIELD" localSheetId="1">#REF!</definedName>
    <definedName name="GR_EQUIPMENT_BAGS_EVOSHIELD">#REF!</definedName>
    <definedName name="GR_EQUIPMENT_BAGS_LS_BASEBALL" localSheetId="5">#REF!</definedName>
    <definedName name="GR_EQUIPMENT_BAGS_LS_BASEBALL" localSheetId="1">#REF!</definedName>
    <definedName name="GR_EQUIPMENT_BAGS_LS_BASEBALL">#REF!</definedName>
    <definedName name="GR_EQUIPMENT_BAGS_WHEELED_BAGS" localSheetId="5">#REF!</definedName>
    <definedName name="GR_EQUIPMENT_BAGS_WHEELED_BAGS" localSheetId="1">#REF!</definedName>
    <definedName name="GR_EQUIPMENT_BAGS_WHEELED_BAGS">#REF!</definedName>
    <definedName name="GR_EQUIPMENT_BAGS_WHEELED_BAGS_DEMARINI" localSheetId="5">#REF!</definedName>
    <definedName name="GR_EQUIPMENT_BAGS_WHEELED_BAGS_DEMARINI" localSheetId="1">#REF!</definedName>
    <definedName name="GR_EQUIPMENT_BAGS_WHEELED_BAGS_DEMARINI">#REF!</definedName>
    <definedName name="GR_EQUIPMENT_BAGS_WHEELED_BAGS_EVOSHIELD" localSheetId="5">#REF!</definedName>
    <definedName name="GR_EQUIPMENT_BAGS_WHEELED_BAGS_EVOSHIELD" localSheetId="1">#REF!</definedName>
    <definedName name="GR_EQUIPMENT_BAGS_WHEELED_BAGS_EVOSHIELD">#REF!</definedName>
    <definedName name="GR_EQUIPMENT_BAGS_WHEELED_BAGS_GRIND_DEMARINI" localSheetId="5">#REF!</definedName>
    <definedName name="GR_EQUIPMENT_BAGS_WHEELED_BAGS_GRIND_DEMARINI" localSheetId="1">#REF!</definedName>
    <definedName name="GR_EQUIPMENT_BAGS_WHEELED_BAGS_GRIND_DEMARINI">#REF!</definedName>
    <definedName name="GR_EQUIPMENT_BAGS_WHEELED_BAGS_LS_BASEBALL" localSheetId="5">#REF!</definedName>
    <definedName name="GR_EQUIPMENT_BAGS_WHEELED_BAGS_LS_BASEBALL" localSheetId="1">#REF!</definedName>
    <definedName name="GR_EQUIPMENT_BAGS_WHEELED_BAGS_LS_BASEBALL">#REF!</definedName>
    <definedName name="GR_EQUIPMENT_BAGS_WHEELED_BAGS_MOMENTUM_DEMARINI" localSheetId="5">#REF!</definedName>
    <definedName name="GR_EQUIPMENT_BAGS_WHEELED_BAGS_MOMENTUM_DEMARINI" localSheetId="1">#REF!</definedName>
    <definedName name="GR_EQUIPMENT_BAGS_WHEELED_BAGS_MOMENTUM_DEMARINI">#REF!</definedName>
    <definedName name="GR_EQUIPMENT_BAGS_WHEELED_BAGS_SPECIAL_OBS_DEMARINI" localSheetId="5">#REF!</definedName>
    <definedName name="GR_EQUIPMENT_BAGS_WHEELED_BAGS_SPECIAL_OBS_DEMARINI" localSheetId="1">#REF!</definedName>
    <definedName name="GR_EQUIPMENT_BAGS_WHEELED_BAGS_SPECIAL_OBS_DEMARINI">#REF!</definedName>
    <definedName name="GR_EQUIPMENT_BAGS_WHEELED_BAGS_WILSON" localSheetId="5">#REF!</definedName>
    <definedName name="GR_EQUIPMENT_BAGS_WHEELED_BAGS_WILSON" localSheetId="1">#REF!</definedName>
    <definedName name="GR_EQUIPMENT_BAGS_WHEELED_BAGS_WILSON">#REF!</definedName>
    <definedName name="GR_EQUIPMENT_BAGS_WHEELED_BAGSDEMARINI" localSheetId="5">#REF!</definedName>
    <definedName name="GR_EQUIPMENT_BAGS_WHEELED_BAGSDEMARINI" localSheetId="1">#REF!</definedName>
    <definedName name="GR_EQUIPMENT_BAGS_WHEELED_BAGSDEMARINI">#REF!</definedName>
    <definedName name="GR_EQUIPMENT_BAGS_WHEELED_BAGSEVOSHIELD" localSheetId="5">#REF!</definedName>
    <definedName name="GR_EQUIPMENT_BAGS_WHEELED_BAGSEVOSHIELD" localSheetId="1">#REF!</definedName>
    <definedName name="GR_EQUIPMENT_BAGS_WHEELED_BAGSEVOSHIELD">#REF!</definedName>
    <definedName name="GR_EQUIPMENT_BAGS_WHEELED_BAGSLS_BASEBALL" localSheetId="5">#REF!</definedName>
    <definedName name="GR_EQUIPMENT_BAGS_WHEELED_BAGSLS_BASEBALL" localSheetId="1">#REF!</definedName>
    <definedName name="GR_EQUIPMENT_BAGS_WHEELED_BAGSLS_BASEBALL">#REF!</definedName>
    <definedName name="GR_EQUIPMENT_BAGS_WHEELED_BAGSWILSON" localSheetId="5">#REF!</definedName>
    <definedName name="GR_EQUIPMENT_BAGS_WHEELED_BAGSWILSON" localSheetId="1">#REF!</definedName>
    <definedName name="GR_EQUIPMENT_BAGS_WHEELED_BAGSWILSON">#REF!</definedName>
    <definedName name="GR_EQUIPMENT_BAGS_WILSON" localSheetId="5">#REF!</definedName>
    <definedName name="GR_EQUIPMENT_BAGS_WILSON" localSheetId="1">#REF!</definedName>
    <definedName name="GR_EQUIPMENT_BAGS_WILSON">#REF!</definedName>
    <definedName name="GR_ERROR_ERROR">#REF!</definedName>
    <definedName name="GR_ERROR_FW22_Collection">#REF!</definedName>
    <definedName name="GR_ESSENTIAL_BOTTOMS_BOTTOMS">#REF!</definedName>
    <definedName name="GR_ESSENTIAL_BOTTOMS_ESSENTIALS">#REF!</definedName>
    <definedName name="GR_ESSENTIAL_DRESSES_DRESSES">#REF!</definedName>
    <definedName name="GR_ESSENTIAL_DRESSES_ESSENTIALS">#REF!</definedName>
    <definedName name="GR_ESSENTIAL_TOPS_ESSENTIALS">#REF!</definedName>
    <definedName name="GR_ESSENTIAL_TOPS_TOPS">#REF!</definedName>
    <definedName name="GR_ESSENTIALS_ACCESSORIES">#REF!</definedName>
    <definedName name="GR_ESSENTIALS_BOTTOMS_ESSENTIALS">#REF!</definedName>
    <definedName name="GR_ESSENTIALS_DRESSES_ESSENTIALS">#REF!</definedName>
    <definedName name="GR_ESSENTIALS_ESSENTIALS">#REF!</definedName>
    <definedName name="GR_ESSENTIALS_OUTERWEAR_ESSENTIALS">#REF!</definedName>
    <definedName name="GR_ESSENTIALS_TOPS_ESSENTIALS">#REF!</definedName>
    <definedName name="GR_FASTPITCH_" localSheetId="5">#REF!</definedName>
    <definedName name="GR_FASTPITCH_" localSheetId="1">#REF!</definedName>
    <definedName name="GR_FASTPITCH_">#REF!</definedName>
    <definedName name="GR_FEDORAS.P21_22FW_COLLECTION">#REF!</definedName>
    <definedName name="GR_FEDORAS.P21_FW22_Collection">#REF!</definedName>
    <definedName name="GR_FEDORAS.P21_Handcrafted_in_Canada">#REF!</definedName>
    <definedName name="GR_FEDORAS.P21_La_Collection">#REF!</definedName>
    <definedName name="GR_FEDORAS_22FW_COLLECTION">#REF!</definedName>
    <definedName name="GR_FEDORAS_23SS_COLLECTION">#REF!</definedName>
    <definedName name="GR_FEDORAS_ERROR">#REF!</definedName>
    <definedName name="GR_FEDORAS_SS24_Collection">#REF!</definedName>
    <definedName name="GR_FELTECH_VUARNET" localSheetId="5">#REF!</definedName>
    <definedName name="GR_FELTECH_VUARNET" localSheetId="1">#REF!</definedName>
    <definedName name="GR_FELTECH_VUARNET">#REF!</definedName>
    <definedName name="GR_FIELDING_GLOVES_" localSheetId="5">#REF!</definedName>
    <definedName name="GR_FIELDING_GLOVES_" localSheetId="1">#REF!</definedName>
    <definedName name="GR_FIELDING_GLOVES_">#REF!</definedName>
    <definedName name="GR_FIELDING_GLOVES__WILSON" localSheetId="5">#REF!</definedName>
    <definedName name="GR_FIELDING_GLOVES__WILSON" localSheetId="1">#REF!</definedName>
    <definedName name="GR_FIELDING_GLOVES__WILSON">#REF!</definedName>
    <definedName name="GR_FIELDING_GLOVES_1ST_BASE" localSheetId="5">#REF!</definedName>
    <definedName name="GR_FIELDING_GLOVES_1ST_BASE" localSheetId="1">#REF!</definedName>
    <definedName name="GR_FIELDING_GLOVES_1ST_BASE">#REF!</definedName>
    <definedName name="GR_FIELDING_GLOVES_1ST_BASE_WILSON" localSheetId="5">#REF!</definedName>
    <definedName name="GR_FIELDING_GLOVES_1ST_BASE_WILSON" localSheetId="1">#REF!</definedName>
    <definedName name="GR_FIELDING_GLOVES_1ST_BASE_WILSON">#REF!</definedName>
    <definedName name="GR_FIELDING_GLOVES_1ST_BASEWILSON" localSheetId="5">#REF!</definedName>
    <definedName name="GR_FIELDING_GLOVES_1ST_BASEWILSON" localSheetId="1">#REF!</definedName>
    <definedName name="GR_FIELDING_GLOVES_1ST_BASEWILSON">#REF!</definedName>
    <definedName name="GR_FIELDING_GLOVES_A1000" localSheetId="5">#REF!</definedName>
    <definedName name="GR_FIELDING_GLOVES_A1000" localSheetId="1">#REF!</definedName>
    <definedName name="GR_FIELDING_GLOVES_A1000">#REF!</definedName>
    <definedName name="GR_FIELDING_GLOVES_A1000_CATCHER_WILSON" localSheetId="5">#REF!</definedName>
    <definedName name="GR_FIELDING_GLOVES_A1000_CATCHER_WILSON" localSheetId="1">#REF!</definedName>
    <definedName name="GR_FIELDING_GLOVES_A1000_CATCHER_WILSON">#REF!</definedName>
    <definedName name="GR_FIELDING_GLOVES_A1000_UTILITY_WILSON" localSheetId="5">#REF!</definedName>
    <definedName name="GR_FIELDING_GLOVES_A1000_UTILITY_WILSON" localSheetId="1">#REF!</definedName>
    <definedName name="GR_FIELDING_GLOVES_A1000_UTILITY_WILSON">#REF!</definedName>
    <definedName name="GR_FIELDING_GLOVES_A1000_WILSON" localSheetId="5">#REF!</definedName>
    <definedName name="GR_FIELDING_GLOVES_A1000_WILSON" localSheetId="1">#REF!</definedName>
    <definedName name="GR_FIELDING_GLOVES_A1000_WILSON">#REF!</definedName>
    <definedName name="GR_FIELDING_GLOVES_A1000WILSON" localSheetId="5">#REF!</definedName>
    <definedName name="GR_FIELDING_GLOVES_A1000WILSON" localSheetId="1">#REF!</definedName>
    <definedName name="GR_FIELDING_GLOVES_A1000WILSON">#REF!</definedName>
    <definedName name="GR_FIELDING_GLOVES_A200" localSheetId="5">#REF!</definedName>
    <definedName name="GR_FIELDING_GLOVES_A200" localSheetId="1">#REF!</definedName>
    <definedName name="GR_FIELDING_GLOVES_A200">#REF!</definedName>
    <definedName name="GR_FIELDING_GLOVES_A200_WILSON" localSheetId="5">#REF!</definedName>
    <definedName name="GR_FIELDING_GLOVES_A200_WILSON" localSheetId="1">#REF!</definedName>
    <definedName name="GR_FIELDING_GLOVES_A200_WILSON">#REF!</definedName>
    <definedName name="GR_FIELDING_GLOVES_A2000" localSheetId="5">#REF!</definedName>
    <definedName name="GR_FIELDING_GLOVES_A2000" localSheetId="1">#REF!</definedName>
    <definedName name="GR_FIELDING_GLOVES_A2000">#REF!</definedName>
    <definedName name="GR_FIELDING_GLOVES_A2000_CUSTOM_WILSON" localSheetId="5">#REF!</definedName>
    <definedName name="GR_FIELDING_GLOVES_A2000_CUSTOM_WILSON" localSheetId="1">#REF!</definedName>
    <definedName name="GR_FIELDING_GLOVES_A2000_CUSTOM_WILSON">#REF!</definedName>
    <definedName name="GR_FIELDING_GLOVES_A2000_INFIELD_WILSON" localSheetId="5">#REF!</definedName>
    <definedName name="GR_FIELDING_GLOVES_A2000_INFIELD_WILSON" localSheetId="1">#REF!</definedName>
    <definedName name="GR_FIELDING_GLOVES_A2000_INFIELD_WILSON">#REF!</definedName>
    <definedName name="GR_FIELDING_GLOVES_A2000_SLOWPITCH_WILSON" localSheetId="5">#REF!</definedName>
    <definedName name="GR_FIELDING_GLOVES_A2000_SLOWPITCH_WILSON" localSheetId="1">#REF!</definedName>
    <definedName name="GR_FIELDING_GLOVES_A2000_SLOWPITCH_WILSON">#REF!</definedName>
    <definedName name="GR_FIELDING_GLOVES_A2000_WILSON" localSheetId="5">#REF!</definedName>
    <definedName name="GR_FIELDING_GLOVES_A2000_WILSON" localSheetId="1">#REF!</definedName>
    <definedName name="GR_FIELDING_GLOVES_A2000_WILSON">#REF!</definedName>
    <definedName name="GR_FIELDING_GLOVES_A2000WILSON" localSheetId="5">#REF!</definedName>
    <definedName name="GR_FIELDING_GLOVES_A2000WILSON" localSheetId="1">#REF!</definedName>
    <definedName name="GR_FIELDING_GLOVES_A2000WILSON">#REF!</definedName>
    <definedName name="GR_FIELDING_GLOVES_A200WILSON" localSheetId="5">#REF!</definedName>
    <definedName name="GR_FIELDING_GLOVES_A200WILSON" localSheetId="1">#REF!</definedName>
    <definedName name="GR_FIELDING_GLOVES_A200WILSON">#REF!</definedName>
    <definedName name="GR_FIELDING_GLOVES_A2K" localSheetId="5">#REF!</definedName>
    <definedName name="GR_FIELDING_GLOVES_A2K" localSheetId="1">#REF!</definedName>
    <definedName name="GR_FIELDING_GLOVES_A2K">#REF!</definedName>
    <definedName name="GR_FIELDING_GLOVES_A2K_WILSON" localSheetId="5">#REF!</definedName>
    <definedName name="GR_FIELDING_GLOVES_A2K_WILSON" localSheetId="1">#REF!</definedName>
    <definedName name="GR_FIELDING_GLOVES_A2K_WILSON">#REF!</definedName>
    <definedName name="GR_FIELDING_GLOVES_A2KWILSON" localSheetId="5">#REF!</definedName>
    <definedName name="GR_FIELDING_GLOVES_A2KWILSON" localSheetId="1">#REF!</definedName>
    <definedName name="GR_FIELDING_GLOVES_A2KWILSON">#REF!</definedName>
    <definedName name="GR_FIELDING_GLOVES_A360" localSheetId="5">#REF!</definedName>
    <definedName name="GR_FIELDING_GLOVES_A360" localSheetId="1">#REF!</definedName>
    <definedName name="GR_FIELDING_GLOVES_A360">#REF!</definedName>
    <definedName name="GR_FIELDING_GLOVES_A360_CATCHER_WILSON" localSheetId="5">#REF!</definedName>
    <definedName name="GR_FIELDING_GLOVES_A360_CATCHER_WILSON" localSheetId="1">#REF!</definedName>
    <definedName name="GR_FIELDING_GLOVES_A360_CATCHER_WILSON">#REF!</definedName>
    <definedName name="GR_FIELDING_GLOVES_A360_INFIELD_WILSON" localSheetId="5">#REF!</definedName>
    <definedName name="GR_FIELDING_GLOVES_A360_INFIELD_WILSON" localSheetId="1">#REF!</definedName>
    <definedName name="GR_FIELDING_GLOVES_A360_INFIELD_WILSON">#REF!</definedName>
    <definedName name="GR_FIELDING_GLOVES_A360_OUTFIELD_WILSON" localSheetId="5">#REF!</definedName>
    <definedName name="GR_FIELDING_GLOVES_A360_OUTFIELD_WILSON" localSheetId="1">#REF!</definedName>
    <definedName name="GR_FIELDING_GLOVES_A360_OUTFIELD_WILSON">#REF!</definedName>
    <definedName name="GR_FIELDING_GLOVES_A360_WILSON" localSheetId="5">#REF!</definedName>
    <definedName name="GR_FIELDING_GLOVES_A360_WILSON" localSheetId="1">#REF!</definedName>
    <definedName name="GR_FIELDING_GLOVES_A360_WILSON">#REF!</definedName>
    <definedName name="GR_FIELDING_GLOVES_A360WILSON" localSheetId="5">#REF!</definedName>
    <definedName name="GR_FIELDING_GLOVES_A360WILSON" localSheetId="1">#REF!</definedName>
    <definedName name="GR_FIELDING_GLOVES_A360WILSON">#REF!</definedName>
    <definedName name="GR_FIELDING_GLOVES_A450" localSheetId="5">#REF!</definedName>
    <definedName name="GR_FIELDING_GLOVES_A450" localSheetId="1">#REF!</definedName>
    <definedName name="GR_FIELDING_GLOVES_A450">#REF!</definedName>
    <definedName name="GR_FIELDING_GLOVES_A450_WILSON" localSheetId="5">#REF!</definedName>
    <definedName name="GR_FIELDING_GLOVES_A450_WILSON" localSheetId="1">#REF!</definedName>
    <definedName name="GR_FIELDING_GLOVES_A450_WILSON">#REF!</definedName>
    <definedName name="GR_FIELDING_GLOVES_A450WILSON" localSheetId="5">#REF!</definedName>
    <definedName name="GR_FIELDING_GLOVES_A450WILSON" localSheetId="1">#REF!</definedName>
    <definedName name="GR_FIELDING_GLOVES_A450WILSON">#REF!</definedName>
    <definedName name="GR_FIELDING_GLOVES_A500" localSheetId="5">#REF!</definedName>
    <definedName name="GR_FIELDING_GLOVES_A500" localSheetId="1">#REF!</definedName>
    <definedName name="GR_FIELDING_GLOVES_A500">#REF!</definedName>
    <definedName name="GR_FIELDING_GLOVES_A500_WILSON" localSheetId="5">#REF!</definedName>
    <definedName name="GR_FIELDING_GLOVES_A500_WILSON" localSheetId="1">#REF!</definedName>
    <definedName name="GR_FIELDING_GLOVES_A500_WILSON">#REF!</definedName>
    <definedName name="GR_FIELDING_GLOVES_A500WILSON" localSheetId="5">#REF!</definedName>
    <definedName name="GR_FIELDING_GLOVES_A500WILSON" localSheetId="1">#REF!</definedName>
    <definedName name="GR_FIELDING_GLOVES_A500WILSON">#REF!</definedName>
    <definedName name="GR_FIELDING_GLOVES_A700" localSheetId="5">#REF!</definedName>
    <definedName name="GR_FIELDING_GLOVES_A700" localSheetId="1">#REF!</definedName>
    <definedName name="GR_FIELDING_GLOVES_A700">#REF!</definedName>
    <definedName name="GR_FIELDING_GLOVES_A700_WILSON" localSheetId="5">#REF!</definedName>
    <definedName name="GR_FIELDING_GLOVES_A700_WILSON" localSheetId="1">#REF!</definedName>
    <definedName name="GR_FIELDING_GLOVES_A700_WILSON">#REF!</definedName>
    <definedName name="GR_FIELDING_GLOVES_A700WILSON" localSheetId="5">#REF!</definedName>
    <definedName name="GR_FIELDING_GLOVES_A700WILSON" localSheetId="1">#REF!</definedName>
    <definedName name="GR_FIELDING_GLOVES_A700WILSON">#REF!</definedName>
    <definedName name="GR_FIELDING_GLOVES_A900" localSheetId="5">#REF!</definedName>
    <definedName name="GR_FIELDING_GLOVES_A900" localSheetId="1">#REF!</definedName>
    <definedName name="GR_FIELDING_GLOVES_A900">#REF!</definedName>
    <definedName name="GR_FIELDING_GLOVES_A900_WILSON" localSheetId="5">#REF!</definedName>
    <definedName name="GR_FIELDING_GLOVES_A900_WILSON" localSheetId="1">#REF!</definedName>
    <definedName name="GR_FIELDING_GLOVES_A900_WILSON">#REF!</definedName>
    <definedName name="GR_FIELDING_GLOVES_A900WILSON" localSheetId="5">#REF!</definedName>
    <definedName name="GR_FIELDING_GLOVES_A900WILSON" localSheetId="1">#REF!</definedName>
    <definedName name="GR_FIELDING_GLOVES_A900WILSON">#REF!</definedName>
    <definedName name="GR_FIELDING_GLOVES_BASEBALL" localSheetId="5">#REF!</definedName>
    <definedName name="GR_FIELDING_GLOVES_BASEBALL" localSheetId="1">#REF!</definedName>
    <definedName name="GR_FIELDING_GLOVES_BASEBALL">#REF!</definedName>
    <definedName name="GR_FIELDING_GLOVES_BASEBALL_1ST_BASE_LS_BASEBALL" localSheetId="5">#REF!</definedName>
    <definedName name="GR_FIELDING_GLOVES_BASEBALL_1ST_BASE_LS_BASEBALL" localSheetId="1">#REF!</definedName>
    <definedName name="GR_FIELDING_GLOVES_BASEBALL_1ST_BASE_LS_BASEBALL">#REF!</definedName>
    <definedName name="GR_FIELDING_GLOVES_BASEBALL_CATCHER_LS_BASEBALL" localSheetId="5">#REF!</definedName>
    <definedName name="GR_FIELDING_GLOVES_BASEBALL_CATCHER_LS_BASEBALL" localSheetId="1">#REF!</definedName>
    <definedName name="GR_FIELDING_GLOVES_BASEBALL_CATCHER_LS_BASEBALL">#REF!</definedName>
    <definedName name="GR_FIELDING_GLOVES_BASEBALL_INFIELD_LS_BASEBALL" localSheetId="5">#REF!</definedName>
    <definedName name="GR_FIELDING_GLOVES_BASEBALL_INFIELD_LS_BASEBALL" localSheetId="1">#REF!</definedName>
    <definedName name="GR_FIELDING_GLOVES_BASEBALL_INFIELD_LS_BASEBALL">#REF!</definedName>
    <definedName name="GR_FIELDING_GLOVES_BASEBALL_LS_BASEBALL" localSheetId="5">#REF!</definedName>
    <definedName name="GR_FIELDING_GLOVES_BASEBALL_LS_BASEBALL" localSheetId="1">#REF!</definedName>
    <definedName name="GR_FIELDING_GLOVES_BASEBALL_LS_BASEBALL">#REF!</definedName>
    <definedName name="GR_FIELDING_GLOVES_BASEBALL_OUTFIELD_LS_BASEBALL" localSheetId="5">#REF!</definedName>
    <definedName name="GR_FIELDING_GLOVES_BASEBALL_OUTFIELD_LS_BASEBALL" localSheetId="1">#REF!</definedName>
    <definedName name="GR_FIELDING_GLOVES_BASEBALL_OUTFIELD_LS_BASEBALL">#REF!</definedName>
    <definedName name="GR_FIELDING_GLOVES_BASEBALL_PITCHER_LS_BASEBALL" localSheetId="5">#REF!</definedName>
    <definedName name="GR_FIELDING_GLOVES_BASEBALL_PITCHER_LS_BASEBALL" localSheetId="1">#REF!</definedName>
    <definedName name="GR_FIELDING_GLOVES_BASEBALL_PITCHER_LS_BASEBALL">#REF!</definedName>
    <definedName name="GR_FIELDING_GLOVES_BASEBALL_WILSON" localSheetId="5">#REF!</definedName>
    <definedName name="GR_FIELDING_GLOVES_BASEBALL_WILSON" localSheetId="1">#REF!</definedName>
    <definedName name="GR_FIELDING_GLOVES_BASEBALL_WILSON">#REF!</definedName>
    <definedName name="GR_FIELDING_GLOVES_BASEBALLLS_BASEBALL" localSheetId="5">#REF!</definedName>
    <definedName name="GR_FIELDING_GLOVES_BASEBALLLS_BASEBALL" localSheetId="1">#REF!</definedName>
    <definedName name="GR_FIELDING_GLOVES_BASEBALLLS_BASEBALL">#REF!</definedName>
    <definedName name="GR_FIELDING_GLOVES_BASEBALLWILSON" localSheetId="5">#REF!</definedName>
    <definedName name="GR_FIELDING_GLOVES_BASEBALLWILSON" localSheetId="1">#REF!</definedName>
    <definedName name="GR_FIELDING_GLOVES_BASEBALLWILSON">#REF!</definedName>
    <definedName name="GR_FIELDING_GLOVES_CATCHER_S_GEAR" localSheetId="5">#REF!</definedName>
    <definedName name="GR_FIELDING_GLOVES_CATCHER_S_GEAR" localSheetId="1">#REF!</definedName>
    <definedName name="GR_FIELDING_GLOVES_CATCHER_S_GEAR">#REF!</definedName>
    <definedName name="GR_FIELDING_GLOVES_CATCHER_S_GEAR_WILSON" localSheetId="5">#REF!</definedName>
    <definedName name="GR_FIELDING_GLOVES_CATCHER_S_GEAR_WILSON" localSheetId="1">#REF!</definedName>
    <definedName name="GR_FIELDING_GLOVES_CATCHER_S_GEAR_WILSON">#REF!</definedName>
    <definedName name="GR_FIELDING_GLOVES_CATCHER_S_GEARWILSON" localSheetId="5">#REF!</definedName>
    <definedName name="GR_FIELDING_GLOVES_CATCHER_S_GEARWILSON" localSheetId="1">#REF!</definedName>
    <definedName name="GR_FIELDING_GLOVES_CATCHER_S_GEARWILSON">#REF!</definedName>
    <definedName name="GR_FIELDING_GLOVES_FASTPITCH" localSheetId="5">#REF!</definedName>
    <definedName name="GR_FIELDING_GLOVES_FASTPITCH" localSheetId="1">#REF!</definedName>
    <definedName name="GR_FIELDING_GLOVES_FASTPITCH">#REF!</definedName>
    <definedName name="GR_FIELDING_GLOVES_FASTPITCH_A900_WILSON" localSheetId="5">#REF!</definedName>
    <definedName name="GR_FIELDING_GLOVES_FASTPITCH_A900_WILSON" localSheetId="1">#REF!</definedName>
    <definedName name="GR_FIELDING_GLOVES_FASTPITCH_A900_WILSON">#REF!</definedName>
    <definedName name="GR_FIELDING_GLOVES_FASTPITCH_CATCHER_WILSON" localSheetId="5">#REF!</definedName>
    <definedName name="GR_FIELDING_GLOVES_FASTPITCH_CATCHER_WILSON" localSheetId="1">#REF!</definedName>
    <definedName name="GR_FIELDING_GLOVES_FASTPITCH_CATCHER_WILSON">#REF!</definedName>
    <definedName name="GR_FIELDING_GLOVES_FASTPITCH_LS_BASEBALL" localSheetId="5">#REF!</definedName>
    <definedName name="GR_FIELDING_GLOVES_FASTPITCH_LS_BASEBALL" localSheetId="1">#REF!</definedName>
    <definedName name="GR_FIELDING_GLOVES_FASTPITCH_LS_BASEBALL">#REF!</definedName>
    <definedName name="GR_FIELDING_GLOVES_FASTPITCH_WILSON" localSheetId="5">#REF!</definedName>
    <definedName name="GR_FIELDING_GLOVES_FASTPITCH_WILSON" localSheetId="1">#REF!</definedName>
    <definedName name="GR_FIELDING_GLOVES_FASTPITCH_WILSON">#REF!</definedName>
    <definedName name="GR_FIELDING_GLOVES_FASTPITCHLS_BASEBALL" localSheetId="5">#REF!</definedName>
    <definedName name="GR_FIELDING_GLOVES_FASTPITCHLS_BASEBALL" localSheetId="1">#REF!</definedName>
    <definedName name="GR_FIELDING_GLOVES_FASTPITCHLS_BASEBALL">#REF!</definedName>
    <definedName name="GR_FIELDING_GLOVES_FASTPITCHWILSON" localSheetId="5">#REF!</definedName>
    <definedName name="GR_FIELDING_GLOVES_FASTPITCHWILSON" localSheetId="1">#REF!</definedName>
    <definedName name="GR_FIELDING_GLOVES_FASTPITCHWILSON">#REF!</definedName>
    <definedName name="GR_FIELDING_GLOVES_LS_BASEBALL" localSheetId="5">#REF!</definedName>
    <definedName name="GR_FIELDING_GLOVES_LS_BASEBALL" localSheetId="1">#REF!</definedName>
    <definedName name="GR_FIELDING_GLOVES_LS_BASEBALL">#REF!</definedName>
    <definedName name="GR_FIELDING_GLOVES_SLOWPITCH" localSheetId="5">#REF!</definedName>
    <definedName name="GR_FIELDING_GLOVES_SLOWPITCH" localSheetId="1">#REF!</definedName>
    <definedName name="GR_FIELDING_GLOVES_SLOWPITCH">#REF!</definedName>
    <definedName name="GR_FIELDING_GLOVES_SLOWPITCH_INFIELD_LS_BASEBALL" localSheetId="5">#REF!</definedName>
    <definedName name="GR_FIELDING_GLOVES_SLOWPITCH_INFIELD_LS_BASEBALL" localSheetId="1">#REF!</definedName>
    <definedName name="GR_FIELDING_GLOVES_SLOWPITCH_INFIELD_LS_BASEBALL">#REF!</definedName>
    <definedName name="GR_FIELDING_GLOVES_SLOWPITCH_LS_BASEBALL" localSheetId="5">#REF!</definedName>
    <definedName name="GR_FIELDING_GLOVES_SLOWPITCH_LS_BASEBALL" localSheetId="1">#REF!</definedName>
    <definedName name="GR_FIELDING_GLOVES_SLOWPITCH_LS_BASEBALL">#REF!</definedName>
    <definedName name="GR_FIELDING_GLOVES_SLOWPITCH_OUTFIELD_LS_BASEBALL" localSheetId="5">#REF!</definedName>
    <definedName name="GR_FIELDING_GLOVES_SLOWPITCH_OUTFIELD_LS_BASEBALL" localSheetId="1">#REF!</definedName>
    <definedName name="GR_FIELDING_GLOVES_SLOWPITCH_OUTFIELD_LS_BASEBALL">#REF!</definedName>
    <definedName name="GR_FIELDING_GLOVES_SLOWPITCH_UTILITY_WILSON" localSheetId="5">#REF!</definedName>
    <definedName name="GR_FIELDING_GLOVES_SLOWPITCH_UTILITY_WILSON" localSheetId="1">#REF!</definedName>
    <definedName name="GR_FIELDING_GLOVES_SLOWPITCH_UTILITY_WILSON">#REF!</definedName>
    <definedName name="GR_FIELDING_GLOVES_SLOWPITCH_WILSON" localSheetId="5">#REF!</definedName>
    <definedName name="GR_FIELDING_GLOVES_SLOWPITCH_WILSON" localSheetId="1">#REF!</definedName>
    <definedName name="GR_FIELDING_GLOVES_SLOWPITCH_WILSON">#REF!</definedName>
    <definedName name="GR_FIELDING_GLOVES_SLOWPITCHLS_BASEBALL" localSheetId="5">#REF!</definedName>
    <definedName name="GR_FIELDING_GLOVES_SLOWPITCHLS_BASEBALL" localSheetId="1">#REF!</definedName>
    <definedName name="GR_FIELDING_GLOVES_SLOWPITCHLS_BASEBALL">#REF!</definedName>
    <definedName name="GR_FIELDING_GLOVES_SLOWPITCHWILSON" localSheetId="5">#REF!</definedName>
    <definedName name="GR_FIELDING_GLOVES_SLOWPITCHWILSON" localSheetId="1">#REF!</definedName>
    <definedName name="GR_FIELDING_GLOVES_SLOWPITCHWILSON">#REF!</definedName>
    <definedName name="GR_FIELDING_GLOVES_WILSON" localSheetId="5">#REF!</definedName>
    <definedName name="GR_FIELDING_GLOVES_WILSON" localSheetId="1">#REF!</definedName>
    <definedName name="GR_FIELDING_GLOVES_WILSON">#REF!</definedName>
    <definedName name="GR_FITNESS_" localSheetId="5">#REF!</definedName>
    <definedName name="GR_FITNESS_" localSheetId="1">#REF!</definedName>
    <definedName name="GR_FITNESS_">#REF!</definedName>
    <definedName name="GR_FITNESS__PURE" localSheetId="5">#REF!</definedName>
    <definedName name="GR_FITNESS__PURE" localSheetId="1">#REF!</definedName>
    <definedName name="GR_FITNESS__PURE">#REF!</definedName>
    <definedName name="GR_FITNESS_PURE" localSheetId="5">#REF!</definedName>
    <definedName name="GR_FITNESS_PURE" localSheetId="1">#REF!</definedName>
    <definedName name="GR_FITNESS_PURE">#REF!</definedName>
    <definedName name="GR_FLOPPY_HATS_SS24_Collection">#REF!</definedName>
    <definedName name="GR_FOOTWEAR.P34_22FW_COLLECTION">#REF!</definedName>
    <definedName name="GR_FOOTWEAR.P34_FW22_Collection">#REF!</definedName>
    <definedName name="GR_FOOTWEAR.P34_La_Collection">#REF!</definedName>
    <definedName name="GR_FOOTWEAR_22FW_COLLECTION">#REF!</definedName>
    <definedName name="GR_FR_BASEBALL" localSheetId="5">#REF!</definedName>
    <definedName name="GR_FR_BASEBALL" localSheetId="1">#REF!</definedName>
    <definedName name="GR_FR_BASEBALL">#REF!</definedName>
    <definedName name="GR_FR_SLOWPITCH" localSheetId="5">#REF!</definedName>
    <definedName name="GR_FR_SLOWPITCH" localSheetId="1">#REF!</definedName>
    <definedName name="GR_FR_SLOWPITCH">#REF!</definedName>
    <definedName name="GR_FRONT_HUBS_MAVIC" localSheetId="5">#REF!</definedName>
    <definedName name="GR_FRONT_HUBS_MAVIC" localSheetId="1">#REF!</definedName>
    <definedName name="GR_FRONT_HUBS_MAVIC">#REF!</definedName>
    <definedName name="GR_FUNGO" localSheetId="5">#REF!</definedName>
    <definedName name="GR_FUNGO" localSheetId="1">#REF!</definedName>
    <definedName name="GR_FUNGO">#REF!</definedName>
    <definedName name="GR_GENUINE_SERIES_3" localSheetId="5">#REF!</definedName>
    <definedName name="GR_GENUINE_SERIES_3" localSheetId="1">#REF!</definedName>
    <definedName name="GR_GENUINE_SERIES_3">#REF!</definedName>
    <definedName name="GR_GLOVES_ACCESSORIES_100">#REF!</definedName>
    <definedName name="GR_GLOVES_ACCESSORIES_101">#REF!</definedName>
    <definedName name="GR_GLOVES_ACCESSORIES_MEN">#REF!</definedName>
    <definedName name="GR_GLOVES_ACCESSORIES_MEN_FirstO">#REF!</definedName>
    <definedName name="GR_GLOVES_ACCESSORIES_MEN_FirstOrder">#REF!</definedName>
    <definedName name="GR_GLOVES_ACCESSORIES_MEN_SecondO">#REF!</definedName>
    <definedName name="GR_GLOVES_ACCESSORIES_SWIX_CLOTHING_WINTER">#REF!</definedName>
    <definedName name="GR_GLOVES_ACCESSORIES_WOMEN">#REF!</definedName>
    <definedName name="GR_GLOVES_ACCESSORIES_WOMEN_FirstO">#REF!</definedName>
    <definedName name="GR_GLOVES_ACCESSORIES_WOMEN_FirstOrder">#REF!</definedName>
    <definedName name="GR_GLOVES_ACCESSORIES_WOMEN_SecondO">#REF!</definedName>
    <definedName name="GR_GOLF_" localSheetId="5">#REF!</definedName>
    <definedName name="GR_GOLF_" localSheetId="1">#REF!</definedName>
    <definedName name="GR_GOLF_">#REF!</definedName>
    <definedName name="GR_GOLF__PURE" localSheetId="5">#REF!</definedName>
    <definedName name="GR_GOLF__PURE" localSheetId="1">#REF!</definedName>
    <definedName name="GR_GOLF__PURE">#REF!</definedName>
    <definedName name="GR_GOLF_ACCESSORIES_PURE" localSheetId="5">#REF!</definedName>
    <definedName name="GR_GOLF_ACCESSORIES_PURE" localSheetId="1">#REF!</definedName>
    <definedName name="GR_GOLF_ACCESSORIES_PURE">#REF!</definedName>
    <definedName name="GR_GOLF_BAG_PURE" localSheetId="5">#REF!</definedName>
    <definedName name="GR_GOLF_BAG_PURE" localSheetId="1">#REF!</definedName>
    <definedName name="GR_GOLF_BAG_PURE">#REF!</definedName>
    <definedName name="GR_GOLF_BALL_PURE" localSheetId="5">#REF!</definedName>
    <definedName name="GR_GOLF_BALL_PURE" localSheetId="1">#REF!</definedName>
    <definedName name="GR_GOLF_BALL_PURE">#REF!</definedName>
    <definedName name="GR_GOLF_NET_PURE" localSheetId="5">#REF!</definedName>
    <definedName name="GR_GOLF_NET_PURE" localSheetId="1">#REF!</definedName>
    <definedName name="GR_GOLF_NET_PURE">#REF!</definedName>
    <definedName name="GR_GOLF_PURE" localSheetId="5">#REF!</definedName>
    <definedName name="GR_GOLF_PURE" localSheetId="1">#REF!</definedName>
    <definedName name="GR_GOLF_PURE">#REF!</definedName>
    <definedName name="GR_GOLF_RANGE_FINDER_PURE" localSheetId="5">#REF!</definedName>
    <definedName name="GR_GOLF_RANGE_FINDER_PURE" localSheetId="1">#REF!</definedName>
    <definedName name="GR_GOLF_RANGE_FINDER_PURE">#REF!</definedName>
    <definedName name="GR_GOLF_TRAINING_TOOL_PURE" localSheetId="5">#REF!</definedName>
    <definedName name="GR_GOLF_TRAINING_TOOL_PURE" localSheetId="1">#REF!</definedName>
    <definedName name="GR_GOLF_TRAINING_TOOL_PURE">#REF!</definedName>
    <definedName name="GR_GRAVITY_MAVIC" localSheetId="5">#REF!</definedName>
    <definedName name="GR_GRAVITY_MAVIC" localSheetId="1">#REF!</definedName>
    <definedName name="GR_GRAVITY_MAVIC">#REF!</definedName>
    <definedName name="GR_GREEN_ISLAND_BOTTOMS_BOTTOMS">#REF!</definedName>
    <definedName name="GR_GREEN_ISLAND_BOTTOMS_COLLECTION">#REF!</definedName>
    <definedName name="GR_GREEN_ISLAND_BOTTOMS_LIVCOOL">#REF!</definedName>
    <definedName name="GR_GREEN_ISLAND_DRESSES_DRESSES">#REF!</definedName>
    <definedName name="GR_GREEN_ISLAND_TOPS_COLLECTION">#REF!</definedName>
    <definedName name="GR_GREEN_ISLAND_TOPS_LIVCOOL">#REF!</definedName>
    <definedName name="GR_GREEN_ISLAND_TOPS_TOPS">#REF!</definedName>
    <definedName name="GR_HAT" localSheetId="5">#REF!</definedName>
    <definedName name="GR_HAT" localSheetId="1">#REF!</definedName>
    <definedName name="GR_HAT">#REF!</definedName>
    <definedName name="GR_HATS_ACCESSORIES_110">#REF!</definedName>
    <definedName name="GR_HATS_ACCESSORIES_Accessories">#REF!</definedName>
    <definedName name="GR_HATS_ACCESSORIES_Accessories_FirstO">#REF!</definedName>
    <definedName name="GR_HATS_ACCESSORIES_Accessories_FirstOrder">#REF!</definedName>
    <definedName name="GR_HATS_ACCESSORIES_Accessories_SecondO">#REF!</definedName>
    <definedName name="GR_HATS_ACCESSORIES_SWIX_CLOTHING_WINTER">#REF!</definedName>
    <definedName name="GR_HATS_ACCESSORIES_UNISEX">#REF!</definedName>
    <definedName name="GR_HATS_FELT_LOCAL_Handcrafted_in_Canada">#REF!</definedName>
    <definedName name="GR_HATS_HEADWEAR">#REF!</definedName>
    <definedName name="GR_HATS_La_Collection">#REF!</definedName>
    <definedName name="GR_HATS_ORMOS_LOCAL_La_Collection">#REF!</definedName>
    <definedName name="GR_HATS_SWIX_CLOTHING_WINTER" localSheetId="5">#REF!</definedName>
    <definedName name="GR_HATS_SWIX_CLOTHING_WINTER" localSheetId="1">#REF!</definedName>
    <definedName name="GR_HATS_SWIX_CLOTHING_WINTER">#REF!</definedName>
    <definedName name="GR_HEADBAND_ACCESSORIES_ACCESSORIES_Accessories_FirstO">#REF!</definedName>
    <definedName name="GR_HEADBAND_ACCESSORIES_ACCESSORIES_Accessories_SecondO">#REF!</definedName>
    <definedName name="GR_HEADBAND_ACCESSORIES_ACCESSORIES_Genderless">#REF!</definedName>
    <definedName name="GR_HEADBAND_ACCESSORIES_ACCESSORIES_Genderless_FirstO">#REF!</definedName>
    <definedName name="GR_HEADBAND_ACCESSORIES_ACCESSORIES_Genderless_FirstOrder">#REF!</definedName>
    <definedName name="GR_HEADBAND_ACCESSORIES_ACCESSORIES_Genderless_SecondO">#REF!</definedName>
    <definedName name="GR_HEADBAND_ACCESSORIES_ACCESSORIES_Nuchachos">#REF!</definedName>
    <definedName name="GR_HEADBAND_ACCESSORIES_ACCESSORIES_SWIX_CLOTHING_WINTER">#REF!</definedName>
    <definedName name="GR_HEADBAND_HEADWEAR">#REF!</definedName>
    <definedName name="GR_HEADBAND_La_Collection">#REF!</definedName>
    <definedName name="GR_HEADBAND_SKATING_Accessories_FirstO">#REF!</definedName>
    <definedName name="GR_HEADBAND_SKATING_Accessories_SecondO">#REF!</definedName>
    <definedName name="GR_HEADBANDS.P32_22FW_COLLECTION">#REF!</definedName>
    <definedName name="GR_HEADBANDS.P32_FW22_Collection">#REF!</definedName>
    <definedName name="GR_HEADBANDS.P32_La_Collection">#REF!</definedName>
    <definedName name="GR_HEADBANDS_22FW_COLLECTION">#REF!</definedName>
    <definedName name="GR_HEADWEAR_ACCESSORIES_110">#REF!</definedName>
    <definedName name="GR_HEADWEAR_ACCESSORIES_Accessories">#REF!</definedName>
    <definedName name="GR_HEADWEAR_ACCESSORIES_Accessories_FirstO">#REF!</definedName>
    <definedName name="GR_HEADWEAR_ACCESSORIES_Accessories_FirstOrder">#REF!</definedName>
    <definedName name="GR_HEADWEAR_ACCESSORIES_Accessories_SecondO">#REF!</definedName>
    <definedName name="GR_HEADWEAR_ACCESSORIES_SWIX_CLOTHING_WINTER">#REF!</definedName>
    <definedName name="GR_HEADWEAR_ACCESSORIES_UNISEX">#REF!</definedName>
    <definedName name="GR_HEADWEAR_La_Collection">#REF!</definedName>
    <definedName name="GR_HIGH_PROFILE_MAVIC" localSheetId="5">#REF!</definedName>
    <definedName name="GR_HIGH_PROFILE_MAVIC" localSheetId="1">#REF!</definedName>
    <definedName name="GR_HIGH_PROFILE_MAVIC">#REF!</definedName>
    <definedName name="GR_Hoodie" localSheetId="5">#REF!</definedName>
    <definedName name="GR_Hoodie" localSheetId="1">#REF!</definedName>
    <definedName name="GR_Hoodie">#REF!</definedName>
    <definedName name="GR_HOODIES_LS_CLOTHING" localSheetId="5">#REF!</definedName>
    <definedName name="GR_HOODIES_LS_CLOTHING" localSheetId="1">#REF!</definedName>
    <definedName name="GR_HOODIES_LS_CLOTHING">#REF!</definedName>
    <definedName name="GR_HUB_PRO4_135mm_Micro_Spline_HOPE" localSheetId="5">#REF!</definedName>
    <definedName name="GR_HUB_PRO4_135mm_Micro_Spline_HOPE" localSheetId="1">#REF!</definedName>
    <definedName name="GR_HUB_PRO4_135mm_Micro_Spline_HOPE">#REF!</definedName>
    <definedName name="GR_HUB_PRO4_142mm_SHIMANO_MS_HOPE" localSheetId="5">#REF!</definedName>
    <definedName name="GR_HUB_PRO4_142mm_SHIMANO_MS_HOPE" localSheetId="1">#REF!</definedName>
    <definedName name="GR_HUB_PRO4_142mm_SHIMANO_MS_HOPE">#REF!</definedName>
    <definedName name="GR_HUB_PRO4_148mm_SHIMANO_MS_HOPE" localSheetId="5">#REF!</definedName>
    <definedName name="GR_HUB_PRO4_148mm_SHIMANO_MS_HOPE" localSheetId="1">#REF!</definedName>
    <definedName name="GR_HUB_PRO4_148mm_SHIMANO_MS_HOPE">#REF!</definedName>
    <definedName name="GR_HUB_PRO4_150mm_SHIMANO_MS_HOPE" localSheetId="5">#REF!</definedName>
    <definedName name="GR_HUB_PRO4_150mm_SHIMANO_MS_HOPE" localSheetId="1">#REF!</definedName>
    <definedName name="GR_HUB_PRO4_150mm_SHIMANO_MS_HOPE">#REF!</definedName>
    <definedName name="GR_HUB_PRO4_157mm_SHIMANO_MS_HOPE" localSheetId="5">#REF!</definedName>
    <definedName name="GR_HUB_PRO4_157mm_SHIMANO_MS_HOPE" localSheetId="1">#REF!</definedName>
    <definedName name="GR_HUB_PRO4_157mm_SHIMANO_MS_HOPE">#REF!</definedName>
    <definedName name="GR_HUB_PRO4_170mm_SHIMANO_MS_HOPE" localSheetId="5">#REF!</definedName>
    <definedName name="GR_HUB_PRO4_170mm_SHIMANO_MS_HOPE" localSheetId="1">#REF!</definedName>
    <definedName name="GR_HUB_PRO4_170mm_SHIMANO_MS_HOPE">#REF!</definedName>
    <definedName name="GR_HUB_PRO4_177mm_SHIMANO_MS_HOPE" localSheetId="5">#REF!</definedName>
    <definedName name="GR_HUB_PRO4_177mm_SHIMANO_MS_HOPE" localSheetId="1">#REF!</definedName>
    <definedName name="GR_HUB_PRO4_177mm_SHIMANO_MS_HOPE">#REF!</definedName>
    <definedName name="GR_HUB_PRO4_190mm_SHIMANO_MS_HOPE" localSheetId="5">#REF!</definedName>
    <definedName name="GR_HUB_PRO4_190mm_SHIMANO_MS_HOPE" localSheetId="1">#REF!</definedName>
    <definedName name="GR_HUB_PRO4_190mm_SHIMANO_MS_HOPE">#REF!</definedName>
    <definedName name="GR_HUB_PRO4_197mm_SHIMANO_MS_HOPE" localSheetId="5">#REF!</definedName>
    <definedName name="GR_HUB_PRO4_197mm_SHIMANO_MS_HOPE" localSheetId="1">#REF!</definedName>
    <definedName name="GR_HUB_PRO4_197mm_SHIMANO_MS_HOPE">#REF!</definedName>
    <definedName name="GR_ICE_HOCKEY_" localSheetId="5">#REF!</definedName>
    <definedName name="GR_ICE_HOCKEY_" localSheetId="1">#REF!</definedName>
    <definedName name="GR_ICE_HOCKEY_">#REF!</definedName>
    <definedName name="GR_ICE_HOCKEY__PURE" localSheetId="5">#REF!</definedName>
    <definedName name="GR_ICE_HOCKEY__PURE" localSheetId="1">#REF!</definedName>
    <definedName name="GR_ICE_HOCKEY__PURE">#REF!</definedName>
    <definedName name="GR_ICE_HOCKEY_FITNESS_MASSAGE_PURE" localSheetId="5">#REF!</definedName>
    <definedName name="GR_ICE_HOCKEY_FITNESS_MASSAGE_PURE" localSheetId="1">#REF!</definedName>
    <definedName name="GR_ICE_HOCKEY_FITNESS_MASSAGE_PURE">#REF!</definedName>
    <definedName name="GR_ICE_HOCKEY_PURE" localSheetId="5">#REF!</definedName>
    <definedName name="GR_ICE_HOCKEY_PURE" localSheetId="1">#REF!</definedName>
    <definedName name="GR_ICE_HOCKEY_PURE">#REF!</definedName>
    <definedName name="GR_ICE_HOCKEY_SHOOOTING_TARGET_PURE" localSheetId="5">#REF!</definedName>
    <definedName name="GR_ICE_HOCKEY_SHOOOTING_TARGET_PURE" localSheetId="1">#REF!</definedName>
    <definedName name="GR_ICE_HOCKEY_SHOOOTING_TARGET_PURE">#REF!</definedName>
    <definedName name="GR_JACKETS_IRONS_MEN_FirstO">#REF!</definedName>
    <definedName name="GR_JACKETS_IRONS_MEN_SecondO">#REF!</definedName>
    <definedName name="GR_JACKETS_IRONS_WOMEN_FirstO">#REF!</definedName>
    <definedName name="GR_JACKETS_IRONS_WOMEN_SecondO">#REF!</definedName>
    <definedName name="GR_JACKETS_JACKETS_TOPS_100">#REF!</definedName>
    <definedName name="GR_JACKETS_JACKETS_TOPS_101">#REF!</definedName>
    <definedName name="GR_JACKETS_JACKETS_TOPS_Accessories_FirstO">#REF!</definedName>
    <definedName name="GR_JACKETS_JACKETS_TOPS_Accessories_SecondO">#REF!</definedName>
    <definedName name="GR_JACKETS_JACKETS_TOPS_Genderless">#REF!</definedName>
    <definedName name="GR_JACKETS_JACKETS_TOPS_Genderless_FirstO">#REF!</definedName>
    <definedName name="GR_JACKETS_JACKETS_TOPS_Genderless_FirstOrder">#REF!</definedName>
    <definedName name="GR_JACKETS_JACKETS_TOPS_Genderless_SecondO">#REF!</definedName>
    <definedName name="GR_JACKETS_JACKETS_TOPS_MEN">#REF!</definedName>
    <definedName name="GR_JACKETS_JACKETS_TOPS_MEN_FirstO">#REF!</definedName>
    <definedName name="GR_JACKETS_JACKETS_TOPS_MEN_FirstOrder">#REF!</definedName>
    <definedName name="GR_JACKETS_JACKETS_TOPS_MEN_SecondO">#REF!</definedName>
    <definedName name="GR_JACKETS_JACKETS_TOPS_Nuchachos">#REF!</definedName>
    <definedName name="GR_JACKETS_JACKETS_TOPS_SWIX_CLOTHING_WINTER">#REF!</definedName>
    <definedName name="GR_JACKETS_JACKETS_TOPS_WOMEN">#REF!</definedName>
    <definedName name="GR_JACKETS_JACKETS_TOPS_WOMEN_FirstO">#REF!</definedName>
    <definedName name="GR_JACKETS_JACKETS_TOPS_WOMEN_FirstOrder">#REF!</definedName>
    <definedName name="GR_JACKETS_JACKETS_TOPS_WOMEN_SecondO">#REF!</definedName>
    <definedName name="GR_JACKETS_JOUA" localSheetId="5">#REF!</definedName>
    <definedName name="GR_JACKETS_JOUA">#REF!</definedName>
    <definedName name="GR_JACKETS_JUNIOR">#REF!</definedName>
    <definedName name="GR_JACKETS_TECHWEAR_TOPS">#REF!</definedName>
    <definedName name="GR_JACKETS_TOPS_100">#REF!</definedName>
    <definedName name="GR_JACKETS_TOPS_101">#REF!</definedName>
    <definedName name="GR_JACKETS_TOPS_Accessories_FirstO">#REF!</definedName>
    <definedName name="GR_JACKETS_TOPS_Accessories_SecondO">#REF!</definedName>
    <definedName name="GR_JACKETS_TOPS_Genderless">#REF!</definedName>
    <definedName name="GR_JACKETS_TOPS_Genderless_FirstO">#REF!</definedName>
    <definedName name="GR_JACKETS_TOPS_Genderless_FirstOrder">#REF!</definedName>
    <definedName name="GR_JACKETS_TOPS_Genderless_SecondO">#REF!</definedName>
    <definedName name="GR_JACKETS_TOPS_MEN">#REF!</definedName>
    <definedName name="GR_JACKETS_TOPS_MEN_FirstO">#REF!</definedName>
    <definedName name="GR_JACKETS_TOPS_MEN_FirstOrder">#REF!</definedName>
    <definedName name="GR_JACKETS_TOPS_MEN_SecondO">#REF!</definedName>
    <definedName name="GR_JACKETS_TOPS_Nuchachos">#REF!</definedName>
    <definedName name="GR_JACKETS_TOPS_SWIX_CLOTHING_WINTER">#REF!</definedName>
    <definedName name="GR_JACKETS_TOPS_WOMEN">#REF!</definedName>
    <definedName name="GR_JACKETS_TOPS_WOMEN_FirstO">#REF!</definedName>
    <definedName name="GR_JACKETS_TOPS_WOMEN_FirstOrder">#REF!</definedName>
    <definedName name="GR_JACKETS_TOPS_WOMEN_SecondO">#REF!</definedName>
    <definedName name="GR_JUNIOR_SKI___OUTERWEAR_JOUA" localSheetId="5">#REF!</definedName>
    <definedName name="GR_JUNIOR_SKI___OUTERWEAR_JOUA">#REF!</definedName>
    <definedName name="GR_JUNIORS_FALL_BOYS_ICE_PEAK" localSheetId="5">#REF!</definedName>
    <definedName name="GR_JUNIORS_FALL_BOYS_ICE_PEAK" localSheetId="1">#REF!</definedName>
    <definedName name="GR_JUNIORS_FALL_BOYS_ICE_PEAK">#REF!</definedName>
    <definedName name="GR_JUNIORS_FALL_GIRLS_ICE_PEAK" localSheetId="5">#REF!</definedName>
    <definedName name="GR_JUNIORS_FALL_GIRLS_ICE_PEAK" localSheetId="1">#REF!</definedName>
    <definedName name="GR_JUNIORS_FALL_GIRLS_ICE_PEAK">#REF!</definedName>
    <definedName name="GR_JUNIORS_FALL_UNISEX_ICE_PEAK" localSheetId="5">#REF!</definedName>
    <definedName name="GR_JUNIORS_FALL_UNISEX_ICE_PEAK" localSheetId="1">#REF!</definedName>
    <definedName name="GR_JUNIORS_FALL_UNISEX_ICE_PEAK">#REF!</definedName>
    <definedName name="GR_JUNIORS_SNOW_BOYS_ICE_PEAK" localSheetId="5">#REF!</definedName>
    <definedName name="GR_JUNIORS_SNOW_BOYS_ICE_PEAK" localSheetId="1">#REF!</definedName>
    <definedName name="GR_JUNIORS_SNOW_BOYS_ICE_PEAK">#REF!</definedName>
    <definedName name="GR_JUNIORS_SNOW_GIRLS_ICE_PEAK" localSheetId="5">#REF!</definedName>
    <definedName name="GR_JUNIORS_SNOW_GIRLS_ICE_PEAK" localSheetId="1">#REF!</definedName>
    <definedName name="GR_JUNIORS_SNOW_GIRLS_ICE_PEAK">#REF!</definedName>
    <definedName name="GR_LEGACY_SERIES_5___LEGACY_SERIES_5_LTE" localSheetId="5">#REF!</definedName>
    <definedName name="GR_LEGACY_SERIES_5___LEGACY_SERIES_5_LTE" localSheetId="1">#REF!</definedName>
    <definedName name="GR_LEGACY_SERIES_5___LEGACY_SERIES_5_LTE">#REF!</definedName>
    <definedName name="GR_LIVCOOL_LIVCOOL">#REF!</definedName>
    <definedName name="GR_LIVECOOL_LIVECOOL" localSheetId="5">#REF!</definedName>
    <definedName name="GR_LIVECOOL_LIVECOOL">#REF!</definedName>
    <definedName name="GR_LOW_PROFILE_MAVIC" localSheetId="5">#REF!</definedName>
    <definedName name="GR_LOW_PROFILE_MAVIC" localSheetId="1">#REF!</definedName>
    <definedName name="GR_LOW_PROFILE_MAVIC">#REF!</definedName>
    <definedName name="GR_LS_PERFORMANCE_SHIRTS_JACKETS_LS_CLOTHING" localSheetId="5">#REF!</definedName>
    <definedName name="GR_LS_PERFORMANCE_SHIRTS_JACKETS_LS_CLOTHING" localSheetId="1">#REF!</definedName>
    <definedName name="GR_LS_PERFORMANCE_SHIRTS_JACKETS_LS_CLOTHING">#REF!</definedName>
    <definedName name="GR_LUHTA_SPORT_COUTURE_WOMEN_LUHTA" localSheetId="5">#REF!</definedName>
    <definedName name="GR_LUHTA_SPORT_COUTURE_WOMEN_LUHTA" localSheetId="1">#REF!</definedName>
    <definedName name="GR_LUHTA_SPORT_COUTURE_WOMEN_LUHTA">#REF!</definedName>
    <definedName name="GR_Machine_Accessories_" localSheetId="5">#REF!</definedName>
    <definedName name="GR_Machine_Accessories_" localSheetId="1">#REF!</definedName>
    <definedName name="GR_Machine_Accessories_">#REF!</definedName>
    <definedName name="GR_Machine_Accessories__ATEC" localSheetId="5">#REF!</definedName>
    <definedName name="GR_Machine_Accessories__ATEC" localSheetId="1">#REF!</definedName>
    <definedName name="GR_Machine_Accessories__ATEC">#REF!</definedName>
    <definedName name="GR_Machine_Accessories_ATEC" localSheetId="5">#REF!</definedName>
    <definedName name="GR_Machine_Accessories_ATEC" localSheetId="1">#REF!</definedName>
    <definedName name="GR_Machine_Accessories_ATEC">#REF!</definedName>
    <definedName name="GR_MACHINES_" localSheetId="5">#REF!</definedName>
    <definedName name="GR_MACHINES_" localSheetId="1">#REF!</definedName>
    <definedName name="GR_MACHINES_">#REF!</definedName>
    <definedName name="GR_MACHINES__ATEC" localSheetId="5">#REF!</definedName>
    <definedName name="GR_MACHINES__ATEC" localSheetId="1">#REF!</definedName>
    <definedName name="GR_MACHINES__ATEC">#REF!</definedName>
    <definedName name="GR_MACHINES_ATEC" localSheetId="5">#REF!</definedName>
    <definedName name="GR_MACHINES_ATEC" localSheetId="1">#REF!</definedName>
    <definedName name="GR_MACHINES_ATEC">#REF!</definedName>
    <definedName name="GR_MADE_IN_CANADA_23SS_COLLECTION">#REF!</definedName>
    <definedName name="GR_MANGO_TANGO_ACCESSORIES">#REF!</definedName>
    <definedName name="GR_MANGO_TANGO_BOTTOM">#REF!</definedName>
    <definedName name="GR_MANGO_TANGO_BOTTOMS_BOTTOMS">#REF!</definedName>
    <definedName name="GR_MANGO_TANGO_BOTTOMS_COLLECTION">#REF!</definedName>
    <definedName name="GR_MANGO_TANGO_BOTTOMS_LIVCOOL">#REF!</definedName>
    <definedName name="GR_MANGO_TANGO_DRESSES_COLLECTION">#REF!</definedName>
    <definedName name="GR_MANGO_TANGO_DRESSES_DRESSES">#REF!</definedName>
    <definedName name="GR_MANGO_TANGO_DRESSES_LIVCOOL">#REF!</definedName>
    <definedName name="GR_MANGO_TANGO_ESSENTIALS">#REF!</definedName>
    <definedName name="GR_MANGO_TANGO_LIVCOOL">#REF!</definedName>
    <definedName name="GR_MANGO_TANGO_TOP_AND_DRESS">#REF!</definedName>
    <definedName name="GR_MANGO_TANGO_TOPS_COLLECTION">#REF!</definedName>
    <definedName name="GR_MANGO_TANGO_TOPS_LIVCOOL">#REF!</definedName>
    <definedName name="GR_MANGO_TANGO_TOPS_TOPS">#REF!</definedName>
    <definedName name="GR_MATS_" localSheetId="5">#REF!</definedName>
    <definedName name="GR_MATS_" localSheetId="1">#REF!</definedName>
    <definedName name="GR_MATS_">#REF!</definedName>
    <definedName name="GR_MATS__PURE" localSheetId="5">#REF!</definedName>
    <definedName name="GR_MATS__PURE" localSheetId="1">#REF!</definedName>
    <definedName name="GR_MATS__PURE">#REF!</definedName>
    <definedName name="GR_MATS_PURE" localSheetId="5">#REF!</definedName>
    <definedName name="GR_MATS_PURE" localSheetId="1">#REF!</definedName>
    <definedName name="GR_MATS_PURE">#REF!</definedName>
    <definedName name="GR_MEN_S_AUTHENTIC_2.0_STRETCH_LINE_VUARNET" localSheetId="5">#REF!</definedName>
    <definedName name="GR_MEN_S_AUTHENTIC_2.0_STRETCH_LINE_VUARNET" localSheetId="1">#REF!</definedName>
    <definedName name="GR_MEN_S_AUTHENTIC_2.0_STRETCH_LINE_VUARNET">#REF!</definedName>
    <definedName name="GR_MEN_S_AUTHENTIC_LINE_VUARNET" localSheetId="5">#REF!</definedName>
    <definedName name="GR_MEN_S_AUTHENTIC_LINE_VUARNET" localSheetId="1">#REF!</definedName>
    <definedName name="GR_MEN_S_AUTHENTIC_LINE_VUARNET">#REF!</definedName>
    <definedName name="GR_MEN_S_CORE_LINE_VUARNET" localSheetId="5">#REF!</definedName>
    <definedName name="GR_MEN_S_CORE_LINE_VUARNET" localSheetId="1">#REF!</definedName>
    <definedName name="GR_MEN_S_CORE_LINE_VUARNET">#REF!</definedName>
    <definedName name="GR_MEN_S_DOWN_JACKET_VUARNET" localSheetId="5">#REF!</definedName>
    <definedName name="GR_MEN_S_DOWN_JACKET_VUARNET" localSheetId="1">#REF!</definedName>
    <definedName name="GR_MEN_S_DOWN_JACKET_VUARNET">#REF!</definedName>
    <definedName name="GR_MEN_S_FLEECE_VUARNET" localSheetId="5">#REF!</definedName>
    <definedName name="GR_MEN_S_FLEECE_VUARNET" localSheetId="1">#REF!</definedName>
    <definedName name="GR_MEN_S_FLEECE_VUARNET">#REF!</definedName>
    <definedName name="GR_MEN_S_FREE_RIDE_LINE_VUARNET" localSheetId="5">#REF!</definedName>
    <definedName name="GR_MEN_S_FREE_RIDE_LINE_VUARNET" localSheetId="1">#REF!</definedName>
    <definedName name="GR_MEN_S_FREE_RIDE_LINE_VUARNET">#REF!</definedName>
    <definedName name="GR_MEN_S_HYBRID_LINE_VUARNET" localSheetId="5">#REF!</definedName>
    <definedName name="GR_MEN_S_HYBRID_LINE_VUARNET" localSheetId="1">#REF!</definedName>
    <definedName name="GR_MEN_S_HYBRID_LINE_VUARNET">#REF!</definedName>
    <definedName name="GR_MEN_S_KNITTED_VUARNET" localSheetId="5">#REF!</definedName>
    <definedName name="GR_MEN_S_KNITTED_VUARNET" localSheetId="1">#REF!</definedName>
    <definedName name="GR_MEN_S_KNITTED_VUARNET">#REF!</definedName>
    <definedName name="GR_MEN_S_KNITWEAR_LINE_VUARNET" localSheetId="5">#REF!</definedName>
    <definedName name="GR_MEN_S_KNITWEAR_LINE_VUARNET" localSheetId="1">#REF!</definedName>
    <definedName name="GR_MEN_S_KNITWEAR_LINE_VUARNET">#REF!</definedName>
    <definedName name="GR_MEN_S_METROPOLITAN_MOVING_VUARNET" localSheetId="5">#REF!</definedName>
    <definedName name="GR_MEN_S_METROPOLITAN_MOVING_VUARNET" localSheetId="1">#REF!</definedName>
    <definedName name="GR_MEN_S_METROPOLITAN_MOVING_VUARNET">#REF!</definedName>
    <definedName name="GR_MEN_S_MID_LAYERS_LINE_VUARNET" localSheetId="5">#REF!</definedName>
    <definedName name="GR_MEN_S_MID_LAYERS_LINE_VUARNET" localSheetId="1">#REF!</definedName>
    <definedName name="GR_MEN_S_MID_LAYERS_LINE_VUARNET">#REF!</definedName>
    <definedName name="GR_MEN_S_MODERN_URBAN_VUARNET" localSheetId="5">#REF!</definedName>
    <definedName name="GR_MEN_S_MODERN_URBAN_VUARNET" localSheetId="1">#REF!</definedName>
    <definedName name="GR_MEN_S_MODERN_URBAN_VUARNET">#REF!</definedName>
    <definedName name="GR_MEN_S_NEXT_ICON_VUARNET" localSheetId="5">#REF!</definedName>
    <definedName name="GR_MEN_S_NEXT_ICON_VUARNET" localSheetId="1">#REF!</definedName>
    <definedName name="GR_MEN_S_NEXT_ICON_VUARNET">#REF!</definedName>
    <definedName name="GR_MEN_S_PREMIUM_LINE_MEN_S_PREMIUM_LINE_VUARNET" localSheetId="5">#REF!</definedName>
    <definedName name="GR_MEN_S_PREMIUM_LINE_MEN_S_PREMIUM_LINE_VUARNET" localSheetId="1">#REF!</definedName>
    <definedName name="GR_MEN_S_PREMIUM_LINE_MEN_S_PREMIUM_LINE_VUARNET">#REF!</definedName>
    <definedName name="GR_MEN_S_PREMIUM_LINE_VUARNET" localSheetId="5">#REF!</definedName>
    <definedName name="GR_MEN_S_PREMIUM_LINE_VUARNET" localSheetId="1">#REF!</definedName>
    <definedName name="GR_MEN_S_PREMIUM_LINE_VUARNET">#REF!</definedName>
    <definedName name="GR_MEN_S_PREMIUM_VUARNET" localSheetId="5">#REF!</definedName>
    <definedName name="GR_MEN_S_PREMIUM_VUARNET" localSheetId="1">#REF!</definedName>
    <definedName name="GR_MEN_S_PREMIUM_VUARNET">#REF!</definedName>
    <definedName name="GR_MENS_HATS_24SS_Collection">#REF!</definedName>
    <definedName name="GR_MENS_HATS_Mens_Collection">#REF!</definedName>
    <definedName name="GR_MID_LAYERS_JOUA" localSheetId="5">#REF!</definedName>
    <definedName name="GR_MID_LAYERS_JOUA">#REF!</definedName>
    <definedName name="GR_MID_PROFILE_MAVIC" localSheetId="5">#REF!</definedName>
    <definedName name="GR_MID_PROFILE_MAVIC" localSheetId="1">#REF!</definedName>
    <definedName name="GR_MID_PROFILE_MAVIC">#REF!</definedName>
    <definedName name="GR_MINI_BAT" localSheetId="5">#REF!</definedName>
    <definedName name="GR_MINI_BAT" localSheetId="1">#REF!</definedName>
    <definedName name="GR_MINI_BAT">#REF!</definedName>
    <definedName name="GR_MITTENS_ACCESSORIES_Accessories_FirstO">#REF!</definedName>
    <definedName name="GR_MITTENS_ACCESSORIES_Accessories_SecondO">#REF!</definedName>
    <definedName name="GR_MITTENS_ACCESSORIES_Genderless">#REF!</definedName>
    <definedName name="GR_MITTENS_ACCESSORIES_Genderless_FirstO">#REF!</definedName>
    <definedName name="GR_MITTENS_ACCESSORIES_Genderless_FirstOrder">#REF!</definedName>
    <definedName name="GR_MITTENS_ACCESSORIES_Genderless_SecondO">#REF!</definedName>
    <definedName name="GR_MITTENS_ACCESSORIES_Nuchachos">#REF!</definedName>
    <definedName name="GR_MITTENS_ACCESSORIES_SWIX_CLOTHING_WINTER">#REF!</definedName>
    <definedName name="GR_MITTENS_GLOVES">#REF!</definedName>
    <definedName name="GR_MITTENS_La_Collection">#REF!</definedName>
    <definedName name="GR_MITTS.P30_22FW_COLLECTION">#REF!</definedName>
    <definedName name="GR_MITTS.P30_FW22_Collection">#REF!</definedName>
    <definedName name="GR_MITTS.P30_La_Collection">#REF!</definedName>
    <definedName name="GR_MITTS_22FW_COLLECTION">#REF!</definedName>
    <definedName name="GR_MLB_PRIME" localSheetId="5">#REF!</definedName>
    <definedName name="GR_MLB_PRIME" localSheetId="1">#REF!</definedName>
    <definedName name="GR_MLB_PRIME">#REF!</definedName>
    <definedName name="GR_MOUTHGUARDS" localSheetId="5">#REF!</definedName>
    <definedName name="GR_MOUTHGUARDS" localSheetId="1">#REF!</definedName>
    <definedName name="GR_MOUTHGUARDS">#REF!</definedName>
    <definedName name="GR_MTB_FREEHUB_MAVIC" localSheetId="5">#REF!</definedName>
    <definedName name="GR_MTB_FREEHUB_MAVIC" localSheetId="1">#REF!</definedName>
    <definedName name="GR_MTB_FREEHUB_MAVIC">#REF!</definedName>
    <definedName name="GR_NECK_WARMERS_ACCESSORIES_ACCESSORIES_Accessories_FirstO">#REF!</definedName>
    <definedName name="GR_NECK_WARMERS_ACCESSORIES_ACCESSORIES_Accessories_SecondO">#REF!</definedName>
    <definedName name="GR_NECK_WARMERS_ACCESSORIES_ACCESSORIES_Genderless">#REF!</definedName>
    <definedName name="GR_NECK_WARMERS_ACCESSORIES_ACCESSORIES_Genderless_FirstO">#REF!</definedName>
    <definedName name="GR_NECK_WARMERS_ACCESSORIES_ACCESSORIES_Genderless_FirstOrder">#REF!</definedName>
    <definedName name="GR_NECK_WARMERS_ACCESSORIES_ACCESSORIES_Genderless_SecondO">#REF!</definedName>
    <definedName name="GR_NECK_WARMERS_ACCESSORIES_ACCESSORIES_Nuchachos">#REF!</definedName>
    <definedName name="GR_NECK_WARMERS_ACCESSORIES_ACCESSORIES_SWIX_CLOTHING_WINTER">#REF!</definedName>
    <definedName name="GR_NECK_WARMERS_HEADWEAR">#REF!</definedName>
    <definedName name="GR_NEO_RETRO_ACCESSORIES">#REF!</definedName>
    <definedName name="GR_NEO_RETRO_BOTTOM">#REF!</definedName>
    <definedName name="GR_NEO_RETRO_BOTTOMS_BOTTOMS">#REF!</definedName>
    <definedName name="GR_NEO_RETRO_BOTTOMS_COLLECTION">#REF!</definedName>
    <definedName name="GR_NEO_RETRO_BOTTOMS_LIVCOOL">#REF!</definedName>
    <definedName name="GR_NEO_RETRO_DRESSES_DRESSES">#REF!</definedName>
    <definedName name="GR_NEO_RETRO_DRESSES_LIVCOOL">#REF!</definedName>
    <definedName name="GR_NEO_RETRO_ESSENTIALS">#REF!</definedName>
    <definedName name="GR_NEO_RETRO_LIVCOOL">#REF!</definedName>
    <definedName name="GR_NEO_RETRO_TOP_AND_DRESS">#REF!</definedName>
    <definedName name="GR_NEO_RETRO_TOPS_COLLECTION">#REF!</definedName>
    <definedName name="GR_NEO_RETRO_TOPS_LIVCOOL">#REF!</definedName>
    <definedName name="GR_NEO_RETRO_TOPS_TOPS">#REF!</definedName>
    <definedName name="GR_NORDIC_HANDWEAR_GLOVES">#REF!</definedName>
    <definedName name="GR_NSA_SOFTBALLS" localSheetId="5">#REF!</definedName>
    <definedName name="GR_NSA_SOFTBALLS" localSheetId="1">#REF!</definedName>
    <definedName name="GR_NSA_SOFTBALLS">#REF!</definedName>
    <definedName name="GR_OTHER_SKATING_Accessories_FirstO">#REF!</definedName>
    <definedName name="GR_OTHER_SKATING_Accessories_SecondO">#REF!</definedName>
    <definedName name="GR_OUTBACK_23SS_COLLECTION">#REF!</definedName>
    <definedName name="GR_OUTBACK_SS24_Collection">#REF!</definedName>
    <definedName name="GR_OUTDOOR_MEN_LUHTA" localSheetId="5">#REF!</definedName>
    <definedName name="GR_OUTDOOR_MEN_LUHTA" localSheetId="1">#REF!</definedName>
    <definedName name="GR_OUTDOOR_MEN_LUHTA">#REF!</definedName>
    <definedName name="GR_OUTDOOR_WOMEN_LUHTA" localSheetId="5">#REF!</definedName>
    <definedName name="GR_OUTDOOR_WOMEN_LUHTA" localSheetId="1">#REF!</definedName>
    <definedName name="GR_OUTDOOR_WOMEN_LUHTA">#REF!</definedName>
    <definedName name="GR_OUTERWEAR_OUTERWEAR">#REF!</definedName>
    <definedName name="GR_OVERALLS_JOUA" localSheetId="5">#REF!</definedName>
    <definedName name="GR_OVERALLS_JOUA">#REF!</definedName>
    <definedName name="GR_PANTS" localSheetId="5">#REF!</definedName>
    <definedName name="GR_PANTS" localSheetId="1">#REF!</definedName>
    <definedName name="GR_PANTS">#REF!</definedName>
    <definedName name="GR_PANTS_" localSheetId="5">#REF!</definedName>
    <definedName name="GR_PANTS_" localSheetId="1">#REF!</definedName>
    <definedName name="GR_PANTS_">#REF!</definedName>
    <definedName name="GR_PANTS__LS_CLOTHING" localSheetId="5">#REF!</definedName>
    <definedName name="GR_PANTS__LS_CLOTHING" localSheetId="1">#REF!</definedName>
    <definedName name="GR_PANTS__LS_CLOTHING">#REF!</definedName>
    <definedName name="GR_PANTS_BODY_WEAR">#REF!</definedName>
    <definedName name="GR_PANTS_BOTTOMS_100">#REF!</definedName>
    <definedName name="GR_PANTS_BOTTOMS_101">#REF!</definedName>
    <definedName name="GR_PANTS_BOTTOMS_107">#REF!</definedName>
    <definedName name="GR_PANTS_BOTTOMS_Accessories">#REF!</definedName>
    <definedName name="GR_PANTS_BOTTOMS_Accessories_FirstO">#REF!</definedName>
    <definedName name="GR_PANTS_BOTTOMS_Accessories_FirstOrder">#REF!</definedName>
    <definedName name="GR_PANTS_BOTTOMS_Accessories_SecondO">#REF!</definedName>
    <definedName name="GR_PANTS_BOTTOMS_Genderless">#REF!</definedName>
    <definedName name="GR_PANTS_BOTTOMS_Genderless_FirstO">#REF!</definedName>
    <definedName name="GR_PANTS_BOTTOMS_Genderless_FirstOrder">#REF!</definedName>
    <definedName name="GR_PANTS_BOTTOMS_Genderless_SecondO">#REF!</definedName>
    <definedName name="GR_PANTS_BOTTOMS_JUNIOR">#REF!</definedName>
    <definedName name="GR_PANTS_BOTTOMS_MEN">#REF!</definedName>
    <definedName name="GR_PANTS_BOTTOMS_MEN_FirstO">#REF!</definedName>
    <definedName name="GR_PANTS_BOTTOMS_MEN_FirstOrder">#REF!</definedName>
    <definedName name="GR_PANTS_BOTTOMS_MEN_SecondO">#REF!</definedName>
    <definedName name="GR_PANTS_BOTTOMS_Nuchachos">#REF!</definedName>
    <definedName name="GR_PANTS_BOTTOMS_SWIX_CLOTHING_WINTER">#REF!</definedName>
    <definedName name="GR_PANTS_BOTTOMS_WOMEN">#REF!</definedName>
    <definedName name="GR_PANTS_BOTTOMS_WOMEN_FirstO">#REF!</definedName>
    <definedName name="GR_PANTS_BOTTOMS_WOMEN_FirstOrder">#REF!</definedName>
    <definedName name="GR_PANTS_BOTTOMS_WOMEN_SecondO">#REF!</definedName>
    <definedName name="GR_PANTS_FREERIDE_MEN_FirstO">#REF!</definedName>
    <definedName name="GR_PANTS_FREERIDE_MEN_SecondO">#REF!</definedName>
    <definedName name="GR_PANTS_FREERIDE_WOMEN_FirstO">#REF!</definedName>
    <definedName name="GR_PANTS_FREERIDE_WOMEN_SecondO">#REF!</definedName>
    <definedName name="GR_PANTS_JOUA" localSheetId="5">#REF!</definedName>
    <definedName name="GR_PANTS_JOUA">#REF!</definedName>
    <definedName name="GR_PANTS_JUNIOR">#REF!</definedName>
    <definedName name="GR_PANTS_La_Collection">#REF!</definedName>
    <definedName name="GR_PANTS_LS_CLOTHING" localSheetId="5">#REF!</definedName>
    <definedName name="GR_PANTS_LS_CLOTHING" localSheetId="1">#REF!</definedName>
    <definedName name="GR_PANTS_LS_CLOTHING">#REF!</definedName>
    <definedName name="GR_PARKAS_TECHWEAR_TOPS">#REF!</definedName>
    <definedName name="GR_PARTS_PANTS">#REF!</definedName>
    <definedName name="GR_PERFORMANCE_" localSheetId="5">#REF!</definedName>
    <definedName name="GR_PERFORMANCE_" localSheetId="1">#REF!</definedName>
    <definedName name="GR_PERFORMANCE_">#REF!</definedName>
    <definedName name="GR_PERFORMANCE__PURE" localSheetId="5">#REF!</definedName>
    <definedName name="GR_PERFORMANCE__PURE" localSheetId="1">#REF!</definedName>
    <definedName name="GR_PERFORMANCE__PURE">#REF!</definedName>
    <definedName name="GR_PERFORMANCE_FITNESS_ACCESSORIES_PURE" localSheetId="5">#REF!</definedName>
    <definedName name="GR_PERFORMANCE_FITNESS_ACCESSORIES_PURE" localSheetId="1">#REF!</definedName>
    <definedName name="GR_PERFORMANCE_FITNESS_ACCESSORIES_PURE">#REF!</definedName>
    <definedName name="GR_PERFORMANCE_FITNESS_BALANCE_BOARD_PURE" localSheetId="5">#REF!</definedName>
    <definedName name="GR_PERFORMANCE_FITNESS_BALANCE_BOARD_PURE" localSheetId="1">#REF!</definedName>
    <definedName name="GR_PERFORMANCE_FITNESS_BALANCE_BOARD_PURE">#REF!</definedName>
    <definedName name="GR_PERFORMANCE_FITNESS_BALL_PURE" localSheetId="5">#REF!</definedName>
    <definedName name="GR_PERFORMANCE_FITNESS_BALL_PURE" localSheetId="1">#REF!</definedName>
    <definedName name="GR_PERFORMANCE_FITNESS_BALL_PURE">#REF!</definedName>
    <definedName name="GR_PERFORMANCE_FITNESS_BAR_PURE" localSheetId="5">#REF!</definedName>
    <definedName name="GR_PERFORMANCE_FITNESS_BAR_PURE" localSheetId="1">#REF!</definedName>
    <definedName name="GR_PERFORMANCE_FITNESS_BAR_PURE">#REF!</definedName>
    <definedName name="GR_PERFORMANCE_FITNESS_BOTTLE_PURE" localSheetId="5">#REF!</definedName>
    <definedName name="GR_PERFORMANCE_FITNESS_BOTTLE_PURE" localSheetId="1">#REF!</definedName>
    <definedName name="GR_PERFORMANCE_FITNESS_BOTTLE_PURE">#REF!</definedName>
    <definedName name="GR_PERFORMANCE_FITNESS_ELECTRONICS_PURE" localSheetId="5">#REF!</definedName>
    <definedName name="GR_PERFORMANCE_FITNESS_ELECTRONICS_PURE" localSheetId="1">#REF!</definedName>
    <definedName name="GR_PERFORMANCE_FITNESS_ELECTRONICS_PURE">#REF!</definedName>
    <definedName name="GR_PERFORMANCE_FITNESS_GYM_BALL_PURE" localSheetId="5">#REF!</definedName>
    <definedName name="GR_PERFORMANCE_FITNESS_GYM_BALL_PURE" localSheetId="1">#REF!</definedName>
    <definedName name="GR_PERFORMANCE_FITNESS_GYM_BALL_PURE">#REF!</definedName>
    <definedName name="GR_PERFORMANCE_FITNESS_HULA_HOOP_PURE" localSheetId="5">#REF!</definedName>
    <definedName name="GR_PERFORMANCE_FITNESS_HULA_HOOP_PURE" localSheetId="1">#REF!</definedName>
    <definedName name="GR_PERFORMANCE_FITNESS_HULA_HOOP_PURE">#REF!</definedName>
    <definedName name="GR_PERFORMANCE_FITNESS_JUMPROPE_PURE" localSheetId="5">#REF!</definedName>
    <definedName name="GR_PERFORMANCE_FITNESS_JUMPROPE_PURE" localSheetId="1">#REF!</definedName>
    <definedName name="GR_PERFORMANCE_FITNESS_JUMPROPE_PURE">#REF!</definedName>
    <definedName name="GR_PERFORMANCE_FITNESS_KETTLE_BELL_PURE" localSheetId="5">#REF!</definedName>
    <definedName name="GR_PERFORMANCE_FITNESS_KETTLE_BELL_PURE" localSheetId="1">#REF!</definedName>
    <definedName name="GR_PERFORMANCE_FITNESS_KETTLE_BELL_PURE">#REF!</definedName>
    <definedName name="GR_PERFORMANCE_FITNESS_MAT_PURE" localSheetId="5">#REF!</definedName>
    <definedName name="GR_PERFORMANCE_FITNESS_MAT_PURE" localSheetId="1">#REF!</definedName>
    <definedName name="GR_PERFORMANCE_FITNESS_MAT_PURE">#REF!</definedName>
    <definedName name="GR_PERFORMANCE_FITNESS_MEDICINE_BALL_PURE" localSheetId="5">#REF!</definedName>
    <definedName name="GR_PERFORMANCE_FITNESS_MEDICINE_BALL_PURE" localSheetId="1">#REF!</definedName>
    <definedName name="GR_PERFORMANCE_FITNESS_MEDICINE_BALL_PURE">#REF!</definedName>
    <definedName name="GR_PERFORMANCE_FITNESS_POWER_BAG_PURE" localSheetId="5">#REF!</definedName>
    <definedName name="GR_PERFORMANCE_FITNESS_POWER_BAG_PURE" localSheetId="1">#REF!</definedName>
    <definedName name="GR_PERFORMANCE_FITNESS_POWER_BAG_PURE">#REF!</definedName>
    <definedName name="GR_PERFORMANCE_FITNESS_PURE" localSheetId="5">#REF!</definedName>
    <definedName name="GR_PERFORMANCE_FITNESS_PURE" localSheetId="1">#REF!</definedName>
    <definedName name="GR_PERFORMANCE_FITNESS_PURE">#REF!</definedName>
    <definedName name="GR_PERFORMANCE_FITNESS_RESISTANCE_BANDS_PURE" localSheetId="5">#REF!</definedName>
    <definedName name="GR_PERFORMANCE_FITNESS_RESISTANCE_BANDS_PURE" localSheetId="1">#REF!</definedName>
    <definedName name="GR_PERFORMANCE_FITNESS_RESISTANCE_BANDS_PURE">#REF!</definedName>
    <definedName name="GR_PERFORMANCE_FITNESS_ROLLER_PURE" localSheetId="5">#REF!</definedName>
    <definedName name="GR_PERFORMANCE_FITNESS_ROLLER_PURE" localSheetId="1">#REF!</definedName>
    <definedName name="GR_PERFORMANCE_FITNESS_ROLLER_PURE">#REF!</definedName>
    <definedName name="GR_PERFORMANCE_FITNESS_ROPE_PURE" localSheetId="5">#REF!</definedName>
    <definedName name="GR_PERFORMANCE_FITNESS_ROPE_PURE" localSheetId="1">#REF!</definedName>
    <definedName name="GR_PERFORMANCE_FITNESS_ROPE_PURE">#REF!</definedName>
    <definedName name="GR_PERFORMANCE_FITNESS_SANDBELL_PURE" localSheetId="5">#REF!</definedName>
    <definedName name="GR_PERFORMANCE_FITNESS_SANDBELL_PURE" localSheetId="1">#REF!</definedName>
    <definedName name="GR_PERFORMANCE_FITNESS_SANDBELL_PURE">#REF!</definedName>
    <definedName name="GR_PERFORMANCE_FITNESS_STEPS_PURE" localSheetId="5">#REF!</definedName>
    <definedName name="GR_PERFORMANCE_FITNESS_STEPS_PURE" localSheetId="1">#REF!</definedName>
    <definedName name="GR_PERFORMANCE_FITNESS_STEPS_PURE">#REF!</definedName>
    <definedName name="GR_PERFORMANCE_FITNESS_TAPE_PURE" localSheetId="5">#REF!</definedName>
    <definedName name="GR_PERFORMANCE_FITNESS_TAPE_PURE" localSheetId="1">#REF!</definedName>
    <definedName name="GR_PERFORMANCE_FITNESS_TAPE_PURE">#REF!</definedName>
    <definedName name="GR_PERFORMANCE_FITNESS_TRAINING_TOOL_PURE" localSheetId="5">#REF!</definedName>
    <definedName name="GR_PERFORMANCE_FITNESS_TRAINING_TOOL_PURE" localSheetId="1">#REF!</definedName>
    <definedName name="GR_PERFORMANCE_FITNESS_TRAINING_TOOL_PURE">#REF!</definedName>
    <definedName name="GR_PERFORMANCE_FITNESS_WEIGHTS_PURE" localSheetId="5">#REF!</definedName>
    <definedName name="GR_PERFORMANCE_FITNESS_WEIGHTS_PURE" localSheetId="1">#REF!</definedName>
    <definedName name="GR_PERFORMANCE_FITNESS_WEIGHTS_PURE">#REF!</definedName>
    <definedName name="GR_PERFORMANCE_FITNESS_WHEEL_PURE" localSheetId="5">#REF!</definedName>
    <definedName name="GR_PERFORMANCE_FITNESS_WHEEL_PURE" localSheetId="1">#REF!</definedName>
    <definedName name="GR_PERFORMANCE_FITNESS_WHEEL_PURE">#REF!</definedName>
    <definedName name="GR_PERFORMANCE_MASSAGE_" localSheetId="5">#REF!</definedName>
    <definedName name="GR_PERFORMANCE_MASSAGE_" localSheetId="1">#REF!</definedName>
    <definedName name="GR_PERFORMANCE_MASSAGE_">#REF!</definedName>
    <definedName name="GR_PERFORMANCE_MASSAGE__PURE" localSheetId="5">#REF!</definedName>
    <definedName name="GR_PERFORMANCE_MASSAGE__PURE" localSheetId="1">#REF!</definedName>
    <definedName name="GR_PERFORMANCE_MASSAGE__PURE">#REF!</definedName>
    <definedName name="GR_PERFORMANCE_MASSAGE_FITNESS_BOARD_PURE" localSheetId="5">#REF!</definedName>
    <definedName name="GR_PERFORMANCE_MASSAGE_FITNESS_BOARD_PURE" localSheetId="1">#REF!</definedName>
    <definedName name="GR_PERFORMANCE_MASSAGE_FITNESS_BOARD_PURE">#REF!</definedName>
    <definedName name="GR_PERFORMANCE_MASSAGE_FITNESS_BOTTLE_PURE" localSheetId="5">#REF!</definedName>
    <definedName name="GR_PERFORMANCE_MASSAGE_FITNESS_BOTTLE_PURE" localSheetId="1">#REF!</definedName>
    <definedName name="GR_PERFORMANCE_MASSAGE_FITNESS_BOTTLE_PURE">#REF!</definedName>
    <definedName name="GR_PERFORMANCE_MASSAGE_FITNESS_MASSAGE_PURE" localSheetId="5">#REF!</definedName>
    <definedName name="GR_PERFORMANCE_MASSAGE_FITNESS_MASSAGE_PURE" localSheetId="1">#REF!</definedName>
    <definedName name="GR_PERFORMANCE_MASSAGE_FITNESS_MASSAGE_PURE">#REF!</definedName>
    <definedName name="GR_PERFORMANCE_MASSAGE_FITNESS_ROLLER_PURE" localSheetId="5">#REF!</definedName>
    <definedName name="GR_PERFORMANCE_MASSAGE_FITNESS_ROLLER_PURE" localSheetId="1">#REF!</definedName>
    <definedName name="GR_PERFORMANCE_MASSAGE_FITNESS_ROLLER_PURE">#REF!</definedName>
    <definedName name="GR_PERFORMANCE_MASSAGE_PURE" localSheetId="5">#REF!</definedName>
    <definedName name="GR_PERFORMANCE_MASSAGE_PURE" localSheetId="1">#REF!</definedName>
    <definedName name="GR_PERFORMANCE_MASSAGE_PURE">#REF!</definedName>
    <definedName name="GR_PERFORMANCE_PURE" localSheetId="5">#REF!</definedName>
    <definedName name="GR_PERFORMANCE_PURE" localSheetId="1">#REF!</definedName>
    <definedName name="GR_PERFORMANCE_PURE">#REF!</definedName>
    <definedName name="GR_PERFORMANCE_TRAINING_TOOL_PURE" localSheetId="5">#REF!</definedName>
    <definedName name="GR_PERFORMANCE_TRAINING_TOOL_PURE" localSheetId="1">#REF!</definedName>
    <definedName name="GR_PERFORMANCE_TRAINING_TOOL_PURE">#REF!</definedName>
    <definedName name="GR_PERFORMANCE_YOGA_" localSheetId="5">#REF!</definedName>
    <definedName name="GR_PERFORMANCE_YOGA_" localSheetId="1">#REF!</definedName>
    <definedName name="GR_PERFORMANCE_YOGA_">#REF!</definedName>
    <definedName name="GR_PERFORMANCE_YOGA__PURE" localSheetId="5">#REF!</definedName>
    <definedName name="GR_PERFORMANCE_YOGA__PURE" localSheetId="1">#REF!</definedName>
    <definedName name="GR_PERFORMANCE_YOGA__PURE">#REF!</definedName>
    <definedName name="GR_PERFORMANCE_YOGA_FITNESS_BALL_PURE" localSheetId="5">#REF!</definedName>
    <definedName name="GR_PERFORMANCE_YOGA_FITNESS_BALL_PURE" localSheetId="1">#REF!</definedName>
    <definedName name="GR_PERFORMANCE_YOGA_FITNESS_BALL_PURE">#REF!</definedName>
    <definedName name="GR_PERFORMANCE_YOGA_FITNESS_BLOCK_PURE" localSheetId="5">#REF!</definedName>
    <definedName name="GR_PERFORMANCE_YOGA_FITNESS_BLOCK_PURE" localSheetId="1">#REF!</definedName>
    <definedName name="GR_PERFORMANCE_YOGA_FITNESS_BLOCK_PURE">#REF!</definedName>
    <definedName name="GR_PERFORMANCE_YOGA_FITNESS_MAT_PURE" localSheetId="5">#REF!</definedName>
    <definedName name="GR_PERFORMANCE_YOGA_FITNESS_MAT_PURE" localSheetId="1">#REF!</definedName>
    <definedName name="GR_PERFORMANCE_YOGA_FITNESS_MAT_PURE">#REF!</definedName>
    <definedName name="GR_PERFORMANCE_YOGA_FITNESS_PILLOW_PURE" localSheetId="5">#REF!</definedName>
    <definedName name="GR_PERFORMANCE_YOGA_FITNESS_PILLOW_PURE" localSheetId="1">#REF!</definedName>
    <definedName name="GR_PERFORMANCE_YOGA_FITNESS_PILLOW_PURE">#REF!</definedName>
    <definedName name="GR_PERFORMANCE_YOGA_FITNESS_RESISTANCE_BANDS_PURE" localSheetId="5">#REF!</definedName>
    <definedName name="GR_PERFORMANCE_YOGA_FITNESS_RESISTANCE_BANDS_PURE" localSheetId="1">#REF!</definedName>
    <definedName name="GR_PERFORMANCE_YOGA_FITNESS_RESISTANCE_BANDS_PURE">#REF!</definedName>
    <definedName name="GR_PERFORMANCE_YOGA_FITNESS_ROLLER_PURE" localSheetId="5">#REF!</definedName>
    <definedName name="GR_PERFORMANCE_YOGA_FITNESS_ROLLER_PURE" localSheetId="1">#REF!</definedName>
    <definedName name="GR_PERFORMANCE_YOGA_FITNESS_ROLLER_PURE">#REF!</definedName>
    <definedName name="GR_PERFORMANCE_YOGA_FITNESS_STRAPS_PURE" localSheetId="5">#REF!</definedName>
    <definedName name="GR_PERFORMANCE_YOGA_FITNESS_STRAPS_PURE" localSheetId="1">#REF!</definedName>
    <definedName name="GR_PERFORMANCE_YOGA_FITNESS_STRAPS_PURE">#REF!</definedName>
    <definedName name="GR_PERFORMANCE_YOGA_FITNESS_TOWEL_PURE" localSheetId="5">#REF!</definedName>
    <definedName name="GR_PERFORMANCE_YOGA_FITNESS_TOWEL_PURE" localSheetId="1">#REF!</definedName>
    <definedName name="GR_PERFORMANCE_YOGA_FITNESS_TOWEL_PURE">#REF!</definedName>
    <definedName name="GR_PERFORMANCE_YOGA_FITNESS_WHEEL_PURE" localSheetId="5">#REF!</definedName>
    <definedName name="GR_PERFORMANCE_YOGA_FITNESS_WHEEL_PURE" localSheetId="1">#REF!</definedName>
    <definedName name="GR_PERFORMANCE_YOGA_FITNESS_WHEEL_PURE">#REF!</definedName>
    <definedName name="GR_PERFORMANCE_YOGA_FITNESS_YOGA_SET_PURE" localSheetId="5">#REF!</definedName>
    <definedName name="GR_PERFORMANCE_YOGA_FITNESS_YOGA_SET_PURE" localSheetId="1">#REF!</definedName>
    <definedName name="GR_PERFORMANCE_YOGA_FITNESS_YOGA_SET_PURE">#REF!</definedName>
    <definedName name="GR_PERFORMANCE_YOGA_PURE" localSheetId="5">#REF!</definedName>
    <definedName name="GR_PERFORMANCE_YOGA_PURE" localSheetId="1">#REF!</definedName>
    <definedName name="GR_PERFORMANCE_YOGA_PURE">#REF!</definedName>
    <definedName name="GR_POLO_SHORT_SLEEVE_TOPS_Tops" localSheetId="5">#REF!</definedName>
    <definedName name="GR_POLO_SHORT_SLEEVE_TOPS_Tops">#REF!</definedName>
    <definedName name="GR_PRACTICE_PARTNER___GAMEMASTER_" localSheetId="5">#REF!</definedName>
    <definedName name="GR_PRACTICE_PARTNER___GAMEMASTER_" localSheetId="1">#REF!</definedName>
    <definedName name="GR_PRACTICE_PARTNER___GAMEMASTER_">#REF!</definedName>
    <definedName name="GR_PRACTICE_PARTNER___GAMEMASTER__LS_BASEBALL" localSheetId="5">#REF!</definedName>
    <definedName name="GR_PRACTICE_PARTNER___GAMEMASTER__LS_BASEBALL" localSheetId="1">#REF!</definedName>
    <definedName name="GR_PRACTICE_PARTNER___GAMEMASTER__LS_BASEBALL">#REF!</definedName>
    <definedName name="GR_PRACTICE_PARTNER___GAMEMASTER_LS_BASEBALL" localSheetId="5">#REF!</definedName>
    <definedName name="GR_PRACTICE_PARTNER___GAMEMASTER_LS_BASEBALL" localSheetId="1">#REF!</definedName>
    <definedName name="GR_PRACTICE_PARTNER___GAMEMASTER_LS_BASEBALL">#REF!</definedName>
    <definedName name="GR_PRACTICE_PARTNERS" localSheetId="5">#REF!</definedName>
    <definedName name="GR_PRACTICE_PARTNERS" localSheetId="1">#REF!</definedName>
    <definedName name="GR_PRACTICE_PARTNERS">#REF!</definedName>
    <definedName name="GR_PROTECTIVE_GEAR_" localSheetId="5">#REF!</definedName>
    <definedName name="GR_PROTECTIVE_GEAR_" localSheetId="1">#REF!</definedName>
    <definedName name="GR_PROTECTIVE_GEAR_">#REF!</definedName>
    <definedName name="GR_PROTECTIVE_GEAR__EVOSHIELD" localSheetId="5">#REF!</definedName>
    <definedName name="GR_PROTECTIVE_GEAR__EVOSHIELD" localSheetId="1">#REF!</definedName>
    <definedName name="GR_PROTECTIVE_GEAR__EVOSHIELD">#REF!</definedName>
    <definedName name="GR_PROTECTIVE_GEAR_CATCHER_S_GEAR" localSheetId="5">#REF!</definedName>
    <definedName name="GR_PROTECTIVE_GEAR_CATCHER_S_GEAR" localSheetId="1">#REF!</definedName>
    <definedName name="GR_PROTECTIVE_GEAR_CATCHER_S_GEAR">#REF!</definedName>
    <definedName name="GR_PROTECTIVE_GEAR_CATCHER_S_GEAR_EVOSHIELD" localSheetId="5">#REF!</definedName>
    <definedName name="GR_PROTECTIVE_GEAR_CATCHER_S_GEAR_EVOSHIELD" localSheetId="1">#REF!</definedName>
    <definedName name="GR_PROTECTIVE_GEAR_CATCHER_S_GEAR_EVOSHIELD">#REF!</definedName>
    <definedName name="GR_PROTECTIVE_GEAR_CATCHER_S_GEAR_GEAR_KIT_WILSON" localSheetId="5">#REF!</definedName>
    <definedName name="GR_PROTECTIVE_GEAR_CATCHER_S_GEAR_GEAR_KIT_WILSON" localSheetId="1">#REF!</definedName>
    <definedName name="GR_PROTECTIVE_GEAR_CATCHER_S_GEAR_GEAR_KIT_WILSON">#REF!</definedName>
    <definedName name="GR_PROTECTIVE_GEAR_CATCHER_S_GEAR_KIT_WILSON" localSheetId="5">#REF!</definedName>
    <definedName name="GR_PROTECTIVE_GEAR_CATCHER_S_GEAR_KIT_WILSON" localSheetId="1">#REF!</definedName>
    <definedName name="GR_PROTECTIVE_GEAR_CATCHER_S_GEAR_KIT_WILSON">#REF!</definedName>
    <definedName name="GR_PROTECTIVE_GEAR_CATCHER_S_GEAR_WILSON" localSheetId="5">#REF!</definedName>
    <definedName name="GR_PROTECTIVE_GEAR_CATCHER_S_GEAR_WILSON" localSheetId="1">#REF!</definedName>
    <definedName name="GR_PROTECTIVE_GEAR_CATCHER_S_GEAR_WILSON">#REF!</definedName>
    <definedName name="GR_PROTECTIVE_GEAR_CATCHER_S_GEAREVOSHIELD" localSheetId="5">#REF!</definedName>
    <definedName name="GR_PROTECTIVE_GEAR_CATCHER_S_GEAREVOSHIELD" localSheetId="1">#REF!</definedName>
    <definedName name="GR_PROTECTIVE_GEAR_CATCHER_S_GEAREVOSHIELD">#REF!</definedName>
    <definedName name="GR_PROTECTIVE_GEAR_CATCHER_S_GEARWILSON" localSheetId="5">#REF!</definedName>
    <definedName name="GR_PROTECTIVE_GEAR_CATCHER_S_GEARWILSON" localSheetId="1">#REF!</definedName>
    <definedName name="GR_PROTECTIVE_GEAR_CATCHER_S_GEARWILSON">#REF!</definedName>
    <definedName name="GR_PROTECTIVE_GEAR_CHEST_GUARDS" localSheetId="5">#REF!</definedName>
    <definedName name="GR_PROTECTIVE_GEAR_CHEST_GUARDS" localSheetId="1">#REF!</definedName>
    <definedName name="GR_PROTECTIVE_GEAR_CHEST_GUARDS">#REF!</definedName>
    <definedName name="GR_PROTECTIVE_GEAR_CHEST_GUARDS_EVOSHIELD" localSheetId="5">#REF!</definedName>
    <definedName name="GR_PROTECTIVE_GEAR_CHEST_GUARDS_EVOSHIELD" localSheetId="1">#REF!</definedName>
    <definedName name="GR_PROTECTIVE_GEAR_CHEST_GUARDS_EVOSHIELD">#REF!</definedName>
    <definedName name="GR_PROTECTIVE_GEAR_CHEST_GUARDSEVOSHIELD" localSheetId="5">#REF!</definedName>
    <definedName name="GR_PROTECTIVE_GEAR_CHEST_GUARDSEVOSHIELD" localSheetId="1">#REF!</definedName>
    <definedName name="GR_PROTECTIVE_GEAR_CHEST_GUARDSEVOSHIELD">#REF!</definedName>
    <definedName name="GR_PROTECTIVE_GEAR_ELBOW_GUARDS" localSheetId="5">#REF!</definedName>
    <definedName name="GR_PROTECTIVE_GEAR_ELBOW_GUARDS" localSheetId="1">#REF!</definedName>
    <definedName name="GR_PROTECTIVE_GEAR_ELBOW_GUARDS">#REF!</definedName>
    <definedName name="GR_PROTECTIVE_GEAR_ELBOW_GUARDS_EVOSHIELD" localSheetId="5">#REF!</definedName>
    <definedName name="GR_PROTECTIVE_GEAR_ELBOW_GUARDS_EVOSHIELD" localSheetId="1">#REF!</definedName>
    <definedName name="GR_PROTECTIVE_GEAR_ELBOW_GUARDS_EVOSHIELD">#REF!</definedName>
    <definedName name="GR_PROTECTIVE_GEAR_ELBOW_GUARDS_PRO_SRZ_EVOSHIELD" localSheetId="5">#REF!</definedName>
    <definedName name="GR_PROTECTIVE_GEAR_ELBOW_GUARDS_PRO_SRZ_EVOSHIELD" localSheetId="1">#REF!</definedName>
    <definedName name="GR_PROTECTIVE_GEAR_ELBOW_GUARDS_PRO_SRZ_EVOSHIELD">#REF!</definedName>
    <definedName name="GR_PROTECTIVE_GEAR_ELBOW_GUARDS_SRZ_EVOSHIELD" localSheetId="5">#REF!</definedName>
    <definedName name="GR_PROTECTIVE_GEAR_ELBOW_GUARDS_SRZ_EVOSHIELD" localSheetId="1">#REF!</definedName>
    <definedName name="GR_PROTECTIVE_GEAR_ELBOW_GUARDS_SRZ_EVOSHIELD">#REF!</definedName>
    <definedName name="GR_PROTECTIVE_GEAR_ELBOW_GUARDSEVOSHIELD" localSheetId="5">#REF!</definedName>
    <definedName name="GR_PROTECTIVE_GEAR_ELBOW_GUARDSEVOSHIELD" localSheetId="1">#REF!</definedName>
    <definedName name="GR_PROTECTIVE_GEAR_ELBOW_GUARDSEVOSHIELD">#REF!</definedName>
    <definedName name="GR_PROTECTIVE_GEAR_EVOSHIELD" localSheetId="5">#REF!</definedName>
    <definedName name="GR_PROTECTIVE_GEAR_EVOSHIELD" localSheetId="1">#REF!</definedName>
    <definedName name="GR_PROTECTIVE_GEAR_EVOSHIELD">#REF!</definedName>
    <definedName name="GR_PROTECTIVE_GEAR_FACE_SHIELDS" localSheetId="5">#REF!</definedName>
    <definedName name="GR_PROTECTIVE_GEAR_FACE_SHIELDS" localSheetId="1">#REF!</definedName>
    <definedName name="GR_PROTECTIVE_GEAR_FACE_SHIELDS">#REF!</definedName>
    <definedName name="GR_PROTECTIVE_GEAR_FACE_SHIELDS_EVOSHIELD" localSheetId="5">#REF!</definedName>
    <definedName name="GR_PROTECTIVE_GEAR_FACE_SHIELDS_EVOSHIELD" localSheetId="1">#REF!</definedName>
    <definedName name="GR_PROTECTIVE_GEAR_FACE_SHIELDS_EVOSHIELD">#REF!</definedName>
    <definedName name="GR_PROTECTIVE_GEAR_FACE_SHIELDSEVOSHIELD" localSheetId="5">#REF!</definedName>
    <definedName name="GR_PROTECTIVE_GEAR_FACE_SHIELDSEVOSHIELD" localSheetId="1">#REF!</definedName>
    <definedName name="GR_PROTECTIVE_GEAR_FACE_SHIELDSEVOSHIELD">#REF!</definedName>
    <definedName name="GR_PROTECTIVE_GEAR_FACEMASK" localSheetId="5">#REF!</definedName>
    <definedName name="GR_PROTECTIVE_GEAR_FACEMASK" localSheetId="1">#REF!</definedName>
    <definedName name="GR_PROTECTIVE_GEAR_FACEMASK">#REF!</definedName>
    <definedName name="GR_PROTECTIVE_GEAR_FACEMASK_EVOSHIELD" localSheetId="5">#REF!</definedName>
    <definedName name="GR_PROTECTIVE_GEAR_FACEMASK_EVOSHIELD" localSheetId="1">#REF!</definedName>
    <definedName name="GR_PROTECTIVE_GEAR_FACEMASK_EVOSHIELD">#REF!</definedName>
    <definedName name="GR_PROTECTIVE_GEAR_FACEMASKEVOSHIELD" localSheetId="5">#REF!</definedName>
    <definedName name="GR_PROTECTIVE_GEAR_FACEMASKEVOSHIELD" localSheetId="1">#REF!</definedName>
    <definedName name="GR_PROTECTIVE_GEAR_FACEMASKEVOSHIELD">#REF!</definedName>
    <definedName name="GR_PROTECTIVE_GEAR_HAND_GUARDS" localSheetId="5">#REF!</definedName>
    <definedName name="GR_PROTECTIVE_GEAR_HAND_GUARDS" localSheetId="1">#REF!</definedName>
    <definedName name="GR_PROTECTIVE_GEAR_HAND_GUARDS">#REF!</definedName>
    <definedName name="GR_PROTECTIVE_GEAR_HAND_GUARDS_EVOSHIELD" localSheetId="5">#REF!</definedName>
    <definedName name="GR_PROTECTIVE_GEAR_HAND_GUARDS_EVOSHIELD" localSheetId="1">#REF!</definedName>
    <definedName name="GR_PROTECTIVE_GEAR_HAND_GUARDS_EVOSHIELD">#REF!</definedName>
    <definedName name="GR_PROTECTIVE_GEAR_HAND_GUARDSEVOSHIELD" localSheetId="5">#REF!</definedName>
    <definedName name="GR_PROTECTIVE_GEAR_HAND_GUARDSEVOSHIELD" localSheetId="1">#REF!</definedName>
    <definedName name="GR_PROTECTIVE_GEAR_HAND_GUARDSEVOSHIELD">#REF!</definedName>
    <definedName name="GR_PROTECTIVE_GEAR_LEG_GUARDS" localSheetId="5">#REF!</definedName>
    <definedName name="GR_PROTECTIVE_GEAR_LEG_GUARDS" localSheetId="1">#REF!</definedName>
    <definedName name="GR_PROTECTIVE_GEAR_LEG_GUARDS">#REF!</definedName>
    <definedName name="GR_PROTECTIVE_GEAR_LEG_GUARDS_EVOSHIELD" localSheetId="5">#REF!</definedName>
    <definedName name="GR_PROTECTIVE_GEAR_LEG_GUARDS_EVOSHIELD" localSheetId="1">#REF!</definedName>
    <definedName name="GR_PROTECTIVE_GEAR_LEG_GUARDS_EVOSHIELD">#REF!</definedName>
    <definedName name="GR_PROTECTIVE_GEAR_LEG_GUARDSEVOSHIELD" localSheetId="5">#REF!</definedName>
    <definedName name="GR_PROTECTIVE_GEAR_LEG_GUARDSEVOSHIELD" localSheetId="1">#REF!</definedName>
    <definedName name="GR_PROTECTIVE_GEAR_LEG_GUARDSEVOSHIELD">#REF!</definedName>
    <definedName name="GR_PROTECTIVE_GEAR_SLIDING" localSheetId="5">#REF!</definedName>
    <definedName name="GR_PROTECTIVE_GEAR_SLIDING" localSheetId="1">#REF!</definedName>
    <definedName name="GR_PROTECTIVE_GEAR_SLIDING">#REF!</definedName>
    <definedName name="GR_PROTECTIVE_GEAR_SLIDING_EVOSHIELD" localSheetId="5">#REF!</definedName>
    <definedName name="GR_PROTECTIVE_GEAR_SLIDING_EVOSHIELD" localSheetId="1">#REF!</definedName>
    <definedName name="GR_PROTECTIVE_GEAR_SLIDING_EVOSHIELD">#REF!</definedName>
    <definedName name="GR_PROTECTIVE_GEAR_SLIDINGEVOSHIELD" localSheetId="5">#REF!</definedName>
    <definedName name="GR_PROTECTIVE_GEAR_SLIDINGEVOSHIELD" localSheetId="1">#REF!</definedName>
    <definedName name="GR_PROTECTIVE_GEAR_SLIDINGEVOSHIELD">#REF!</definedName>
    <definedName name="GR_PROTECTIVE_GEAR_STRAPS" localSheetId="5">#REF!</definedName>
    <definedName name="GR_PROTECTIVE_GEAR_STRAPS" localSheetId="1">#REF!</definedName>
    <definedName name="GR_PROTECTIVE_GEAR_STRAPS">#REF!</definedName>
    <definedName name="GR_PROTECTIVE_GEAR_STRAPS_EVOSHIELD" localSheetId="5">#REF!</definedName>
    <definedName name="GR_PROTECTIVE_GEAR_STRAPS_EVOSHIELD" localSheetId="1">#REF!</definedName>
    <definedName name="GR_PROTECTIVE_GEAR_STRAPS_EVOSHIELD">#REF!</definedName>
    <definedName name="GR_PROTECTIVE_GEAR_STRAPSEVOSHIELD" localSheetId="5">#REF!</definedName>
    <definedName name="GR_PROTECTIVE_GEAR_STRAPSEVOSHIELD" localSheetId="1">#REF!</definedName>
    <definedName name="GR_PROTECTIVE_GEAR_STRAPSEVOSHIELD">#REF!</definedName>
    <definedName name="GR_PROTECTIVE_GEAR_THUMB_GUARDS" localSheetId="5">#REF!</definedName>
    <definedName name="GR_PROTECTIVE_GEAR_THUMB_GUARDS" localSheetId="1">#REF!</definedName>
    <definedName name="GR_PROTECTIVE_GEAR_THUMB_GUARDS">#REF!</definedName>
    <definedName name="GR_PROTECTIVE_GEAR_THUMB_GUARDS_CATCHER_EVOSHIELD" localSheetId="5">#REF!</definedName>
    <definedName name="GR_PROTECTIVE_GEAR_THUMB_GUARDS_CATCHER_EVOSHIELD" localSheetId="1">#REF!</definedName>
    <definedName name="GR_PROTECTIVE_GEAR_THUMB_GUARDS_CATCHER_EVOSHIELD">#REF!</definedName>
    <definedName name="GR_PROTECTIVE_GEAR_THUMB_GUARDS_EVOSHIELD" localSheetId="5">#REF!</definedName>
    <definedName name="GR_PROTECTIVE_GEAR_THUMB_GUARDS_EVOSHIELD" localSheetId="1">#REF!</definedName>
    <definedName name="GR_PROTECTIVE_GEAR_THUMB_GUARDS_EVOSHIELD">#REF!</definedName>
    <definedName name="GR_PROTECTIVE_GEAR_THUMB_GUARDSEVOSHIELD" localSheetId="5">#REF!</definedName>
    <definedName name="GR_PROTECTIVE_GEAR_THUMB_GUARDSEVOSHIELD" localSheetId="1">#REF!</definedName>
    <definedName name="GR_PROTECTIVE_GEAR_THUMB_GUARDSEVOSHIELD">#REF!</definedName>
    <definedName name="GR_PROTECTIVE_GEAR_UMPIRE" localSheetId="5">#REF!</definedName>
    <definedName name="GR_PROTECTIVE_GEAR_UMPIRE" localSheetId="1">#REF!</definedName>
    <definedName name="GR_PROTECTIVE_GEAR_UMPIRE">#REF!</definedName>
    <definedName name="GR_PROTECTIVE_GEAR_UMPIRE_ACCESSORIES_WILSON" localSheetId="5">#REF!</definedName>
    <definedName name="GR_PROTECTIVE_GEAR_UMPIRE_ACCESSORIES_WILSON" localSheetId="1">#REF!</definedName>
    <definedName name="GR_PROTECTIVE_GEAR_UMPIRE_ACCESSORIES_WILSON">#REF!</definedName>
    <definedName name="GR_PROTECTIVE_GEAR_UMPIRE_CHEST_GUARD_WILSON" localSheetId="5">#REF!</definedName>
    <definedName name="GR_PROTECTIVE_GEAR_UMPIRE_CHEST_GUARD_WILSON" localSheetId="1">#REF!</definedName>
    <definedName name="GR_PROTECTIVE_GEAR_UMPIRE_CHEST_GUARD_WILSON">#REF!</definedName>
    <definedName name="GR_PROTECTIVE_GEAR_UMPIRE_HELMET_WILSON" localSheetId="5">#REF!</definedName>
    <definedName name="GR_PROTECTIVE_GEAR_UMPIRE_HELMET_WILSON" localSheetId="1">#REF!</definedName>
    <definedName name="GR_PROTECTIVE_GEAR_UMPIRE_HELMET_WILSON">#REF!</definedName>
    <definedName name="GR_PROTECTIVE_GEAR_UMPIRE_KIT_WILSON" localSheetId="5">#REF!</definedName>
    <definedName name="GR_PROTECTIVE_GEAR_UMPIRE_KIT_WILSON" localSheetId="1">#REF!</definedName>
    <definedName name="GR_PROTECTIVE_GEAR_UMPIRE_KIT_WILSON">#REF!</definedName>
    <definedName name="GR_PROTECTIVE_GEAR_UMPIRE_LEG_GUARDS_WILSON" localSheetId="5">#REF!</definedName>
    <definedName name="GR_PROTECTIVE_GEAR_UMPIRE_LEG_GUARDS_WILSON" localSheetId="1">#REF!</definedName>
    <definedName name="GR_PROTECTIVE_GEAR_UMPIRE_LEG_GUARDS_WILSON">#REF!</definedName>
    <definedName name="GR_PROTECTIVE_GEAR_UMPIRE_MASK_WILSON" localSheetId="5">#REF!</definedName>
    <definedName name="GR_PROTECTIVE_GEAR_UMPIRE_MASK_WILSON" localSheetId="1">#REF!</definedName>
    <definedName name="GR_PROTECTIVE_GEAR_UMPIRE_MASK_WILSON">#REF!</definedName>
    <definedName name="GR_PROTECTIVE_GEAR_UMPIRE_WILSON" localSheetId="5">#REF!</definedName>
    <definedName name="GR_PROTECTIVE_GEAR_UMPIRE_WILSON" localSheetId="1">#REF!</definedName>
    <definedName name="GR_PROTECTIVE_GEAR_UMPIRE_WILSON">#REF!</definedName>
    <definedName name="GR_PROTECTIVE_GEAR_UMPIREWILSON" localSheetId="5">#REF!</definedName>
    <definedName name="GR_PROTECTIVE_GEAR_UMPIREWILSON" localSheetId="1">#REF!</definedName>
    <definedName name="GR_PROTECTIVE_GEAR_UMPIREWILSON">#REF!</definedName>
    <definedName name="GR_PROTECTIVE_GEAR_WILSON" localSheetId="5">#REF!</definedName>
    <definedName name="GR_PROTECTIVE_GEAR_WILSON" localSheetId="1">#REF!</definedName>
    <definedName name="GR_PROTECTIVE_GEAR_WILSON">#REF!</definedName>
    <definedName name="GR_PROTECTIVE_GEAR_WRIST_GUARDS" localSheetId="5">#REF!</definedName>
    <definedName name="GR_PROTECTIVE_GEAR_WRIST_GUARDS" localSheetId="1">#REF!</definedName>
    <definedName name="GR_PROTECTIVE_GEAR_WRIST_GUARDS">#REF!</definedName>
    <definedName name="GR_PROTECTIVE_GEAR_WRIST_GUARDS_EVOSHIELD" localSheetId="5">#REF!</definedName>
    <definedName name="GR_PROTECTIVE_GEAR_WRIST_GUARDS_EVOSHIELD" localSheetId="1">#REF!</definedName>
    <definedName name="GR_PROTECTIVE_GEAR_WRIST_GUARDS_EVOSHIELD">#REF!</definedName>
    <definedName name="GR_PROTECTIVE_GEAR_WRIST_GUARDSEVOSHIELD" localSheetId="5">#REF!</definedName>
    <definedName name="GR_PROTECTIVE_GEAR_WRIST_GUARDSEVOSHIELD" localSheetId="1">#REF!</definedName>
    <definedName name="GR_PROTECTIVE_GEAR_WRIST_GUARDSEVOSHIELD">#REF!</definedName>
    <definedName name="GR_Protective_Screens_" localSheetId="5">#REF!</definedName>
    <definedName name="GR_Protective_Screens_" localSheetId="1">#REF!</definedName>
    <definedName name="GR_Protective_Screens_">#REF!</definedName>
    <definedName name="GR_Protective_Screens__ATEC" localSheetId="5">#REF!</definedName>
    <definedName name="GR_Protective_Screens__ATEC" localSheetId="1">#REF!</definedName>
    <definedName name="GR_Protective_Screens__ATEC">#REF!</definedName>
    <definedName name="GR_Protective_Screens_ATEC" localSheetId="5">#REF!</definedName>
    <definedName name="GR_Protective_Screens_ATEC" localSheetId="1">#REF!</definedName>
    <definedName name="GR_Protective_Screens_ATEC">#REF!</definedName>
    <definedName name="GR_PURE_4_FUN_" localSheetId="5">#REF!</definedName>
    <definedName name="GR_PURE_4_FUN_" localSheetId="1">#REF!</definedName>
    <definedName name="GR_PURE_4_FUN_">#REF!</definedName>
    <definedName name="GR_PURE_4_FUN__PURE" localSheetId="5">#REF!</definedName>
    <definedName name="GR_PURE_4_FUN__PURE" localSheetId="1">#REF!</definedName>
    <definedName name="GR_PURE_4_FUN__PURE">#REF!</definedName>
    <definedName name="GR_PURE_4_FUN_ACCESSORIES_PADDLE_BOARD_PURE" localSheetId="5">#REF!</definedName>
    <definedName name="GR_PURE_4_FUN_ACCESSORIES_PADDLE_BOARD_PURE" localSheetId="1">#REF!</definedName>
    <definedName name="GR_PURE_4_FUN_ACCESSORIES_PADDLE_BOARD_PURE">#REF!</definedName>
    <definedName name="GR_PURE_4_FUN_INFLATABLE_INFLATABLE_BOAT_PURE" localSheetId="5">#REF!</definedName>
    <definedName name="GR_PURE_4_FUN_INFLATABLE_INFLATABLE_BOAT_PURE" localSheetId="1">#REF!</definedName>
    <definedName name="GR_PURE_4_FUN_INFLATABLE_INFLATABLE_BOAT_PURE">#REF!</definedName>
    <definedName name="GR_PURE_4_FUN_PADDLE_BOARD_PADDLE_BOARD_PURE" localSheetId="5">#REF!</definedName>
    <definedName name="GR_PURE_4_FUN_PADDLE_BOARD_PADDLE_BOARD_PURE" localSheetId="1">#REF!</definedName>
    <definedName name="GR_PURE_4_FUN_PADDLE_BOARD_PADDLE_BOARD_PURE">#REF!</definedName>
    <definedName name="GR_PURE_4_FUN_PADDLE_BOARD_PURE" localSheetId="5">#REF!</definedName>
    <definedName name="GR_PURE_4_FUN_PADDLE_BOARD_PURE" localSheetId="1">#REF!</definedName>
    <definedName name="GR_PURE_4_FUN_PADDLE_BOARD_PURE">#REF!</definedName>
    <definedName name="GR_PURE_4_FUN_PURE" localSheetId="5">#REF!</definedName>
    <definedName name="GR_PURE_4_FUN_PURE" localSheetId="1">#REF!</definedName>
    <definedName name="GR_PURE_4_FUN_PURE">#REF!</definedName>
    <definedName name="GR_PURPLE_CANDY_BOTTOMS_BOTTOMS">#REF!</definedName>
    <definedName name="GR_PURPLE_CANDY_BOTTOMS_COLLECTION">#REF!</definedName>
    <definedName name="GR_PURPLE_CANDY_BOTTOMS_LIVCOOL">#REF!</definedName>
    <definedName name="GR_PURPLE_CANDY_DRESSES_DRESSES">#REF!</definedName>
    <definedName name="GR_PURPLE_CANDY_TOPS_COLLECTION">#REF!</definedName>
    <definedName name="GR_PURPLE_CANDY_TOPS_LIVCOOL">#REF!</definedName>
    <definedName name="GR_PURPLE_CANDY_TOPS_TOPS">#REF!</definedName>
    <definedName name="GR_RACING_SUITS_OUTFIT_MEN_FirstO">#REF!</definedName>
    <definedName name="GR_RACING_SUITS_OUTFIT_MEN_SecondO">#REF!</definedName>
    <definedName name="GR_RACING_SUITS_OUTFIT_WOMEN_FirstO">#REF!</definedName>
    <definedName name="GR_RACING_SUITS_OUTFIT_WOMEN_SecondO">#REF!</definedName>
    <definedName name="GR_RACING_SUITS_TECHWEAR_TOPS">#REF!</definedName>
    <definedName name="GR_REAR_HUBS_MAVIC" localSheetId="5">#REF!</definedName>
    <definedName name="GR_REAR_HUBS_MAVIC" localSheetId="1">#REF!</definedName>
    <definedName name="GR_REAR_HUBS_MAVIC">#REF!</definedName>
    <definedName name="GR_RECOVERY_PURE" localSheetId="5">#REF!</definedName>
    <definedName name="GR_RECOVERY_PURE" localSheetId="1">#REF!</definedName>
    <definedName name="GR_RECOVERY_PURE">#REF!</definedName>
    <definedName name="GR_RECYCLED_FUR_ITEMS_La_Collection">#REF!</definedName>
    <definedName name="GR_REG_BASEBALL" localSheetId="5">#REF!</definedName>
    <definedName name="GR_REG_BASEBALL" localSheetId="1">#REF!</definedName>
    <definedName name="GR_REG_BASEBALL">#REF!</definedName>
    <definedName name="GR_REG_SLOWPITCH" localSheetId="5">#REF!</definedName>
    <definedName name="GR_REG_SLOWPITCH" localSheetId="1">#REF!</definedName>
    <definedName name="GR_REG_SLOWPITCH">#REF!</definedName>
    <definedName name="GR_ROAD_FREEHUB_MAVIC" localSheetId="5">#REF!</definedName>
    <definedName name="GR_ROAD_FREEHUB_MAVIC" localSheetId="1">#REF!</definedName>
    <definedName name="GR_ROAD_FREEHUB_MAVIC">#REF!</definedName>
    <definedName name="GR_ROMANTIC_ROSE_BOTTOMS_BOTTOMS">#REF!</definedName>
    <definedName name="GR_ROMANTIC_ROSE_BOTTOMS_LIVCOOL">#REF!</definedName>
    <definedName name="GR_ROMANTIC_ROSE_DRESSES_DRESSES">#REF!</definedName>
    <definedName name="GR_ROMANTIC_ROSE_TOPS_LIVCOOL">#REF!</definedName>
    <definedName name="GR_ROMANTIC_ROSE_TOPS_TOPS">#REF!</definedName>
    <definedName name="GR_RUNNING_" localSheetId="5">#REF!</definedName>
    <definedName name="GR_RUNNING_" localSheetId="1">#REF!</definedName>
    <definedName name="GR_RUNNING_">#REF!</definedName>
    <definedName name="GR_RUNNING__PURE" localSheetId="5">#REF!</definedName>
    <definedName name="GR_RUNNING__PURE" localSheetId="1">#REF!</definedName>
    <definedName name="GR_RUNNING__PURE">#REF!</definedName>
    <definedName name="GR_RUNNING_ARMBAND_PURE" localSheetId="5">#REF!</definedName>
    <definedName name="GR_RUNNING_ARMBAND_PURE" localSheetId="1">#REF!</definedName>
    <definedName name="GR_RUNNING_ARMBAND_PURE">#REF!</definedName>
    <definedName name="GR_RUNNING_BEANIES_PURE" localSheetId="5">#REF!</definedName>
    <definedName name="GR_RUNNING_BEANIES_PURE" localSheetId="1">#REF!</definedName>
    <definedName name="GR_RUNNING_BEANIES_PURE">#REF!</definedName>
    <definedName name="GR_RUNNING_BELT_PURE" localSheetId="5">#REF!</definedName>
    <definedName name="GR_RUNNING_BELT_PURE" localSheetId="1">#REF!</definedName>
    <definedName name="GR_RUNNING_BELT_PURE">#REF!</definedName>
    <definedName name="GR_RUNNING_GLOVES_PURE" localSheetId="5">#REF!</definedName>
    <definedName name="GR_RUNNING_GLOVES_PURE" localSheetId="1">#REF!</definedName>
    <definedName name="GR_RUNNING_GLOVES_PURE">#REF!</definedName>
    <definedName name="GR_RUNNING_HEADBAND_PURE" localSheetId="5">#REF!</definedName>
    <definedName name="GR_RUNNING_HEADBAND_PURE" localSheetId="1">#REF!</definedName>
    <definedName name="GR_RUNNING_HEADBAND_PURE">#REF!</definedName>
    <definedName name="GR_RUNNING_PURE" localSheetId="5">#REF!</definedName>
    <definedName name="GR_RUNNING_PURE" localSheetId="1">#REF!</definedName>
    <definedName name="GR_RUNNING_PURE">#REF!</definedName>
    <definedName name="GR_RUNNING_VEST_PURE" localSheetId="5">#REF!</definedName>
    <definedName name="GR_RUNNING_VEST_PURE" localSheetId="1">#REF!</definedName>
    <definedName name="GR_RUNNING_VEST_PURE">#REF!</definedName>
    <definedName name="GR_SAFARI_DESERT_ACCESSORIES">#REF!</definedName>
    <definedName name="GR_SAFARI_DESERT_BOTTOM">#REF!</definedName>
    <definedName name="GR_SAFARI_DESERT_BOTTOMS_BOTTOMS">#REF!</definedName>
    <definedName name="GR_SAFARI_DESERT_BOTTOMS_COLLECTION">#REF!</definedName>
    <definedName name="GR_SAFARI_DESERT_BOTTOMS_LIVCOOL">#REF!</definedName>
    <definedName name="GR_SAFARI_DESERT_DRESSES_COLLECTION">#REF!</definedName>
    <definedName name="GR_SAFARI_DESERT_DRESSES_DRESSES">#REF!</definedName>
    <definedName name="GR_SAFARI_DESERT_DRESSES_LIVCOOL">#REF!</definedName>
    <definedName name="GR_SAFARI_DESERT_ESSENTIALS">#REF!</definedName>
    <definedName name="GR_SAFARI_DESERT_LIVCOOL">#REF!</definedName>
    <definedName name="GR_SAFARI_DESERT_TOP_AND_DRESS">#REF!</definedName>
    <definedName name="GR_SAFARI_DESERT_TOPS_COLLECTION">#REF!</definedName>
    <definedName name="GR_SAFARI_DESERT_TOPS_LIVCOOL">#REF!</definedName>
    <definedName name="GR_SAFARI_DESERT_TOPS_TOPS">#REF!</definedName>
    <definedName name="GR_SCANDINAVIAN_MEN_LUHTA" localSheetId="5">#REF!</definedName>
    <definedName name="GR_SCANDINAVIAN_MEN_LUHTA" localSheetId="1">#REF!</definedName>
    <definedName name="GR_SCANDINAVIAN_MEN_LUHTA">#REF!</definedName>
    <definedName name="GR_SCANDINAVIAN_WOMEN_LUHTA" localSheetId="5">#REF!</definedName>
    <definedName name="GR_SCANDINAVIAN_WOMEN_LUHTA" localSheetId="1">#REF!</definedName>
    <definedName name="GR_SCANDINAVIAN_WOMEN_LUHTA">#REF!</definedName>
    <definedName name="GR_SCARVES.P35_22FW_COLLECTION">#REF!</definedName>
    <definedName name="GR_SCARVES.P35_FW22_Collection">#REF!</definedName>
    <definedName name="GR_SCARVES.P35_La_Collection">#REF!</definedName>
    <definedName name="GR_SCARVES___GLOVES_La_Collection">#REF!</definedName>
    <definedName name="GR_SCARVES_22FW_COLLECTION">#REF!</definedName>
    <definedName name="GR_SCARVES_HEADWEAR">#REF!</definedName>
    <definedName name="GR_SCARVES_La_Collection">#REF!</definedName>
    <definedName name="GR_SEASCAPE_ACCESSORIES">#REF!</definedName>
    <definedName name="GR_SEASCAPE_BOTTOM">#REF!</definedName>
    <definedName name="GR_SEASCAPE_BOTTOMS_BOTTOMS">#REF!</definedName>
    <definedName name="GR_SEASCAPE_BOTTOMS_COLLECTION">#REF!</definedName>
    <definedName name="GR_SEASCAPE_BOTTOMS_LIVCOOL">#REF!</definedName>
    <definedName name="GR_SEASCAPE_DRESSES_DRESSES">#REF!</definedName>
    <definedName name="GR_SEASCAPE_DRESSES_LIVCOOL">#REF!</definedName>
    <definedName name="GR_SEASCAPE_ESSENTIALS">#REF!</definedName>
    <definedName name="GR_SEASCAPE_LIVCOOL">#REF!</definedName>
    <definedName name="GR_SEASCAPE_TOP_AND_DRESS">#REF!</definedName>
    <definedName name="GR_SEASCAPE_TOPS_COLLECTION">#REF!</definedName>
    <definedName name="GR_SEASCAPE_TOPS_LIVCOOL">#REF!</definedName>
    <definedName name="GR_SEASCAPE_TOPS_TOPS">#REF!</definedName>
    <definedName name="GR_SELECT_SERIES_7" localSheetId="5">#REF!</definedName>
    <definedName name="GR_SELECT_SERIES_7" localSheetId="1">#REF!</definedName>
    <definedName name="GR_SELECT_SERIES_7">#REF!</definedName>
    <definedName name="GR_SERVICE_WHEEL_MAVIC" localSheetId="5">#REF!</definedName>
    <definedName name="GR_SERVICE_WHEEL_MAVIC" localSheetId="1">#REF!</definedName>
    <definedName name="GR_SERVICE_WHEEL_MAVIC">#REF!</definedName>
    <definedName name="GR_SHIRTS_LS_CLOTHING" localSheetId="5">#REF!</definedName>
    <definedName name="GR_SHIRTS_LS_CLOTHING" localSheetId="1">#REF!</definedName>
    <definedName name="GR_SHIRTS_LS_CLOTHING">#REF!</definedName>
    <definedName name="GR_SHOES" localSheetId="5">#REF!</definedName>
    <definedName name="GR_SHOES" localSheetId="1">#REF!</definedName>
    <definedName name="GR_SHOES">#REF!</definedName>
    <definedName name="GR_SHORTS_TECHWEAR_TOPS">#REF!</definedName>
    <definedName name="GR_SKI_MEN_LUHTA" localSheetId="5">#REF!</definedName>
    <definedName name="GR_SKI_MEN_LUHTA" localSheetId="1">#REF!</definedName>
    <definedName name="GR_SKI_MEN_LUHTA">#REF!</definedName>
    <definedName name="GR_SKI_WOMEN_LUHTA" localSheetId="5">#REF!</definedName>
    <definedName name="GR_SKI_WOMEN_LUHTA" localSheetId="1">#REF!</definedName>
    <definedName name="GR_SKI_WOMEN_LUHTA">#REF!</definedName>
    <definedName name="GR_SKIRTS_SKIRT_BOTTOMS_Accessories_FirstO">#REF!</definedName>
    <definedName name="GR_SKIRTS_SKIRT_BOTTOMS_Accessories_SecondO">#REF!</definedName>
    <definedName name="GR_SKIRTS_SKIRT_BOTTOMS_Genderless">#REF!</definedName>
    <definedName name="GR_SKIRTS_SKIRT_BOTTOMS_Genderless_FirstO">#REF!</definedName>
    <definedName name="GR_SKIRTS_SKIRT_BOTTOMS_Genderless_FirstOrder">#REF!</definedName>
    <definedName name="GR_SKIRTS_SKIRT_BOTTOMS_Genderless_SecondO">#REF!</definedName>
    <definedName name="GR_SKIRTS_SKIRT_BOTTOMS_Nuchachos">#REF!</definedName>
    <definedName name="GR_SKIRTS_SKIRT_BOTTOMS_SWIX_CLOTHING_WINTER">#REF!</definedName>
    <definedName name="GR_SKIRTS_TECHWEAR_TOPS">#REF!</definedName>
    <definedName name="GR_SKORTS_TECHWEAR_TOPS">#REF!</definedName>
    <definedName name="GR_SLOWPITCH" localSheetId="5">#REF!</definedName>
    <definedName name="GR_SLOWPITCH" localSheetId="1">#REF!</definedName>
    <definedName name="GR_SLOWPITCH">#REF!</definedName>
    <definedName name="GR_SNOWBALL_UNISEX_ICE_PEAK" localSheetId="5">#REF!</definedName>
    <definedName name="GR_SNOWBALL_UNISEX_ICE_PEAK" localSheetId="1">#REF!</definedName>
    <definedName name="GR_SNOWBALL_UNISEX_ICE_PEAK">#REF!</definedName>
    <definedName name="GR_SOCCER_" localSheetId="5">#REF!</definedName>
    <definedName name="GR_SOCCER_" localSheetId="1">#REF!</definedName>
    <definedName name="GR_SOCCER_">#REF!</definedName>
    <definedName name="GR_SOCCER__PURE" localSheetId="5">#REF!</definedName>
    <definedName name="GR_SOCCER__PURE" localSheetId="1">#REF!</definedName>
    <definedName name="GR_SOCCER__PURE">#REF!</definedName>
    <definedName name="GR_SOCCER_BAG_PURE" localSheetId="5">#REF!</definedName>
    <definedName name="GR_SOCCER_BAG_PURE" localSheetId="1">#REF!</definedName>
    <definedName name="GR_SOCCER_BAG_PURE">#REF!</definedName>
    <definedName name="GR_SOCCER_BALL_PURE" localSheetId="5">#REF!</definedName>
    <definedName name="GR_SOCCER_BALL_PURE" localSheetId="1">#REF!</definedName>
    <definedName name="GR_SOCCER_BALL_PURE">#REF!</definedName>
    <definedName name="GR_SOCCER_GOAL_PURE" localSheetId="5">#REF!</definedName>
    <definedName name="GR_SOCCER_GOAL_PURE" localSheetId="1">#REF!</definedName>
    <definedName name="GR_SOCCER_GOAL_PURE">#REF!</definedName>
    <definedName name="GR_SOCCER_NET_PURE" localSheetId="5">#REF!</definedName>
    <definedName name="GR_SOCCER_NET_PURE" localSheetId="1">#REF!</definedName>
    <definedName name="GR_SOCCER_NET_PURE">#REF!</definedName>
    <definedName name="GR_SOCCER_PURE" localSheetId="5">#REF!</definedName>
    <definedName name="GR_SOCCER_PURE" localSheetId="1">#REF!</definedName>
    <definedName name="GR_SOCCER_PURE">#REF!</definedName>
    <definedName name="GR_SOCCER_REBOUNDER_PURE" localSheetId="5">#REF!</definedName>
    <definedName name="GR_SOCCER_REBOUNDER_PURE" localSheetId="1">#REF!</definedName>
    <definedName name="GR_SOCCER_REBOUNDER_PURE">#REF!</definedName>
    <definedName name="GR_SOCCER_TRAINING_TOOL_PURE" localSheetId="5">#REF!</definedName>
    <definedName name="GR_SOCCER_TRAINING_TOOL_PURE" localSheetId="1">#REF!</definedName>
    <definedName name="GR_SOCCER_TRAINING_TOOL_PURE">#REF!</definedName>
    <definedName name="GR_SOCKS" localSheetId="5">#REF!</definedName>
    <definedName name="GR_SOCKS" localSheetId="1">#REF!</definedName>
    <definedName name="GR_SOCKS">#REF!</definedName>
    <definedName name="GR_SOCKS_" localSheetId="5">#REF!</definedName>
    <definedName name="GR_SOCKS_" localSheetId="1">#REF!</definedName>
    <definedName name="GR_SOCKS_">#REF!</definedName>
    <definedName name="GR_SOCKS__LS_CLOTHING" localSheetId="5">#REF!</definedName>
    <definedName name="GR_SOCKS__LS_CLOTHING" localSheetId="1">#REF!</definedName>
    <definedName name="GR_SOCKS__LS_CLOTHING">#REF!</definedName>
    <definedName name="GR_SOCKS_ACCESSORIES_101">#REF!</definedName>
    <definedName name="GR_SOCKS_ACCESSORIES_SWIX_CLOTHING_WINTER">#REF!</definedName>
    <definedName name="GR_SOCKS_ACCESSORIES_WOMEN">#REF!</definedName>
    <definedName name="GR_SOCKS_ACCESSORIES_WOMEN_FirstO">#REF!</definedName>
    <definedName name="GR_SOCKS_ACCESSORIES_WOMEN_FirstOrder">#REF!</definedName>
    <definedName name="GR_SOCKS_ACCESSORIES_WOMEN_SecondO">#REF!</definedName>
    <definedName name="GR_SOCKS_BODY_WEAR">#REF!</definedName>
    <definedName name="GR_SOCKS_LS_CLOTHING" localSheetId="5">#REF!</definedName>
    <definedName name="GR_SOCKS_LS_CLOTHING" localSheetId="1">#REF!</definedName>
    <definedName name="GR_SOCKS_LS_CLOTHING">#REF!</definedName>
    <definedName name="GR_SOCKS_SKATING_Accessories_FirstO">#REF!</definedName>
    <definedName name="GR_SOCKS_SKATING_Accessories_SecondO">#REF!</definedName>
    <definedName name="GR_SOCKS_SWIX_CLOTHING_WINTER" localSheetId="5">#REF!</definedName>
    <definedName name="GR_SOCKS_SWIX_CLOTHING_WINTER" localSheetId="1">#REF!</definedName>
    <definedName name="GR_SOCKS_SWIX_CLOTHING_WINTER">#REF!</definedName>
    <definedName name="GR_Softball" localSheetId="5">#REF!</definedName>
    <definedName name="GR_Softball" localSheetId="1">#REF!</definedName>
    <definedName name="GR_Softball">#REF!</definedName>
    <definedName name="GR_SOFTBALLS_" localSheetId="5">#REF!</definedName>
    <definedName name="GR_SOFTBALLS_" localSheetId="1">#REF!</definedName>
    <definedName name="GR_SOFTBALLS_">#REF!</definedName>
    <definedName name="GR_SOFTBALLS__ATEC" localSheetId="5">#REF!</definedName>
    <definedName name="GR_SOFTBALLS__ATEC" localSheetId="1">#REF!</definedName>
    <definedName name="GR_SOFTBALLS__ATEC">#REF!</definedName>
    <definedName name="GR_SOFTBALLS_ATEC" localSheetId="5">#REF!</definedName>
    <definedName name="GR_SOFTBALLS_ATEC" localSheetId="1">#REF!</definedName>
    <definedName name="GR_SOFTBALLS_ATEC">#REF!</definedName>
    <definedName name="GR_SOFTBALLS_DEMARINI" localSheetId="5">#REF!</definedName>
    <definedName name="GR_SOFTBALLS_DEMARINI" localSheetId="1">#REF!</definedName>
    <definedName name="GR_SOFTBALLS_DEMARINI">#REF!</definedName>
    <definedName name="GR_SOFTBALLS_LS_BASEBALL" localSheetId="5">#REF!</definedName>
    <definedName name="GR_SOFTBALLS_LS_BASEBALL" localSheetId="1">#REF!</definedName>
    <definedName name="GR_SOFTBALLS_LS_BASEBALL">#REF!</definedName>
    <definedName name="GR_SPORTS_PURE" localSheetId="5">#REF!</definedName>
    <definedName name="GR_SPORTS_PURE" localSheetId="1">#REF!</definedName>
    <definedName name="GR_SPORTS_PURE">#REF!</definedName>
    <definedName name="GR_SPORTS_UNDERWEAR_UNISEX_ICE_PEAK" localSheetId="5">#REF!</definedName>
    <definedName name="GR_SPORTS_UNDERWEAR_UNISEX_ICE_PEAK" localSheetId="1">#REF!</definedName>
    <definedName name="GR_SPORTS_UNDERWEAR_UNISEX_ICE_PEAK">#REF!</definedName>
    <definedName name="GR_STICK_PACK" localSheetId="5">#REF!</definedName>
    <definedName name="GR_STICK_PACK" localSheetId="1">#REF!</definedName>
    <definedName name="GR_STICK_PACK">#REF!</definedName>
    <definedName name="GR_Stock_Pant" localSheetId="5">#REF!</definedName>
    <definedName name="GR_Stock_Pant" localSheetId="1">#REF!</definedName>
    <definedName name="GR_Stock_Pant">#REF!</definedName>
    <definedName name="GR_STRENGTH_PURE" localSheetId="5">#REF!</definedName>
    <definedName name="GR_STRENGTH_PURE" localSheetId="1">#REF!</definedName>
    <definedName name="GR_STRENGTH_PURE">#REF!</definedName>
    <definedName name="GR_STRETCHING___YOGA_PURE" localSheetId="5">#REF!</definedName>
    <definedName name="GR_STRETCHING___YOGA_PURE" localSheetId="1">#REF!</definedName>
    <definedName name="GR_STRETCHING___YOGA_PURE">#REF!</definedName>
    <definedName name="GR_SWEATERS___CARDIGANS_BODY_WEAR">#REF!</definedName>
    <definedName name="GR_SWEATERS___CARDIGANS_IRONS_Accessories_FirstO">#REF!</definedName>
    <definedName name="GR_SWEATERS___CARDIGANS_IRONS_Accessories_SecondO">#REF!</definedName>
    <definedName name="GR_SWEATERS___CARDIGANS_IRONS_MEN_FirstO">#REF!</definedName>
    <definedName name="GR_SWEATERS___CARDIGANS_IRONS_MEN_SecondO">#REF!</definedName>
    <definedName name="GR_SWEATERS___CARDIGANS_IRONS_WOMEN_FirstO">#REF!</definedName>
    <definedName name="GR_SWEATERS___CARDIGANS_IRONS_WOMEN_SecondO">#REF!</definedName>
    <definedName name="GR_SWEATERS___CARDIGANS_JUNIOR">#REF!</definedName>
    <definedName name="GR_SWEATERS___CARDIGANS_PANTS">#REF!</definedName>
    <definedName name="GR_SWEATERS___CARDIGANS_TECHWEAR_TOPS">#REF!</definedName>
    <definedName name="GR_SWEATERS___CARDIGANS_TOPS_100">#REF!</definedName>
    <definedName name="GR_SWEATERS___CARDIGANS_TOPS_101">#REF!</definedName>
    <definedName name="GR_SWEATERS___CARDIGANS_TOPS_107">#REF!</definedName>
    <definedName name="GR_SWEATERS___CARDIGANS_TOPS_Accessories">#REF!</definedName>
    <definedName name="GR_SWEATERS___CARDIGANS_TOPS_Accessories_FirstO">#REF!</definedName>
    <definedName name="GR_SWEATERS___CARDIGANS_TOPS_Accessories_FirstOrder">#REF!</definedName>
    <definedName name="GR_SWEATERS___CARDIGANS_TOPS_Accessories_SecondO">#REF!</definedName>
    <definedName name="GR_SWEATERS___CARDIGANS_TOPS_Genderless">#REF!</definedName>
    <definedName name="GR_SWEATERS___CARDIGANS_TOPS_Genderless_FirstO">#REF!</definedName>
    <definedName name="GR_SWEATERS___CARDIGANS_TOPS_Genderless_FirstOrder">#REF!</definedName>
    <definedName name="GR_SWEATERS___CARDIGANS_TOPS_Genderless_SecondO">#REF!</definedName>
    <definedName name="GR_SWEATERS___CARDIGANS_TOPS_JUNIOR">#REF!</definedName>
    <definedName name="GR_SWEATERS___CARDIGANS_TOPS_MEN">#REF!</definedName>
    <definedName name="GR_SWEATERS___CARDIGANS_TOPS_MEN_FirstO">#REF!</definedName>
    <definedName name="GR_SWEATERS___CARDIGANS_TOPS_MEN_FirstOrder">#REF!</definedName>
    <definedName name="GR_SWEATERS___CARDIGANS_TOPS_MEN_SecondO">#REF!</definedName>
    <definedName name="GR_SWEATERS___CARDIGANS_TOPS_Nuchachos">#REF!</definedName>
    <definedName name="GR_SWEATERS___CARDIGANS_TOPS_SWIX_CLOTHING_WINTER">#REF!</definedName>
    <definedName name="GR_SWEATERS___CARDIGANS_TOPS_WOMEN">#REF!</definedName>
    <definedName name="GR_SWEATERS___CARDIGANS_TOPS_WOMEN_FirstO">#REF!</definedName>
    <definedName name="GR_SWEATERS___CARDIGANS_TOPS_WOMEN_FirstOrder">#REF!</definedName>
    <definedName name="GR_SWEATERS___CARDIGANS_TOPS_WOMEN_SecondO">#REF!</definedName>
    <definedName name="GR_SWIM_ACCESSORIES_" localSheetId="5">#REF!</definedName>
    <definedName name="GR_SWIM_ACCESSORIES_" localSheetId="1">#REF!</definedName>
    <definedName name="GR_SWIM_ACCESSORIES_">#REF!</definedName>
    <definedName name="GR_SWIM_ACCESSORIES__PURE" localSheetId="5">#REF!</definedName>
    <definedName name="GR_SWIM_ACCESSORIES__PURE" localSheetId="1">#REF!</definedName>
    <definedName name="GR_SWIM_ACCESSORIES__PURE">#REF!</definedName>
    <definedName name="GR_SWIM_ACCESSORIES_GLOVES_PURE" localSheetId="5">#REF!</definedName>
    <definedName name="GR_SWIM_ACCESSORIES_GLOVES_PURE" localSheetId="1">#REF!</definedName>
    <definedName name="GR_SWIM_ACCESSORIES_GLOVES_PURE">#REF!</definedName>
    <definedName name="GR_SWIM_ACCESSORIES_KICKBOARD_PURE" localSheetId="5">#REF!</definedName>
    <definedName name="GR_SWIM_ACCESSORIES_KICKBOARD_PURE" localSheetId="1">#REF!</definedName>
    <definedName name="GR_SWIM_ACCESSORIES_KICKBOARD_PURE">#REF!</definedName>
    <definedName name="GR_SWIM_ACCESSORIES_PULL_BUOY_PURE" localSheetId="5">#REF!</definedName>
    <definedName name="GR_SWIM_ACCESSORIES_PULL_BUOY_PURE" localSheetId="1">#REF!</definedName>
    <definedName name="GR_SWIM_ACCESSORIES_PULL_BUOY_PURE">#REF!</definedName>
    <definedName name="GR_SWIM_ACCESSORIES_PURE" localSheetId="5">#REF!</definedName>
    <definedName name="GR_SWIM_ACCESSORIES_PURE" localSheetId="1">#REF!</definedName>
    <definedName name="GR_SWIM_ACCESSORIES_PURE">#REF!</definedName>
    <definedName name="GR_SWIM_ACCESSORIES_TRAINING_TOOL_PURE" localSheetId="5">#REF!</definedName>
    <definedName name="GR_SWIM_ACCESSORIES_TRAINING_TOOL_PURE" localSheetId="1">#REF!</definedName>
    <definedName name="GR_SWIM_ACCESSORIES_TRAINING_TOOL_PURE">#REF!</definedName>
    <definedName name="GR_T_SHIRT" localSheetId="5">#REF!</definedName>
    <definedName name="GR_T_SHIRT" localSheetId="1">#REF!</definedName>
    <definedName name="GR_T_SHIRT">#REF!</definedName>
    <definedName name="GR_T_SHIRTS_LS_CLOTHING" localSheetId="5">#REF!</definedName>
    <definedName name="GR_T_SHIRTS_LS_CLOTHING" localSheetId="1">#REF!</definedName>
    <definedName name="GR_T_SHIRTS_LS_CLOTHING">#REF!</definedName>
    <definedName name="GR_T_SHIRTS_TOPS_100">#REF!</definedName>
    <definedName name="GR_T_SHIRTS_TOPS_101">#REF!</definedName>
    <definedName name="GR_T_SHIRTS_TOPS_MEN">#REF!</definedName>
    <definedName name="GR_T_SHIRTS_TOPS_MEN_FirstO">#REF!</definedName>
    <definedName name="GR_T_SHIRTS_TOPS_MEN_FirstOrder">#REF!</definedName>
    <definedName name="GR_T_SHIRTS_TOPS_MEN_SecondO">#REF!</definedName>
    <definedName name="GR_T_SHIRTS_TOPS_SWIX_CLOTHING_WINTER">#REF!</definedName>
    <definedName name="GR_T_SHIRTS_TOPS_WOMEN">#REF!</definedName>
    <definedName name="GR_T_SHIRTS_TOPS_WOMEN_FirstO">#REF!</definedName>
    <definedName name="GR_T_SHIRTS_TOPS_WOMEN_FirstOrder">#REF!</definedName>
    <definedName name="GR_T_SHIRTS_TOPS_WOMEN_SecondO">#REF!</definedName>
    <definedName name="GR_TAPE_" localSheetId="5">#REF!</definedName>
    <definedName name="GR_TAPE_" localSheetId="1">#REF!</definedName>
    <definedName name="GR_TAPE_">#REF!</definedName>
    <definedName name="GR_TAPE__PURE" localSheetId="5">#REF!</definedName>
    <definedName name="GR_TAPE__PURE" localSheetId="1">#REF!</definedName>
    <definedName name="GR_TAPE__PURE">#REF!</definedName>
    <definedName name="GR_TAPE_PURE" localSheetId="5">#REF!</definedName>
    <definedName name="GR_TAPE_PURE" localSheetId="1">#REF!</definedName>
    <definedName name="GR_TAPE_PURE">#REF!</definedName>
    <definedName name="GR_TEAM_SPORT_ACCESSOIRES_" localSheetId="5">#REF!</definedName>
    <definedName name="GR_TEAM_SPORT_ACCESSOIRES_" localSheetId="1">#REF!</definedName>
    <definedName name="GR_TEAM_SPORT_ACCESSOIRES_">#REF!</definedName>
    <definedName name="GR_TEAM_SPORT_ACCESSOIRES__PURE" localSheetId="5">#REF!</definedName>
    <definedName name="GR_TEAM_SPORT_ACCESSOIRES__PURE" localSheetId="1">#REF!</definedName>
    <definedName name="GR_TEAM_SPORT_ACCESSOIRES__PURE">#REF!</definedName>
    <definedName name="GR_TEAM_SPORT_ACCESSOIRES_ACCESSORIES_PURE" localSheetId="5">#REF!</definedName>
    <definedName name="GR_TEAM_SPORT_ACCESSOIRES_ACCESSORIES_PURE" localSheetId="1">#REF!</definedName>
    <definedName name="GR_TEAM_SPORT_ACCESSOIRES_ACCESSORIES_PURE">#REF!</definedName>
    <definedName name="GR_TEAM_SPORT_ACCESSOIRES_BAG_PURE" localSheetId="5">#REF!</definedName>
    <definedName name="GR_TEAM_SPORT_ACCESSOIRES_BAG_PURE" localSheetId="1">#REF!</definedName>
    <definedName name="GR_TEAM_SPORT_ACCESSOIRES_BAG_PURE">#REF!</definedName>
    <definedName name="GR_TEAM_SPORT_ACCESSOIRES_BIB_PURE" localSheetId="5">#REF!</definedName>
    <definedName name="GR_TEAM_SPORT_ACCESSOIRES_BIB_PURE" localSheetId="1">#REF!</definedName>
    <definedName name="GR_TEAM_SPORT_ACCESSOIRES_BIB_PURE">#REF!</definedName>
    <definedName name="GR_TEAM_SPORT_ACCESSOIRES_BOTTLE_PURE" localSheetId="5">#REF!</definedName>
    <definedName name="GR_TEAM_SPORT_ACCESSOIRES_BOTTLE_PURE" localSheetId="1">#REF!</definedName>
    <definedName name="GR_TEAM_SPORT_ACCESSOIRES_BOTTLE_PURE">#REF!</definedName>
    <definedName name="GR_TEAM_SPORT_ACCESSOIRES_COACH_BOARD_PURE" localSheetId="5">#REF!</definedName>
    <definedName name="GR_TEAM_SPORT_ACCESSOIRES_COACH_BOARD_PURE" localSheetId="1">#REF!</definedName>
    <definedName name="GR_TEAM_SPORT_ACCESSOIRES_COACH_BOARD_PURE">#REF!</definedName>
    <definedName name="GR_TEAM_SPORT_ACCESSOIRES_ELECTRONICS_PURE" localSheetId="5">#REF!</definedName>
    <definedName name="GR_TEAM_SPORT_ACCESSOIRES_ELECTRONICS_PURE" localSheetId="1">#REF!</definedName>
    <definedName name="GR_TEAM_SPORT_ACCESSOIRES_ELECTRONICS_PURE">#REF!</definedName>
    <definedName name="GR_TEAM_SPORT_ACCESSOIRES_PURE" localSheetId="5">#REF!</definedName>
    <definedName name="GR_TEAM_SPORT_ACCESSOIRES_PURE" localSheetId="1">#REF!</definedName>
    <definedName name="GR_TEAM_SPORT_ACCESSOIRES_PURE">#REF!</definedName>
    <definedName name="GR_TEAM_SPORT_ACCESSOIRES_TRAINING_TOOL_PURE" localSheetId="5">#REF!</definedName>
    <definedName name="GR_TEAM_SPORT_ACCESSOIRES_TRAINING_TOOL_PURE" localSheetId="1">#REF!</definedName>
    <definedName name="GR_TEAM_SPORT_ACCESSOIRES_TRAINING_TOOL_PURE">#REF!</definedName>
    <definedName name="GR_TEES_" localSheetId="5">#REF!</definedName>
    <definedName name="GR_TEES_" localSheetId="1">#REF!</definedName>
    <definedName name="GR_TEES_">#REF!</definedName>
    <definedName name="GR_TEES__ATEC" localSheetId="5">#REF!</definedName>
    <definedName name="GR_TEES__ATEC" localSheetId="1">#REF!</definedName>
    <definedName name="GR_TEES__ATEC">#REF!</definedName>
    <definedName name="GR_TEES_ATEC" localSheetId="5">#REF!</definedName>
    <definedName name="GR_TEES_ATEC" localSheetId="1">#REF!</definedName>
    <definedName name="GR_TEES_ATEC">#REF!</definedName>
    <definedName name="GR_TENNIS_" localSheetId="5">#REF!</definedName>
    <definedName name="GR_TENNIS_" localSheetId="1">#REF!</definedName>
    <definedName name="GR_TENNIS_">#REF!</definedName>
    <definedName name="GR_TENNIS__PURE" localSheetId="5">#REF!</definedName>
    <definedName name="GR_TENNIS__PURE" localSheetId="1">#REF!</definedName>
    <definedName name="GR_TENNIS__PURE">#REF!</definedName>
    <definedName name="GR_TENNIS_PURE" localSheetId="5">#REF!</definedName>
    <definedName name="GR_TENNIS_PURE" localSheetId="1">#REF!</definedName>
    <definedName name="GR_TENNIS_PURE">#REF!</definedName>
    <definedName name="GR_TENNIS_TRAINING_TOOL_PURE" localSheetId="5">#REF!</definedName>
    <definedName name="GR_TENNIS_TRAINING_TOOL_PURE" localSheetId="1">#REF!</definedName>
    <definedName name="GR_TENNIS_TRAINING_TOOL_PURE">#REF!</definedName>
    <definedName name="GR_TIRES_MAVIC" localSheetId="5">#REF!</definedName>
    <definedName name="GR_TIRES_MAVIC" localSheetId="1">#REF!</definedName>
    <definedName name="GR_TIRES_MAVIC">#REF!</definedName>
    <definedName name="GR_Tops___Dresses_ERROR" localSheetId="5">#REF!</definedName>
    <definedName name="GR_Tops___Dresses_ERROR">#REF!</definedName>
    <definedName name="GR_Tops___Dresses_Tops___Dresses" localSheetId="5">#REF!</definedName>
    <definedName name="GR_Tops___Dresses_Tops___Dresses">#REF!</definedName>
    <definedName name="GR_Tops_and_Dresses_Tops_and_Dresses" localSheetId="5">#REF!</definedName>
    <definedName name="GR_Tops_and_Dresses_Tops_and_Dresses">#REF!</definedName>
    <definedName name="GR_Tops_et_Dresses_Tops_et_Dresses" localSheetId="5">#REF!</definedName>
    <definedName name="GR_Tops_et_Dresses_Tops_et_Dresses">#REF!</definedName>
    <definedName name="GR_TRACK_MAVIC" localSheetId="5">#REF!</definedName>
    <definedName name="GR_TRACK_MAVIC" localSheetId="1">#REF!</definedName>
    <definedName name="GR_TRACK_MAVIC">#REF!</definedName>
    <definedName name="GR_TRAIL_MAVIC" localSheetId="5">#REF!</definedName>
    <definedName name="GR_TRAIL_MAVIC" localSheetId="1">#REF!</definedName>
    <definedName name="GR_TRAIL_MAVIC">#REF!</definedName>
    <definedName name="GR_TRAINING" localSheetId="5">#REF!</definedName>
    <definedName name="GR_TRAINING" localSheetId="1">#REF!</definedName>
    <definedName name="GR_TRAINING">#REF!</definedName>
    <definedName name="GR_Training_Nets_" localSheetId="5">#REF!</definedName>
    <definedName name="GR_Training_Nets_" localSheetId="1">#REF!</definedName>
    <definedName name="GR_Training_Nets_">#REF!</definedName>
    <definedName name="GR_Training_Nets__ATEC" localSheetId="5">#REF!</definedName>
    <definedName name="GR_Training_Nets__ATEC" localSheetId="1">#REF!</definedName>
    <definedName name="GR_Training_Nets__ATEC">#REF!</definedName>
    <definedName name="GR_Training_Nets_ATEC" localSheetId="5">#REF!</definedName>
    <definedName name="GR_Training_Nets_ATEC" localSheetId="1">#REF!</definedName>
    <definedName name="GR_Training_Nets_ATEC">#REF!</definedName>
    <definedName name="GR_TRAVEL_SENIOR_LEAGUE" localSheetId="5">#REF!</definedName>
    <definedName name="GR_TRAVEL_SENIOR_LEAGUE" localSheetId="1">#REF!</definedName>
    <definedName name="GR_TRAVEL_SENIOR_LEAGUE">#REF!</definedName>
    <definedName name="GR_TREKKING_MAVIC" localSheetId="5">#REF!</definedName>
    <definedName name="GR_TREKKING_MAVIC" localSheetId="1">#REF!</definedName>
    <definedName name="GR_TREKKING_MAVIC">#REF!</definedName>
    <definedName name="GR_TUNICS_TECHWEAR_TOPS">#REF!</definedName>
    <definedName name="GR_TUNICS_TOPS_101">#REF!</definedName>
    <definedName name="GR_TUNICS_TOPS_SWIX_CLOTHING_WINTER">#REF!</definedName>
    <definedName name="GR_TUNICS_TOPS_WOMEN">#REF!</definedName>
    <definedName name="GR_TUNICS_TOPS_WOMEN_FirstO">#REF!</definedName>
    <definedName name="GR_TUNICS_TOPS_WOMEN_FirstOrder">#REF!</definedName>
    <definedName name="GR_TUNICS_TOPS_WOMEN_SecondO">#REF!</definedName>
    <definedName name="GR_UNDERLAYERS_JOUA" localSheetId="5">#REF!</definedName>
    <definedName name="GR_UNDERLAYERS_JOUA">#REF!</definedName>
    <definedName name="GR_UNISEX_ICE_PEAK" localSheetId="5">#REF!</definedName>
    <definedName name="GR_UNISEX_ICE_PEAK" localSheetId="1">#REF!</definedName>
    <definedName name="GR_UNISEX_ICE_PEAK">#REF!</definedName>
    <definedName name="GR_USA_BASEBALL" localSheetId="5">#REF!</definedName>
    <definedName name="GR_USA_BASEBALL" localSheetId="1">#REF!</definedName>
    <definedName name="GR_USA_BASEBALL">#REF!</definedName>
    <definedName name="GR_VESTS_IRONS_MEN_FirstO">#REF!</definedName>
    <definedName name="GR_VESTS_IRONS_MEN_SecondO">#REF!</definedName>
    <definedName name="GR_VESTS_IRONS_WOMEN_FirstO">#REF!</definedName>
    <definedName name="GR_VESTS_IRONS_WOMEN_SecondO">#REF!</definedName>
    <definedName name="GR_VESTS_TECHWEAR_TOPS">#REF!</definedName>
    <definedName name="GR_VESTS_TOPS_MEN_FirstO">#REF!</definedName>
    <definedName name="GR_VESTS_TOPS_MEN_SecondO">#REF!</definedName>
    <definedName name="GR_VESTS_TOPS_WOMEN_FirstO">#REF!</definedName>
    <definedName name="GR_VESTS_TOPS_WOMEN_SecondO">#REF!</definedName>
    <definedName name="GR_VESTS_VEST_TOPS_Accessories_FirstO">#REF!</definedName>
    <definedName name="GR_VESTS_VEST_TOPS_Accessories_SecondO">#REF!</definedName>
    <definedName name="GR_VESTS_VEST_TOPS_Genderless">#REF!</definedName>
    <definedName name="GR_VESTS_VEST_TOPS_Genderless_FirstO">#REF!</definedName>
    <definedName name="GR_VESTS_VEST_TOPS_Genderless_FirstOrder">#REF!</definedName>
    <definedName name="GR_VESTS_VEST_TOPS_Genderless_SecondO">#REF!</definedName>
    <definedName name="GR_VESTS_VEST_TOPS_Nuchachos">#REF!</definedName>
    <definedName name="GR_VESTS_VEST_TOPS_SWIX_CLOTHING_WINTER">#REF!</definedName>
    <definedName name="GR_VISORS_23SS_COLLECTION">#REF!</definedName>
    <definedName name="GR_VISORS_SS24_Collection">#REF!</definedName>
    <definedName name="GR_WHEELED_BAG" localSheetId="5">#REF!</definedName>
    <definedName name="GR_WHEELED_BAG" localSheetId="1">#REF!</definedName>
    <definedName name="GR_WHEELED_BAG">#REF!</definedName>
    <definedName name="GR_WOMEN_S_AUTHENTIC_LINE_VUARNET" localSheetId="5">#REF!</definedName>
    <definedName name="GR_WOMEN_S_AUTHENTIC_LINE_VUARNET" localSheetId="1">#REF!</definedName>
    <definedName name="GR_WOMEN_S_AUTHENTIC_LINE_VUARNET">#REF!</definedName>
    <definedName name="GR_WOMEN_S_BONDED_FELTECH_VUARNET" localSheetId="5">#REF!</definedName>
    <definedName name="GR_WOMEN_S_BONDED_FELTECH_VUARNET" localSheetId="1">#REF!</definedName>
    <definedName name="GR_WOMEN_S_BONDED_FELTECH_VUARNET">#REF!</definedName>
    <definedName name="GR_WOMEN_S_CORE_2.0_LINE_VUARNET" localSheetId="5">#REF!</definedName>
    <definedName name="GR_WOMEN_S_CORE_2.0_LINE_VUARNET" localSheetId="1">#REF!</definedName>
    <definedName name="GR_WOMEN_S_CORE_2.0_LINE_VUARNET">#REF!</definedName>
    <definedName name="GR_WOMEN_S_DOWN_JACKET_VUARNET" localSheetId="5">#REF!</definedName>
    <definedName name="GR_WOMEN_S_DOWN_JACKET_VUARNET" localSheetId="1">#REF!</definedName>
    <definedName name="GR_WOMEN_S_DOWN_JACKET_VUARNET">#REF!</definedName>
    <definedName name="GR_WOMEN_S_FELTECH_VUARNET" localSheetId="5">#REF!</definedName>
    <definedName name="GR_WOMEN_S_FELTECH_VUARNET" localSheetId="1">#REF!</definedName>
    <definedName name="GR_WOMEN_S_FELTECH_VUARNET">#REF!</definedName>
    <definedName name="GR_WOMEN_S_FLEECE_VUARNET" localSheetId="5">#REF!</definedName>
    <definedName name="GR_WOMEN_S_FLEECE_VUARNET" localSheetId="1">#REF!</definedName>
    <definedName name="GR_WOMEN_S_FLEECE_VUARNET">#REF!</definedName>
    <definedName name="GR_WOMEN_S_HYBRID_LINE_VUARNET" localSheetId="5">#REF!</definedName>
    <definedName name="GR_WOMEN_S_HYBRID_LINE_VUARNET" localSheetId="1">#REF!</definedName>
    <definedName name="GR_WOMEN_S_HYBRID_LINE_VUARNET">#REF!</definedName>
    <definedName name="GR_WOMEN_S_KNITWEAR_LINE_VUARNET" localSheetId="5">#REF!</definedName>
    <definedName name="GR_WOMEN_S_KNITWEAR_LINE_VUARNET" localSheetId="1">#REF!</definedName>
    <definedName name="GR_WOMEN_S_KNITWEAR_LINE_VUARNET">#REF!</definedName>
    <definedName name="GR_WOMEN_S_LIKE_VELVET_VUARNET" localSheetId="5">#REF!</definedName>
    <definedName name="GR_WOMEN_S_LIKE_VELVET_VUARNET" localSheetId="1">#REF!</definedName>
    <definedName name="GR_WOMEN_S_LIKE_VELVET_VUARNET">#REF!</definedName>
    <definedName name="GR_WOMEN_S_LIQUID_TAFFETA_VUARNET" localSheetId="5">#REF!</definedName>
    <definedName name="GR_WOMEN_S_LIQUID_TAFFETA_VUARNET" localSheetId="1">#REF!</definedName>
    <definedName name="GR_WOMEN_S_LIQUID_TAFFETA_VUARNET">#REF!</definedName>
    <definedName name="GR_WOMEN_S_METAL_TYVEK_VUARNET" localSheetId="5">#REF!</definedName>
    <definedName name="GR_WOMEN_S_METAL_TYVEK_VUARNET" localSheetId="1">#REF!</definedName>
    <definedName name="GR_WOMEN_S_METAL_TYVEK_VUARNET">#REF!</definedName>
    <definedName name="GR_WOMEN_S_MID_LAYER_VUARNET" localSheetId="5">#REF!</definedName>
    <definedName name="GR_WOMEN_S_MID_LAYER_VUARNET" localSheetId="1">#REF!</definedName>
    <definedName name="GR_WOMEN_S_MID_LAYER_VUARNET">#REF!</definedName>
    <definedName name="GR_WOMEN_S_PREMIUM_LINE_VUARNET" localSheetId="5">#REF!</definedName>
    <definedName name="GR_WOMEN_S_PREMIUM_LINE_VUARNET" localSheetId="1">#REF!</definedName>
    <definedName name="GR_WOMEN_S_PREMIUM_LINE_VUARNET">#REF!</definedName>
    <definedName name="GR_WOMEN_S_RIPSTOP_VUARNET" localSheetId="5">#REF!</definedName>
    <definedName name="GR_WOMEN_S_RIPSTOP_VUARNET" localSheetId="1">#REF!</definedName>
    <definedName name="GR_WOMEN_S_RIPSTOP_VUARNET">#REF!</definedName>
    <definedName name="GR_WOMEN_S_SEMI_DULL_SOFTSHELL_VUARNET" localSheetId="5">#REF!</definedName>
    <definedName name="GR_WOMEN_S_SEMI_DULL_SOFTSHELL_VUARNET" localSheetId="1">#REF!</definedName>
    <definedName name="GR_WOMEN_S_SEMI_DULL_SOFTSHELL_VUARNET">#REF!</definedName>
    <definedName name="GR_Wrist_Band" localSheetId="5">#REF!</definedName>
    <definedName name="GR_Wrist_Band" localSheetId="1">#REF!</definedName>
    <definedName name="GR_Wrist_Band">#REF!</definedName>
    <definedName name="GR_XC_MAVIC" localSheetId="5">#REF!</definedName>
    <definedName name="GR_XC_MAVIC" localSheetId="1">#REF!</definedName>
    <definedName name="GR_XC_MAVIC">#REF!</definedName>
    <definedName name="GR_YOUTH" localSheetId="5">#REF!</definedName>
    <definedName name="GR_YOUTH" localSheetId="1">#REF!</definedName>
    <definedName name="GR_YOUTH">#REF!</definedName>
    <definedName name="GR_YOUTH___ADULT_SLOWPITCH" localSheetId="5">#REF!</definedName>
    <definedName name="GR_YOUTH___ADULT_SLOWPITCH" localSheetId="1">#REF!</definedName>
    <definedName name="GR_YOUTH___ADULT_SLOWPITCH">#REF!</definedName>
    <definedName name="Gr3N2_5_15" localSheetId="5">#REF!</definedName>
    <definedName name="Gr3N2_5_15" localSheetId="1">#REF!</definedName>
    <definedName name="Gr3N2_5_15">#REF!</definedName>
    <definedName name="Gr3N2_6_15" localSheetId="5">#REF!</definedName>
    <definedName name="Gr3N2_6_15" localSheetId="1">#REF!</definedName>
    <definedName name="Gr3N2_6_15">#REF!</definedName>
    <definedName name="GrandTotalUnits">COVER!$H$87</definedName>
    <definedName name="GrGM" localSheetId="5">#REF!</definedName>
    <definedName name="GrGM" localSheetId="1">#REF!</definedName>
    <definedName name="GrGM">#REF!</definedName>
    <definedName name="GrLS_18_37" localSheetId="5">#REF!</definedName>
    <definedName name="GrLS_18_37" localSheetId="1">#REF!</definedName>
    <definedName name="GrLS_18_37">#REF!</definedName>
    <definedName name="GrLS_24_34" localSheetId="5">#REF!</definedName>
    <definedName name="GrLS_24_34" localSheetId="1">#REF!</definedName>
    <definedName name="GrLS_24_34">#REF!</definedName>
    <definedName name="GrLS_26_27_5" localSheetId="5">#REF!</definedName>
    <definedName name="GrLS_26_27_5" localSheetId="1">#REF!</definedName>
    <definedName name="GrLS_26_27_5">#REF!</definedName>
    <definedName name="GrLS_27_34" localSheetId="5">#REF!</definedName>
    <definedName name="GrLS_27_34" localSheetId="1">#REF!</definedName>
    <definedName name="GrLS_27_34">#REF!</definedName>
    <definedName name="GrLS_31_34" localSheetId="5">#REF!</definedName>
    <definedName name="GrLS_31_34" localSheetId="1">#REF!</definedName>
    <definedName name="GrLS_31_34">#REF!</definedName>
    <definedName name="GrLS_Balls" localSheetId="5">#REF!</definedName>
    <definedName name="GrLS_Balls" localSheetId="1">#REF!</definedName>
    <definedName name="GrLS_Balls">#REF!</definedName>
    <definedName name="GrLS_OS" localSheetId="5">#REF!</definedName>
    <definedName name="GrLS_OS" localSheetId="1">#REF!</definedName>
    <definedName name="GrLS_OS">#REF!</definedName>
    <definedName name="GrLS_S_2XL" localSheetId="5">#REF!</definedName>
    <definedName name="GrLS_S_2XL" localSheetId="1">#REF!</definedName>
    <definedName name="GrLS_S_2XL">#REF!</definedName>
    <definedName name="GrLS_SM_LXL" localSheetId="5">#REF!</definedName>
    <definedName name="GrLS_SM_LXL" localSheetId="1">#REF!</definedName>
    <definedName name="GrLS_SM_LXL">#REF!</definedName>
    <definedName name="GrLS_XS_XXXL" localSheetId="5">#REF!</definedName>
    <definedName name="GrLS_XS_XXXL" localSheetId="1">#REF!</definedName>
    <definedName name="GrLS_XS_XXXL">#REF!</definedName>
    <definedName name="GrSJ" localSheetId="5">#REF!</definedName>
    <definedName name="GrSJ" localSheetId="1">#REF!</definedName>
    <definedName name="GrSJ">#REF!</definedName>
    <definedName name="ListeLogoColors">TableauLogoColors[Logo colors]</definedName>
    <definedName name="ListeLogoLocation">TableauLogoLocation[Logo Location]</definedName>
    <definedName name="ListeTransporteurs" localSheetId="5">[4]!TableauTransporteurs[Transporteur]</definedName>
    <definedName name="ListeTransporteurs">TableauTransporteurs[Transporteur]</definedName>
    <definedName name="ListeVendeurs" localSheetId="5">[4]!TableauVendeurs[Vendeurs]</definedName>
    <definedName name="ListeVendeurs">TableauVendeurs[Vendeurs]</definedName>
    <definedName name="Louisville_Slugger" localSheetId="5">#REF!</definedName>
    <definedName name="Louisville_Slugger" localSheetId="1">#REF!</definedName>
    <definedName name="Louisville_Slugger">#REF!</definedName>
    <definedName name="LS" localSheetId="5">#REF!</definedName>
    <definedName name="LS" localSheetId="1">#REF!</definedName>
    <definedName name="LS">#REF!</definedName>
    <definedName name="LS_BALL" localSheetId="5">#REF!</definedName>
    <definedName name="LS_BALL" localSheetId="1">#REF!</definedName>
    <definedName name="LS_BALL">#REF!</definedName>
    <definedName name="LS_BASEBALL" localSheetId="5">#REF!</definedName>
    <definedName name="LS_BASEBALL" localSheetId="1">#REF!</definedName>
    <definedName name="LS_BASEBALL">#REF!</definedName>
    <definedName name="LS_CLOTHING" localSheetId="5">#REF!</definedName>
    <definedName name="LS_CLOTHING" localSheetId="1">#REF!</definedName>
    <definedName name="LS_CLOTHING">#REF!</definedName>
    <definedName name="LSB" localSheetId="5">#REF!</definedName>
    <definedName name="LSB" localSheetId="1">#REF!</definedName>
    <definedName name="LSB">#REF!</definedName>
    <definedName name="MasterCode">MasterWorksheet!$A$7:$A$1104</definedName>
    <definedName name="MasterStyleCouleur" localSheetId="5">[1]MasterWorksheet!#REF!</definedName>
    <definedName name="MasterStyleCouleur">[1]MasterWorksheet!#REF!</definedName>
    <definedName name="NET_120_DAYS" localSheetId="5">#REF!</definedName>
    <definedName name="NET_120_DAYS">'[3]Program SS25'!#REF!</definedName>
    <definedName name="NET_60_DAYS" localSheetId="5">#REF!</definedName>
    <definedName name="NET_60_DAYS">'[3]Program SS25'!#REF!</definedName>
    <definedName name="NET_90_DAYS" localSheetId="5">#REF!</definedName>
    <definedName name="NET_90_DAYS">'[3]Program SS25'!#REF!</definedName>
    <definedName name="No3N2" localSheetId="5">#REF!</definedName>
    <definedName name="No3N2" localSheetId="1">#REF!</definedName>
    <definedName name="No3N2">#REF!</definedName>
    <definedName name="NoCol3N2" localSheetId="5">#REF!</definedName>
    <definedName name="NoCol3N2" localSheetId="1">#REF!</definedName>
    <definedName name="NoCol3N2">#REF!</definedName>
    <definedName name="NoColGM" localSheetId="5">#REF!</definedName>
    <definedName name="NoColGM" localSheetId="1">#REF!</definedName>
    <definedName name="NoColGM">#REF!</definedName>
    <definedName name="NoColLSBalls" localSheetId="5">#REF!</definedName>
    <definedName name="NoColLSBalls" localSheetId="1">#REF!</definedName>
    <definedName name="NoColLSBalls">#REF!</definedName>
    <definedName name="NoColonneLS" localSheetId="5">#REF!</definedName>
    <definedName name="NoColonneLS" localSheetId="1">#REF!</definedName>
    <definedName name="NoColonneLS">#REF!</definedName>
    <definedName name="NoCols" localSheetId="8">Dresses!$P$8</definedName>
    <definedName name="NoCols" localSheetId="6">'Women Accessories'!$N$8</definedName>
    <definedName name="NoCols" localSheetId="9">'Women Bottoms'!$Z$8</definedName>
    <definedName name="NoCols" localSheetId="7">'Women Tops'!$P$8</definedName>
    <definedName name="NoColSJ" localSheetId="5">#REF!</definedName>
    <definedName name="NoColSJ" localSheetId="1">#REF!</definedName>
    <definedName name="NoColSJ">#REF!</definedName>
    <definedName name="NoGM" localSheetId="5">#REF!</definedName>
    <definedName name="NoGM" localSheetId="1">#REF!</definedName>
    <definedName name="NoGM">#REF!</definedName>
    <definedName name="NoLS" localSheetId="5">#REF!</definedName>
    <definedName name="NoLS" localSheetId="1">#REF!</definedName>
    <definedName name="NoLS">#REF!</definedName>
    <definedName name="NoLSB" localSheetId="5">#REF!</definedName>
    <definedName name="NoLSB" localSheetId="1">#REF!</definedName>
    <definedName name="NoLSB">#REF!</definedName>
    <definedName name="NoPP" localSheetId="5">#REF!</definedName>
    <definedName name="NoPP" localSheetId="1">#REF!</definedName>
    <definedName name="NoPP">#REF!</definedName>
    <definedName name="NoSJ" localSheetId="5">#REF!</definedName>
    <definedName name="NoSJ" localSheetId="1">#REF!</definedName>
    <definedName name="NoSJ">#REF!</definedName>
    <definedName name="NoVerif3N2" localSheetId="5">#REF!</definedName>
    <definedName name="NoVerif3N2" localSheetId="1">#REF!</definedName>
    <definedName name="NoVerif3N2">#REF!</definedName>
    <definedName name="NoVerifGM" localSheetId="5">#REF!</definedName>
    <definedName name="NoVerifGM" localSheetId="1">#REF!</definedName>
    <definedName name="NoVerifGM">#REF!</definedName>
    <definedName name="NoVerifLS" localSheetId="5">#REF!</definedName>
    <definedName name="NoVerifLS" localSheetId="1">#REF!</definedName>
    <definedName name="NoVerifLS">#REF!</definedName>
    <definedName name="NoVerifLSB" localSheetId="5">#REF!</definedName>
    <definedName name="NoVerifLSB" localSheetId="1">#REF!</definedName>
    <definedName name="NoVerifLSB">#REF!</definedName>
    <definedName name="NoVerifSJ" localSheetId="5">#REF!</definedName>
    <definedName name="NoVerifSJ" localSheetId="1">#REF!</definedName>
    <definedName name="NoVerifSJ">#REF!</definedName>
    <definedName name="Onglet3N2" localSheetId="5">#REF!</definedName>
    <definedName name="Onglet3N2" localSheetId="1">#REF!</definedName>
    <definedName name="Onglet3N2">#REF!</definedName>
    <definedName name="OpeningRemarks" localSheetId="5">[1]COVER!$AF$21</definedName>
    <definedName name="OpeningRemarks">COVER!$AF$21</definedName>
    <definedName name="OrderDate" localSheetId="5">[1]COVER!$F$27</definedName>
    <definedName name="OrderDate">COVER!$F$27</definedName>
    <definedName name="Place10_000orMore" localSheetId="5">#REF!</definedName>
    <definedName name="Place10_000orMore">'[3]Program SS25'!#REF!</definedName>
    <definedName name="Place10_000orMoreT" localSheetId="5">#REF!</definedName>
    <definedName name="Place10_000orMoreT">'[3]Program SS25'!#REF!</definedName>
    <definedName name="Place10000orMore" localSheetId="5">#REF!</definedName>
    <definedName name="Place10000orMore">'[3]Program SS25'!#REF!</definedName>
    <definedName name="Place15_000orMore" localSheetId="5">#REF!</definedName>
    <definedName name="Place15_000orMore">'[3]Program SS25'!#REF!</definedName>
    <definedName name="Place15000orMore" localSheetId="5">#REF!</definedName>
    <definedName name="Place15000orMore">'[3]Program SS25'!#REF!</definedName>
    <definedName name="Place35_000orMore" localSheetId="5">#REF!</definedName>
    <definedName name="Place35_000orMore">'[3]Program SS25'!#REF!</definedName>
    <definedName name="Place35_000orMoreT" localSheetId="5">#REF!</definedName>
    <definedName name="Place35_000orMoreT">'[3]Program SS25'!#REF!</definedName>
    <definedName name="Place35000orMore" localSheetId="5">#REF!</definedName>
    <definedName name="Place35000orMore">'[3]Program SS25'!#REF!</definedName>
    <definedName name="Place5_000orMore" localSheetId="5">#REF!</definedName>
    <definedName name="Place5_000orMore">'[3]Program SS25'!#REF!</definedName>
    <definedName name="Place5000orMore" localSheetId="5">#REF!</definedName>
    <definedName name="Place5000orMore">'[3]Program SS25'!#REF!</definedName>
    <definedName name="Place7_000orMore" localSheetId="5">#REF!</definedName>
    <definedName name="Place7_000orMore">'[3]Program SS25'!#REF!</definedName>
    <definedName name="Place7000orMore" localSheetId="5">#REF!</definedName>
    <definedName name="Place7000orMore">'[3]Program SS25'!#REF!</definedName>
    <definedName name="PoNo" localSheetId="5">[1]COVER!$F$29</definedName>
    <definedName name="PoNo">COVER!$F$29</definedName>
    <definedName name="_xlnm.Print_Area" localSheetId="0">COVER!$B$1:$L$83</definedName>
    <definedName name="PURE" localSheetId="5">#REF!</definedName>
    <definedName name="PURE" localSheetId="1">#REF!</definedName>
    <definedName name="PURE">#REF!</definedName>
    <definedName name="repeat0to1999" localSheetId="5">#REF!</definedName>
    <definedName name="repeat0to1999">#REF!</definedName>
    <definedName name="repeat10000andover" localSheetId="5">#REF!</definedName>
    <definedName name="repeat10000andover">#REF!</definedName>
    <definedName name="repeat2000to4999" localSheetId="5">#REF!</definedName>
    <definedName name="repeat2000to4999">#REF!</definedName>
    <definedName name="repeat5000to7999" localSheetId="5">#REF!</definedName>
    <definedName name="repeat5000to7999">#REF!</definedName>
    <definedName name="repeat8000to9999" localSheetId="5">#REF!</definedName>
    <definedName name="repeat8000to9999">#REF!</definedName>
    <definedName name="repeatdiscount0percent" localSheetId="5">#REF!</definedName>
    <definedName name="repeatdiscount0percent">#REF!</definedName>
    <definedName name="repeatdiscount2percent" localSheetId="5">#REF!</definedName>
    <definedName name="repeatdiscount2percent">#REF!</definedName>
    <definedName name="repeatdiscount3percent" localSheetId="5">#REF!</definedName>
    <definedName name="repeatdiscount3percent">#REF!</definedName>
    <definedName name="repeatdiscount4percent" localSheetId="5">#REF!</definedName>
    <definedName name="repeatdiscount4percent">#REF!</definedName>
    <definedName name="repeatdiscount5percent" localSheetId="5">#REF!</definedName>
    <definedName name="repeatdiscount5percent">#REF!</definedName>
    <definedName name="RepName" localSheetId="0">COVER!$F$44</definedName>
    <definedName name="Safe_Jawz" localSheetId="5">#REF!</definedName>
    <definedName name="Safe_Jawz" localSheetId="1">#REF!</definedName>
    <definedName name="Safe_Jawz">#REF!</definedName>
    <definedName name="Set">COVER!$J$50</definedName>
    <definedName name="ShipDate" localSheetId="5">[1]COVER!$F$31</definedName>
    <definedName name="ShipDate">COVER!$F$31</definedName>
    <definedName name="ShipMode" localSheetId="5">[1]COVER!$F$36</definedName>
    <definedName name="ShipMode">COVER!$F$36</definedName>
    <definedName name="Shoes_3N2" localSheetId="5">#REF!</definedName>
    <definedName name="Shoes_3N2" localSheetId="1">#REF!</definedName>
    <definedName name="Shoes_3N2">#REF!</definedName>
    <definedName name="SJ" localSheetId="5">#REF!</definedName>
    <definedName name="SJ" localSheetId="1">#REF!</definedName>
    <definedName name="SJ">#REF!</definedName>
    <definedName name="Store" localSheetId="0">COVER!$F$17</definedName>
    <definedName name="Terms" localSheetId="5">[1]COVER!$F$40</definedName>
    <definedName name="Terms">COVER!$F$40</definedName>
    <definedName name="TotalDiscount" localSheetId="5">[1]COVER!$J$85</definedName>
    <definedName name="TotalDiscount">COVER!$J$85</definedName>
    <definedName name="TotalDollar_ATEC" localSheetId="5">#REF!</definedName>
    <definedName name="TotalDollar_ATEC" localSheetId="1">#REF!</definedName>
    <definedName name="TotalDollar_ATEC">#REF!</definedName>
    <definedName name="TotalDollar_DATA_100">#REF!</definedName>
    <definedName name="TotalDollar_DATA_101">#REF!</definedName>
    <definedName name="TotalDollar_DATA_107">#REF!</definedName>
    <definedName name="TotalDollar_DATA_110">#REF!</definedName>
    <definedName name="TotalDollar_DATA_22FW_COLLECTION">#REF!</definedName>
    <definedName name="TotalDollar_DATA_23SS_COLLECTION">#REF!</definedName>
    <definedName name="TotalDollar_DATA_ACCESSORIES" localSheetId="5">[1]ACCESSORIES!$I$29</definedName>
    <definedName name="TotalDollar_DATA_ACCESSORIES">#REF!</definedName>
    <definedName name="TotalDollar_DATA_Accessories_FirstO">#REF!</definedName>
    <definedName name="TotalDollar_DATA_Accessories_FirstOrder">#REF!</definedName>
    <definedName name="TotalDollar_DATA_Accessories_FO">#REF!</definedName>
    <definedName name="TotalDollar_DATA_Accessories_SecondO">#REF!</definedName>
    <definedName name="TotalDollar_DATA_ATEC" localSheetId="5">#REF!</definedName>
    <definedName name="TotalDollar_DATA_ATEC" localSheetId="1">#REF!</definedName>
    <definedName name="TotalDollar_DATA_ATEC">#REF!</definedName>
    <definedName name="TotalDollar_DATA_BOTTOM">#REF!</definedName>
    <definedName name="TotalDollar_DATA_BOTTOMS" localSheetId="5">[1]BOTTOMS!$X$35</definedName>
    <definedName name="TotalDollar_DATA_BOTTOMS">#REF!</definedName>
    <definedName name="TotalDollar_DATA_COLLECTION">#REF!</definedName>
    <definedName name="TotalDollar_DATA_DEMARINI" localSheetId="5">#REF!</definedName>
    <definedName name="TotalDollar_DATA_DEMARINI" localSheetId="1">#REF!</definedName>
    <definedName name="TotalDollar_DATA_DEMARINI">#REF!</definedName>
    <definedName name="TotalDollar_DATA_DRESS" localSheetId="5">[1]DRESS!$N$17</definedName>
    <definedName name="TotalDollar_DATA_DRESS">#REF!</definedName>
    <definedName name="TotalDollar_DATA_Dresses">Dresses!$N$27</definedName>
    <definedName name="TotalDollar_DATA_EMBROIDERY">#REF!</definedName>
    <definedName name="TotalDollar_DATA_ERROR" localSheetId="5">#REF!</definedName>
    <definedName name="TotalDollar_DATA_ERROR" localSheetId="1">#REF!</definedName>
    <definedName name="TotalDollar_DATA_ERROR">#REF!</definedName>
    <definedName name="TotalDollar_DATA_ESSENTIALS">#REF!</definedName>
    <definedName name="TotalDollar_DATA_EVOSHIELD" localSheetId="5">#REF!</definedName>
    <definedName name="TotalDollar_DATA_EVOSHIELD" localSheetId="1">#REF!</definedName>
    <definedName name="TotalDollar_DATA_EVOSHIELD">#REF!</definedName>
    <definedName name="TotalDollar_DATA_FW22_Collection">#REF!</definedName>
    <definedName name="TotalDollar_DATA_Genderless">#REF!</definedName>
    <definedName name="TotalDollar_DATA_Genderless_FirstO">#REF!</definedName>
    <definedName name="TotalDollar_DATA_Genderless_FirstOrder">#REF!</definedName>
    <definedName name="TotalDollar_DATA_Genderless_FO">#REF!</definedName>
    <definedName name="TotalDollar_DATA_Genderless_SecondO">#REF!</definedName>
    <definedName name="TotalDollar_DATA_Handcrafted_in_Canada">#REF!</definedName>
    <definedName name="TotalDollar_DATA_HOPE" localSheetId="5">#REF!</definedName>
    <definedName name="TotalDollar_DATA_HOPE" localSheetId="1">#REF!</definedName>
    <definedName name="TotalDollar_DATA_HOPE">#REF!</definedName>
    <definedName name="TotalDollar_DATA_ICE_PEAK" localSheetId="5">#REF!</definedName>
    <definedName name="TotalDollar_DATA_ICE_PEAK" localSheetId="1">#REF!</definedName>
    <definedName name="TotalDollar_DATA_ICE_PEAK">#REF!</definedName>
    <definedName name="TotalDollar_DATA_JOUA" localSheetId="5">#REF!</definedName>
    <definedName name="TotalDollar_DATA_JOUA">#REF!</definedName>
    <definedName name="TotalDollar_DATA_JOUA2" localSheetId="5">#REF!</definedName>
    <definedName name="TotalDollar_DATA_JOUA2">#REF!</definedName>
    <definedName name="TotalDollar_DATA_JUNIOR" localSheetId="1">#REF!</definedName>
    <definedName name="TotalDollar_DATA_La_Collection">#REF!</definedName>
    <definedName name="TotalDollar_DATA_LIVCOOL" localSheetId="5">[1]LIVCOOL!$O$41</definedName>
    <definedName name="TotalDollar_DATA_LIVCOOL">#REF!</definedName>
    <definedName name="TotalDollar_DATA_LIVECOOL" localSheetId="5">#REF!</definedName>
    <definedName name="TotalDollar_DATA_LIVECOOL">#REF!</definedName>
    <definedName name="TotalDollar_DATA_LS_BALL" localSheetId="5">#REF!</definedName>
    <definedName name="TotalDollar_DATA_LS_BALL" localSheetId="1">#REF!</definedName>
    <definedName name="TotalDollar_DATA_LS_BALL">#REF!</definedName>
    <definedName name="TotalDollar_DATA_LS_BASEBALL" localSheetId="5">#REF!</definedName>
    <definedName name="TotalDollar_DATA_LS_BASEBALL" localSheetId="1">#REF!</definedName>
    <definedName name="TotalDollar_DATA_LS_BASEBALL">#REF!</definedName>
    <definedName name="TotalDollar_DATA_LS_CLOTHING" localSheetId="5">#REF!</definedName>
    <definedName name="TotalDollar_DATA_LS_CLOTHING" localSheetId="1">#REF!</definedName>
    <definedName name="TotalDollar_DATA_LS_CLOTHING">#REF!</definedName>
    <definedName name="TotalDollar_DATA_LUHTA" localSheetId="5">#REF!</definedName>
    <definedName name="TotalDollar_DATA_LUHTA" localSheetId="1">#REF!</definedName>
    <definedName name="TotalDollar_DATA_LUHTA">#REF!</definedName>
    <definedName name="TotalDollar_DATA_MARGIN_BUILDER">#REF!</definedName>
    <definedName name="TotalDollar_DATA_MAVIC" localSheetId="5">#REF!</definedName>
    <definedName name="TotalDollar_DATA_MAVIC" localSheetId="1">#REF!</definedName>
    <definedName name="TotalDollar_DATA_MAVIC">#REF!</definedName>
    <definedName name="TotalDollar_DATA_MEN">#REF!</definedName>
    <definedName name="TotalDollar_DATA_Men_Accessories">#REF!</definedName>
    <definedName name="TotalDollar_DATA_Men_Bottoms">#REF!</definedName>
    <definedName name="TotalDollar_DATA_MEN_FirstO">#REF!</definedName>
    <definedName name="TotalDollar_DATA_MEN_FirstOrder">#REF!</definedName>
    <definedName name="TotalDollar_DATA_MEN_FO">#REF!</definedName>
    <definedName name="TotalDollar_DATA_MEN_SecondO">#REF!</definedName>
    <definedName name="TotalDollar_DATA_Men_Tops">#REF!</definedName>
    <definedName name="TotalDollar_DATA_Mens_Collection">#REF!</definedName>
    <definedName name="TotalDollar_DATA_Nuchachos">#REF!</definedName>
    <definedName name="TotalDollar_DATA_OUTERWEAR" localSheetId="5">[1]OUTERWEAR!$N$34</definedName>
    <definedName name="TotalDollar_DATA_OUTERWEAR">#REF!</definedName>
    <definedName name="TotalDollar_DATA_PURE" localSheetId="5">#REF!</definedName>
    <definedName name="TotalDollar_DATA_PURE" localSheetId="1">#REF!</definedName>
    <definedName name="TotalDollar_DATA_PURE">#REF!</definedName>
    <definedName name="TotalDollar_DATA_SS24_Collection">#REF!</definedName>
    <definedName name="TotalDollar_DATA_SWIX_CLOTHING_WINTER" localSheetId="5">#REF!</definedName>
    <definedName name="TotalDollar_DATA_SWIX_CLOTHING_WINTER" localSheetId="1">#REF!</definedName>
    <definedName name="TotalDollar_DATA_SWIX_CLOTHING_WINTER">#REF!</definedName>
    <definedName name="TotalDollar_DATA_TOP_AND_DRESS">#REF!</definedName>
    <definedName name="TotalDollar_DATA_TOPS" localSheetId="5">[1]TOPS!$N$56</definedName>
    <definedName name="TotalDollar_DATA_TOPS">#REF!</definedName>
    <definedName name="TotalDollar_DATA_Tops___Dresses" localSheetId="5">#REF!</definedName>
    <definedName name="TotalDollar_DATA_Tops___Dresses">#REF!</definedName>
    <definedName name="TotalDollar_DATA_Tops_and_Dresses" localSheetId="5">#REF!</definedName>
    <definedName name="TotalDollar_DATA_Tops_and_Dresses">#REF!</definedName>
    <definedName name="TotalDollar_DATA_Tops_et_Dresses" localSheetId="5">#REF!</definedName>
    <definedName name="TotalDollar_DATA_Tops_et_Dresses">#REF!</definedName>
    <definedName name="TotalDollar_DATA_UNISEX">#REF!</definedName>
    <definedName name="TotalDollar_DATA_VUARNET" localSheetId="5">#REF!</definedName>
    <definedName name="TotalDollar_DATA_VUARNET" localSheetId="1">#REF!</definedName>
    <definedName name="TotalDollar_DATA_VUARNET">#REF!</definedName>
    <definedName name="TotalDollar_DATA_WILSON" localSheetId="5">#REF!</definedName>
    <definedName name="TotalDollar_DATA_WILSON" localSheetId="1">#REF!</definedName>
    <definedName name="TotalDollar_DATA_WILSON">#REF!</definedName>
    <definedName name="TotalDollar_DATA_WOMEN">#REF!</definedName>
    <definedName name="TotalDollar_DATA_Women_Accessories">'Women Accessories'!$L$25</definedName>
    <definedName name="TotalDollar_DATA_Women_Bottoms">'Women Bottoms'!$X$66</definedName>
    <definedName name="TotalDollar_DATA_WOMEN_FirstO">#REF!</definedName>
    <definedName name="TotalDollar_DATA_WOMEN_FirstOrder">#REF!</definedName>
    <definedName name="TotalDollar_DATA_WOMEN_FO">#REF!</definedName>
    <definedName name="TotalDollar_DATA_WOMEN_SecondO">#REF!</definedName>
    <definedName name="TotalDollar_DATA_Women_Tops">'Women Tops'!$N$114</definedName>
    <definedName name="TotalDollar_DEMARINI" localSheetId="5">#REF!</definedName>
    <definedName name="TotalDollar_DEMARINI" localSheetId="1">#REF!</definedName>
    <definedName name="TotalDollar_DEMARINI">#REF!</definedName>
    <definedName name="TotalDollar_EVOSHIELD" localSheetId="5">#REF!</definedName>
    <definedName name="TotalDollar_EVOSHIELD" localSheetId="1">#REF!</definedName>
    <definedName name="TotalDollar_EVOSHIELD">#REF!</definedName>
    <definedName name="TotalDollar_GM" localSheetId="5">#REF!</definedName>
    <definedName name="TotalDollar_GM" localSheetId="1">#REF!</definedName>
    <definedName name="TotalDollar_GM">#REF!</definedName>
    <definedName name="TotalDollar_LS" localSheetId="5">#REF!</definedName>
    <definedName name="TotalDollar_LS" localSheetId="1">#REF!</definedName>
    <definedName name="TotalDollar_LS">#REF!</definedName>
    <definedName name="TotalDollar_LS_BALL" localSheetId="5">#REF!</definedName>
    <definedName name="TotalDollar_LS_BALL" localSheetId="1">#REF!</definedName>
    <definedName name="TotalDollar_LS_BALL">#REF!</definedName>
    <definedName name="TotalDollar_LS_BASEBALL" localSheetId="5">#REF!</definedName>
    <definedName name="TotalDollar_LS_BASEBALL" localSheetId="1">#REF!</definedName>
    <definedName name="TotalDollar_LS_BASEBALL">#REF!</definedName>
    <definedName name="TotalDollar_LS_CLOTHING" localSheetId="5">#REF!</definedName>
    <definedName name="TotalDollar_LS_CLOTHING" localSheetId="1">#REF!</definedName>
    <definedName name="TotalDollar_LS_CLOTHING">#REF!</definedName>
    <definedName name="TotalDollar_LSB" localSheetId="5">#REF!</definedName>
    <definedName name="TotalDollar_LSB" localSheetId="1">#REF!</definedName>
    <definedName name="TotalDollar_LSB">#REF!</definedName>
    <definedName name="TotalDollar_Onglet3N2" localSheetId="5">#REF!</definedName>
    <definedName name="TotalDollar_Onglet3N2" localSheetId="1">#REF!</definedName>
    <definedName name="TotalDollar_Onglet3N2">#REF!</definedName>
    <definedName name="TotalDollar_PURE" localSheetId="5">#REF!</definedName>
    <definedName name="TotalDollar_PURE" localSheetId="1">#REF!</definedName>
    <definedName name="TotalDollar_PURE">#REF!</definedName>
    <definedName name="TotalDollar_SJ" localSheetId="5">#REF!</definedName>
    <definedName name="TotalDollar_SJ" localSheetId="1">#REF!</definedName>
    <definedName name="TotalDollar_SJ">#REF!</definedName>
    <definedName name="TotalDollar_WILSON" localSheetId="5">#REF!</definedName>
    <definedName name="TotalDollar_WILSON" localSheetId="1">#REF!</definedName>
    <definedName name="TotalDollar_WILSON">#REF!</definedName>
    <definedName name="TotalDollars" localSheetId="5">[1]COVER!$J$84</definedName>
    <definedName name="TotalDollars">COVER!$J$84</definedName>
    <definedName name="TotalDollars3N2" localSheetId="5">#REF!</definedName>
    <definedName name="TotalDollars3N2" localSheetId="1">#REF!</definedName>
    <definedName name="TotalDollars3N2">#REF!</definedName>
    <definedName name="TotalDollarsLouisvilleSlugger" localSheetId="5">#REF!</definedName>
    <definedName name="TotalDollarsLouisvilleSlugger" localSheetId="1">#REF!</definedName>
    <definedName name="TotalDollarsLouisvilleSlugger">#REF!</definedName>
    <definedName name="TotalDollarsLSBalls" localSheetId="5">#REF!</definedName>
    <definedName name="TotalDollarsLSBalls" localSheetId="1">#REF!</definedName>
    <definedName name="TotalDollarsLSBalls">#REF!</definedName>
    <definedName name="TotalDollarsPracticePartner" localSheetId="5">#REF!</definedName>
    <definedName name="TotalDollarsPracticePartner" localSheetId="1">#REF!</definedName>
    <definedName name="TotalDollarsPracticePartner">#REF!</definedName>
    <definedName name="TotalDollarsSafeJawz" localSheetId="5">#REF!</definedName>
    <definedName name="TotalDollarsSafeJawz" localSheetId="1">#REF!</definedName>
    <definedName name="TotalDollarsSafeJawz">#REF!</definedName>
    <definedName name="TotalFGL" localSheetId="5">[1]COVER!#REF!</definedName>
    <definedName name="TotalFGL">[1]COVER!#REF!</definedName>
    <definedName name="TotalQty_ATEC" localSheetId="1">#REF!</definedName>
    <definedName name="TotalQty_ATEC">#REF!</definedName>
    <definedName name="TotalQty_DATA_100">#REF!</definedName>
    <definedName name="TotalQty_DATA_101">#REF!</definedName>
    <definedName name="TotalQty_DATA_107">#REF!</definedName>
    <definedName name="TotalQty_DATA_110">#REF!</definedName>
    <definedName name="TotalQty_DATA_22FW_COLLECTION">#REF!</definedName>
    <definedName name="TotalQty_DATA_23SS_COLLECTION">#REF!</definedName>
    <definedName name="TotalQty_DATA_ACCESSORIES" localSheetId="5">[1]ACCESSORIES!$G$29:$G$29</definedName>
    <definedName name="TotalQty_DATA_ACCESSORIES">#REF!</definedName>
    <definedName name="TotalQty_DATA_Accessories_FirstO">#REF!</definedName>
    <definedName name="TotalQty_DATA_Accessories_FirstOrder">#REF!</definedName>
    <definedName name="TotalQty_DATA_Accessories_FO">#REF!</definedName>
    <definedName name="TotalQty_DATA_Accessories_SecondO">#REF!</definedName>
    <definedName name="TotalQty_DATA_ATEC" localSheetId="5">#REF!</definedName>
    <definedName name="TotalQty_DATA_ATEC" localSheetId="1">#REF!</definedName>
    <definedName name="TotalQty_DATA_ATEC">#REF!</definedName>
    <definedName name="TotalQty_DATA_BOTTOM">#REF!</definedName>
    <definedName name="TotalQty_DATA_BOTTOMS" localSheetId="5">[1]BOTTOMS!$V$35:$V$35</definedName>
    <definedName name="TotalQty_DATA_BOTTOMS">#REF!</definedName>
    <definedName name="TotalQty_DATA_COLLECTION">#REF!</definedName>
    <definedName name="TotalQty_DATA_DEMARINI" localSheetId="5">#REF!</definedName>
    <definedName name="TotalQty_DATA_DEMARINI" localSheetId="1">#REF!</definedName>
    <definedName name="TotalQty_DATA_DEMARINI">#REF!</definedName>
    <definedName name="TotalQty_DATA_DRESS" localSheetId="5">[1]DRESS!$L$17:$L$17</definedName>
    <definedName name="TotalQty_DATA_DRESS">#REF!</definedName>
    <definedName name="TotalQty_DATA_Dresses">Dresses!$L$27:$L$27</definedName>
    <definedName name="TotalQty_DATA_EMBROIDERY">#REF!</definedName>
    <definedName name="TotalQty_DATA_ERROR" localSheetId="5">#REF!</definedName>
    <definedName name="TotalQty_DATA_ERROR" localSheetId="1">#REF!</definedName>
    <definedName name="TotalQty_DATA_ERROR">#REF!</definedName>
    <definedName name="TotalQty_DATA_ESSENTIALS">#REF!</definedName>
    <definedName name="TotalQty_DATA_EVOSHIELD" localSheetId="5">#REF!</definedName>
    <definedName name="TotalQty_DATA_EVOSHIELD" localSheetId="1">#REF!</definedName>
    <definedName name="TotalQty_DATA_EVOSHIELD">#REF!</definedName>
    <definedName name="TotalQty_DATA_FW22_Collection">#REF!</definedName>
    <definedName name="TotalQty_DATA_Genderless">#REF!</definedName>
    <definedName name="TotalQty_DATA_Genderless_FirstO">#REF!</definedName>
    <definedName name="TotalQty_DATA_Genderless_FirstOrder">#REF!</definedName>
    <definedName name="TotalQty_DATA_Genderless_FO">#REF!</definedName>
    <definedName name="TotalQty_DATA_Genderless_SecondO">#REF!</definedName>
    <definedName name="TotalQty_DATA_Handcrafted_in_Canada">#REF!</definedName>
    <definedName name="TotalQty_DATA_HOPE" localSheetId="5">#REF!</definedName>
    <definedName name="TotalQty_DATA_HOPE" localSheetId="1">#REF!</definedName>
    <definedName name="TotalQty_DATA_HOPE">#REF!</definedName>
    <definedName name="TotalQty_DATA_ICE_PEAK" localSheetId="5">#REF!</definedName>
    <definedName name="TotalQty_DATA_ICE_PEAK" localSheetId="1">#REF!</definedName>
    <definedName name="TotalQty_DATA_ICE_PEAK">#REF!</definedName>
    <definedName name="TotalQty_DATA_JOUA" localSheetId="5">#REF!</definedName>
    <definedName name="TotalQty_DATA_JOUA">#REF!</definedName>
    <definedName name="TotalQty_DATA_JOUA2" localSheetId="5">#REF!</definedName>
    <definedName name="TotalQty_DATA_JOUA2">#REF!</definedName>
    <definedName name="TotalQty_DATA_JUNIOR" localSheetId="1">#REF!</definedName>
    <definedName name="TotalQty_DATA_La_Collection">#REF!</definedName>
    <definedName name="TotalQty_DATA_LIVCOOL" localSheetId="5">[1]LIVCOOL!$M$41:$M$41</definedName>
    <definedName name="TotalQty_DATA_LIVCOOL">#REF!</definedName>
    <definedName name="TotalQty_DATA_LIVECOOL" localSheetId="5">#REF!</definedName>
    <definedName name="TotalQty_DATA_LIVECOOL">#REF!</definedName>
    <definedName name="TotalQty_DATA_LS_BALL" localSheetId="5">#REF!</definedName>
    <definedName name="TotalQty_DATA_LS_BALL" localSheetId="1">#REF!</definedName>
    <definedName name="TotalQty_DATA_LS_BALL">#REF!</definedName>
    <definedName name="TotalQty_DATA_LS_BASEBALL" localSheetId="5">#REF!</definedName>
    <definedName name="TotalQty_DATA_LS_BASEBALL" localSheetId="1">#REF!</definedName>
    <definedName name="TotalQty_DATA_LS_BASEBALL">#REF!</definedName>
    <definedName name="TotalQty_DATA_LS_CLOTHING" localSheetId="5">#REF!</definedName>
    <definedName name="TotalQty_DATA_LS_CLOTHING" localSheetId="1">#REF!</definedName>
    <definedName name="TotalQty_DATA_LS_CLOTHING">#REF!</definedName>
    <definedName name="TotalQty_DATA_LUHTA" localSheetId="5">#REF!</definedName>
    <definedName name="TotalQty_DATA_LUHTA" localSheetId="1">#REF!</definedName>
    <definedName name="TotalQty_DATA_LUHTA">#REF!</definedName>
    <definedName name="TotalQty_DATA_MARGIN_BUILDER">#REF!</definedName>
    <definedName name="TotalQty_DATA_MAVIC" localSheetId="5">#REF!</definedName>
    <definedName name="TotalQty_DATA_MAVIC" localSheetId="1">#REF!</definedName>
    <definedName name="TotalQty_DATA_MAVIC">#REF!</definedName>
    <definedName name="TotalQty_DATA_MEN">#REF!</definedName>
    <definedName name="TotalQty_DATA_Men_Accessories">#REF!</definedName>
    <definedName name="TotalQty_DATA_Men_Bottoms">#REF!</definedName>
    <definedName name="TotalQty_DATA_MEN_FirstO">#REF!</definedName>
    <definedName name="TotalQty_DATA_MEN_FirstOrder">#REF!</definedName>
    <definedName name="TotalQty_DATA_MEN_FO">#REF!</definedName>
    <definedName name="TotalQty_DATA_MEN_SecondO">#REF!</definedName>
    <definedName name="TotalQty_DATA_Men_Tops">#REF!</definedName>
    <definedName name="TotalQty_DATA_Mens_Collection">#REF!</definedName>
    <definedName name="TotalQty_DATA_Nuchachos">#REF!</definedName>
    <definedName name="TotalQty_DATA_OUTERWEAR" localSheetId="5">[1]OUTERWEAR!$L$34:$L$34</definedName>
    <definedName name="TotalQty_DATA_OUTERWEAR">#REF!</definedName>
    <definedName name="TotalQty_DATA_PURE" localSheetId="5">#REF!</definedName>
    <definedName name="TotalQty_DATA_PURE" localSheetId="1">#REF!</definedName>
    <definedName name="TotalQty_DATA_PURE">#REF!</definedName>
    <definedName name="TotalQty_DATA_SS24_Collection">#REF!</definedName>
    <definedName name="TotalQty_DATA_SWIX_CLOTHING_WINTER" localSheetId="5">#REF!</definedName>
    <definedName name="TotalQty_DATA_SWIX_CLOTHING_WINTER" localSheetId="1">#REF!</definedName>
    <definedName name="TotalQty_DATA_SWIX_CLOTHING_WINTER">#REF!</definedName>
    <definedName name="TotalQty_DATA_TOP_AND_DRESS">#REF!</definedName>
    <definedName name="TotalQty_DATA_TOPS" localSheetId="5">[1]TOPS!$L$56:$L$56</definedName>
    <definedName name="TotalQty_DATA_TOPS">#REF!</definedName>
    <definedName name="TotalQty_DATA_Tops___Dresses" localSheetId="5">#REF!</definedName>
    <definedName name="TotalQty_DATA_Tops___Dresses">#REF!</definedName>
    <definedName name="TotalQty_DATA_Tops_and_Dresses" localSheetId="5">#REF!</definedName>
    <definedName name="TotalQty_DATA_Tops_and_Dresses">#REF!</definedName>
    <definedName name="TotalQty_DATA_Tops_et_Dresses" localSheetId="5">#REF!</definedName>
    <definedName name="TotalQty_DATA_Tops_et_Dresses">#REF!</definedName>
    <definedName name="TotalQty_DATA_UNISEX">#REF!</definedName>
    <definedName name="TotalQty_DATA_VUARNET" localSheetId="5">#REF!</definedName>
    <definedName name="TotalQty_DATA_VUARNET" localSheetId="1">#REF!</definedName>
    <definedName name="TotalQty_DATA_VUARNET">#REF!</definedName>
    <definedName name="TotalQty_DATA_WILSON" localSheetId="5">#REF!</definedName>
    <definedName name="TotalQty_DATA_WILSON" localSheetId="1">#REF!</definedName>
    <definedName name="TotalQty_DATA_WILSON">#REF!</definedName>
    <definedName name="TotalQty_DATA_WOMEN">#REF!</definedName>
    <definedName name="TotalQty_DATA_Women_Accessories">'Women Accessories'!$J$25:$J$25</definedName>
    <definedName name="TotalQty_DATA_Women_Bottoms">'Women Bottoms'!$V$66:$V$66</definedName>
    <definedName name="TotalQty_DATA_WOMEN_FirstO">#REF!</definedName>
    <definedName name="TotalQty_DATA_WOMEN_FirstOrder">#REF!</definedName>
    <definedName name="TotalQty_DATA_WOMEN_FO">#REF!</definedName>
    <definedName name="TotalQty_DATA_WOMEN_SecondO">#REF!</definedName>
    <definedName name="TotalQty_DATA_Women_Tops">'Women Tops'!$L$114:$L$114</definedName>
    <definedName name="TotalQty_Del2Special" localSheetId="5">[1]MasterWorksheet!$M$4</definedName>
    <definedName name="TotalQty_Del2Special">MasterWorksheet!$M$4</definedName>
    <definedName name="TotalQty_DEMARINI" localSheetId="5">#REF!</definedName>
    <definedName name="TotalQty_DEMARINI" localSheetId="1">#REF!</definedName>
    <definedName name="TotalQty_DEMARINI">#REF!</definedName>
    <definedName name="TotalQty_EMB_DATA_ACCESSORIES">#REF!</definedName>
    <definedName name="TotalQty_EMB_DATA_BOTTOMS">#REF!</definedName>
    <definedName name="TotalQty_EMB_DATA_Dresses">Dresses!$T$27</definedName>
    <definedName name="TotalQty_EMB_DATA_MARGIN_BUILDER">#REF!</definedName>
    <definedName name="TotalQty_EMB_DATA_Men_Accessories">#REF!</definedName>
    <definedName name="TotalQty_EMB_DATA_Men_Bottoms">#REF!</definedName>
    <definedName name="TotalQty_EMB_DATA_Men_Tops">#REF!</definedName>
    <definedName name="TotalQty_EMB_DATA_OUTERWEAR">#REF!</definedName>
    <definedName name="TotalQty_EMB_DATA_TOPS">#REF!</definedName>
    <definedName name="TotalQty_EMB_DATA_Women_Accessories">'Women Accessories'!$R$25</definedName>
    <definedName name="TotalQty_EMB_DATA_Women_Bottoms">'Women Bottoms'!$AD$66</definedName>
    <definedName name="TotalQty_EMB_DATA_Women_Tops">'Women Tops'!$T$114</definedName>
    <definedName name="TotalQty_EVOSHIELD" localSheetId="5">#REF!</definedName>
    <definedName name="TotalQty_EVOSHIELD" localSheetId="1">#REF!</definedName>
    <definedName name="TotalQty_EVOSHIELD">#REF!</definedName>
    <definedName name="TotalQty_GM" localSheetId="5">#REF!</definedName>
    <definedName name="TotalQty_GM" localSheetId="1">#REF!</definedName>
    <definedName name="TotalQty_GM">#REF!</definedName>
    <definedName name="TotalQty_LS" localSheetId="5">#REF!</definedName>
    <definedName name="TotalQty_LS" localSheetId="1">#REF!</definedName>
    <definedName name="TotalQty_LS">#REF!</definedName>
    <definedName name="TotalQty_LS_BALL" localSheetId="5">#REF!</definedName>
    <definedName name="TotalQty_LS_BALL" localSheetId="1">#REF!</definedName>
    <definedName name="TotalQty_LS_BALL">#REF!</definedName>
    <definedName name="TotalQty_LS_BASEBALL" localSheetId="5">#REF!</definedName>
    <definedName name="TotalQty_LS_BASEBALL" localSheetId="1">#REF!</definedName>
    <definedName name="TotalQty_LS_BASEBALL">#REF!</definedName>
    <definedName name="TotalQty_LS_CLOTHING" localSheetId="5">#REF!</definedName>
    <definedName name="TotalQty_LS_CLOTHING" localSheetId="1">#REF!</definedName>
    <definedName name="TotalQty_LS_CLOTHING">#REF!</definedName>
    <definedName name="TotalQty_LSB" localSheetId="5">#REF!</definedName>
    <definedName name="TotalQty_LSB" localSheetId="1">#REF!</definedName>
    <definedName name="TotalQty_LSB">#REF!</definedName>
    <definedName name="TotalQty_Onglet3N2" localSheetId="5">#REF!</definedName>
    <definedName name="TotalQty_Onglet3N2" localSheetId="1">#REF!</definedName>
    <definedName name="TotalQty_Onglet3N2">#REF!</definedName>
    <definedName name="TotalQty_PURE" localSheetId="5">#REF!</definedName>
    <definedName name="TotalQty_PURE" localSheetId="1">#REF!</definedName>
    <definedName name="TotalQty_PURE">#REF!</definedName>
    <definedName name="TotalQty_SJ" localSheetId="5">#REF!</definedName>
    <definedName name="TotalQty_SJ" localSheetId="1">#REF!</definedName>
    <definedName name="TotalQty_SJ">#REF!</definedName>
    <definedName name="TotalQty_WILSON" localSheetId="5">#REF!</definedName>
    <definedName name="TotalQty_WILSON" localSheetId="1">#REF!</definedName>
    <definedName name="TotalQty_WILSON">#REF!</definedName>
    <definedName name="Totals_ATEC" localSheetId="5">#REF!</definedName>
    <definedName name="Totals_ATEC" localSheetId="1">#REF!</definedName>
    <definedName name="Totals_ATEC">#REF!</definedName>
    <definedName name="Totals_DATA_100">#REF!</definedName>
    <definedName name="Totals_DATA_101">#REF!</definedName>
    <definedName name="Totals_DATA_107">#REF!</definedName>
    <definedName name="Totals_DATA_110">#REF!</definedName>
    <definedName name="Totals_DATA_22FW_COLLECTION">#REF!</definedName>
    <definedName name="Totals_DATA_23SS_COLLECTION">#REF!</definedName>
    <definedName name="Totals_DATA_ACCESSORIES">#REF!</definedName>
    <definedName name="Totals_DATA_Accessories_FirstO">#REF!</definedName>
    <definedName name="Totals_DATA_Accessories_FirstOrder">#REF!</definedName>
    <definedName name="Totals_DATA_Accessories_FO">#REF!</definedName>
    <definedName name="Totals_DATA_Accessories_SecondO">#REF!</definedName>
    <definedName name="Totals_DATA_ATEC" localSheetId="5">#REF!</definedName>
    <definedName name="Totals_DATA_ATEC" localSheetId="1">#REF!</definedName>
    <definedName name="Totals_DATA_ATEC">#REF!</definedName>
    <definedName name="Totals_DATA_BOTTOM">#REF!</definedName>
    <definedName name="Totals_DATA_BOTTOMS">#REF!</definedName>
    <definedName name="Totals_DATA_COLLECTION">#REF!</definedName>
    <definedName name="Totals_DATA_DEMARINI" localSheetId="5">#REF!</definedName>
    <definedName name="Totals_DATA_DEMARINI" localSheetId="1">#REF!</definedName>
    <definedName name="Totals_DATA_DEMARINI">#REF!</definedName>
    <definedName name="Totals_DATA_DRESS">#REF!</definedName>
    <definedName name="Totals_DATA_Dresses">Dresses!$K$27:$N$27</definedName>
    <definedName name="Totals_DATA_EMBROIDERY">#REF!</definedName>
    <definedName name="Totals_DATA_ERROR" localSheetId="5">#REF!</definedName>
    <definedName name="Totals_DATA_ERROR" localSheetId="1">#REF!</definedName>
    <definedName name="Totals_DATA_ERROR">#REF!</definedName>
    <definedName name="Totals_DATA_ESSENTIALS">#REF!</definedName>
    <definedName name="Totals_DATA_EVOSHIELD" localSheetId="5">#REF!</definedName>
    <definedName name="Totals_DATA_EVOSHIELD" localSheetId="1">#REF!</definedName>
    <definedName name="Totals_DATA_EVOSHIELD">#REF!</definedName>
    <definedName name="Totals_DATA_FW22_Collection">#REF!</definedName>
    <definedName name="Totals_DATA_Genderless">#REF!</definedName>
    <definedName name="Totals_DATA_Genderless_FirstO">#REF!</definedName>
    <definedName name="Totals_DATA_Genderless_FirstOrder">#REF!</definedName>
    <definedName name="Totals_DATA_Genderless_FO">#REF!</definedName>
    <definedName name="Totals_DATA_Genderless_SecondO">#REF!</definedName>
    <definedName name="Totals_DATA_Handcrafted_in_Canada">#REF!</definedName>
    <definedName name="Totals_DATA_HOPE" localSheetId="5">#REF!</definedName>
    <definedName name="Totals_DATA_HOPE" localSheetId="1">#REF!</definedName>
    <definedName name="Totals_DATA_HOPE">#REF!</definedName>
    <definedName name="Totals_DATA_ICE_PEAK" localSheetId="5">#REF!</definedName>
    <definedName name="Totals_DATA_ICE_PEAK" localSheetId="1">#REF!</definedName>
    <definedName name="Totals_DATA_ICE_PEAK">#REF!</definedName>
    <definedName name="Totals_DATA_JOUA" localSheetId="5">#REF!</definedName>
    <definedName name="Totals_DATA_JOUA">#REF!</definedName>
    <definedName name="Totals_DATA_JOUA2" localSheetId="5">#REF!</definedName>
    <definedName name="Totals_DATA_JOUA2">#REF!</definedName>
    <definedName name="Totals_DATA_JUNIOR" localSheetId="1">#REF!</definedName>
    <definedName name="Totals_DATA_La_Collection">#REF!</definedName>
    <definedName name="Totals_DATA_LIVCOOL">#REF!</definedName>
    <definedName name="Totals_DATA_LIVECOOL" localSheetId="5">#REF!</definedName>
    <definedName name="Totals_DATA_LIVECOOL">#REF!</definedName>
    <definedName name="Totals_DATA_LS_BALL" localSheetId="5">#REF!</definedName>
    <definedName name="Totals_DATA_LS_BALL" localSheetId="1">#REF!</definedName>
    <definedName name="Totals_DATA_LS_BALL">#REF!</definedName>
    <definedName name="Totals_DATA_LS_BASEBALL" localSheetId="5">#REF!</definedName>
    <definedName name="Totals_DATA_LS_BASEBALL" localSheetId="1">#REF!</definedName>
    <definedName name="Totals_DATA_LS_BASEBALL">#REF!</definedName>
    <definedName name="Totals_DATA_LS_CLOTHING" localSheetId="5">#REF!</definedName>
    <definedName name="Totals_DATA_LS_CLOTHING" localSheetId="1">#REF!</definedName>
    <definedName name="Totals_DATA_LS_CLOTHING">#REF!</definedName>
    <definedName name="Totals_DATA_LUHTA" localSheetId="5">#REF!</definedName>
    <definedName name="Totals_DATA_LUHTA" localSheetId="1">#REF!</definedName>
    <definedName name="Totals_DATA_LUHTA">#REF!</definedName>
    <definedName name="Totals_DATA_MARGIN_BUILDER">#REF!</definedName>
    <definedName name="Totals_DATA_MAVIC" localSheetId="5">#REF!</definedName>
    <definedName name="Totals_DATA_MAVIC" localSheetId="1">#REF!</definedName>
    <definedName name="Totals_DATA_MAVIC">#REF!</definedName>
    <definedName name="Totals_DATA_MEN">#REF!</definedName>
    <definedName name="Totals_DATA_Men_Accessories">#REF!</definedName>
    <definedName name="Totals_DATA_Men_Bottoms">#REF!</definedName>
    <definedName name="Totals_DATA_MEN_FirstO">#REF!</definedName>
    <definedName name="Totals_DATA_MEN_FirstOrder">#REF!</definedName>
    <definedName name="Totals_DATA_MEN_FO">#REF!</definedName>
    <definedName name="Totals_DATA_MEN_SecondO">#REF!</definedName>
    <definedName name="Totals_DATA_Men_Tops">#REF!</definedName>
    <definedName name="Totals_DATA_Mens_Collection">#REF!</definedName>
    <definedName name="Totals_DATA_Nuchachos">#REF!</definedName>
    <definedName name="Totals_DATA_OUTERWEAR">#REF!</definedName>
    <definedName name="Totals_DATA_PURE" localSheetId="5">#REF!</definedName>
    <definedName name="Totals_DATA_PURE" localSheetId="1">#REF!</definedName>
    <definedName name="Totals_DATA_PURE">#REF!</definedName>
    <definedName name="Totals_DATA_SS24_Collection">#REF!</definedName>
    <definedName name="Totals_DATA_SWIX_CLOTHING_WINTER" localSheetId="5">#REF!</definedName>
    <definedName name="Totals_DATA_SWIX_CLOTHING_WINTER" localSheetId="1">#REF!</definedName>
    <definedName name="Totals_DATA_SWIX_CLOTHING_WINTER">#REF!</definedName>
    <definedName name="Totals_DATA_TOP_AND_DRESS">#REF!</definedName>
    <definedName name="Totals_DATA_TOPS">#REF!</definedName>
    <definedName name="Totals_DATA_Tops___Dresses" localSheetId="5">#REF!</definedName>
    <definedName name="Totals_DATA_Tops___Dresses">#REF!</definedName>
    <definedName name="Totals_DATA_Tops_and_Dresses" localSheetId="5">#REF!</definedName>
    <definedName name="Totals_DATA_Tops_and_Dresses">#REF!</definedName>
    <definedName name="Totals_DATA_Tops_et_Dresses" localSheetId="5">#REF!</definedName>
    <definedName name="Totals_DATA_Tops_et_Dresses">#REF!</definedName>
    <definedName name="Totals_DATA_UNISEX">#REF!</definedName>
    <definedName name="Totals_DATA_VUARNET" localSheetId="5">#REF!</definedName>
    <definedName name="Totals_DATA_VUARNET" localSheetId="1">#REF!</definedName>
    <definedName name="Totals_DATA_VUARNET">#REF!</definedName>
    <definedName name="Totals_DATA_WILSON" localSheetId="5">#REF!</definedName>
    <definedName name="Totals_DATA_WILSON" localSheetId="1">#REF!</definedName>
    <definedName name="Totals_DATA_WILSON">#REF!</definedName>
    <definedName name="Totals_DATA_WOMEN">#REF!</definedName>
    <definedName name="Totals_DATA_Women_Accessories">'Women Accessories'!$I$25:$L$25</definedName>
    <definedName name="Totals_DATA_Women_Bottoms">'Women Bottoms'!$U$66:$X$66</definedName>
    <definedName name="Totals_DATA_WOMEN_FirstO">#REF!</definedName>
    <definedName name="Totals_DATA_WOMEN_FirstOrder">#REF!</definedName>
    <definedName name="Totals_DATA_WOMEN_FO">#REF!</definedName>
    <definedName name="Totals_DATA_WOMEN_SecondO">#REF!</definedName>
    <definedName name="Totals_DATA_Women_Tops">'Women Tops'!$K$114:$N$114</definedName>
    <definedName name="Totals_DEMARINI" localSheetId="5">#REF!</definedName>
    <definedName name="Totals_DEMARINI" localSheetId="1">#REF!</definedName>
    <definedName name="Totals_DEMARINI">#REF!</definedName>
    <definedName name="Totals_EVOSHIELD" localSheetId="5">#REF!</definedName>
    <definedName name="Totals_EVOSHIELD" localSheetId="1">#REF!</definedName>
    <definedName name="Totals_EVOSHIELD">#REF!</definedName>
    <definedName name="Totals_GM" localSheetId="5">#REF!</definedName>
    <definedName name="Totals_GM" localSheetId="1">#REF!</definedName>
    <definedName name="Totals_GM">#REF!</definedName>
    <definedName name="Totals_LS" localSheetId="5">#REF!</definedName>
    <definedName name="Totals_LS" localSheetId="1">#REF!</definedName>
    <definedName name="Totals_LS">#REF!</definedName>
    <definedName name="Totals_LS_BALL" localSheetId="5">#REF!</definedName>
    <definedName name="Totals_LS_BALL" localSheetId="1">#REF!</definedName>
    <definedName name="Totals_LS_BALL">#REF!</definedName>
    <definedName name="Totals_LS_BASEBALL" localSheetId="5">#REF!</definedName>
    <definedName name="Totals_LS_BASEBALL" localSheetId="1">#REF!</definedName>
    <definedName name="Totals_LS_BASEBALL">#REF!</definedName>
    <definedName name="Totals_LS_CLOTHING" localSheetId="5">#REF!</definedName>
    <definedName name="Totals_LS_CLOTHING" localSheetId="1">#REF!</definedName>
    <definedName name="Totals_LS_CLOTHING">#REF!</definedName>
    <definedName name="Totals_LSB" localSheetId="5">#REF!</definedName>
    <definedName name="Totals_LSB" localSheetId="1">#REF!</definedName>
    <definedName name="Totals_LSB">#REF!</definedName>
    <definedName name="Totals_Onglet3N2" localSheetId="5">#REF!</definedName>
    <definedName name="Totals_Onglet3N2" localSheetId="1">#REF!</definedName>
    <definedName name="Totals_Onglet3N2">#REF!</definedName>
    <definedName name="Totals_PURE" localSheetId="5">#REF!</definedName>
    <definedName name="Totals_PURE" localSheetId="1">#REF!</definedName>
    <definedName name="Totals_PURE">#REF!</definedName>
    <definedName name="Totals_SJ" localSheetId="5">#REF!</definedName>
    <definedName name="Totals_SJ" localSheetId="1">#REF!</definedName>
    <definedName name="Totals_SJ">#REF!</definedName>
    <definedName name="Totals_WILSON" localSheetId="5">#REF!</definedName>
    <definedName name="Totals_WILSON" localSheetId="1">#REF!</definedName>
    <definedName name="Totals_WILSON">#REF!</definedName>
    <definedName name="TotalUnits">COVER!$H$84</definedName>
    <definedName name="TotalUnits3N2" localSheetId="5">#REF!</definedName>
    <definedName name="TotalUnits3N2" localSheetId="1">#REF!</definedName>
    <definedName name="TotalUnits3N2">#REF!</definedName>
    <definedName name="TotalUnitsLouisvilleSlugger" localSheetId="5">#REF!</definedName>
    <definedName name="TotalUnitsLouisvilleSlugger" localSheetId="1">#REF!</definedName>
    <definedName name="TotalUnitsLouisvilleSlugger">#REF!</definedName>
    <definedName name="TotalUnitsLSBalls" localSheetId="5">#REF!</definedName>
    <definedName name="TotalUnitsLSBalls" localSheetId="1">#REF!</definedName>
    <definedName name="TotalUnitsLSBalls">#REF!</definedName>
    <definedName name="TotalUnitsPracticePartner" localSheetId="5">#REF!</definedName>
    <definedName name="TotalUnitsPracticePartner" localSheetId="1">#REF!</definedName>
    <definedName name="TotalUnitsPracticePartner">#REF!</definedName>
    <definedName name="TotalUnitsSafeJawz" localSheetId="5">#REF!</definedName>
    <definedName name="TotalUnitsSafeJawz" localSheetId="1">#REF!</definedName>
    <definedName name="TotalUnitsSafeJawz">#REF!</definedName>
    <definedName name="Updates_Home" localSheetId="5">[5]Updates!#REF!</definedName>
    <definedName name="Updates_Home">[5]Updates!#REF!</definedName>
    <definedName name="WILSON" localSheetId="5">#REF!</definedName>
    <definedName name="WILSON" localSheetId="1">#REF!</definedName>
    <definedName name="WILS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04" i="6" l="1"/>
  <c r="H87" i="16"/>
  <c r="H84" i="16"/>
  <c r="J84" i="16"/>
  <c r="H85" i="16"/>
  <c r="J85" i="16"/>
  <c r="J86" i="16"/>
  <c r="H78" i="16"/>
  <c r="I78" i="16"/>
  <c r="J78" i="16"/>
  <c r="H79" i="16"/>
  <c r="I79" i="16"/>
  <c r="J79" i="16"/>
  <c r="H80" i="16"/>
  <c r="I80" i="16"/>
  <c r="J80" i="16"/>
  <c r="H81" i="16"/>
  <c r="I81" i="16"/>
  <c r="J81" i="1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1006" i="6"/>
  <c r="O1007" i="6"/>
  <c r="O1008" i="6"/>
  <c r="O1009" i="6"/>
  <c r="O1010" i="6"/>
  <c r="O1011" i="6"/>
  <c r="O1012" i="6"/>
  <c r="O1013" i="6"/>
  <c r="O1014" i="6"/>
  <c r="O1015" i="6"/>
  <c r="O1016" i="6"/>
  <c r="O1017" i="6"/>
  <c r="O1018" i="6"/>
  <c r="O1019" i="6"/>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O1052" i="6"/>
  <c r="O1053" i="6"/>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89" i="6"/>
  <c r="O1090" i="6"/>
  <c r="O1091" i="6"/>
  <c r="O1092" i="6"/>
  <c r="O1093" i="6"/>
  <c r="O1094" i="6"/>
  <c r="O1095" i="6"/>
  <c r="O1096" i="6"/>
  <c r="O1097" i="6"/>
  <c r="O1098" i="6"/>
  <c r="O1099" i="6"/>
  <c r="O1100" i="6"/>
  <c r="O1101" i="6"/>
  <c r="O1102" i="6"/>
  <c r="O1103" i="6"/>
  <c r="O1104" i="6"/>
  <c r="AA6" i="947"/>
  <c r="AD66" i="947"/>
  <c r="V66" i="947"/>
  <c r="X66" i="947"/>
  <c r="Z11" i="947"/>
  <c r="Z12" i="947"/>
  <c r="Z13" i="947"/>
  <c r="Z14" i="947"/>
  <c r="Z15" i="947"/>
  <c r="Z16" i="947"/>
  <c r="Z17" i="947"/>
  <c r="Z18" i="947"/>
  <c r="Z19" i="947"/>
  <c r="Z20" i="947"/>
  <c r="Z21" i="947"/>
  <c r="Z22" i="947"/>
  <c r="Z23" i="947"/>
  <c r="Z24" i="947"/>
  <c r="Z25" i="947"/>
  <c r="Z26" i="947"/>
  <c r="Z27" i="947"/>
  <c r="Z28" i="947"/>
  <c r="Z29" i="947"/>
  <c r="Z30" i="947"/>
  <c r="Z31" i="947"/>
  <c r="Z32" i="947"/>
  <c r="Z33" i="947"/>
  <c r="Z34" i="947"/>
  <c r="Z35" i="947"/>
  <c r="Z36" i="947"/>
  <c r="Z37" i="947"/>
  <c r="Z38" i="947"/>
  <c r="Z39" i="947"/>
  <c r="Z40" i="947"/>
  <c r="Z41" i="947"/>
  <c r="Z42" i="947"/>
  <c r="Z43" i="947"/>
  <c r="Z44" i="947"/>
  <c r="Z45" i="947"/>
  <c r="Z46" i="947"/>
  <c r="Z47" i="947"/>
  <c r="Z48" i="947"/>
  <c r="Z49" i="947"/>
  <c r="Z50" i="947"/>
  <c r="Z51" i="947"/>
  <c r="Z52" i="947"/>
  <c r="Z53" i="947"/>
  <c r="Z54" i="947"/>
  <c r="Z55" i="947"/>
  <c r="Z56" i="947"/>
  <c r="Z57" i="947"/>
  <c r="Z58" i="947"/>
  <c r="Z59" i="947"/>
  <c r="Z60" i="947"/>
  <c r="Z61" i="947"/>
  <c r="Z62" i="947"/>
  <c r="Z63" i="947"/>
  <c r="Z64" i="947"/>
  <c r="V11" i="947"/>
  <c r="X11" i="947" s="1"/>
  <c r="V12" i="947"/>
  <c r="X12" i="947" s="1"/>
  <c r="V13" i="947"/>
  <c r="X13" i="947"/>
  <c r="V14" i="947"/>
  <c r="X14" i="947"/>
  <c r="V15" i="947"/>
  <c r="X15" i="947" s="1"/>
  <c r="V16" i="947"/>
  <c r="X16" i="947" s="1"/>
  <c r="V17" i="947"/>
  <c r="X17" i="947"/>
  <c r="V18" i="947"/>
  <c r="X18" i="947"/>
  <c r="V19" i="947"/>
  <c r="X19" i="947" s="1"/>
  <c r="V20" i="947"/>
  <c r="X20" i="947" s="1"/>
  <c r="V21" i="947"/>
  <c r="X21" i="947" s="1"/>
  <c r="V22" i="947"/>
  <c r="X22" i="947"/>
  <c r="V23" i="947"/>
  <c r="X23" i="947" s="1"/>
  <c r="V24" i="947"/>
  <c r="X24" i="947" s="1"/>
  <c r="V25" i="947"/>
  <c r="X25" i="947"/>
  <c r="V26" i="947"/>
  <c r="X26" i="947" s="1"/>
  <c r="V27" i="947"/>
  <c r="X27" i="947" s="1"/>
  <c r="V28" i="947"/>
  <c r="X28" i="947" s="1"/>
  <c r="V29" i="947"/>
  <c r="X29" i="947"/>
  <c r="V30" i="947"/>
  <c r="X30" i="947"/>
  <c r="V31" i="947"/>
  <c r="X31" i="947" s="1"/>
  <c r="V32" i="947"/>
  <c r="X32" i="947" s="1"/>
  <c r="V33" i="947"/>
  <c r="X33" i="947"/>
  <c r="V34" i="947"/>
  <c r="X34" i="947"/>
  <c r="V35" i="947"/>
  <c r="X35" i="947" s="1"/>
  <c r="V36" i="947"/>
  <c r="X36" i="947" s="1"/>
  <c r="V37" i="947"/>
  <c r="X37" i="947" s="1"/>
  <c r="V38" i="947"/>
  <c r="X38" i="947"/>
  <c r="V39" i="947"/>
  <c r="X39" i="947" s="1"/>
  <c r="V40" i="947"/>
  <c r="X40" i="947" s="1"/>
  <c r="V41" i="947"/>
  <c r="X41" i="947"/>
  <c r="V42" i="947"/>
  <c r="X42" i="947" s="1"/>
  <c r="V43" i="947"/>
  <c r="X43" i="947" s="1"/>
  <c r="V44" i="947"/>
  <c r="X44" i="947" s="1"/>
  <c r="V45" i="947"/>
  <c r="X45" i="947"/>
  <c r="V46" i="947"/>
  <c r="X46" i="947"/>
  <c r="V47" i="947"/>
  <c r="X47" i="947" s="1"/>
  <c r="V48" i="947"/>
  <c r="X48" i="947" s="1"/>
  <c r="V49" i="947"/>
  <c r="X49" i="947"/>
  <c r="V50" i="947"/>
  <c r="X50" i="947"/>
  <c r="V51" i="947"/>
  <c r="X51" i="947" s="1"/>
  <c r="V52" i="947"/>
  <c r="X52" i="947" s="1"/>
  <c r="V53" i="947"/>
  <c r="X53" i="947" s="1"/>
  <c r="V54" i="947"/>
  <c r="X54" i="947"/>
  <c r="V55" i="947"/>
  <c r="X55" i="947" s="1"/>
  <c r="V56" i="947"/>
  <c r="X56" i="947" s="1"/>
  <c r="V57" i="947"/>
  <c r="X57" i="947"/>
  <c r="V58" i="947"/>
  <c r="X58" i="947" s="1"/>
  <c r="V59" i="947"/>
  <c r="X59" i="947" s="1"/>
  <c r="V60" i="947"/>
  <c r="X60" i="947" s="1"/>
  <c r="V61" i="947"/>
  <c r="X61" i="947"/>
  <c r="V62" i="947"/>
  <c r="X62" i="947"/>
  <c r="V63" i="947"/>
  <c r="X63" i="947" s="1"/>
  <c r="V64" i="947"/>
  <c r="X64" i="947" s="1"/>
  <c r="Q6" i="946"/>
  <c r="T27" i="946"/>
  <c r="L27" i="946"/>
  <c r="N27" i="946"/>
  <c r="T11" i="946"/>
  <c r="T12" i="946"/>
  <c r="T13" i="946"/>
  <c r="T14" i="946"/>
  <c r="T15" i="946"/>
  <c r="T16" i="946"/>
  <c r="T17" i="946"/>
  <c r="T18" i="946"/>
  <c r="T19" i="946"/>
  <c r="T20" i="946"/>
  <c r="T21" i="946"/>
  <c r="T22" i="946"/>
  <c r="T23" i="946"/>
  <c r="T24" i="946"/>
  <c r="T25" i="946"/>
  <c r="P11" i="946"/>
  <c r="P12" i="946"/>
  <c r="P13" i="946"/>
  <c r="P14" i="946"/>
  <c r="P15" i="946"/>
  <c r="P16" i="946"/>
  <c r="P17" i="946"/>
  <c r="P18" i="946"/>
  <c r="P19" i="946"/>
  <c r="P20" i="946"/>
  <c r="P21" i="946"/>
  <c r="P22" i="946"/>
  <c r="P23" i="946"/>
  <c r="P24" i="946"/>
  <c r="P25" i="946"/>
  <c r="L11" i="946"/>
  <c r="N11" i="946" s="1"/>
  <c r="L12" i="946"/>
  <c r="N12" i="946"/>
  <c r="L13" i="946"/>
  <c r="N13" i="946" s="1"/>
  <c r="L14" i="946"/>
  <c r="N14" i="946"/>
  <c r="L15" i="946"/>
  <c r="N15" i="946" s="1"/>
  <c r="L16" i="946"/>
  <c r="N16" i="946" s="1"/>
  <c r="L17" i="946"/>
  <c r="N17" i="946"/>
  <c r="L18" i="946"/>
  <c r="N18" i="946"/>
  <c r="L19" i="946"/>
  <c r="N19" i="946" s="1"/>
  <c r="L20" i="946"/>
  <c r="N20" i="946" s="1"/>
  <c r="L21" i="946"/>
  <c r="N21" i="946"/>
  <c r="L22" i="946"/>
  <c r="N22" i="946" s="1"/>
  <c r="L23" i="946"/>
  <c r="N23" i="946" s="1"/>
  <c r="L24" i="946"/>
  <c r="N24" i="946" s="1"/>
  <c r="L25" i="946"/>
  <c r="N25" i="946" s="1"/>
  <c r="Q6" i="945"/>
  <c r="T114" i="945"/>
  <c r="L114" i="945"/>
  <c r="N114" i="945"/>
  <c r="T11" i="945"/>
  <c r="T12" i="945"/>
  <c r="T13" i="945"/>
  <c r="T14" i="945"/>
  <c r="T15" i="945"/>
  <c r="T16" i="945"/>
  <c r="T17" i="945"/>
  <c r="T18" i="945"/>
  <c r="T19" i="945"/>
  <c r="T20" i="945"/>
  <c r="T21" i="945"/>
  <c r="T22" i="945"/>
  <c r="T23" i="945"/>
  <c r="T24" i="945"/>
  <c r="T25" i="945"/>
  <c r="T26" i="945"/>
  <c r="T27" i="945"/>
  <c r="T28" i="945"/>
  <c r="T29" i="945"/>
  <c r="T30" i="945"/>
  <c r="T31" i="945"/>
  <c r="T32" i="945"/>
  <c r="T33" i="945"/>
  <c r="T34" i="945"/>
  <c r="T35" i="945"/>
  <c r="T36" i="945"/>
  <c r="T37" i="945"/>
  <c r="T38" i="945"/>
  <c r="T39" i="945"/>
  <c r="T40" i="945"/>
  <c r="T41" i="945"/>
  <c r="T42" i="945"/>
  <c r="T43" i="945"/>
  <c r="T44" i="945"/>
  <c r="T45" i="945"/>
  <c r="T46" i="945"/>
  <c r="T47" i="945"/>
  <c r="T48" i="945"/>
  <c r="T49" i="945"/>
  <c r="T50" i="945"/>
  <c r="T51" i="945"/>
  <c r="T52" i="945"/>
  <c r="T53" i="945"/>
  <c r="T54" i="945"/>
  <c r="T55" i="945"/>
  <c r="T56" i="945"/>
  <c r="T57" i="945"/>
  <c r="T58" i="945"/>
  <c r="T59" i="945"/>
  <c r="T60" i="945"/>
  <c r="T61" i="945"/>
  <c r="T62" i="945"/>
  <c r="T63" i="945"/>
  <c r="T64" i="945"/>
  <c r="T65" i="945"/>
  <c r="T66" i="945"/>
  <c r="T67" i="945"/>
  <c r="T68" i="945"/>
  <c r="T69" i="945"/>
  <c r="T70" i="945"/>
  <c r="T71" i="945"/>
  <c r="T72" i="945"/>
  <c r="T73" i="945"/>
  <c r="T74" i="945"/>
  <c r="T75" i="945"/>
  <c r="T76" i="945"/>
  <c r="T77" i="945"/>
  <c r="T78" i="945"/>
  <c r="T79" i="945"/>
  <c r="T80" i="945"/>
  <c r="T81" i="945"/>
  <c r="T82" i="945"/>
  <c r="T83" i="945"/>
  <c r="T84" i="945"/>
  <c r="T85" i="945"/>
  <c r="T86" i="945"/>
  <c r="T87" i="945"/>
  <c r="T88" i="945"/>
  <c r="T89" i="945"/>
  <c r="T90" i="945"/>
  <c r="T91" i="945"/>
  <c r="T92" i="945"/>
  <c r="T93" i="945"/>
  <c r="T94" i="945"/>
  <c r="T95" i="945"/>
  <c r="T96" i="945"/>
  <c r="T97" i="945"/>
  <c r="T98" i="945"/>
  <c r="T99" i="945"/>
  <c r="T100" i="945"/>
  <c r="T101" i="945"/>
  <c r="T102" i="945"/>
  <c r="T103" i="945"/>
  <c r="T104" i="945"/>
  <c r="T105" i="945"/>
  <c r="T106" i="945"/>
  <c r="T107" i="945"/>
  <c r="T108" i="945"/>
  <c r="T109" i="945"/>
  <c r="T110" i="945"/>
  <c r="T111" i="945"/>
  <c r="T112" i="945"/>
  <c r="P11" i="945"/>
  <c r="P12" i="945"/>
  <c r="P13" i="945"/>
  <c r="P14" i="945"/>
  <c r="P15" i="945"/>
  <c r="P16" i="945"/>
  <c r="P17" i="945"/>
  <c r="P18" i="945"/>
  <c r="P19" i="945"/>
  <c r="P20" i="945"/>
  <c r="P21" i="945"/>
  <c r="P22" i="945"/>
  <c r="P23" i="945"/>
  <c r="P24" i="945"/>
  <c r="P25" i="945"/>
  <c r="P26" i="945"/>
  <c r="P27" i="945"/>
  <c r="P28" i="945"/>
  <c r="P29" i="945"/>
  <c r="P30" i="945"/>
  <c r="P31" i="945"/>
  <c r="P32" i="945"/>
  <c r="P33" i="945"/>
  <c r="P34" i="945"/>
  <c r="P35" i="945"/>
  <c r="P36" i="945"/>
  <c r="P37" i="945"/>
  <c r="P38" i="945"/>
  <c r="P39" i="945"/>
  <c r="P40" i="945"/>
  <c r="P41" i="945"/>
  <c r="P42" i="945"/>
  <c r="P43" i="945"/>
  <c r="P44" i="945"/>
  <c r="P45" i="945"/>
  <c r="P46" i="945"/>
  <c r="P47" i="945"/>
  <c r="P48" i="945"/>
  <c r="P49" i="945"/>
  <c r="P50" i="945"/>
  <c r="P51" i="945"/>
  <c r="P52" i="945"/>
  <c r="P53" i="945"/>
  <c r="P54" i="945"/>
  <c r="P55" i="945"/>
  <c r="P56" i="945"/>
  <c r="P57" i="945"/>
  <c r="P58" i="945"/>
  <c r="P59" i="945"/>
  <c r="P60" i="945"/>
  <c r="P61" i="945"/>
  <c r="P62" i="945"/>
  <c r="P63" i="945"/>
  <c r="P64" i="945"/>
  <c r="P65" i="945"/>
  <c r="P66" i="945"/>
  <c r="P67" i="945"/>
  <c r="P68" i="945"/>
  <c r="P69" i="945"/>
  <c r="P70" i="945"/>
  <c r="P71" i="945"/>
  <c r="P72" i="945"/>
  <c r="P73" i="945"/>
  <c r="P74" i="945"/>
  <c r="P75" i="945"/>
  <c r="P76" i="945"/>
  <c r="P77" i="945"/>
  <c r="P78" i="945"/>
  <c r="P79" i="945"/>
  <c r="P80" i="945"/>
  <c r="P81" i="945"/>
  <c r="P82" i="945"/>
  <c r="P83" i="945"/>
  <c r="P84" i="945"/>
  <c r="P85" i="945"/>
  <c r="P86" i="945"/>
  <c r="P87" i="945"/>
  <c r="P88" i="945"/>
  <c r="P89" i="945"/>
  <c r="P90" i="945"/>
  <c r="P91" i="945"/>
  <c r="P92" i="945"/>
  <c r="P93" i="945"/>
  <c r="P94" i="945"/>
  <c r="P95" i="945"/>
  <c r="P96" i="945"/>
  <c r="P97" i="945"/>
  <c r="P98" i="945"/>
  <c r="P99" i="945"/>
  <c r="P100" i="945"/>
  <c r="P101" i="945"/>
  <c r="P102" i="945"/>
  <c r="P103" i="945"/>
  <c r="P104" i="945"/>
  <c r="P105" i="945"/>
  <c r="P106" i="945"/>
  <c r="P107" i="945"/>
  <c r="P108" i="945"/>
  <c r="P109" i="945"/>
  <c r="P110" i="945"/>
  <c r="P111" i="945"/>
  <c r="P112" i="945"/>
  <c r="L11" i="945"/>
  <c r="N11" i="945" s="1"/>
  <c r="L12" i="945"/>
  <c r="N12" i="945" s="1"/>
  <c r="L13" i="945"/>
  <c r="N13" i="945" s="1"/>
  <c r="L14" i="945"/>
  <c r="N14" i="945" s="1"/>
  <c r="L15" i="945"/>
  <c r="N15" i="945" s="1"/>
  <c r="L16" i="945"/>
  <c r="N16" i="945" s="1"/>
  <c r="L17" i="945"/>
  <c r="N17" i="945" s="1"/>
  <c r="L18" i="945"/>
  <c r="N18" i="945" s="1"/>
  <c r="L19" i="945"/>
  <c r="N19" i="945" s="1"/>
  <c r="L20" i="945"/>
  <c r="N20" i="945" s="1"/>
  <c r="L21" i="945"/>
  <c r="N21" i="945" s="1"/>
  <c r="L22" i="945"/>
  <c r="N22" i="945" s="1"/>
  <c r="L23" i="945"/>
  <c r="N23" i="945" s="1"/>
  <c r="L24" i="945"/>
  <c r="N24" i="945" s="1"/>
  <c r="L25" i="945"/>
  <c r="N25" i="945" s="1"/>
  <c r="L26" i="945"/>
  <c r="N26" i="945" s="1"/>
  <c r="L27" i="945"/>
  <c r="N27" i="945" s="1"/>
  <c r="L28" i="945"/>
  <c r="N28" i="945" s="1"/>
  <c r="L29" i="945"/>
  <c r="N29" i="945" s="1"/>
  <c r="L30" i="945"/>
  <c r="N30" i="945" s="1"/>
  <c r="L31" i="945"/>
  <c r="N31" i="945" s="1"/>
  <c r="L32" i="945"/>
  <c r="N32" i="945" s="1"/>
  <c r="L33" i="945"/>
  <c r="N33" i="945" s="1"/>
  <c r="L34" i="945"/>
  <c r="N34" i="945" s="1"/>
  <c r="L35" i="945"/>
  <c r="N35" i="945" s="1"/>
  <c r="L36" i="945"/>
  <c r="N36" i="945" s="1"/>
  <c r="L37" i="945"/>
  <c r="N37" i="945" s="1"/>
  <c r="L38" i="945"/>
  <c r="N38" i="945" s="1"/>
  <c r="L39" i="945"/>
  <c r="N39" i="945" s="1"/>
  <c r="L40" i="945"/>
  <c r="N40" i="945" s="1"/>
  <c r="L41" i="945"/>
  <c r="N41" i="945" s="1"/>
  <c r="L42" i="945"/>
  <c r="N42" i="945" s="1"/>
  <c r="L43" i="945"/>
  <c r="N43" i="945" s="1"/>
  <c r="L44" i="945"/>
  <c r="N44" i="945" s="1"/>
  <c r="L45" i="945"/>
  <c r="N45" i="945" s="1"/>
  <c r="L46" i="945"/>
  <c r="N46" i="945" s="1"/>
  <c r="L47" i="945"/>
  <c r="N47" i="945" s="1"/>
  <c r="L48" i="945"/>
  <c r="N48" i="945" s="1"/>
  <c r="L49" i="945"/>
  <c r="N49" i="945" s="1"/>
  <c r="L50" i="945"/>
  <c r="N50" i="945" s="1"/>
  <c r="L51" i="945"/>
  <c r="N51" i="945" s="1"/>
  <c r="L52" i="945"/>
  <c r="N52" i="945" s="1"/>
  <c r="L53" i="945"/>
  <c r="N53" i="945" s="1"/>
  <c r="L54" i="945"/>
  <c r="N54" i="945" s="1"/>
  <c r="L55" i="945"/>
  <c r="N55" i="945" s="1"/>
  <c r="L56" i="945"/>
  <c r="N56" i="945" s="1"/>
  <c r="L57" i="945"/>
  <c r="N57" i="945" s="1"/>
  <c r="L58" i="945"/>
  <c r="N58" i="945" s="1"/>
  <c r="L59" i="945"/>
  <c r="N59" i="945" s="1"/>
  <c r="L60" i="945"/>
  <c r="N60" i="945" s="1"/>
  <c r="L61" i="945"/>
  <c r="N61" i="945" s="1"/>
  <c r="L62" i="945"/>
  <c r="N62" i="945" s="1"/>
  <c r="L63" i="945"/>
  <c r="N63" i="945" s="1"/>
  <c r="L64" i="945"/>
  <c r="N64" i="945" s="1"/>
  <c r="L65" i="945"/>
  <c r="N65" i="945" s="1"/>
  <c r="L66" i="945"/>
  <c r="N66" i="945" s="1"/>
  <c r="L67" i="945"/>
  <c r="N67" i="945" s="1"/>
  <c r="L68" i="945"/>
  <c r="N68" i="945" s="1"/>
  <c r="L69" i="945"/>
  <c r="N69" i="945" s="1"/>
  <c r="L70" i="945"/>
  <c r="N70" i="945" s="1"/>
  <c r="L71" i="945"/>
  <c r="N71" i="945" s="1"/>
  <c r="L72" i="945"/>
  <c r="N72" i="945" s="1"/>
  <c r="L73" i="945"/>
  <c r="N73" i="945" s="1"/>
  <c r="L74" i="945"/>
  <c r="N74" i="945" s="1"/>
  <c r="L75" i="945"/>
  <c r="N75" i="945" s="1"/>
  <c r="L76" i="945"/>
  <c r="N76" i="945" s="1"/>
  <c r="L77" i="945"/>
  <c r="N77" i="945" s="1"/>
  <c r="L78" i="945"/>
  <c r="N78" i="945" s="1"/>
  <c r="L79" i="945"/>
  <c r="N79" i="945" s="1"/>
  <c r="L80" i="945"/>
  <c r="N80" i="945" s="1"/>
  <c r="L81" i="945"/>
  <c r="N81" i="945" s="1"/>
  <c r="L82" i="945"/>
  <c r="N82" i="945" s="1"/>
  <c r="L83" i="945"/>
  <c r="N83" i="945" s="1"/>
  <c r="L84" i="945"/>
  <c r="N84" i="945" s="1"/>
  <c r="L85" i="945"/>
  <c r="N85" i="945" s="1"/>
  <c r="L86" i="945"/>
  <c r="N86" i="945" s="1"/>
  <c r="L87" i="945"/>
  <c r="N87" i="945" s="1"/>
  <c r="L88" i="945"/>
  <c r="N88" i="945" s="1"/>
  <c r="L89" i="945"/>
  <c r="N89" i="945" s="1"/>
  <c r="L90" i="945"/>
  <c r="N90" i="945" s="1"/>
  <c r="L91" i="945"/>
  <c r="N91" i="945" s="1"/>
  <c r="L92" i="945"/>
  <c r="N92" i="945" s="1"/>
  <c r="L93" i="945"/>
  <c r="N93" i="945" s="1"/>
  <c r="L94" i="945"/>
  <c r="N94" i="945" s="1"/>
  <c r="L95" i="945"/>
  <c r="N95" i="945" s="1"/>
  <c r="L96" i="945"/>
  <c r="N96" i="945" s="1"/>
  <c r="L97" i="945"/>
  <c r="N97" i="945" s="1"/>
  <c r="L98" i="945"/>
  <c r="N98" i="945" s="1"/>
  <c r="L99" i="945"/>
  <c r="N99" i="945" s="1"/>
  <c r="L100" i="945"/>
  <c r="N100" i="945" s="1"/>
  <c r="L101" i="945"/>
  <c r="N101" i="945" s="1"/>
  <c r="L102" i="945"/>
  <c r="N102" i="945" s="1"/>
  <c r="L103" i="945"/>
  <c r="N103" i="945" s="1"/>
  <c r="L104" i="945"/>
  <c r="N104" i="945" s="1"/>
  <c r="L105" i="945"/>
  <c r="N105" i="945" s="1"/>
  <c r="L106" i="945"/>
  <c r="N106" i="945" s="1"/>
  <c r="L107" i="945"/>
  <c r="N107" i="945" s="1"/>
  <c r="L108" i="945"/>
  <c r="N108" i="945" s="1"/>
  <c r="L109" i="945"/>
  <c r="N109" i="945" s="1"/>
  <c r="L110" i="945"/>
  <c r="N110" i="945" s="1"/>
  <c r="L111" i="945"/>
  <c r="N111" i="945" s="1"/>
  <c r="L112" i="945"/>
  <c r="N112" i="945" s="1"/>
  <c r="O6" i="944"/>
  <c r="R25" i="944"/>
  <c r="J25" i="944"/>
  <c r="L25" i="944"/>
  <c r="N11" i="944"/>
  <c r="N12" i="944"/>
  <c r="N13" i="944"/>
  <c r="N14" i="944"/>
  <c r="N15" i="944"/>
  <c r="N16" i="944"/>
  <c r="N17" i="944"/>
  <c r="N18" i="944"/>
  <c r="N19" i="944"/>
  <c r="N20" i="944"/>
  <c r="N21" i="944"/>
  <c r="N22" i="944"/>
  <c r="N23" i="944"/>
  <c r="J11" i="944"/>
  <c r="L11" i="944" s="1"/>
  <c r="J12" i="944"/>
  <c r="L12" i="944" s="1"/>
  <c r="J13" i="944"/>
  <c r="L13" i="944" s="1"/>
  <c r="J14" i="944"/>
  <c r="L14" i="944" s="1"/>
  <c r="J15" i="944"/>
  <c r="L15" i="944" s="1"/>
  <c r="J16" i="944"/>
  <c r="L16" i="944" s="1"/>
  <c r="J17" i="944"/>
  <c r="L17" i="944" s="1"/>
  <c r="J18" i="944"/>
  <c r="L18" i="944" s="1"/>
  <c r="J19" i="944"/>
  <c r="L19" i="944" s="1"/>
  <c r="J20" i="944"/>
  <c r="L20" i="944" s="1"/>
  <c r="J21" i="944"/>
  <c r="L21" i="944"/>
  <c r="J22" i="944"/>
  <c r="L22" i="944"/>
  <c r="J23" i="944"/>
  <c r="L23" i="944" s="1"/>
  <c r="M7" i="6"/>
  <c r="M15" i="6"/>
  <c r="M23" i="6"/>
  <c r="M31" i="6"/>
  <c r="M39" i="6"/>
  <c r="M47" i="6"/>
  <c r="M55" i="6"/>
  <c r="M63" i="6"/>
  <c r="M71" i="6"/>
  <c r="M79" i="6"/>
  <c r="M87" i="6"/>
  <c r="M95" i="6"/>
  <c r="M103" i="6"/>
  <c r="M111" i="6"/>
  <c r="M119" i="6"/>
  <c r="M127" i="6"/>
  <c r="M135" i="6"/>
  <c r="M143" i="6"/>
  <c r="M151" i="6"/>
  <c r="M159" i="6"/>
  <c r="M167" i="6"/>
  <c r="M175" i="6"/>
  <c r="M183" i="6"/>
  <c r="M191" i="6"/>
  <c r="M199" i="6"/>
  <c r="M207" i="6"/>
  <c r="M215" i="6"/>
  <c r="M223" i="6"/>
  <c r="M231" i="6"/>
  <c r="M239" i="6"/>
  <c r="M247" i="6"/>
  <c r="M255" i="6"/>
  <c r="M263" i="6"/>
  <c r="M271" i="6"/>
  <c r="M279" i="6"/>
  <c r="M287" i="6"/>
  <c r="M295" i="6"/>
  <c r="M303" i="6"/>
  <c r="M311" i="6"/>
  <c r="M319" i="6"/>
  <c r="M327" i="6"/>
  <c r="M335" i="6"/>
  <c r="M343" i="6"/>
  <c r="M351" i="6"/>
  <c r="M359" i="6"/>
  <c r="M367" i="6"/>
  <c r="M375" i="6"/>
  <c r="M383" i="6"/>
  <c r="M391" i="6"/>
  <c r="M399" i="6"/>
  <c r="M407" i="6"/>
  <c r="M415" i="6"/>
  <c r="M423" i="6"/>
  <c r="M431" i="6"/>
  <c r="M439" i="6"/>
  <c r="M447" i="6"/>
  <c r="M455" i="6"/>
  <c r="M463" i="6"/>
  <c r="M471" i="6"/>
  <c r="M479" i="6"/>
  <c r="M487" i="6"/>
  <c r="M495" i="6"/>
  <c r="M503" i="6"/>
  <c r="M511" i="6"/>
  <c r="M519" i="6"/>
  <c r="M527" i="6"/>
  <c r="M535" i="6"/>
  <c r="M543" i="6"/>
  <c r="M551" i="6"/>
  <c r="M559" i="6"/>
  <c r="M567" i="6"/>
  <c r="M575" i="6"/>
  <c r="M583" i="6"/>
  <c r="M591" i="6"/>
  <c r="M599" i="6"/>
  <c r="M607" i="6"/>
  <c r="M615" i="6"/>
  <c r="M623" i="6"/>
  <c r="M631" i="6"/>
  <c r="M639" i="6"/>
  <c r="M647" i="6"/>
  <c r="M655" i="6"/>
  <c r="M663" i="6"/>
  <c r="M671" i="6"/>
  <c r="M679" i="6"/>
  <c r="M687" i="6"/>
  <c r="M695" i="6"/>
  <c r="M703" i="6"/>
  <c r="M711" i="6"/>
  <c r="M719" i="6"/>
  <c r="M727" i="6"/>
  <c r="M735" i="6"/>
  <c r="M743" i="6"/>
  <c r="M751" i="6"/>
  <c r="M759" i="6"/>
  <c r="M767" i="6"/>
  <c r="M775" i="6"/>
  <c r="M783" i="6"/>
  <c r="M791" i="6"/>
  <c r="M799" i="6"/>
  <c r="M807" i="6"/>
  <c r="M815" i="6"/>
  <c r="M823" i="6"/>
  <c r="M831" i="6"/>
  <c r="M839" i="6"/>
  <c r="M847" i="6"/>
  <c r="M855" i="6"/>
  <c r="M863" i="6"/>
  <c r="M871" i="6"/>
  <c r="M879" i="6"/>
  <c r="M887" i="6"/>
  <c r="M895" i="6"/>
  <c r="M903" i="6"/>
  <c r="M911" i="6"/>
  <c r="M919" i="6"/>
  <c r="M927" i="6"/>
  <c r="M935" i="6"/>
  <c r="M943" i="6"/>
  <c r="M951" i="6"/>
  <c r="M959" i="6"/>
  <c r="M967" i="6"/>
  <c r="M975" i="6"/>
  <c r="M983" i="6"/>
  <c r="M991" i="6"/>
  <c r="M999" i="6"/>
  <c r="M1007" i="6"/>
  <c r="M1015" i="6"/>
  <c r="M8" i="6"/>
  <c r="M16" i="6"/>
  <c r="M24" i="6"/>
  <c r="M32" i="6"/>
  <c r="M40" i="6"/>
  <c r="M48" i="6"/>
  <c r="M56" i="6"/>
  <c r="M64" i="6"/>
  <c r="M72" i="6"/>
  <c r="M80" i="6"/>
  <c r="M88" i="6"/>
  <c r="M96" i="6"/>
  <c r="M104" i="6"/>
  <c r="M112" i="6"/>
  <c r="M120" i="6"/>
  <c r="M128" i="6"/>
  <c r="M136" i="6"/>
  <c r="M144" i="6"/>
  <c r="M152" i="6"/>
  <c r="M160" i="6"/>
  <c r="M168" i="6"/>
  <c r="M176" i="6"/>
  <c r="M184" i="6"/>
  <c r="M192" i="6"/>
  <c r="M200" i="6"/>
  <c r="M208" i="6"/>
  <c r="M216" i="6"/>
  <c r="M224" i="6"/>
  <c r="M232" i="6"/>
  <c r="M240" i="6"/>
  <c r="M248" i="6"/>
  <c r="M256" i="6"/>
  <c r="M264" i="6"/>
  <c r="M272" i="6"/>
  <c r="M280" i="6"/>
  <c r="M288" i="6"/>
  <c r="M296" i="6"/>
  <c r="M304" i="6"/>
  <c r="M312" i="6"/>
  <c r="M320" i="6"/>
  <c r="M328" i="6"/>
  <c r="M336" i="6"/>
  <c r="M344" i="6"/>
  <c r="M352" i="6"/>
  <c r="M360" i="6"/>
  <c r="M368" i="6"/>
  <c r="M376" i="6"/>
  <c r="M384" i="6"/>
  <c r="M392" i="6"/>
  <c r="M400" i="6"/>
  <c r="M408" i="6"/>
  <c r="M416" i="6"/>
  <c r="M424" i="6"/>
  <c r="M432" i="6"/>
  <c r="M440" i="6"/>
  <c r="M448" i="6"/>
  <c r="M456" i="6"/>
  <c r="M464" i="6"/>
  <c r="M472" i="6"/>
  <c r="M480" i="6"/>
  <c r="M488" i="6"/>
  <c r="M496" i="6"/>
  <c r="M504" i="6"/>
  <c r="M512" i="6"/>
  <c r="M520" i="6"/>
  <c r="M528" i="6"/>
  <c r="M536" i="6"/>
  <c r="M544" i="6"/>
  <c r="M552" i="6"/>
  <c r="M560" i="6"/>
  <c r="M568" i="6"/>
  <c r="M576" i="6"/>
  <c r="M584" i="6"/>
  <c r="M592" i="6"/>
  <c r="M600" i="6"/>
  <c r="M608" i="6"/>
  <c r="M616" i="6"/>
  <c r="M624" i="6"/>
  <c r="M632" i="6"/>
  <c r="M640" i="6"/>
  <c r="M648" i="6"/>
  <c r="M656" i="6"/>
  <c r="M664" i="6"/>
  <c r="M672" i="6"/>
  <c r="M680" i="6"/>
  <c r="M688" i="6"/>
  <c r="M696" i="6"/>
  <c r="M704" i="6"/>
  <c r="M712" i="6"/>
  <c r="M720" i="6"/>
  <c r="M728" i="6"/>
  <c r="M736" i="6"/>
  <c r="M744" i="6"/>
  <c r="M752" i="6"/>
  <c r="M760" i="6"/>
  <c r="M768" i="6"/>
  <c r="M776" i="6"/>
  <c r="M784" i="6"/>
  <c r="M792" i="6"/>
  <c r="M800" i="6"/>
  <c r="M808" i="6"/>
  <c r="M816" i="6"/>
  <c r="M824" i="6"/>
  <c r="M832" i="6"/>
  <c r="M840" i="6"/>
  <c r="M848" i="6"/>
  <c r="M856" i="6"/>
  <c r="M864" i="6"/>
  <c r="M872" i="6"/>
  <c r="M880" i="6"/>
  <c r="M888" i="6"/>
  <c r="M896" i="6"/>
  <c r="M904" i="6"/>
  <c r="M912" i="6"/>
  <c r="M920" i="6"/>
  <c r="M928" i="6"/>
  <c r="M936" i="6"/>
  <c r="M944" i="6"/>
  <c r="M952" i="6"/>
  <c r="M960" i="6"/>
  <c r="M968" i="6"/>
  <c r="M976" i="6"/>
  <c r="M984" i="6"/>
  <c r="M992" i="6"/>
  <c r="M1000" i="6"/>
  <c r="M1008" i="6"/>
  <c r="M1016" i="6"/>
  <c r="M9" i="6"/>
  <c r="M17" i="6"/>
  <c r="M25" i="6"/>
  <c r="M33" i="6"/>
  <c r="M41" i="6"/>
  <c r="M49" i="6"/>
  <c r="M57" i="6"/>
  <c r="M65" i="6"/>
  <c r="M73" i="6"/>
  <c r="M81" i="6"/>
  <c r="M89" i="6"/>
  <c r="M97" i="6"/>
  <c r="M105" i="6"/>
  <c r="M113" i="6"/>
  <c r="M121" i="6"/>
  <c r="M129" i="6"/>
  <c r="M137" i="6"/>
  <c r="M145" i="6"/>
  <c r="M153" i="6"/>
  <c r="M161" i="6"/>
  <c r="M169" i="6"/>
  <c r="M177" i="6"/>
  <c r="M185" i="6"/>
  <c r="M193" i="6"/>
  <c r="M201" i="6"/>
  <c r="M209" i="6"/>
  <c r="M217" i="6"/>
  <c r="M225" i="6"/>
  <c r="M233" i="6"/>
  <c r="M241" i="6"/>
  <c r="M249" i="6"/>
  <c r="M257" i="6"/>
  <c r="M265" i="6"/>
  <c r="M273" i="6"/>
  <c r="M281" i="6"/>
  <c r="M289" i="6"/>
  <c r="M297" i="6"/>
  <c r="M305" i="6"/>
  <c r="M313" i="6"/>
  <c r="M321" i="6"/>
  <c r="M329" i="6"/>
  <c r="M337" i="6"/>
  <c r="M345" i="6"/>
  <c r="M353" i="6"/>
  <c r="M361" i="6"/>
  <c r="M369" i="6"/>
  <c r="M377" i="6"/>
  <c r="M385" i="6"/>
  <c r="M393" i="6"/>
  <c r="M401" i="6"/>
  <c r="M409" i="6"/>
  <c r="M417" i="6"/>
  <c r="M425" i="6"/>
  <c r="M433" i="6"/>
  <c r="M441" i="6"/>
  <c r="M449" i="6"/>
  <c r="M457" i="6"/>
  <c r="M465" i="6"/>
  <c r="M473" i="6"/>
  <c r="M481" i="6"/>
  <c r="M489" i="6"/>
  <c r="M497" i="6"/>
  <c r="M505" i="6"/>
  <c r="M513" i="6"/>
  <c r="M521" i="6"/>
  <c r="M529" i="6"/>
  <c r="M537" i="6"/>
  <c r="M545" i="6"/>
  <c r="M553" i="6"/>
  <c r="M561" i="6"/>
  <c r="M569" i="6"/>
  <c r="M577" i="6"/>
  <c r="M585" i="6"/>
  <c r="M593" i="6"/>
  <c r="M601" i="6"/>
  <c r="M609" i="6"/>
  <c r="M617" i="6"/>
  <c r="M625" i="6"/>
  <c r="M633" i="6"/>
  <c r="M641" i="6"/>
  <c r="M649" i="6"/>
  <c r="M657" i="6"/>
  <c r="M665" i="6"/>
  <c r="M673" i="6"/>
  <c r="M681" i="6"/>
  <c r="M689" i="6"/>
  <c r="M697" i="6"/>
  <c r="M705" i="6"/>
  <c r="M713" i="6"/>
  <c r="M721" i="6"/>
  <c r="M729" i="6"/>
  <c r="M737" i="6"/>
  <c r="M745" i="6"/>
  <c r="M753" i="6"/>
  <c r="M761" i="6"/>
  <c r="M769" i="6"/>
  <c r="M777" i="6"/>
  <c r="M785" i="6"/>
  <c r="M793" i="6"/>
  <c r="M801" i="6"/>
  <c r="M809" i="6"/>
  <c r="M817" i="6"/>
  <c r="M825" i="6"/>
  <c r="M833" i="6"/>
  <c r="M841" i="6"/>
  <c r="M849" i="6"/>
  <c r="M857" i="6"/>
  <c r="M865" i="6"/>
  <c r="M873" i="6"/>
  <c r="M881" i="6"/>
  <c r="M889" i="6"/>
  <c r="M897" i="6"/>
  <c r="M905" i="6"/>
  <c r="M913" i="6"/>
  <c r="M921" i="6"/>
  <c r="M929" i="6"/>
  <c r="M937" i="6"/>
  <c r="M945" i="6"/>
  <c r="M953" i="6"/>
  <c r="M961" i="6"/>
  <c r="M969" i="6"/>
  <c r="M977" i="6"/>
  <c r="M985" i="6"/>
  <c r="M993" i="6"/>
  <c r="M1001" i="6"/>
  <c r="M1009" i="6"/>
  <c r="M1017" i="6"/>
  <c r="M10" i="6"/>
  <c r="M18" i="6"/>
  <c r="M26" i="6"/>
  <c r="M34" i="6"/>
  <c r="M42" i="6"/>
  <c r="M50" i="6"/>
  <c r="M58" i="6"/>
  <c r="M66" i="6"/>
  <c r="M74" i="6"/>
  <c r="M82" i="6"/>
  <c r="M90" i="6"/>
  <c r="M98" i="6"/>
  <c r="M106" i="6"/>
  <c r="M114" i="6"/>
  <c r="M122" i="6"/>
  <c r="M130" i="6"/>
  <c r="M138" i="6"/>
  <c r="M146" i="6"/>
  <c r="M154" i="6"/>
  <c r="M162" i="6"/>
  <c r="M170" i="6"/>
  <c r="M178" i="6"/>
  <c r="M186" i="6"/>
  <c r="M194" i="6"/>
  <c r="M202" i="6"/>
  <c r="M210" i="6"/>
  <c r="M218" i="6"/>
  <c r="M226" i="6"/>
  <c r="M234" i="6"/>
  <c r="M242" i="6"/>
  <c r="M250" i="6"/>
  <c r="M258" i="6"/>
  <c r="M266" i="6"/>
  <c r="M274" i="6"/>
  <c r="M282" i="6"/>
  <c r="M290" i="6"/>
  <c r="M298" i="6"/>
  <c r="M306" i="6"/>
  <c r="M314" i="6"/>
  <c r="M322" i="6"/>
  <c r="M330" i="6"/>
  <c r="M338" i="6"/>
  <c r="M346" i="6"/>
  <c r="M354" i="6"/>
  <c r="M362" i="6"/>
  <c r="M370" i="6"/>
  <c r="M378" i="6"/>
  <c r="M386" i="6"/>
  <c r="M394" i="6"/>
  <c r="M402" i="6"/>
  <c r="M410" i="6"/>
  <c r="M418" i="6"/>
  <c r="M426" i="6"/>
  <c r="M434" i="6"/>
  <c r="M442" i="6"/>
  <c r="M450" i="6"/>
  <c r="M458" i="6"/>
  <c r="M466" i="6"/>
  <c r="M474" i="6"/>
  <c r="M482" i="6"/>
  <c r="M490" i="6"/>
  <c r="M498" i="6"/>
  <c r="M506" i="6"/>
  <c r="M514" i="6"/>
  <c r="M522" i="6"/>
  <c r="M530" i="6"/>
  <c r="M538" i="6"/>
  <c r="M546" i="6"/>
  <c r="M554" i="6"/>
  <c r="M562" i="6"/>
  <c r="M570" i="6"/>
  <c r="M578" i="6"/>
  <c r="M586" i="6"/>
  <c r="M594" i="6"/>
  <c r="M602" i="6"/>
  <c r="M610" i="6"/>
  <c r="M618" i="6"/>
  <c r="M626" i="6"/>
  <c r="M634" i="6"/>
  <c r="M642" i="6"/>
  <c r="M650" i="6"/>
  <c r="M658" i="6"/>
  <c r="M666" i="6"/>
  <c r="M674" i="6"/>
  <c r="M682" i="6"/>
  <c r="M690" i="6"/>
  <c r="M698" i="6"/>
  <c r="M706" i="6"/>
  <c r="M714" i="6"/>
  <c r="M722" i="6"/>
  <c r="M730" i="6"/>
  <c r="M738" i="6"/>
  <c r="M746" i="6"/>
  <c r="M754" i="6"/>
  <c r="M762" i="6"/>
  <c r="M770" i="6"/>
  <c r="M778" i="6"/>
  <c r="M786" i="6"/>
  <c r="M794" i="6"/>
  <c r="M802" i="6"/>
  <c r="M810" i="6"/>
  <c r="M818" i="6"/>
  <c r="M826" i="6"/>
  <c r="M834" i="6"/>
  <c r="M842" i="6"/>
  <c r="M850" i="6"/>
  <c r="M858" i="6"/>
  <c r="M866" i="6"/>
  <c r="M874" i="6"/>
  <c r="M882" i="6"/>
  <c r="M890" i="6"/>
  <c r="M898" i="6"/>
  <c r="M906" i="6"/>
  <c r="M914" i="6"/>
  <c r="M922" i="6"/>
  <c r="M930" i="6"/>
  <c r="M938" i="6"/>
  <c r="M946" i="6"/>
  <c r="M954" i="6"/>
  <c r="M962" i="6"/>
  <c r="M970" i="6"/>
  <c r="M978" i="6"/>
  <c r="M986" i="6"/>
  <c r="M994" i="6"/>
  <c r="M1002" i="6"/>
  <c r="M1010" i="6"/>
  <c r="M1018" i="6"/>
  <c r="M11" i="6"/>
  <c r="M19" i="6"/>
  <c r="M27" i="6"/>
  <c r="M35" i="6"/>
  <c r="M43" i="6"/>
  <c r="M51" i="6"/>
  <c r="M59" i="6"/>
  <c r="M67" i="6"/>
  <c r="M75" i="6"/>
  <c r="M83" i="6"/>
  <c r="M91" i="6"/>
  <c r="M99" i="6"/>
  <c r="M107" i="6"/>
  <c r="M115" i="6"/>
  <c r="M123" i="6"/>
  <c r="M131" i="6"/>
  <c r="M139" i="6"/>
  <c r="M147" i="6"/>
  <c r="M155" i="6"/>
  <c r="M163" i="6"/>
  <c r="M171" i="6"/>
  <c r="M179" i="6"/>
  <c r="M187" i="6"/>
  <c r="M195" i="6"/>
  <c r="M203" i="6"/>
  <c r="M211" i="6"/>
  <c r="M219" i="6"/>
  <c r="M227" i="6"/>
  <c r="M235" i="6"/>
  <c r="M243" i="6"/>
  <c r="M251" i="6"/>
  <c r="M259" i="6"/>
  <c r="M267" i="6"/>
  <c r="M275" i="6"/>
  <c r="M283" i="6"/>
  <c r="M291" i="6"/>
  <c r="M299" i="6"/>
  <c r="M307" i="6"/>
  <c r="M315" i="6"/>
  <c r="M323" i="6"/>
  <c r="M331" i="6"/>
  <c r="M339" i="6"/>
  <c r="M347" i="6"/>
  <c r="M355" i="6"/>
  <c r="M363" i="6"/>
  <c r="M371" i="6"/>
  <c r="M379" i="6"/>
  <c r="M387" i="6"/>
  <c r="M395" i="6"/>
  <c r="M403" i="6"/>
  <c r="M411" i="6"/>
  <c r="M419" i="6"/>
  <c r="M427" i="6"/>
  <c r="M435" i="6"/>
  <c r="M443" i="6"/>
  <c r="M451" i="6"/>
  <c r="M459" i="6"/>
  <c r="M467" i="6"/>
  <c r="M475" i="6"/>
  <c r="M483" i="6"/>
  <c r="M491" i="6"/>
  <c r="M499" i="6"/>
  <c r="M507" i="6"/>
  <c r="M515" i="6"/>
  <c r="M523" i="6"/>
  <c r="M531" i="6"/>
  <c r="M539" i="6"/>
  <c r="M547" i="6"/>
  <c r="M555" i="6"/>
  <c r="M563" i="6"/>
  <c r="M571" i="6"/>
  <c r="M579" i="6"/>
  <c r="M587" i="6"/>
  <c r="M595" i="6"/>
  <c r="M603" i="6"/>
  <c r="M611" i="6"/>
  <c r="M619" i="6"/>
  <c r="M627" i="6"/>
  <c r="M635" i="6"/>
  <c r="M643" i="6"/>
  <c r="M651" i="6"/>
  <c r="M659" i="6"/>
  <c r="M667" i="6"/>
  <c r="M675" i="6"/>
  <c r="M683" i="6"/>
  <c r="M691" i="6"/>
  <c r="M699" i="6"/>
  <c r="M707" i="6"/>
  <c r="M715" i="6"/>
  <c r="M723" i="6"/>
  <c r="M731" i="6"/>
  <c r="M739" i="6"/>
  <c r="M747" i="6"/>
  <c r="M755" i="6"/>
  <c r="M763" i="6"/>
  <c r="M771" i="6"/>
  <c r="M779" i="6"/>
  <c r="M787" i="6"/>
  <c r="M795" i="6"/>
  <c r="M803" i="6"/>
  <c r="M811" i="6"/>
  <c r="M819" i="6"/>
  <c r="M827" i="6"/>
  <c r="M835" i="6"/>
  <c r="M843" i="6"/>
  <c r="M851" i="6"/>
  <c r="M859" i="6"/>
  <c r="M867" i="6"/>
  <c r="M875" i="6"/>
  <c r="M883" i="6"/>
  <c r="M891" i="6"/>
  <c r="M899" i="6"/>
  <c r="M907" i="6"/>
  <c r="M915" i="6"/>
  <c r="M923" i="6"/>
  <c r="M931" i="6"/>
  <c r="M939" i="6"/>
  <c r="M947" i="6"/>
  <c r="M955" i="6"/>
  <c r="M963" i="6"/>
  <c r="M971" i="6"/>
  <c r="M979" i="6"/>
  <c r="M987" i="6"/>
  <c r="M995" i="6"/>
  <c r="M1003" i="6"/>
  <c r="M1011" i="6"/>
  <c r="M1019" i="6"/>
  <c r="M12" i="6"/>
  <c r="M20" i="6"/>
  <c r="M28" i="6"/>
  <c r="M36" i="6"/>
  <c r="M44" i="6"/>
  <c r="M52" i="6"/>
  <c r="M60" i="6"/>
  <c r="M68" i="6"/>
  <c r="M76" i="6"/>
  <c r="M84" i="6"/>
  <c r="M92" i="6"/>
  <c r="M100" i="6"/>
  <c r="M108" i="6"/>
  <c r="M116" i="6"/>
  <c r="M124" i="6"/>
  <c r="M132" i="6"/>
  <c r="M140" i="6"/>
  <c r="M148" i="6"/>
  <c r="M156" i="6"/>
  <c r="M164" i="6"/>
  <c r="M172" i="6"/>
  <c r="M180" i="6"/>
  <c r="M188" i="6"/>
  <c r="M196" i="6"/>
  <c r="M204" i="6"/>
  <c r="M212" i="6"/>
  <c r="M220" i="6"/>
  <c r="M228" i="6"/>
  <c r="M236" i="6"/>
  <c r="M244" i="6"/>
  <c r="M252" i="6"/>
  <c r="M260" i="6"/>
  <c r="M268" i="6"/>
  <c r="M276" i="6"/>
  <c r="M284" i="6"/>
  <c r="M292" i="6"/>
  <c r="M300" i="6"/>
  <c r="M308" i="6"/>
  <c r="M316" i="6"/>
  <c r="M324" i="6"/>
  <c r="M332" i="6"/>
  <c r="M340" i="6"/>
  <c r="M348" i="6"/>
  <c r="M356" i="6"/>
  <c r="M364" i="6"/>
  <c r="M372" i="6"/>
  <c r="M380" i="6"/>
  <c r="M388" i="6"/>
  <c r="M396" i="6"/>
  <c r="M404" i="6"/>
  <c r="M412" i="6"/>
  <c r="M420" i="6"/>
  <c r="M428" i="6"/>
  <c r="M436" i="6"/>
  <c r="M444" i="6"/>
  <c r="M452" i="6"/>
  <c r="M460" i="6"/>
  <c r="M468" i="6"/>
  <c r="M476" i="6"/>
  <c r="M484" i="6"/>
  <c r="M492" i="6"/>
  <c r="M500" i="6"/>
  <c r="M508" i="6"/>
  <c r="M516" i="6"/>
  <c r="M524" i="6"/>
  <c r="M532" i="6"/>
  <c r="M540" i="6"/>
  <c r="M548" i="6"/>
  <c r="M556" i="6"/>
  <c r="M564" i="6"/>
  <c r="M572" i="6"/>
  <c r="M580" i="6"/>
  <c r="M588" i="6"/>
  <c r="M596" i="6"/>
  <c r="M604" i="6"/>
  <c r="M612" i="6"/>
  <c r="M620" i="6"/>
  <c r="M628" i="6"/>
  <c r="M636" i="6"/>
  <c r="M644" i="6"/>
  <c r="M652" i="6"/>
  <c r="M660" i="6"/>
  <c r="M668" i="6"/>
  <c r="M676" i="6"/>
  <c r="M684" i="6"/>
  <c r="M692" i="6"/>
  <c r="M700" i="6"/>
  <c r="M708" i="6"/>
  <c r="M716" i="6"/>
  <c r="M724" i="6"/>
  <c r="M732" i="6"/>
  <c r="M740" i="6"/>
  <c r="M748" i="6"/>
  <c r="M756" i="6"/>
  <c r="M764" i="6"/>
  <c r="M772" i="6"/>
  <c r="M780" i="6"/>
  <c r="M788" i="6"/>
  <c r="M796" i="6"/>
  <c r="M804" i="6"/>
  <c r="M812" i="6"/>
  <c r="M820" i="6"/>
  <c r="M828" i="6"/>
  <c r="M836" i="6"/>
  <c r="M844" i="6"/>
  <c r="M852" i="6"/>
  <c r="M860" i="6"/>
  <c r="M868" i="6"/>
  <c r="M876" i="6"/>
  <c r="M884" i="6"/>
  <c r="M892" i="6"/>
  <c r="M900" i="6"/>
  <c r="M908" i="6"/>
  <c r="M916" i="6"/>
  <c r="M924" i="6"/>
  <c r="M932" i="6"/>
  <c r="M940" i="6"/>
  <c r="M948" i="6"/>
  <c r="M956" i="6"/>
  <c r="M964" i="6"/>
  <c r="M972" i="6"/>
  <c r="M980" i="6"/>
  <c r="M988" i="6"/>
  <c r="M996" i="6"/>
  <c r="M1004" i="6"/>
  <c r="M1012" i="6"/>
  <c r="M1020" i="6"/>
  <c r="M14" i="6"/>
  <c r="M22" i="6"/>
  <c r="M30" i="6"/>
  <c r="M38" i="6"/>
  <c r="M46" i="6"/>
  <c r="M54" i="6"/>
  <c r="M62" i="6"/>
  <c r="M70" i="6"/>
  <c r="M78" i="6"/>
  <c r="M86" i="6"/>
  <c r="M94" i="6"/>
  <c r="M102" i="6"/>
  <c r="M110" i="6"/>
  <c r="M118" i="6"/>
  <c r="M126" i="6"/>
  <c r="M134" i="6"/>
  <c r="M142" i="6"/>
  <c r="M150" i="6"/>
  <c r="M158" i="6"/>
  <c r="M166" i="6"/>
  <c r="M174" i="6"/>
  <c r="M182" i="6"/>
  <c r="M190" i="6"/>
  <c r="M198" i="6"/>
  <c r="M206" i="6"/>
  <c r="M214" i="6"/>
  <c r="M222" i="6"/>
  <c r="M230" i="6"/>
  <c r="M238" i="6"/>
  <c r="M246" i="6"/>
  <c r="M254" i="6"/>
  <c r="M262" i="6"/>
  <c r="M270" i="6"/>
  <c r="M278" i="6"/>
  <c r="M286" i="6"/>
  <c r="M294" i="6"/>
  <c r="M302" i="6"/>
  <c r="M310" i="6"/>
  <c r="M318" i="6"/>
  <c r="M326" i="6"/>
  <c r="M334" i="6"/>
  <c r="M342" i="6"/>
  <c r="M350" i="6"/>
  <c r="M358" i="6"/>
  <c r="M366" i="6"/>
  <c r="M374" i="6"/>
  <c r="M382" i="6"/>
  <c r="M390" i="6"/>
  <c r="M398" i="6"/>
  <c r="M406" i="6"/>
  <c r="M414" i="6"/>
  <c r="M422" i="6"/>
  <c r="M430" i="6"/>
  <c r="M438" i="6"/>
  <c r="M446" i="6"/>
  <c r="M454" i="6"/>
  <c r="M462" i="6"/>
  <c r="M470" i="6"/>
  <c r="M478" i="6"/>
  <c r="M486" i="6"/>
  <c r="M494" i="6"/>
  <c r="M502" i="6"/>
  <c r="M510" i="6"/>
  <c r="M518" i="6"/>
  <c r="M526" i="6"/>
  <c r="M534" i="6"/>
  <c r="M542" i="6"/>
  <c r="M550" i="6"/>
  <c r="M558" i="6"/>
  <c r="M566" i="6"/>
  <c r="M574" i="6"/>
  <c r="M582" i="6"/>
  <c r="M590" i="6"/>
  <c r="M598" i="6"/>
  <c r="M606" i="6"/>
  <c r="M614" i="6"/>
  <c r="M622" i="6"/>
  <c r="M630" i="6"/>
  <c r="M638" i="6"/>
  <c r="M646" i="6"/>
  <c r="M654" i="6"/>
  <c r="M662" i="6"/>
  <c r="M670" i="6"/>
  <c r="M678" i="6"/>
  <c r="M686" i="6"/>
  <c r="M694" i="6"/>
  <c r="M702" i="6"/>
  <c r="M710" i="6"/>
  <c r="M718" i="6"/>
  <c r="M726" i="6"/>
  <c r="M734" i="6"/>
  <c r="M742" i="6"/>
  <c r="M750" i="6"/>
  <c r="M758" i="6"/>
  <c r="M766" i="6"/>
  <c r="M774" i="6"/>
  <c r="M782" i="6"/>
  <c r="M790" i="6"/>
  <c r="M798" i="6"/>
  <c r="M806" i="6"/>
  <c r="M814" i="6"/>
  <c r="M822" i="6"/>
  <c r="M830" i="6"/>
  <c r="M838" i="6"/>
  <c r="M846" i="6"/>
  <c r="M854" i="6"/>
  <c r="M862" i="6"/>
  <c r="M870" i="6"/>
  <c r="M878" i="6"/>
  <c r="M886" i="6"/>
  <c r="M894" i="6"/>
  <c r="M902" i="6"/>
  <c r="M910" i="6"/>
  <c r="M918" i="6"/>
  <c r="M926" i="6"/>
  <c r="M934" i="6"/>
  <c r="M942" i="6"/>
  <c r="M950" i="6"/>
  <c r="M958" i="6"/>
  <c r="M966" i="6"/>
  <c r="M974" i="6"/>
  <c r="M982" i="6"/>
  <c r="M990" i="6"/>
  <c r="M998" i="6"/>
  <c r="M1006" i="6"/>
  <c r="M1014" i="6"/>
  <c r="M1022" i="6"/>
  <c r="M13" i="6"/>
  <c r="M77" i="6"/>
  <c r="M141" i="6"/>
  <c r="M205" i="6"/>
  <c r="M269" i="6"/>
  <c r="M333" i="6"/>
  <c r="M397" i="6"/>
  <c r="M461" i="6"/>
  <c r="M525" i="6"/>
  <c r="M589" i="6"/>
  <c r="M653" i="6"/>
  <c r="M717" i="6"/>
  <c r="M781" i="6"/>
  <c r="M845" i="6"/>
  <c r="M909" i="6"/>
  <c r="M973" i="6"/>
  <c r="M1024" i="6"/>
  <c r="M1032" i="6"/>
  <c r="M1040" i="6"/>
  <c r="M1048" i="6"/>
  <c r="M1056" i="6"/>
  <c r="M1064" i="6"/>
  <c r="M1072" i="6"/>
  <c r="M1080" i="6"/>
  <c r="M1088" i="6"/>
  <c r="M1096" i="6"/>
  <c r="N34" i="6"/>
  <c r="N98" i="6"/>
  <c r="N55" i="6"/>
  <c r="N119" i="6"/>
  <c r="N183" i="6"/>
  <c r="N52" i="6"/>
  <c r="N25" i="6"/>
  <c r="N89" i="6"/>
  <c r="N46" i="6"/>
  <c r="N11" i="6"/>
  <c r="N75" i="6"/>
  <c r="N139" i="6"/>
  <c r="N203" i="6"/>
  <c r="N64" i="6"/>
  <c r="N45" i="6"/>
  <c r="N109" i="6"/>
  <c r="N141" i="6"/>
  <c r="N173" i="6"/>
  <c r="N210" i="6"/>
  <c r="N104" i="6"/>
  <c r="N263" i="6"/>
  <c r="N327" i="6"/>
  <c r="N244" i="6"/>
  <c r="N225" i="6"/>
  <c r="N120" i="6"/>
  <c r="N136" i="6"/>
  <c r="N152" i="6"/>
  <c r="N168" i="6"/>
  <c r="N184" i="6"/>
  <c r="N200" i="6"/>
  <c r="N254" i="6"/>
  <c r="N251" i="6"/>
  <c r="N315" i="6"/>
  <c r="N112" i="6"/>
  <c r="N264" i="6"/>
  <c r="N229" i="6"/>
  <c r="N293" i="6"/>
  <c r="N386" i="6"/>
  <c r="N450" i="6"/>
  <c r="N514" i="6"/>
  <c r="N289" i="6"/>
  <c r="N415" i="6"/>
  <c r="N343" i="6"/>
  <c r="N404" i="6"/>
  <c r="N308" i="6"/>
  <c r="N324" i="6"/>
  <c r="N345" i="6"/>
  <c r="N300" i="6"/>
  <c r="N398" i="6"/>
  <c r="N395" i="6"/>
  <c r="N459" i="6"/>
  <c r="N523" i="6"/>
  <c r="N400" i="6"/>
  <c r="N309" i="6"/>
  <c r="N346" i="6"/>
  <c r="N464" i="6"/>
  <c r="N405" i="6"/>
  <c r="N532" i="6"/>
  <c r="N598" i="6"/>
  <c r="N493" i="6"/>
  <c r="N563" i="6"/>
  <c r="N481" i="6"/>
  <c r="N513" i="6"/>
  <c r="N568" i="6"/>
  <c r="N529" i="6"/>
  <c r="N445" i="6"/>
  <c r="N562" i="6"/>
  <c r="N626" i="6"/>
  <c r="N690" i="6"/>
  <c r="N516" i="6"/>
  <c r="N583" i="6"/>
  <c r="N480" i="6"/>
  <c r="N512" i="6"/>
  <c r="N564" i="6"/>
  <c r="N628" i="6"/>
  <c r="N587" i="6"/>
  <c r="N664" i="6"/>
  <c r="N730" i="6"/>
  <c r="N683" i="6"/>
  <c r="N751" i="6"/>
  <c r="N565" i="6"/>
  <c r="N724" i="6"/>
  <c r="N607" i="6"/>
  <c r="N635" i="6"/>
  <c r="N651" i="6"/>
  <c r="N667" i="6"/>
  <c r="N721" i="6"/>
  <c r="N680" i="6"/>
  <c r="N742" i="6"/>
  <c r="N699" i="6"/>
  <c r="N763" i="6"/>
  <c r="N827" i="6"/>
  <c r="N891" i="6"/>
  <c r="N601" i="6"/>
  <c r="N736" i="6"/>
  <c r="N800" i="6"/>
  <c r="N638" i="6"/>
  <c r="N701" i="6"/>
  <c r="N765" i="6"/>
  <c r="N829" i="6"/>
  <c r="N893" i="6"/>
  <c r="N801" i="6"/>
  <c r="N958" i="6"/>
  <c r="N806" i="6"/>
  <c r="N971" i="6"/>
  <c r="N1035" i="6"/>
  <c r="N778" i="6"/>
  <c r="N952" i="6"/>
  <c r="N815" i="6"/>
  <c r="N879" i="6"/>
  <c r="N949" i="6"/>
  <c r="N809" i="6"/>
  <c r="N873" i="6"/>
  <c r="N938" i="6"/>
  <c r="N927" i="6"/>
  <c r="N991" i="6"/>
  <c r="N1055" i="6"/>
  <c r="N1036" i="6"/>
  <c r="N940" i="6"/>
  <c r="N1004" i="6"/>
  <c r="N798" i="6"/>
  <c r="N824" i="6"/>
  <c r="N840" i="6"/>
  <c r="N856" i="6"/>
  <c r="N872" i="6"/>
  <c r="N888" i="6"/>
  <c r="N904" i="6"/>
  <c r="N961" i="6"/>
  <c r="N1025" i="6"/>
  <c r="N1089" i="6"/>
  <c r="N1046" i="6"/>
  <c r="N1090" i="6"/>
  <c r="N1086" i="6"/>
  <c r="N1070" i="6"/>
  <c r="N1091" i="6"/>
  <c r="N1050" i="6"/>
  <c r="N1082" i="6"/>
  <c r="N644" i="6"/>
  <c r="N681" i="6"/>
  <c r="N703" i="6"/>
  <c r="N609" i="6"/>
  <c r="N623" i="6"/>
  <c r="N655" i="6"/>
  <c r="N737" i="6"/>
  <c r="N694" i="6"/>
  <c r="N715" i="6"/>
  <c r="N843" i="6"/>
  <c r="N677" i="6"/>
  <c r="N584" i="6"/>
  <c r="N717" i="6"/>
  <c r="N845" i="6"/>
  <c r="N912" i="6"/>
  <c r="N921" i="6"/>
  <c r="N1051" i="6"/>
  <c r="N968" i="6"/>
  <c r="N895" i="6"/>
  <c r="N825" i="6"/>
  <c r="N954" i="6"/>
  <c r="N1007" i="6"/>
  <c r="N1076" i="6"/>
  <c r="N1020" i="6"/>
  <c r="N828" i="6"/>
  <c r="N844" i="6"/>
  <c r="N876" i="6"/>
  <c r="N977" i="6"/>
  <c r="N1032" i="6"/>
  <c r="N986" i="6"/>
  <c r="N978" i="6"/>
  <c r="N1061" i="6"/>
  <c r="M1013" i="6"/>
  <c r="M21" i="6"/>
  <c r="M85" i="6"/>
  <c r="M149" i="6"/>
  <c r="M213" i="6"/>
  <c r="M277" i="6"/>
  <c r="M341" i="6"/>
  <c r="M405" i="6"/>
  <c r="M469" i="6"/>
  <c r="M533" i="6"/>
  <c r="M597" i="6"/>
  <c r="M661" i="6"/>
  <c r="M725" i="6"/>
  <c r="M789" i="6"/>
  <c r="M853" i="6"/>
  <c r="M917" i="6"/>
  <c r="M981" i="6"/>
  <c r="M1025" i="6"/>
  <c r="M1033" i="6"/>
  <c r="M1041" i="6"/>
  <c r="M1049" i="6"/>
  <c r="M1057" i="6"/>
  <c r="M1065" i="6"/>
  <c r="M1073" i="6"/>
  <c r="M1081" i="6"/>
  <c r="M1089" i="6"/>
  <c r="M1097" i="6"/>
  <c r="N42" i="6"/>
  <c r="N106" i="6"/>
  <c r="N63" i="6"/>
  <c r="N127" i="6"/>
  <c r="N191" i="6"/>
  <c r="N60" i="6"/>
  <c r="N33" i="6"/>
  <c r="N97" i="6"/>
  <c r="N54" i="6"/>
  <c r="N19" i="6"/>
  <c r="N83" i="6"/>
  <c r="N147" i="6"/>
  <c r="N8" i="6"/>
  <c r="N72" i="6"/>
  <c r="N53" i="6"/>
  <c r="N110" i="6"/>
  <c r="N145" i="6"/>
  <c r="N177" i="6"/>
  <c r="N218" i="6"/>
  <c r="N205" i="6"/>
  <c r="N271" i="6"/>
  <c r="N335" i="6"/>
  <c r="N252" i="6"/>
  <c r="N233" i="6"/>
  <c r="N122" i="6"/>
  <c r="N138" i="6"/>
  <c r="N154" i="6"/>
  <c r="N170" i="6"/>
  <c r="N186" i="6"/>
  <c r="N202" i="6"/>
  <c r="N114" i="6"/>
  <c r="N259" i="6"/>
  <c r="N323" i="6"/>
  <c r="N206" i="6"/>
  <c r="N272" i="6"/>
  <c r="N237" i="6"/>
  <c r="N294" i="6"/>
  <c r="N394" i="6"/>
  <c r="N458" i="6"/>
  <c r="N522" i="6"/>
  <c r="N297" i="6"/>
  <c r="N423" i="6"/>
  <c r="N352" i="6"/>
  <c r="N412" i="6"/>
  <c r="N310" i="6"/>
  <c r="N326" i="6"/>
  <c r="N354" i="6"/>
  <c r="N340" i="6"/>
  <c r="N278" i="6"/>
  <c r="N403" i="6"/>
  <c r="N467" i="6"/>
  <c r="N344" i="6"/>
  <c r="N408" i="6"/>
  <c r="N313" i="6"/>
  <c r="N353" i="6"/>
  <c r="N528" i="6"/>
  <c r="N421" i="6"/>
  <c r="N542" i="6"/>
  <c r="N606" i="6"/>
  <c r="N501" i="6"/>
  <c r="N571" i="6"/>
  <c r="N487" i="6"/>
  <c r="N519" i="6"/>
  <c r="N406" i="6"/>
  <c r="N536" i="6"/>
  <c r="N452" i="6"/>
  <c r="N570" i="6"/>
  <c r="N634" i="6"/>
  <c r="N389" i="6"/>
  <c r="N524" i="6"/>
  <c r="N591" i="6"/>
  <c r="N486" i="6"/>
  <c r="N518" i="6"/>
  <c r="N572" i="6"/>
  <c r="N636" i="6"/>
  <c r="N597" i="6"/>
  <c r="N672" i="6"/>
  <c r="N738" i="6"/>
  <c r="N695" i="6"/>
  <c r="N759" i="6"/>
  <c r="N593" i="6"/>
  <c r="N732" i="6"/>
  <c r="N616" i="6"/>
  <c r="N637" i="6"/>
  <c r="N653" i="6"/>
  <c r="N669" i="6"/>
  <c r="N729" i="6"/>
  <c r="N689" i="6"/>
  <c r="N750" i="6"/>
  <c r="N707" i="6"/>
  <c r="N771" i="6"/>
  <c r="N835" i="6"/>
  <c r="N899" i="6"/>
  <c r="N617" i="6"/>
  <c r="N744" i="6"/>
  <c r="N576" i="6"/>
  <c r="N646" i="6"/>
  <c r="N709" i="6"/>
  <c r="N773" i="6"/>
  <c r="N837" i="6"/>
  <c r="N901" i="6"/>
  <c r="N808" i="6"/>
  <c r="N966" i="6"/>
  <c r="N914" i="6"/>
  <c r="N979" i="6"/>
  <c r="N1043" i="6"/>
  <c r="N786" i="6"/>
  <c r="N960" i="6"/>
  <c r="N823" i="6"/>
  <c r="N887" i="6"/>
  <c r="N957" i="6"/>
  <c r="N817" i="6"/>
  <c r="N881" i="6"/>
  <c r="N946" i="6"/>
  <c r="N935" i="6"/>
  <c r="N999" i="6"/>
  <c r="N1063" i="6"/>
  <c r="N1060" i="6"/>
  <c r="N948" i="6"/>
  <c r="N1012" i="6"/>
  <c r="N810" i="6"/>
  <c r="N826" i="6"/>
  <c r="N842" i="6"/>
  <c r="N858" i="6"/>
  <c r="N874" i="6"/>
  <c r="N890" i="6"/>
  <c r="N906" i="6"/>
  <c r="N969" i="6"/>
  <c r="N1033" i="6"/>
  <c r="N1097" i="6"/>
  <c r="N1016" i="6"/>
  <c r="N1092" i="6"/>
  <c r="N1088" i="6"/>
  <c r="N1010" i="6"/>
  <c r="N1099" i="6"/>
  <c r="N994" i="6"/>
  <c r="N1053" i="6"/>
  <c r="N613" i="6"/>
  <c r="N746" i="6"/>
  <c r="N767" i="6"/>
  <c r="N740" i="6"/>
  <c r="N639" i="6"/>
  <c r="N671" i="6"/>
  <c r="N758" i="6"/>
  <c r="N779" i="6"/>
  <c r="N907" i="6"/>
  <c r="N752" i="6"/>
  <c r="N654" i="6"/>
  <c r="N781" i="6"/>
  <c r="N909" i="6"/>
  <c r="N974" i="6"/>
  <c r="N987" i="6"/>
  <c r="N794" i="6"/>
  <c r="N831" i="6"/>
  <c r="N965" i="6"/>
  <c r="N889" i="6"/>
  <c r="N943" i="6"/>
  <c r="N1071" i="6"/>
  <c r="N956" i="6"/>
  <c r="N812" i="6"/>
  <c r="N860" i="6"/>
  <c r="N892" i="6"/>
  <c r="N908" i="6"/>
  <c r="N1041" i="6"/>
  <c r="N990" i="6"/>
  <c r="N1094" i="6"/>
  <c r="N1026" i="6"/>
  <c r="N1002" i="6"/>
  <c r="M821" i="6"/>
  <c r="N980" i="6"/>
  <c r="M253" i="6"/>
  <c r="N29" i="6"/>
  <c r="N363" i="6"/>
  <c r="M29" i="6"/>
  <c r="M93" i="6"/>
  <c r="M157" i="6"/>
  <c r="M221" i="6"/>
  <c r="M285" i="6"/>
  <c r="M349" i="6"/>
  <c r="M413" i="6"/>
  <c r="M477" i="6"/>
  <c r="M541" i="6"/>
  <c r="M605" i="6"/>
  <c r="M669" i="6"/>
  <c r="M733" i="6"/>
  <c r="M797" i="6"/>
  <c r="M861" i="6"/>
  <c r="M925" i="6"/>
  <c r="M989" i="6"/>
  <c r="M1026" i="6"/>
  <c r="M1034" i="6"/>
  <c r="M1042" i="6"/>
  <c r="M1050" i="6"/>
  <c r="M1058" i="6"/>
  <c r="M1066" i="6"/>
  <c r="M1074" i="6"/>
  <c r="M1082" i="6"/>
  <c r="M1090" i="6"/>
  <c r="M1098" i="6"/>
  <c r="N50" i="6"/>
  <c r="N7" i="6"/>
  <c r="N71" i="6"/>
  <c r="N135" i="6"/>
  <c r="N199" i="6"/>
  <c r="N68" i="6"/>
  <c r="N41" i="6"/>
  <c r="N105" i="6"/>
  <c r="N62" i="6"/>
  <c r="N27" i="6"/>
  <c r="N91" i="6"/>
  <c r="N155" i="6"/>
  <c r="N16" i="6"/>
  <c r="N80" i="6"/>
  <c r="N61" i="6"/>
  <c r="N117" i="6"/>
  <c r="N149" i="6"/>
  <c r="N181" i="6"/>
  <c r="N226" i="6"/>
  <c r="N215" i="6"/>
  <c r="N279" i="6"/>
  <c r="N96" i="6"/>
  <c r="N260" i="6"/>
  <c r="N241" i="6"/>
  <c r="N124" i="6"/>
  <c r="N140" i="6"/>
  <c r="N156" i="6"/>
  <c r="N172" i="6"/>
  <c r="N188" i="6"/>
  <c r="N209" i="6"/>
  <c r="N204" i="6"/>
  <c r="N267" i="6"/>
  <c r="N331" i="6"/>
  <c r="N216" i="6"/>
  <c r="N280" i="6"/>
  <c r="N245" i="6"/>
  <c r="N341" i="6"/>
  <c r="N402" i="6"/>
  <c r="N466" i="6"/>
  <c r="N530" i="6"/>
  <c r="N350" i="6"/>
  <c r="N431" i="6"/>
  <c r="N359" i="6"/>
  <c r="N420" i="6"/>
  <c r="N312" i="6"/>
  <c r="N328" i="6"/>
  <c r="N361" i="6"/>
  <c r="N349" i="6"/>
  <c r="N281" i="6"/>
  <c r="N411" i="6"/>
  <c r="N475" i="6"/>
  <c r="N351" i="6"/>
  <c r="N416" i="6"/>
  <c r="N317" i="6"/>
  <c r="N362" i="6"/>
  <c r="N537" i="6"/>
  <c r="N437" i="6"/>
  <c r="N550" i="6"/>
  <c r="N614" i="6"/>
  <c r="N509" i="6"/>
  <c r="N409" i="6"/>
  <c r="N489" i="6"/>
  <c r="N521" i="6"/>
  <c r="N422" i="6"/>
  <c r="N541" i="6"/>
  <c r="N454" i="6"/>
  <c r="N578" i="6"/>
  <c r="N642" i="6"/>
  <c r="N468" i="6"/>
  <c r="N533" i="6"/>
  <c r="N417" i="6"/>
  <c r="N488" i="6"/>
  <c r="N520" i="6"/>
  <c r="N580" i="6"/>
  <c r="N303" i="6"/>
  <c r="N334" i="6"/>
  <c r="N376" i="6"/>
  <c r="N414" i="6"/>
  <c r="N574" i="6"/>
  <c r="N544" i="6"/>
  <c r="N538" i="6"/>
  <c r="N492" i="6"/>
  <c r="N502" i="6"/>
  <c r="N668" i="6"/>
  <c r="N595" i="6"/>
  <c r="N700" i="6"/>
  <c r="N645" i="6"/>
  <c r="N605" i="6"/>
  <c r="N675" i="6"/>
  <c r="N867" i="6"/>
  <c r="N776" i="6"/>
  <c r="N741" i="6"/>
  <c r="N777" i="6"/>
  <c r="N1011" i="6"/>
  <c r="N855" i="6"/>
  <c r="N849" i="6"/>
  <c r="N967" i="6"/>
  <c r="N917" i="6"/>
  <c r="N834" i="6"/>
  <c r="N882" i="6"/>
  <c r="N1065" i="6"/>
  <c r="N1045" i="6"/>
  <c r="N1058" i="6"/>
  <c r="M189" i="6"/>
  <c r="M1054" i="6"/>
  <c r="M1102" i="6"/>
  <c r="N39" i="6"/>
  <c r="N36" i="6"/>
  <c r="N30" i="6"/>
  <c r="N123" i="6"/>
  <c r="N133" i="6"/>
  <c r="N247" i="6"/>
  <c r="N116" i="6"/>
  <c r="N164" i="6"/>
  <c r="N238" i="6"/>
  <c r="N248" i="6"/>
  <c r="N373" i="6"/>
  <c r="N273" i="6"/>
  <c r="M37" i="6"/>
  <c r="M101" i="6"/>
  <c r="M165" i="6"/>
  <c r="M229" i="6"/>
  <c r="M293" i="6"/>
  <c r="M357" i="6"/>
  <c r="M421" i="6"/>
  <c r="M485" i="6"/>
  <c r="M549" i="6"/>
  <c r="M613" i="6"/>
  <c r="M677" i="6"/>
  <c r="M741" i="6"/>
  <c r="M805" i="6"/>
  <c r="M869" i="6"/>
  <c r="M933" i="6"/>
  <c r="M997" i="6"/>
  <c r="M1027" i="6"/>
  <c r="M1035" i="6"/>
  <c r="M1043" i="6"/>
  <c r="M1051" i="6"/>
  <c r="M1059" i="6"/>
  <c r="M1067" i="6"/>
  <c r="M1075" i="6"/>
  <c r="M1083" i="6"/>
  <c r="M1091" i="6"/>
  <c r="M1099" i="6"/>
  <c r="N58" i="6"/>
  <c r="N15" i="6"/>
  <c r="N79" i="6"/>
  <c r="N143" i="6"/>
  <c r="N12" i="6"/>
  <c r="N76" i="6"/>
  <c r="N49" i="6"/>
  <c r="N113" i="6"/>
  <c r="N70" i="6"/>
  <c r="N35" i="6"/>
  <c r="N99" i="6"/>
  <c r="N163" i="6"/>
  <c r="N24" i="6"/>
  <c r="N88" i="6"/>
  <c r="N69" i="6"/>
  <c r="N121" i="6"/>
  <c r="N153" i="6"/>
  <c r="N185" i="6"/>
  <c r="N234" i="6"/>
  <c r="N223" i="6"/>
  <c r="N287" i="6"/>
  <c r="N108" i="6"/>
  <c r="N268" i="6"/>
  <c r="N249" i="6"/>
  <c r="N126" i="6"/>
  <c r="N142" i="6"/>
  <c r="N158" i="6"/>
  <c r="N174" i="6"/>
  <c r="N190" i="6"/>
  <c r="N214" i="6"/>
  <c r="N211" i="6"/>
  <c r="N275" i="6"/>
  <c r="N339" i="6"/>
  <c r="N224" i="6"/>
  <c r="N288" i="6"/>
  <c r="N253" i="6"/>
  <c r="N348" i="6"/>
  <c r="N410" i="6"/>
  <c r="N474" i="6"/>
  <c r="N262" i="6"/>
  <c r="N366" i="6"/>
  <c r="N439" i="6"/>
  <c r="N368" i="6"/>
  <c r="N274" i="6"/>
  <c r="N314" i="6"/>
  <c r="N330" i="6"/>
  <c r="N370" i="6"/>
  <c r="N356" i="6"/>
  <c r="N342" i="6"/>
  <c r="N419" i="6"/>
  <c r="N483" i="6"/>
  <c r="N360" i="6"/>
  <c r="N424" i="6"/>
  <c r="N321" i="6"/>
  <c r="N369" i="6"/>
  <c r="N545" i="6"/>
  <c r="N444" i="6"/>
  <c r="N558" i="6"/>
  <c r="N622" i="6"/>
  <c r="N517" i="6"/>
  <c r="N449" i="6"/>
  <c r="N495" i="6"/>
  <c r="N527" i="6"/>
  <c r="N425" i="6"/>
  <c r="N549" i="6"/>
  <c r="N461" i="6"/>
  <c r="N586" i="6"/>
  <c r="N650" i="6"/>
  <c r="N476" i="6"/>
  <c r="N543" i="6"/>
  <c r="N441" i="6"/>
  <c r="N494" i="6"/>
  <c r="N526" i="6"/>
  <c r="N588" i="6"/>
  <c r="N652" i="6"/>
  <c r="N624" i="6"/>
  <c r="N688" i="6"/>
  <c r="N577" i="6"/>
  <c r="N711" i="6"/>
  <c r="N775" i="6"/>
  <c r="N685" i="6"/>
  <c r="N748" i="6"/>
  <c r="N625" i="6"/>
  <c r="N641" i="6"/>
  <c r="N657" i="6"/>
  <c r="N678" i="6"/>
  <c r="N745" i="6"/>
  <c r="N702" i="6"/>
  <c r="N603" i="6"/>
  <c r="N723" i="6"/>
  <c r="N787" i="6"/>
  <c r="N851" i="6"/>
  <c r="N915" i="6"/>
  <c r="N696" i="6"/>
  <c r="N760" i="6"/>
  <c r="N592" i="6"/>
  <c r="N662" i="6"/>
  <c r="N725" i="6"/>
  <c r="N789" i="6"/>
  <c r="N853" i="6"/>
  <c r="N761" i="6"/>
  <c r="N919" i="6"/>
  <c r="N982" i="6"/>
  <c r="N931" i="6"/>
  <c r="N995" i="6"/>
  <c r="N1059" i="6"/>
  <c r="N804" i="6"/>
  <c r="N976" i="6"/>
  <c r="N839" i="6"/>
  <c r="N903" i="6"/>
  <c r="N973" i="6"/>
  <c r="N833" i="6"/>
  <c r="N897" i="6"/>
  <c r="N962" i="6"/>
  <c r="N951" i="6"/>
  <c r="N1015" i="6"/>
  <c r="N1079" i="6"/>
  <c r="N1084" i="6"/>
  <c r="N964" i="6"/>
  <c r="N1044" i="6"/>
  <c r="N814" i="6"/>
  <c r="N830" i="6"/>
  <c r="N846" i="6"/>
  <c r="N862" i="6"/>
  <c r="N878" i="6"/>
  <c r="N894" i="6"/>
  <c r="N910" i="6"/>
  <c r="N985" i="6"/>
  <c r="N1049" i="6"/>
  <c r="N998" i="6"/>
  <c r="N1048" i="6"/>
  <c r="N1096" i="6"/>
  <c r="N1013" i="6"/>
  <c r="N1042" i="6"/>
  <c r="N1005" i="6"/>
  <c r="N1018" i="6"/>
  <c r="N1069" i="6"/>
  <c r="M53" i="6"/>
  <c r="M245" i="6"/>
  <c r="M373" i="6"/>
  <c r="M501" i="6"/>
  <c r="M629" i="6"/>
  <c r="M757" i="6"/>
  <c r="M885" i="6"/>
  <c r="M1037" i="6"/>
  <c r="M1053" i="6"/>
  <c r="M1069" i="6"/>
  <c r="M1085" i="6"/>
  <c r="M1101" i="6"/>
  <c r="N10" i="6"/>
  <c r="N95" i="6"/>
  <c r="N92" i="6"/>
  <c r="N22" i="6"/>
  <c r="N51" i="6"/>
  <c r="N179" i="6"/>
  <c r="N21" i="6"/>
  <c r="N129" i="6"/>
  <c r="N193" i="6"/>
  <c r="N239" i="6"/>
  <c r="N284" i="6"/>
  <c r="N130" i="6"/>
  <c r="N162" i="6"/>
  <c r="N194" i="6"/>
  <c r="N227" i="6"/>
  <c r="N355" i="6"/>
  <c r="N208" i="6"/>
  <c r="N364" i="6"/>
  <c r="N490" i="6"/>
  <c r="N391" i="6"/>
  <c r="N380" i="6"/>
  <c r="N318" i="6"/>
  <c r="N372" i="6"/>
  <c r="N435" i="6"/>
  <c r="N282" i="6"/>
  <c r="N453" i="6"/>
  <c r="N539" i="6"/>
  <c r="N503" i="6"/>
  <c r="N428" i="6"/>
  <c r="N666" i="6"/>
  <c r="N470" i="6"/>
  <c r="N604" i="6"/>
  <c r="N706" i="6"/>
  <c r="N791" i="6"/>
  <c r="N764" i="6"/>
  <c r="N697" i="6"/>
  <c r="N739" i="6"/>
  <c r="N712" i="6"/>
  <c r="N679" i="6"/>
  <c r="N869" i="6"/>
  <c r="N780" i="6"/>
  <c r="N1075" i="6"/>
  <c r="N992" i="6"/>
  <c r="N989" i="6"/>
  <c r="N754" i="6"/>
  <c r="N1031" i="6"/>
  <c r="N1068" i="6"/>
  <c r="N850" i="6"/>
  <c r="N898" i="6"/>
  <c r="N1001" i="6"/>
  <c r="N1064" i="6"/>
  <c r="N1008" i="6"/>
  <c r="M61" i="6"/>
  <c r="M381" i="6"/>
  <c r="M509" i="6"/>
  <c r="M637" i="6"/>
  <c r="M765" i="6"/>
  <c r="M893" i="6"/>
  <c r="M1021" i="6"/>
  <c r="M1038" i="6"/>
  <c r="M1046" i="6"/>
  <c r="M1070" i="6"/>
  <c r="M1086" i="6"/>
  <c r="N82" i="6"/>
  <c r="N103" i="6"/>
  <c r="N9" i="6"/>
  <c r="N94" i="6"/>
  <c r="N48" i="6"/>
  <c r="N165" i="6"/>
  <c r="N258" i="6"/>
  <c r="N228" i="6"/>
  <c r="N132" i="6"/>
  <c r="N180" i="6"/>
  <c r="N235" i="6"/>
  <c r="N213" i="6"/>
  <c r="N434" i="6"/>
  <c r="M45" i="6"/>
  <c r="M109" i="6"/>
  <c r="M173" i="6"/>
  <c r="M237" i="6"/>
  <c r="M301" i="6"/>
  <c r="M365" i="6"/>
  <c r="M429" i="6"/>
  <c r="M493" i="6"/>
  <c r="M557" i="6"/>
  <c r="M621" i="6"/>
  <c r="M685" i="6"/>
  <c r="M749" i="6"/>
  <c r="M813" i="6"/>
  <c r="M877" i="6"/>
  <c r="M941" i="6"/>
  <c r="M1005" i="6"/>
  <c r="M1028" i="6"/>
  <c r="M1036" i="6"/>
  <c r="M1044" i="6"/>
  <c r="M1052" i="6"/>
  <c r="M1060" i="6"/>
  <c r="M1068" i="6"/>
  <c r="M1076" i="6"/>
  <c r="M1084" i="6"/>
  <c r="M1092" i="6"/>
  <c r="M1100" i="6"/>
  <c r="N66" i="6"/>
  <c r="N23" i="6"/>
  <c r="N87" i="6"/>
  <c r="N151" i="6"/>
  <c r="N20" i="6"/>
  <c r="N84" i="6"/>
  <c r="N57" i="6"/>
  <c r="N14" i="6"/>
  <c r="N78" i="6"/>
  <c r="N43" i="6"/>
  <c r="N107" i="6"/>
  <c r="N171" i="6"/>
  <c r="N32" i="6"/>
  <c r="N13" i="6"/>
  <c r="N77" i="6"/>
  <c r="N125" i="6"/>
  <c r="N157" i="6"/>
  <c r="N189" i="6"/>
  <c r="N242" i="6"/>
  <c r="N231" i="6"/>
  <c r="N295" i="6"/>
  <c r="N212" i="6"/>
  <c r="N276" i="6"/>
  <c r="N257" i="6"/>
  <c r="N128" i="6"/>
  <c r="N144" i="6"/>
  <c r="N160" i="6"/>
  <c r="N176" i="6"/>
  <c r="N192" i="6"/>
  <c r="N222" i="6"/>
  <c r="N219" i="6"/>
  <c r="N283" i="6"/>
  <c r="N347" i="6"/>
  <c r="N232" i="6"/>
  <c r="N296" i="6"/>
  <c r="N261" i="6"/>
  <c r="N357" i="6"/>
  <c r="N418" i="6"/>
  <c r="N482" i="6"/>
  <c r="N266" i="6"/>
  <c r="N383" i="6"/>
  <c r="N447" i="6"/>
  <c r="N375" i="6"/>
  <c r="N290" i="6"/>
  <c r="N316" i="6"/>
  <c r="N332" i="6"/>
  <c r="N377" i="6"/>
  <c r="N365" i="6"/>
  <c r="N358" i="6"/>
  <c r="N427" i="6"/>
  <c r="N491" i="6"/>
  <c r="N367" i="6"/>
  <c r="N432" i="6"/>
  <c r="N325" i="6"/>
  <c r="N381" i="6"/>
  <c r="N553" i="6"/>
  <c r="N446" i="6"/>
  <c r="N566" i="6"/>
  <c r="N397" i="6"/>
  <c r="N525" i="6"/>
  <c r="N465" i="6"/>
  <c r="N497" i="6"/>
  <c r="N534" i="6"/>
  <c r="N430" i="6"/>
  <c r="N413" i="6"/>
  <c r="N531" i="6"/>
  <c r="N594" i="6"/>
  <c r="N658" i="6"/>
  <c r="N484" i="6"/>
  <c r="N551" i="6"/>
  <c r="N457" i="6"/>
  <c r="N496" i="6"/>
  <c r="N535" i="6"/>
  <c r="N596" i="6"/>
  <c r="N660" i="6"/>
  <c r="N632" i="6"/>
  <c r="N698" i="6"/>
  <c r="N585" i="6"/>
  <c r="N719" i="6"/>
  <c r="N783" i="6"/>
  <c r="N692" i="6"/>
  <c r="N756" i="6"/>
  <c r="N627" i="6"/>
  <c r="N643" i="6"/>
  <c r="N659" i="6"/>
  <c r="N687" i="6"/>
  <c r="N753" i="6"/>
  <c r="N710" i="6"/>
  <c r="N619" i="6"/>
  <c r="N731" i="6"/>
  <c r="N795" i="6"/>
  <c r="N859" i="6"/>
  <c r="N923" i="6"/>
  <c r="N704" i="6"/>
  <c r="N768" i="6"/>
  <c r="N599" i="6"/>
  <c r="N670" i="6"/>
  <c r="N733" i="6"/>
  <c r="N797" i="6"/>
  <c r="N861" i="6"/>
  <c r="N774" i="6"/>
  <c r="N926" i="6"/>
  <c r="N1014" i="6"/>
  <c r="N939" i="6"/>
  <c r="N1003" i="6"/>
  <c r="N1067" i="6"/>
  <c r="N916" i="6"/>
  <c r="N984" i="6"/>
  <c r="N847" i="6"/>
  <c r="N918" i="6"/>
  <c r="N981" i="6"/>
  <c r="N841" i="6"/>
  <c r="N905" i="6"/>
  <c r="N970" i="6"/>
  <c r="N959" i="6"/>
  <c r="N1023" i="6"/>
  <c r="N1087" i="6"/>
  <c r="N770" i="6"/>
  <c r="N972" i="6"/>
  <c r="N1052" i="6"/>
  <c r="N816" i="6"/>
  <c r="N832" i="6"/>
  <c r="N848" i="6"/>
  <c r="N864" i="6"/>
  <c r="N880" i="6"/>
  <c r="N896" i="6"/>
  <c r="N929" i="6"/>
  <c r="N993" i="6"/>
  <c r="N1057" i="6"/>
  <c r="N1006" i="6"/>
  <c r="N1056" i="6"/>
  <c r="N1098" i="6"/>
  <c r="N1029" i="6"/>
  <c r="N997" i="6"/>
  <c r="N1021" i="6"/>
  <c r="N1034" i="6"/>
  <c r="N1077" i="6"/>
  <c r="M117" i="6"/>
  <c r="M181" i="6"/>
  <c r="M309" i="6"/>
  <c r="M437" i="6"/>
  <c r="M565" i="6"/>
  <c r="M693" i="6"/>
  <c r="M949" i="6"/>
  <c r="M1029" i="6"/>
  <c r="M1045" i="6"/>
  <c r="M1061" i="6"/>
  <c r="M1077" i="6"/>
  <c r="M1093" i="6"/>
  <c r="N74" i="6"/>
  <c r="N31" i="6"/>
  <c r="N159" i="6"/>
  <c r="N28" i="6"/>
  <c r="N65" i="6"/>
  <c r="N86" i="6"/>
  <c r="N115" i="6"/>
  <c r="N40" i="6"/>
  <c r="N85" i="6"/>
  <c r="N161" i="6"/>
  <c r="N250" i="6"/>
  <c r="N220" i="6"/>
  <c r="N265" i="6"/>
  <c r="N146" i="6"/>
  <c r="N178" i="6"/>
  <c r="N230" i="6"/>
  <c r="N291" i="6"/>
  <c r="N240" i="6"/>
  <c r="N269" i="6"/>
  <c r="N426" i="6"/>
  <c r="N270" i="6"/>
  <c r="N455" i="6"/>
  <c r="N302" i="6"/>
  <c r="N385" i="6"/>
  <c r="N374" i="6"/>
  <c r="N499" i="6"/>
  <c r="N329" i="6"/>
  <c r="N561" i="6"/>
  <c r="N469" i="6"/>
  <c r="N471" i="6"/>
  <c r="N433" i="6"/>
  <c r="N602" i="6"/>
  <c r="N559" i="6"/>
  <c r="N540" i="6"/>
  <c r="N640" i="6"/>
  <c r="N727" i="6"/>
  <c r="N629" i="6"/>
  <c r="N661" i="6"/>
  <c r="N718" i="6"/>
  <c r="N803" i="6"/>
  <c r="N557" i="6"/>
  <c r="N608" i="6"/>
  <c r="N805" i="6"/>
  <c r="N934" i="6"/>
  <c r="N947" i="6"/>
  <c r="N928" i="6"/>
  <c r="N925" i="6"/>
  <c r="N911" i="6"/>
  <c r="N1095" i="6"/>
  <c r="N818" i="6"/>
  <c r="N866" i="6"/>
  <c r="N937" i="6"/>
  <c r="N1022" i="6"/>
  <c r="N1100" i="6"/>
  <c r="N1037" i="6"/>
  <c r="N1085" i="6"/>
  <c r="M125" i="6"/>
  <c r="M317" i="6"/>
  <c r="M445" i="6"/>
  <c r="M573" i="6"/>
  <c r="M701" i="6"/>
  <c r="M829" i="6"/>
  <c r="M957" i="6"/>
  <c r="M1030" i="6"/>
  <c r="M1062" i="6"/>
  <c r="M1078" i="6"/>
  <c r="M1094" i="6"/>
  <c r="N18" i="6"/>
  <c r="N167" i="6"/>
  <c r="N73" i="6"/>
  <c r="N59" i="6"/>
  <c r="N187" i="6"/>
  <c r="N93" i="6"/>
  <c r="N197" i="6"/>
  <c r="N311" i="6"/>
  <c r="N207" i="6"/>
  <c r="N148" i="6"/>
  <c r="N196" i="6"/>
  <c r="N299" i="6"/>
  <c r="N277" i="6"/>
  <c r="M69" i="6"/>
  <c r="M581" i="6"/>
  <c r="M1031" i="6"/>
  <c r="M1095" i="6"/>
  <c r="N90" i="6"/>
  <c r="N102" i="6"/>
  <c r="N169" i="6"/>
  <c r="N134" i="6"/>
  <c r="N371" i="6"/>
  <c r="N286" i="6"/>
  <c r="N306" i="6"/>
  <c r="N390" i="6"/>
  <c r="N392" i="6"/>
  <c r="N401" i="6"/>
  <c r="N555" i="6"/>
  <c r="N456" i="6"/>
  <c r="N682" i="6"/>
  <c r="N510" i="6"/>
  <c r="N656" i="6"/>
  <c r="N807" i="6"/>
  <c r="N649" i="6"/>
  <c r="N734" i="6"/>
  <c r="N883" i="6"/>
  <c r="N630" i="6"/>
  <c r="N885" i="6"/>
  <c r="N963" i="6"/>
  <c r="N802" i="6"/>
  <c r="N865" i="6"/>
  <c r="N1047" i="6"/>
  <c r="N790" i="6"/>
  <c r="N870" i="6"/>
  <c r="N1017" i="6"/>
  <c r="N1078" i="6"/>
  <c r="N1074" i="6"/>
  <c r="N884" i="6"/>
  <c r="N1073" i="6"/>
  <c r="N886" i="6"/>
  <c r="N1081" i="6"/>
  <c r="N567" i="6"/>
  <c r="N772" i="6"/>
  <c r="N749" i="6"/>
  <c r="N1083" i="6"/>
  <c r="N924" i="6"/>
  <c r="N1030" i="6"/>
  <c r="M1063" i="6"/>
  <c r="N198" i="6"/>
  <c r="N451" i="6"/>
  <c r="N511" i="6"/>
  <c r="N620" i="6"/>
  <c r="N755" i="6"/>
  <c r="N762" i="6"/>
  <c r="N902" i="6"/>
  <c r="N507" i="6"/>
  <c r="N631" i="6"/>
  <c r="N813" i="6"/>
  <c r="N936" i="6"/>
  <c r="N852" i="6"/>
  <c r="N1093" i="6"/>
  <c r="M965" i="6"/>
  <c r="N217" i="6"/>
  <c r="N298" i="6"/>
  <c r="N478" i="6"/>
  <c r="N633" i="6"/>
  <c r="N821" i="6"/>
  <c r="N996" i="6"/>
  <c r="N1080" i="6"/>
  <c r="M517" i="6"/>
  <c r="N137" i="6"/>
  <c r="N384" i="6"/>
  <c r="N674" i="6"/>
  <c r="N648" i="6"/>
  <c r="N875" i="6"/>
  <c r="N1000" i="6"/>
  <c r="N868" i="6"/>
  <c r="N1066" i="6"/>
  <c r="M133" i="6"/>
  <c r="M645" i="6"/>
  <c r="M1039" i="6"/>
  <c r="M1103" i="6"/>
  <c r="N47" i="6"/>
  <c r="N67" i="6"/>
  <c r="N201" i="6"/>
  <c r="N150" i="6"/>
  <c r="N256" i="6"/>
  <c r="N399" i="6"/>
  <c r="N320" i="6"/>
  <c r="N379" i="6"/>
  <c r="N301" i="6"/>
  <c r="N460" i="6"/>
  <c r="N473" i="6"/>
  <c r="N436" i="6"/>
  <c r="N500" i="6"/>
  <c r="N548" i="6"/>
  <c r="N714" i="6"/>
  <c r="N708" i="6"/>
  <c r="N663" i="6"/>
  <c r="N684" i="6"/>
  <c r="N581" i="6"/>
  <c r="N686" i="6"/>
  <c r="N785" i="6"/>
  <c r="N1019" i="6"/>
  <c r="N863" i="6"/>
  <c r="N920" i="6"/>
  <c r="N1103" i="6"/>
  <c r="N820" i="6"/>
  <c r="N1054" i="6"/>
  <c r="N505" i="6"/>
  <c r="N747" i="6"/>
  <c r="N913" i="6"/>
  <c r="N900" i="6"/>
  <c r="M837" i="6"/>
  <c r="N319" i="6"/>
  <c r="N292" i="6"/>
  <c r="N337" i="6"/>
  <c r="N575" i="6"/>
  <c r="N713" i="6"/>
  <c r="N950" i="6"/>
  <c r="N932" i="6"/>
  <c r="N1040" i="6"/>
  <c r="N429" i="6"/>
  <c r="N621" i="6"/>
  <c r="N766" i="6"/>
  <c r="N1072" i="6"/>
  <c r="M1079" i="6"/>
  <c r="N498" i="6"/>
  <c r="N448" i="6"/>
  <c r="N743" i="6"/>
  <c r="N796" i="6"/>
  <c r="N854" i="6"/>
  <c r="M1087" i="6"/>
  <c r="N26" i="6"/>
  <c r="N506" i="6"/>
  <c r="N547" i="6"/>
  <c r="N799" i="6"/>
  <c r="N955" i="6"/>
  <c r="N1009" i="6"/>
  <c r="M197" i="6"/>
  <c r="M709" i="6"/>
  <c r="M1047" i="6"/>
  <c r="N111" i="6"/>
  <c r="N131" i="6"/>
  <c r="N100" i="6"/>
  <c r="N166" i="6"/>
  <c r="N221" i="6"/>
  <c r="N407" i="6"/>
  <c r="N322" i="6"/>
  <c r="N387" i="6"/>
  <c r="N305" i="6"/>
  <c r="N462" i="6"/>
  <c r="N479" i="6"/>
  <c r="N438" i="6"/>
  <c r="N508" i="6"/>
  <c r="N556" i="6"/>
  <c r="N722" i="6"/>
  <c r="N716" i="6"/>
  <c r="N665" i="6"/>
  <c r="N691" i="6"/>
  <c r="N589" i="6"/>
  <c r="N693" i="6"/>
  <c r="N793" i="6"/>
  <c r="N1027" i="6"/>
  <c r="N871" i="6"/>
  <c r="N930" i="6"/>
  <c r="N1028" i="6"/>
  <c r="N822" i="6"/>
  <c r="N1062" i="6"/>
  <c r="N611" i="6"/>
  <c r="N720" i="6"/>
  <c r="N933" i="6"/>
  <c r="N836" i="6"/>
  <c r="M325" i="6"/>
  <c r="N44" i="6"/>
  <c r="N378" i="6"/>
  <c r="N590" i="6"/>
  <c r="N676" i="6"/>
  <c r="N728" i="6"/>
  <c r="N922" i="6"/>
  <c r="N1038" i="6"/>
  <c r="N472" i="6"/>
  <c r="N975" i="6"/>
  <c r="N243" i="6"/>
  <c r="N485" i="6"/>
  <c r="N673" i="6"/>
  <c r="N769" i="6"/>
  <c r="N1101" i="6"/>
  <c r="N307" i="6"/>
  <c r="M261" i="6"/>
  <c r="M773" i="6"/>
  <c r="M1055" i="6"/>
  <c r="N175" i="6"/>
  <c r="N195" i="6"/>
  <c r="N255" i="6"/>
  <c r="N182" i="6"/>
  <c r="N285" i="6"/>
  <c r="N463" i="6"/>
  <c r="N336" i="6"/>
  <c r="N443" i="6"/>
  <c r="N333" i="6"/>
  <c r="N582" i="6"/>
  <c r="N546" i="6"/>
  <c r="N612" i="6"/>
  <c r="N705" i="6"/>
  <c r="N942" i="6"/>
  <c r="N1024" i="6"/>
  <c r="N56" i="6"/>
  <c r="N338" i="6"/>
  <c r="N554" i="6"/>
  <c r="N600" i="6"/>
  <c r="N757" i="6"/>
  <c r="N941" i="6"/>
  <c r="N838" i="6"/>
  <c r="N552" i="6"/>
  <c r="N784" i="6"/>
  <c r="N945" i="6"/>
  <c r="N81" i="6"/>
  <c r="N396" i="6"/>
  <c r="N618" i="6"/>
  <c r="N819" i="6"/>
  <c r="N983" i="6"/>
  <c r="N38" i="6"/>
  <c r="N304" i="6"/>
  <c r="N440" i="6"/>
  <c r="N647" i="6"/>
  <c r="N877" i="6"/>
  <c r="N782" i="6"/>
  <c r="N569" i="6"/>
  <c r="N1039" i="6"/>
  <c r="M389" i="6"/>
  <c r="M901" i="6"/>
  <c r="M1071" i="6"/>
  <c r="N17" i="6"/>
  <c r="N37" i="6"/>
  <c r="N236" i="6"/>
  <c r="N246" i="6"/>
  <c r="N442" i="6"/>
  <c r="N388" i="6"/>
  <c r="N393" i="6"/>
  <c r="N477" i="6"/>
  <c r="N610" i="6"/>
  <c r="N573" i="6"/>
  <c r="N735" i="6"/>
  <c r="N811" i="6"/>
  <c r="N788" i="6"/>
  <c r="N988" i="6"/>
  <c r="M453" i="6"/>
  <c r="N101" i="6"/>
  <c r="N515" i="6"/>
  <c r="N560" i="6"/>
  <c r="N579" i="6"/>
  <c r="N792" i="6"/>
  <c r="N944" i="6"/>
  <c r="N953" i="6"/>
  <c r="M1023" i="6"/>
  <c r="N118" i="6"/>
  <c r="N382" i="6"/>
  <c r="N504" i="6"/>
  <c r="N726" i="6"/>
  <c r="N615" i="6"/>
  <c r="N857" i="6"/>
  <c r="N1102" i="6"/>
  <c r="P1104" i="6" l="1"/>
  <c r="Q1104" i="6" s="1"/>
  <c r="P1098" i="6"/>
  <c r="Q1098" i="6" s="1"/>
  <c r="P1096" i="6"/>
  <c r="Q1096" i="6" s="1"/>
  <c r="P1090" i="6"/>
  <c r="Q1090" i="6" s="1"/>
  <c r="P1085" i="6"/>
  <c r="Q1085" i="6" s="1"/>
  <c r="P1069" i="6"/>
  <c r="Q1069" i="6" s="1"/>
  <c r="P1053" i="6"/>
  <c r="Q1053" i="6" s="1"/>
  <c r="P1047" i="6"/>
  <c r="Q1047" i="6" s="1"/>
  <c r="P1031" i="6"/>
  <c r="Q1031" i="6" s="1"/>
  <c r="P1015" i="6"/>
  <c r="Q1015" i="6" s="1"/>
  <c r="P1039" i="6"/>
  <c r="Q1039" i="6" s="1"/>
  <c r="P1023" i="6"/>
  <c r="Q1023" i="6" s="1"/>
  <c r="P1007" i="6"/>
  <c r="Q1007" i="6" s="1"/>
  <c r="P1077" i="6"/>
  <c r="Q1077" i="6" s="1"/>
  <c r="P1061" i="6"/>
  <c r="Q1061" i="6" s="1"/>
  <c r="P1087" i="6"/>
  <c r="Q1087" i="6" s="1"/>
  <c r="P1082" i="6"/>
  <c r="Q1082" i="6" s="1"/>
  <c r="P1079" i="6"/>
  <c r="Q1079" i="6" s="1"/>
  <c r="P1074" i="6"/>
  <c r="Q1074" i="6" s="1"/>
  <c r="P1071" i="6"/>
  <c r="Q1071" i="6" s="1"/>
  <c r="P1066" i="6"/>
  <c r="Q1066" i="6" s="1"/>
  <c r="P1063" i="6"/>
  <c r="Q1063" i="6" s="1"/>
  <c r="P1058" i="6"/>
  <c r="Q1058" i="6" s="1"/>
  <c r="P1055" i="6"/>
  <c r="Q1055" i="6" s="1"/>
  <c r="P1050" i="6"/>
  <c r="Q1050" i="6" s="1"/>
  <c r="P1034" i="6"/>
  <c r="Q1034" i="6" s="1"/>
  <c r="P1018" i="6"/>
  <c r="Q1018" i="6" s="1"/>
  <c r="P1002" i="6"/>
  <c r="Q1002" i="6" s="1"/>
  <c r="P994" i="6"/>
  <c r="Q994" i="6" s="1"/>
  <c r="P1103" i="6"/>
  <c r="Q1103" i="6" s="1"/>
  <c r="P1095" i="6"/>
  <c r="Q1095" i="6" s="1"/>
  <c r="P1093" i="6"/>
  <c r="Q1093" i="6" s="1"/>
  <c r="P1037" i="6"/>
  <c r="Q1037" i="6" s="1"/>
  <c r="P1021" i="6"/>
  <c r="Q1021" i="6" s="1"/>
  <c r="P1005" i="6"/>
  <c r="Q1005" i="6" s="1"/>
  <c r="P983" i="6"/>
  <c r="Q983" i="6" s="1"/>
  <c r="P1101" i="6"/>
  <c r="Q1101" i="6" s="1"/>
  <c r="P1099" i="6"/>
  <c r="Q1099" i="6" s="1"/>
  <c r="P1097" i="6"/>
  <c r="Q1097" i="6" s="1"/>
  <c r="P1091" i="6"/>
  <c r="Q1091" i="6" s="1"/>
  <c r="P1042" i="6"/>
  <c r="Q1042" i="6" s="1"/>
  <c r="P1026" i="6"/>
  <c r="Q1026" i="6" s="1"/>
  <c r="P1010" i="6"/>
  <c r="Q1010" i="6" s="1"/>
  <c r="P1088" i="6"/>
  <c r="Q1088" i="6" s="1"/>
  <c r="P1083" i="6"/>
  <c r="Q1083" i="6" s="1"/>
  <c r="P1075" i="6"/>
  <c r="Q1075" i="6" s="1"/>
  <c r="P1067" i="6"/>
  <c r="Q1067" i="6" s="1"/>
  <c r="P1059" i="6"/>
  <c r="Q1059" i="6" s="1"/>
  <c r="P1051" i="6"/>
  <c r="Q1051" i="6" s="1"/>
  <c r="P1045" i="6"/>
  <c r="Q1045" i="6" s="1"/>
  <c r="P1029" i="6"/>
  <c r="Q1029" i="6" s="1"/>
  <c r="P1013" i="6"/>
  <c r="Q1013" i="6" s="1"/>
  <c r="P999" i="6"/>
  <c r="Q999" i="6" s="1"/>
  <c r="P991" i="6"/>
  <c r="Q991" i="6" s="1"/>
  <c r="P975" i="6"/>
  <c r="Q975" i="6" s="1"/>
  <c r="P1035" i="6"/>
  <c r="Q1035" i="6" s="1"/>
  <c r="P987" i="6"/>
  <c r="Q987" i="6" s="1"/>
  <c r="P1102" i="6"/>
  <c r="Q1102" i="6" s="1"/>
  <c r="P1094" i="6"/>
  <c r="Q1094" i="6" s="1"/>
  <c r="P1086" i="6"/>
  <c r="Q1086" i="6" s="1"/>
  <c r="P1078" i="6"/>
  <c r="Q1078" i="6" s="1"/>
  <c r="P1070" i="6"/>
  <c r="Q1070" i="6" s="1"/>
  <c r="P1062" i="6"/>
  <c r="Q1062" i="6" s="1"/>
  <c r="P1054" i="6"/>
  <c r="Q1054" i="6" s="1"/>
  <c r="P1046" i="6"/>
  <c r="Q1046" i="6" s="1"/>
  <c r="P1038" i="6"/>
  <c r="Q1038" i="6" s="1"/>
  <c r="P1030" i="6"/>
  <c r="Q1030" i="6" s="1"/>
  <c r="P1022" i="6"/>
  <c r="Q1022" i="6" s="1"/>
  <c r="P1014" i="6"/>
  <c r="Q1014" i="6" s="1"/>
  <c r="P1006" i="6"/>
  <c r="Q1006" i="6" s="1"/>
  <c r="P998" i="6"/>
  <c r="Q998" i="6" s="1"/>
  <c r="P990" i="6"/>
  <c r="Q990" i="6" s="1"/>
  <c r="P982" i="6"/>
  <c r="Q982" i="6" s="1"/>
  <c r="P974" i="6"/>
  <c r="Q974" i="6" s="1"/>
  <c r="P966" i="6"/>
  <c r="Q966" i="6" s="1"/>
  <c r="P958" i="6"/>
  <c r="Q958" i="6" s="1"/>
  <c r="P950" i="6"/>
  <c r="Q950" i="6" s="1"/>
  <c r="P942" i="6"/>
  <c r="Q942" i="6" s="1"/>
  <c r="P934" i="6"/>
  <c r="Q934" i="6" s="1"/>
  <c r="P926" i="6"/>
  <c r="Q926" i="6" s="1"/>
  <c r="P919" i="6"/>
  <c r="Q919" i="6" s="1"/>
  <c r="P803" i="6"/>
  <c r="Q803" i="6" s="1"/>
  <c r="P801" i="6"/>
  <c r="Q801" i="6" s="1"/>
  <c r="P793" i="6"/>
  <c r="Q793" i="6" s="1"/>
  <c r="P785" i="6"/>
  <c r="Q785" i="6" s="1"/>
  <c r="P774" i="6"/>
  <c r="Q774" i="6" s="1"/>
  <c r="P1073" i="6"/>
  <c r="Q1073" i="6" s="1"/>
  <c r="P1065" i="6"/>
  <c r="Q1065" i="6" s="1"/>
  <c r="P1057" i="6"/>
  <c r="Q1057" i="6" s="1"/>
  <c r="P1049" i="6"/>
  <c r="Q1049" i="6" s="1"/>
  <c r="P1041" i="6"/>
  <c r="Q1041" i="6" s="1"/>
  <c r="P1033" i="6"/>
  <c r="Q1033" i="6" s="1"/>
  <c r="P1017" i="6"/>
  <c r="Q1017" i="6" s="1"/>
  <c r="P1009" i="6"/>
  <c r="Q1009" i="6" s="1"/>
  <c r="P1001" i="6"/>
  <c r="Q1001" i="6" s="1"/>
  <c r="P993" i="6"/>
  <c r="Q993" i="6" s="1"/>
  <c r="P985" i="6"/>
  <c r="Q985" i="6" s="1"/>
  <c r="P977" i="6"/>
  <c r="Q977" i="6" s="1"/>
  <c r="P969" i="6"/>
  <c r="Q969" i="6" s="1"/>
  <c r="P961" i="6"/>
  <c r="Q961" i="6" s="1"/>
  <c r="P953" i="6"/>
  <c r="Q953" i="6" s="1"/>
  <c r="P945" i="6"/>
  <c r="Q945" i="6" s="1"/>
  <c r="P937" i="6"/>
  <c r="Q937" i="6" s="1"/>
  <c r="P929" i="6"/>
  <c r="Q929" i="6" s="1"/>
  <c r="P910" i="6"/>
  <c r="Q910" i="6" s="1"/>
  <c r="P908" i="6"/>
  <c r="Q908" i="6" s="1"/>
  <c r="P902" i="6"/>
  <c r="Q902" i="6" s="1"/>
  <c r="P900" i="6"/>
  <c r="Q900" i="6" s="1"/>
  <c r="P894" i="6"/>
  <c r="Q894" i="6" s="1"/>
  <c r="P892" i="6"/>
  <c r="Q892" i="6" s="1"/>
  <c r="P886" i="6"/>
  <c r="Q886" i="6" s="1"/>
  <c r="P884" i="6"/>
  <c r="Q884" i="6" s="1"/>
  <c r="P878" i="6"/>
  <c r="Q878" i="6" s="1"/>
  <c r="P876" i="6"/>
  <c r="Q876" i="6" s="1"/>
  <c r="P870" i="6"/>
  <c r="Q870" i="6" s="1"/>
  <c r="P868" i="6"/>
  <c r="Q868" i="6" s="1"/>
  <c r="P862" i="6"/>
  <c r="Q862" i="6" s="1"/>
  <c r="P860" i="6"/>
  <c r="Q860" i="6" s="1"/>
  <c r="P854" i="6"/>
  <c r="Q854" i="6" s="1"/>
  <c r="P852" i="6"/>
  <c r="Q852" i="6" s="1"/>
  <c r="P846" i="6"/>
  <c r="Q846" i="6" s="1"/>
  <c r="P844" i="6"/>
  <c r="Q844" i="6" s="1"/>
  <c r="P838" i="6"/>
  <c r="Q838" i="6" s="1"/>
  <c r="P836" i="6"/>
  <c r="Q836" i="6" s="1"/>
  <c r="P830" i="6"/>
  <c r="Q830" i="6" s="1"/>
  <c r="P828" i="6"/>
  <c r="Q828" i="6" s="1"/>
  <c r="P822" i="6"/>
  <c r="Q822" i="6" s="1"/>
  <c r="P820" i="6"/>
  <c r="Q820" i="6" s="1"/>
  <c r="P814" i="6"/>
  <c r="Q814" i="6" s="1"/>
  <c r="P812" i="6"/>
  <c r="Q812" i="6" s="1"/>
  <c r="P798" i="6"/>
  <c r="Q798" i="6" s="1"/>
  <c r="P795" i="6"/>
  <c r="Q795" i="6" s="1"/>
  <c r="P790" i="6"/>
  <c r="Q790" i="6" s="1"/>
  <c r="P787" i="6"/>
  <c r="Q787" i="6" s="1"/>
  <c r="P782" i="6"/>
  <c r="Q782" i="6" s="1"/>
  <c r="P779" i="6"/>
  <c r="Q779" i="6" s="1"/>
  <c r="P767" i="6"/>
  <c r="Q767" i="6" s="1"/>
  <c r="P1089" i="6"/>
  <c r="Q1089" i="6" s="1"/>
  <c r="P1081" i="6"/>
  <c r="Q1081" i="6" s="1"/>
  <c r="P1025" i="6"/>
  <c r="Q1025" i="6" s="1"/>
  <c r="P1100" i="6"/>
  <c r="Q1100" i="6" s="1"/>
  <c r="P1092" i="6"/>
  <c r="Q1092" i="6" s="1"/>
  <c r="P1084" i="6"/>
  <c r="Q1084" i="6" s="1"/>
  <c r="P1076" i="6"/>
  <c r="Q1076" i="6" s="1"/>
  <c r="P1068" i="6"/>
  <c r="Q1068" i="6" s="1"/>
  <c r="P1060" i="6"/>
  <c r="Q1060" i="6" s="1"/>
  <c r="P1052" i="6"/>
  <c r="Q1052" i="6" s="1"/>
  <c r="P1044" i="6"/>
  <c r="Q1044" i="6" s="1"/>
  <c r="P1036" i="6"/>
  <c r="Q1036" i="6" s="1"/>
  <c r="P1028" i="6"/>
  <c r="Q1028" i="6" s="1"/>
  <c r="P1020" i="6"/>
  <c r="Q1020" i="6" s="1"/>
  <c r="P1012" i="6"/>
  <c r="Q1012" i="6" s="1"/>
  <c r="P1004" i="6"/>
  <c r="Q1004" i="6" s="1"/>
  <c r="P996" i="6"/>
  <c r="Q996" i="6" s="1"/>
  <c r="P988" i="6"/>
  <c r="Q988" i="6" s="1"/>
  <c r="P980" i="6"/>
  <c r="Q980" i="6" s="1"/>
  <c r="P972" i="6"/>
  <c r="Q972" i="6" s="1"/>
  <c r="P964" i="6"/>
  <c r="Q964" i="6" s="1"/>
  <c r="P956" i="6"/>
  <c r="Q956" i="6" s="1"/>
  <c r="P948" i="6"/>
  <c r="Q948" i="6" s="1"/>
  <c r="P940" i="6"/>
  <c r="Q940" i="6" s="1"/>
  <c r="P932" i="6"/>
  <c r="Q932" i="6" s="1"/>
  <c r="P924" i="6"/>
  <c r="Q924" i="6" s="1"/>
  <c r="P917" i="6"/>
  <c r="Q917" i="6" s="1"/>
  <c r="P915" i="6"/>
  <c r="Q915" i="6" s="1"/>
  <c r="P805" i="6"/>
  <c r="Q805" i="6" s="1"/>
  <c r="P763" i="6"/>
  <c r="Q763" i="6" s="1"/>
  <c r="P967" i="6"/>
  <c r="Q967" i="6" s="1"/>
  <c r="P959" i="6"/>
  <c r="Q959" i="6" s="1"/>
  <c r="P951" i="6"/>
  <c r="Q951" i="6" s="1"/>
  <c r="P943" i="6"/>
  <c r="Q943" i="6" s="1"/>
  <c r="P935" i="6"/>
  <c r="Q935" i="6" s="1"/>
  <c r="P927" i="6"/>
  <c r="Q927" i="6" s="1"/>
  <c r="P922" i="6"/>
  <c r="Q922" i="6" s="1"/>
  <c r="P913" i="6"/>
  <c r="Q913" i="6" s="1"/>
  <c r="P807" i="6"/>
  <c r="Q807" i="6" s="1"/>
  <c r="P759" i="6"/>
  <c r="Q759" i="6" s="1"/>
  <c r="P986" i="6"/>
  <c r="Q986" i="6" s="1"/>
  <c r="P978" i="6"/>
  <c r="Q978" i="6" s="1"/>
  <c r="P970" i="6"/>
  <c r="Q970" i="6" s="1"/>
  <c r="P962" i="6"/>
  <c r="Q962" i="6" s="1"/>
  <c r="P954" i="6"/>
  <c r="Q954" i="6" s="1"/>
  <c r="P946" i="6"/>
  <c r="Q946" i="6" s="1"/>
  <c r="P938" i="6"/>
  <c r="Q938" i="6" s="1"/>
  <c r="P930" i="6"/>
  <c r="Q930" i="6" s="1"/>
  <c r="P911" i="6"/>
  <c r="Q911" i="6" s="1"/>
  <c r="P907" i="6"/>
  <c r="Q907" i="6" s="1"/>
  <c r="P905" i="6"/>
  <c r="Q905" i="6" s="1"/>
  <c r="P899" i="6"/>
  <c r="Q899" i="6" s="1"/>
  <c r="P897" i="6"/>
  <c r="Q897" i="6" s="1"/>
  <c r="P891" i="6"/>
  <c r="Q891" i="6" s="1"/>
  <c r="P889" i="6"/>
  <c r="Q889" i="6" s="1"/>
  <c r="P883" i="6"/>
  <c r="Q883" i="6" s="1"/>
  <c r="P881" i="6"/>
  <c r="Q881" i="6" s="1"/>
  <c r="P875" i="6"/>
  <c r="Q875" i="6" s="1"/>
  <c r="P873" i="6"/>
  <c r="Q873" i="6" s="1"/>
  <c r="P867" i="6"/>
  <c r="Q867" i="6" s="1"/>
  <c r="P865" i="6"/>
  <c r="Q865" i="6" s="1"/>
  <c r="P859" i="6"/>
  <c r="Q859" i="6" s="1"/>
  <c r="P857" i="6"/>
  <c r="Q857" i="6" s="1"/>
  <c r="P851" i="6"/>
  <c r="Q851" i="6" s="1"/>
  <c r="P849" i="6"/>
  <c r="Q849" i="6" s="1"/>
  <c r="P843" i="6"/>
  <c r="Q843" i="6" s="1"/>
  <c r="P841" i="6"/>
  <c r="Q841" i="6" s="1"/>
  <c r="P835" i="6"/>
  <c r="Q835" i="6" s="1"/>
  <c r="P833" i="6"/>
  <c r="Q833" i="6" s="1"/>
  <c r="P827" i="6"/>
  <c r="Q827" i="6" s="1"/>
  <c r="P825" i="6"/>
  <c r="Q825" i="6" s="1"/>
  <c r="P819" i="6"/>
  <c r="Q819" i="6" s="1"/>
  <c r="P817" i="6"/>
  <c r="Q817" i="6" s="1"/>
  <c r="P811" i="6"/>
  <c r="Q811" i="6" s="1"/>
  <c r="P809" i="6"/>
  <c r="Q809" i="6" s="1"/>
  <c r="P766" i="6"/>
  <c r="Q766" i="6" s="1"/>
  <c r="P997" i="6"/>
  <c r="Q997" i="6" s="1"/>
  <c r="P989" i="6"/>
  <c r="Q989" i="6" s="1"/>
  <c r="P981" i="6"/>
  <c r="Q981" i="6" s="1"/>
  <c r="P973" i="6"/>
  <c r="Q973" i="6" s="1"/>
  <c r="P965" i="6"/>
  <c r="Q965" i="6" s="1"/>
  <c r="P957" i="6"/>
  <c r="Q957" i="6" s="1"/>
  <c r="P949" i="6"/>
  <c r="Q949" i="6" s="1"/>
  <c r="P941" i="6"/>
  <c r="Q941" i="6" s="1"/>
  <c r="P933" i="6"/>
  <c r="Q933" i="6" s="1"/>
  <c r="P925" i="6"/>
  <c r="Q925" i="6" s="1"/>
  <c r="P918" i="6"/>
  <c r="Q918" i="6" s="1"/>
  <c r="P909" i="6"/>
  <c r="Q909" i="6" s="1"/>
  <c r="P903" i="6"/>
  <c r="Q903" i="6" s="1"/>
  <c r="P901" i="6"/>
  <c r="Q901" i="6" s="1"/>
  <c r="P895" i="6"/>
  <c r="Q895" i="6" s="1"/>
  <c r="P893" i="6"/>
  <c r="Q893" i="6" s="1"/>
  <c r="P887" i="6"/>
  <c r="Q887" i="6" s="1"/>
  <c r="P885" i="6"/>
  <c r="Q885" i="6" s="1"/>
  <c r="P879" i="6"/>
  <c r="Q879" i="6" s="1"/>
  <c r="P877" i="6"/>
  <c r="Q877" i="6" s="1"/>
  <c r="P871" i="6"/>
  <c r="Q871" i="6" s="1"/>
  <c r="P869" i="6"/>
  <c r="Q869" i="6" s="1"/>
  <c r="P863" i="6"/>
  <c r="Q863" i="6" s="1"/>
  <c r="P861" i="6"/>
  <c r="Q861" i="6" s="1"/>
  <c r="P855" i="6"/>
  <c r="Q855" i="6" s="1"/>
  <c r="P853" i="6"/>
  <c r="Q853" i="6" s="1"/>
  <c r="P847" i="6"/>
  <c r="Q847" i="6" s="1"/>
  <c r="P845" i="6"/>
  <c r="Q845" i="6" s="1"/>
  <c r="P839" i="6"/>
  <c r="Q839" i="6" s="1"/>
  <c r="P837" i="6"/>
  <c r="Q837" i="6" s="1"/>
  <c r="P831" i="6"/>
  <c r="Q831" i="6" s="1"/>
  <c r="P829" i="6"/>
  <c r="Q829" i="6" s="1"/>
  <c r="P823" i="6"/>
  <c r="Q823" i="6" s="1"/>
  <c r="P821" i="6"/>
  <c r="Q821" i="6" s="1"/>
  <c r="P815" i="6"/>
  <c r="Q815" i="6" s="1"/>
  <c r="P813" i="6"/>
  <c r="Q813" i="6" s="1"/>
  <c r="P775" i="6"/>
  <c r="Q775" i="6" s="1"/>
  <c r="P1080" i="6"/>
  <c r="Q1080" i="6" s="1"/>
  <c r="P1072" i="6"/>
  <c r="Q1072" i="6" s="1"/>
  <c r="P1064" i="6"/>
  <c r="Q1064" i="6" s="1"/>
  <c r="P1056" i="6"/>
  <c r="Q1056" i="6" s="1"/>
  <c r="P1048" i="6"/>
  <c r="Q1048" i="6" s="1"/>
  <c r="P1040" i="6"/>
  <c r="Q1040" i="6" s="1"/>
  <c r="P1032" i="6"/>
  <c r="Q1032" i="6" s="1"/>
  <c r="P1024" i="6"/>
  <c r="Q1024" i="6" s="1"/>
  <c r="P1016" i="6"/>
  <c r="Q1016" i="6" s="1"/>
  <c r="P1008" i="6"/>
  <c r="Q1008" i="6" s="1"/>
  <c r="P1000" i="6"/>
  <c r="Q1000" i="6" s="1"/>
  <c r="P992" i="6"/>
  <c r="Q992" i="6" s="1"/>
  <c r="P984" i="6"/>
  <c r="Q984" i="6" s="1"/>
  <c r="P976" i="6"/>
  <c r="Q976" i="6" s="1"/>
  <c r="P968" i="6"/>
  <c r="Q968" i="6" s="1"/>
  <c r="P960" i="6"/>
  <c r="Q960" i="6" s="1"/>
  <c r="P952" i="6"/>
  <c r="Q952" i="6" s="1"/>
  <c r="P944" i="6"/>
  <c r="Q944" i="6" s="1"/>
  <c r="P936" i="6"/>
  <c r="Q936" i="6" s="1"/>
  <c r="P928" i="6"/>
  <c r="Q928" i="6" s="1"/>
  <c r="P923" i="6"/>
  <c r="Q923" i="6" s="1"/>
  <c r="P916" i="6"/>
  <c r="Q916" i="6" s="1"/>
  <c r="P799" i="6"/>
  <c r="Q799" i="6" s="1"/>
  <c r="P791" i="6"/>
  <c r="Q791" i="6" s="1"/>
  <c r="P783" i="6"/>
  <c r="Q783" i="6" s="1"/>
  <c r="P771" i="6"/>
  <c r="Q771" i="6" s="1"/>
  <c r="P1043" i="6"/>
  <c r="Q1043" i="6" s="1"/>
  <c r="P1027" i="6"/>
  <c r="Q1027" i="6" s="1"/>
  <c r="P1019" i="6"/>
  <c r="Q1019" i="6" s="1"/>
  <c r="P1011" i="6"/>
  <c r="Q1011" i="6" s="1"/>
  <c r="P1003" i="6"/>
  <c r="Q1003" i="6" s="1"/>
  <c r="P995" i="6"/>
  <c r="Q995" i="6" s="1"/>
  <c r="P979" i="6"/>
  <c r="Q979" i="6" s="1"/>
  <c r="P971" i="6"/>
  <c r="Q971" i="6" s="1"/>
  <c r="P963" i="6"/>
  <c r="Q963" i="6" s="1"/>
  <c r="P955" i="6"/>
  <c r="Q955" i="6" s="1"/>
  <c r="P947" i="6"/>
  <c r="Q947" i="6" s="1"/>
  <c r="P939" i="6"/>
  <c r="Q939" i="6" s="1"/>
  <c r="P931" i="6"/>
  <c r="Q931" i="6" s="1"/>
  <c r="P921" i="6"/>
  <c r="Q921" i="6" s="1"/>
  <c r="P914" i="6"/>
  <c r="Q914" i="6" s="1"/>
  <c r="P806" i="6"/>
  <c r="Q806" i="6" s="1"/>
  <c r="P751" i="6"/>
  <c r="Q751" i="6" s="1"/>
  <c r="P906" i="6"/>
  <c r="Q906" i="6" s="1"/>
  <c r="P898" i="6"/>
  <c r="Q898" i="6" s="1"/>
  <c r="P890" i="6"/>
  <c r="Q890" i="6" s="1"/>
  <c r="P882" i="6"/>
  <c r="Q882" i="6" s="1"/>
  <c r="P874" i="6"/>
  <c r="Q874" i="6" s="1"/>
  <c r="P866" i="6"/>
  <c r="Q866" i="6" s="1"/>
  <c r="P858" i="6"/>
  <c r="Q858" i="6" s="1"/>
  <c r="P850" i="6"/>
  <c r="Q850" i="6" s="1"/>
  <c r="P842" i="6"/>
  <c r="Q842" i="6" s="1"/>
  <c r="P834" i="6"/>
  <c r="Q834" i="6" s="1"/>
  <c r="P826" i="6"/>
  <c r="Q826" i="6" s="1"/>
  <c r="P818" i="6"/>
  <c r="Q818" i="6" s="1"/>
  <c r="P810" i="6"/>
  <c r="Q810" i="6" s="1"/>
  <c r="P802" i="6"/>
  <c r="Q802" i="6" s="1"/>
  <c r="P794" i="6"/>
  <c r="Q794" i="6" s="1"/>
  <c r="P786" i="6"/>
  <c r="Q786" i="6" s="1"/>
  <c r="P778" i="6"/>
  <c r="Q778" i="6" s="1"/>
  <c r="P770" i="6"/>
  <c r="Q770" i="6" s="1"/>
  <c r="P762" i="6"/>
  <c r="Q762" i="6" s="1"/>
  <c r="P754" i="6"/>
  <c r="Q754" i="6" s="1"/>
  <c r="P746" i="6"/>
  <c r="Q746" i="6" s="1"/>
  <c r="P738" i="6"/>
  <c r="Q738" i="6" s="1"/>
  <c r="P730" i="6"/>
  <c r="Q730" i="6" s="1"/>
  <c r="P722" i="6"/>
  <c r="Q722" i="6" s="1"/>
  <c r="P714" i="6"/>
  <c r="Q714" i="6" s="1"/>
  <c r="P706" i="6"/>
  <c r="Q706" i="6" s="1"/>
  <c r="P698" i="6"/>
  <c r="Q698" i="6" s="1"/>
  <c r="P688" i="6"/>
  <c r="Q688" i="6" s="1"/>
  <c r="P681" i="6"/>
  <c r="Q681" i="6" s="1"/>
  <c r="P672" i="6"/>
  <c r="Q672" i="6" s="1"/>
  <c r="P666" i="6"/>
  <c r="Q666" i="6" s="1"/>
  <c r="P664" i="6"/>
  <c r="Q664" i="6" s="1"/>
  <c r="P658" i="6"/>
  <c r="Q658" i="6" s="1"/>
  <c r="P656" i="6"/>
  <c r="Q656" i="6" s="1"/>
  <c r="P650" i="6"/>
  <c r="Q650" i="6" s="1"/>
  <c r="P648" i="6"/>
  <c r="Q648" i="6" s="1"/>
  <c r="P642" i="6"/>
  <c r="Q642" i="6" s="1"/>
  <c r="P640" i="6"/>
  <c r="Q640" i="6" s="1"/>
  <c r="P634" i="6"/>
  <c r="Q634" i="6" s="1"/>
  <c r="P632" i="6"/>
  <c r="Q632" i="6" s="1"/>
  <c r="P626" i="6"/>
  <c r="Q626" i="6" s="1"/>
  <c r="P624" i="6"/>
  <c r="Q624" i="6" s="1"/>
  <c r="P622" i="6"/>
  <c r="Q622" i="6" s="1"/>
  <c r="P613" i="6"/>
  <c r="Q613" i="6" s="1"/>
  <c r="P606" i="6"/>
  <c r="Q606" i="6" s="1"/>
  <c r="P597" i="6"/>
  <c r="Q597" i="6" s="1"/>
  <c r="P573" i="6"/>
  <c r="Q573" i="6" s="1"/>
  <c r="P797" i="6"/>
  <c r="Q797" i="6" s="1"/>
  <c r="P789" i="6"/>
  <c r="Q789" i="6" s="1"/>
  <c r="P781" i="6"/>
  <c r="Q781" i="6" s="1"/>
  <c r="P773" i="6"/>
  <c r="Q773" i="6" s="1"/>
  <c r="P765" i="6"/>
  <c r="Q765" i="6" s="1"/>
  <c r="P757" i="6"/>
  <c r="Q757" i="6" s="1"/>
  <c r="P749" i="6"/>
  <c r="Q749" i="6" s="1"/>
  <c r="P741" i="6"/>
  <c r="Q741" i="6" s="1"/>
  <c r="P733" i="6"/>
  <c r="Q733" i="6" s="1"/>
  <c r="P725" i="6"/>
  <c r="Q725" i="6" s="1"/>
  <c r="P717" i="6"/>
  <c r="Q717" i="6" s="1"/>
  <c r="P709" i="6"/>
  <c r="Q709" i="6" s="1"/>
  <c r="P701" i="6"/>
  <c r="Q701" i="6" s="1"/>
  <c r="P693" i="6"/>
  <c r="Q693" i="6" s="1"/>
  <c r="P686" i="6"/>
  <c r="Q686" i="6" s="1"/>
  <c r="P670" i="6"/>
  <c r="Q670" i="6" s="1"/>
  <c r="P668" i="6"/>
  <c r="Q668" i="6" s="1"/>
  <c r="P662" i="6"/>
  <c r="Q662" i="6" s="1"/>
  <c r="P660" i="6"/>
  <c r="Q660" i="6" s="1"/>
  <c r="P654" i="6"/>
  <c r="Q654" i="6" s="1"/>
  <c r="P652" i="6"/>
  <c r="Q652" i="6" s="1"/>
  <c r="P646" i="6"/>
  <c r="Q646" i="6" s="1"/>
  <c r="P644" i="6"/>
  <c r="Q644" i="6" s="1"/>
  <c r="P638" i="6"/>
  <c r="Q638" i="6" s="1"/>
  <c r="P636" i="6"/>
  <c r="Q636" i="6" s="1"/>
  <c r="P630" i="6"/>
  <c r="Q630" i="6" s="1"/>
  <c r="P628" i="6"/>
  <c r="Q628" i="6" s="1"/>
  <c r="P610" i="6"/>
  <c r="Q610" i="6" s="1"/>
  <c r="P608" i="6"/>
  <c r="Q608" i="6" s="1"/>
  <c r="P594" i="6"/>
  <c r="Q594" i="6" s="1"/>
  <c r="P592" i="6"/>
  <c r="Q592" i="6" s="1"/>
  <c r="P584" i="6"/>
  <c r="Q584" i="6" s="1"/>
  <c r="P576" i="6"/>
  <c r="Q576" i="6" s="1"/>
  <c r="P920" i="6"/>
  <c r="Q920" i="6" s="1"/>
  <c r="P912" i="6"/>
  <c r="Q912" i="6" s="1"/>
  <c r="P904" i="6"/>
  <c r="Q904" i="6" s="1"/>
  <c r="P896" i="6"/>
  <c r="Q896" i="6" s="1"/>
  <c r="P888" i="6"/>
  <c r="Q888" i="6" s="1"/>
  <c r="P880" i="6"/>
  <c r="Q880" i="6" s="1"/>
  <c r="P872" i="6"/>
  <c r="Q872" i="6" s="1"/>
  <c r="P864" i="6"/>
  <c r="Q864" i="6" s="1"/>
  <c r="P856" i="6"/>
  <c r="Q856" i="6" s="1"/>
  <c r="P848" i="6"/>
  <c r="Q848" i="6" s="1"/>
  <c r="P840" i="6"/>
  <c r="Q840" i="6" s="1"/>
  <c r="P832" i="6"/>
  <c r="Q832" i="6" s="1"/>
  <c r="P824" i="6"/>
  <c r="Q824" i="6" s="1"/>
  <c r="P816" i="6"/>
  <c r="Q816" i="6" s="1"/>
  <c r="P808" i="6"/>
  <c r="Q808" i="6" s="1"/>
  <c r="P800" i="6"/>
  <c r="Q800" i="6" s="1"/>
  <c r="P792" i="6"/>
  <c r="Q792" i="6" s="1"/>
  <c r="P784" i="6"/>
  <c r="Q784" i="6" s="1"/>
  <c r="P776" i="6"/>
  <c r="Q776" i="6" s="1"/>
  <c r="P768" i="6"/>
  <c r="Q768" i="6" s="1"/>
  <c r="P760" i="6"/>
  <c r="Q760" i="6" s="1"/>
  <c r="P752" i="6"/>
  <c r="Q752" i="6" s="1"/>
  <c r="P744" i="6"/>
  <c r="Q744" i="6" s="1"/>
  <c r="P736" i="6"/>
  <c r="Q736" i="6" s="1"/>
  <c r="P728" i="6"/>
  <c r="Q728" i="6" s="1"/>
  <c r="P720" i="6"/>
  <c r="Q720" i="6" s="1"/>
  <c r="P712" i="6"/>
  <c r="Q712" i="6" s="1"/>
  <c r="P704" i="6"/>
  <c r="Q704" i="6" s="1"/>
  <c r="P696" i="6"/>
  <c r="Q696" i="6" s="1"/>
  <c r="P677" i="6"/>
  <c r="Q677" i="6" s="1"/>
  <c r="P589" i="6"/>
  <c r="Q589" i="6" s="1"/>
  <c r="P586" i="6"/>
  <c r="Q586" i="6" s="1"/>
  <c r="P581" i="6"/>
  <c r="Q581" i="6" s="1"/>
  <c r="P578" i="6"/>
  <c r="Q578" i="6" s="1"/>
  <c r="P562" i="6"/>
  <c r="Q562" i="6" s="1"/>
  <c r="P755" i="6"/>
  <c r="Q755" i="6" s="1"/>
  <c r="P747" i="6"/>
  <c r="Q747" i="6" s="1"/>
  <c r="P739" i="6"/>
  <c r="Q739" i="6" s="1"/>
  <c r="P731" i="6"/>
  <c r="Q731" i="6" s="1"/>
  <c r="P723" i="6"/>
  <c r="Q723" i="6" s="1"/>
  <c r="P715" i="6"/>
  <c r="Q715" i="6" s="1"/>
  <c r="P707" i="6"/>
  <c r="Q707" i="6" s="1"/>
  <c r="P699" i="6"/>
  <c r="Q699" i="6" s="1"/>
  <c r="P691" i="6"/>
  <c r="Q691" i="6" s="1"/>
  <c r="P684" i="6"/>
  <c r="Q684" i="6" s="1"/>
  <c r="P682" i="6"/>
  <c r="Q682" i="6" s="1"/>
  <c r="P675" i="6"/>
  <c r="Q675" i="6" s="1"/>
  <c r="P612" i="6"/>
  <c r="Q612" i="6" s="1"/>
  <c r="P596" i="6"/>
  <c r="Q596" i="6" s="1"/>
  <c r="P758" i="6"/>
  <c r="Q758" i="6" s="1"/>
  <c r="P750" i="6"/>
  <c r="Q750" i="6" s="1"/>
  <c r="P742" i="6"/>
  <c r="Q742" i="6" s="1"/>
  <c r="P734" i="6"/>
  <c r="Q734" i="6" s="1"/>
  <c r="P726" i="6"/>
  <c r="Q726" i="6" s="1"/>
  <c r="P718" i="6"/>
  <c r="Q718" i="6" s="1"/>
  <c r="P710" i="6"/>
  <c r="Q710" i="6" s="1"/>
  <c r="P702" i="6"/>
  <c r="Q702" i="6" s="1"/>
  <c r="P694" i="6"/>
  <c r="Q694" i="6" s="1"/>
  <c r="P689" i="6"/>
  <c r="Q689" i="6" s="1"/>
  <c r="P680" i="6"/>
  <c r="Q680" i="6" s="1"/>
  <c r="P673" i="6"/>
  <c r="Q673" i="6" s="1"/>
  <c r="P621" i="6"/>
  <c r="Q621" i="6" s="1"/>
  <c r="P614" i="6"/>
  <c r="Q614" i="6" s="1"/>
  <c r="P605" i="6"/>
  <c r="Q605" i="6" s="1"/>
  <c r="P598" i="6"/>
  <c r="Q598" i="6" s="1"/>
  <c r="P777" i="6"/>
  <c r="Q777" i="6" s="1"/>
  <c r="P769" i="6"/>
  <c r="Q769" i="6" s="1"/>
  <c r="P761" i="6"/>
  <c r="Q761" i="6" s="1"/>
  <c r="P753" i="6"/>
  <c r="Q753" i="6" s="1"/>
  <c r="P745" i="6"/>
  <c r="Q745" i="6" s="1"/>
  <c r="P737" i="6"/>
  <c r="Q737" i="6" s="1"/>
  <c r="P729" i="6"/>
  <c r="Q729" i="6" s="1"/>
  <c r="P721" i="6"/>
  <c r="Q721" i="6" s="1"/>
  <c r="P713" i="6"/>
  <c r="Q713" i="6" s="1"/>
  <c r="P705" i="6"/>
  <c r="Q705" i="6" s="1"/>
  <c r="P697" i="6"/>
  <c r="Q697" i="6" s="1"/>
  <c r="P678" i="6"/>
  <c r="Q678" i="6" s="1"/>
  <c r="P669" i="6"/>
  <c r="Q669" i="6" s="1"/>
  <c r="P667" i="6"/>
  <c r="Q667" i="6" s="1"/>
  <c r="P661" i="6"/>
  <c r="Q661" i="6" s="1"/>
  <c r="P659" i="6"/>
  <c r="Q659" i="6" s="1"/>
  <c r="P653" i="6"/>
  <c r="Q653" i="6" s="1"/>
  <c r="P651" i="6"/>
  <c r="Q651" i="6" s="1"/>
  <c r="P645" i="6"/>
  <c r="Q645" i="6" s="1"/>
  <c r="P643" i="6"/>
  <c r="Q643" i="6" s="1"/>
  <c r="P637" i="6"/>
  <c r="Q637" i="6" s="1"/>
  <c r="P635" i="6"/>
  <c r="Q635" i="6" s="1"/>
  <c r="P629" i="6"/>
  <c r="Q629" i="6" s="1"/>
  <c r="P627" i="6"/>
  <c r="Q627" i="6" s="1"/>
  <c r="P618" i="6"/>
  <c r="Q618" i="6" s="1"/>
  <c r="P616" i="6"/>
  <c r="Q616" i="6" s="1"/>
  <c r="P602" i="6"/>
  <c r="Q602" i="6" s="1"/>
  <c r="P600" i="6"/>
  <c r="Q600" i="6" s="1"/>
  <c r="P804" i="6"/>
  <c r="Q804" i="6" s="1"/>
  <c r="P796" i="6"/>
  <c r="Q796" i="6" s="1"/>
  <c r="P788" i="6"/>
  <c r="Q788" i="6" s="1"/>
  <c r="P780" i="6"/>
  <c r="Q780" i="6" s="1"/>
  <c r="P772" i="6"/>
  <c r="Q772" i="6" s="1"/>
  <c r="P764" i="6"/>
  <c r="Q764" i="6" s="1"/>
  <c r="P756" i="6"/>
  <c r="Q756" i="6" s="1"/>
  <c r="P748" i="6"/>
  <c r="Q748" i="6" s="1"/>
  <c r="P740" i="6"/>
  <c r="Q740" i="6" s="1"/>
  <c r="P732" i="6"/>
  <c r="Q732" i="6" s="1"/>
  <c r="P724" i="6"/>
  <c r="Q724" i="6" s="1"/>
  <c r="P716" i="6"/>
  <c r="Q716" i="6" s="1"/>
  <c r="P708" i="6"/>
  <c r="Q708" i="6" s="1"/>
  <c r="P700" i="6"/>
  <c r="Q700" i="6" s="1"/>
  <c r="P692" i="6"/>
  <c r="Q692" i="6" s="1"/>
  <c r="P685" i="6"/>
  <c r="Q685" i="6" s="1"/>
  <c r="P570" i="6"/>
  <c r="Q570" i="6" s="1"/>
  <c r="P743" i="6"/>
  <c r="Q743" i="6" s="1"/>
  <c r="P735" i="6"/>
  <c r="Q735" i="6" s="1"/>
  <c r="P727" i="6"/>
  <c r="Q727" i="6" s="1"/>
  <c r="P719" i="6"/>
  <c r="Q719" i="6" s="1"/>
  <c r="P711" i="6"/>
  <c r="Q711" i="6" s="1"/>
  <c r="P703" i="6"/>
  <c r="Q703" i="6" s="1"/>
  <c r="P695" i="6"/>
  <c r="Q695" i="6" s="1"/>
  <c r="P690" i="6"/>
  <c r="Q690" i="6" s="1"/>
  <c r="P683" i="6"/>
  <c r="Q683" i="6" s="1"/>
  <c r="P676" i="6"/>
  <c r="Q676" i="6" s="1"/>
  <c r="P674" i="6"/>
  <c r="Q674" i="6" s="1"/>
  <c r="P620" i="6"/>
  <c r="Q620" i="6" s="1"/>
  <c r="P604" i="6"/>
  <c r="Q604" i="6" s="1"/>
  <c r="P590" i="6"/>
  <c r="Q590" i="6" s="1"/>
  <c r="P582" i="6"/>
  <c r="Q582" i="6" s="1"/>
  <c r="P665" i="6"/>
  <c r="Q665" i="6" s="1"/>
  <c r="P657" i="6"/>
  <c r="Q657" i="6" s="1"/>
  <c r="P649" i="6"/>
  <c r="Q649" i="6" s="1"/>
  <c r="P641" i="6"/>
  <c r="Q641" i="6" s="1"/>
  <c r="P633" i="6"/>
  <c r="Q633" i="6" s="1"/>
  <c r="P625" i="6"/>
  <c r="Q625" i="6" s="1"/>
  <c r="P617" i="6"/>
  <c r="Q617" i="6" s="1"/>
  <c r="P609" i="6"/>
  <c r="Q609" i="6" s="1"/>
  <c r="P601" i="6"/>
  <c r="Q601" i="6" s="1"/>
  <c r="P593" i="6"/>
  <c r="Q593" i="6" s="1"/>
  <c r="P585" i="6"/>
  <c r="Q585" i="6" s="1"/>
  <c r="P577" i="6"/>
  <c r="Q577" i="6" s="1"/>
  <c r="P569" i="6"/>
  <c r="Q569" i="6" s="1"/>
  <c r="P561" i="6"/>
  <c r="Q561" i="6" s="1"/>
  <c r="P553" i="6"/>
  <c r="Q553" i="6" s="1"/>
  <c r="P545" i="6"/>
  <c r="Q545" i="6" s="1"/>
  <c r="P537" i="6"/>
  <c r="Q537" i="6" s="1"/>
  <c r="P528" i="6"/>
  <c r="Q528" i="6" s="1"/>
  <c r="P414" i="6"/>
  <c r="Q414" i="6" s="1"/>
  <c r="P588" i="6"/>
  <c r="Q588" i="6" s="1"/>
  <c r="P580" i="6"/>
  <c r="Q580" i="6" s="1"/>
  <c r="P572" i="6"/>
  <c r="Q572" i="6" s="1"/>
  <c r="P564" i="6"/>
  <c r="Q564" i="6" s="1"/>
  <c r="P556" i="6"/>
  <c r="Q556" i="6" s="1"/>
  <c r="P548" i="6"/>
  <c r="Q548" i="6" s="1"/>
  <c r="P540" i="6"/>
  <c r="Q540" i="6" s="1"/>
  <c r="P526" i="6"/>
  <c r="Q526" i="6" s="1"/>
  <c r="P522" i="6"/>
  <c r="Q522" i="6" s="1"/>
  <c r="P518" i="6"/>
  <c r="Q518" i="6" s="1"/>
  <c r="P514" i="6"/>
  <c r="Q514" i="6" s="1"/>
  <c r="P510" i="6"/>
  <c r="Q510" i="6" s="1"/>
  <c r="P506" i="6"/>
  <c r="Q506" i="6" s="1"/>
  <c r="P502" i="6"/>
  <c r="Q502" i="6" s="1"/>
  <c r="P498" i="6"/>
  <c r="Q498" i="6" s="1"/>
  <c r="P494" i="6"/>
  <c r="Q494" i="6" s="1"/>
  <c r="P490" i="6"/>
  <c r="Q490" i="6" s="1"/>
  <c r="P486" i="6"/>
  <c r="Q486" i="6" s="1"/>
  <c r="P482" i="6"/>
  <c r="Q482" i="6" s="1"/>
  <c r="P478" i="6"/>
  <c r="Q478" i="6" s="1"/>
  <c r="P474" i="6"/>
  <c r="Q474" i="6" s="1"/>
  <c r="P470" i="6"/>
  <c r="Q470" i="6" s="1"/>
  <c r="P466" i="6"/>
  <c r="Q466" i="6" s="1"/>
  <c r="P459" i="6"/>
  <c r="Q459" i="6" s="1"/>
  <c r="P457" i="6"/>
  <c r="Q457" i="6" s="1"/>
  <c r="P450" i="6"/>
  <c r="Q450" i="6" s="1"/>
  <c r="P443" i="6"/>
  <c r="Q443" i="6" s="1"/>
  <c r="P441" i="6"/>
  <c r="Q441" i="6" s="1"/>
  <c r="P434" i="6"/>
  <c r="Q434" i="6" s="1"/>
  <c r="P426" i="6"/>
  <c r="Q426" i="6" s="1"/>
  <c r="P687" i="6"/>
  <c r="Q687" i="6" s="1"/>
  <c r="P679" i="6"/>
  <c r="Q679" i="6" s="1"/>
  <c r="P671" i="6"/>
  <c r="Q671" i="6" s="1"/>
  <c r="P663" i="6"/>
  <c r="Q663" i="6" s="1"/>
  <c r="P655" i="6"/>
  <c r="Q655" i="6" s="1"/>
  <c r="P647" i="6"/>
  <c r="Q647" i="6" s="1"/>
  <c r="P639" i="6"/>
  <c r="Q639" i="6" s="1"/>
  <c r="P631" i="6"/>
  <c r="Q631" i="6" s="1"/>
  <c r="P623" i="6"/>
  <c r="Q623" i="6" s="1"/>
  <c r="P615" i="6"/>
  <c r="Q615" i="6" s="1"/>
  <c r="P607" i="6"/>
  <c r="Q607" i="6" s="1"/>
  <c r="P599" i="6"/>
  <c r="Q599" i="6" s="1"/>
  <c r="P591" i="6"/>
  <c r="Q591" i="6" s="1"/>
  <c r="P583" i="6"/>
  <c r="Q583" i="6" s="1"/>
  <c r="P575" i="6"/>
  <c r="Q575" i="6" s="1"/>
  <c r="P567" i="6"/>
  <c r="Q567" i="6" s="1"/>
  <c r="P559" i="6"/>
  <c r="Q559" i="6" s="1"/>
  <c r="P551" i="6"/>
  <c r="Q551" i="6" s="1"/>
  <c r="P543" i="6"/>
  <c r="Q543" i="6" s="1"/>
  <c r="P533" i="6"/>
  <c r="Q533" i="6" s="1"/>
  <c r="P524" i="6"/>
  <c r="Q524" i="6" s="1"/>
  <c r="P516" i="6"/>
  <c r="Q516" i="6" s="1"/>
  <c r="P508" i="6"/>
  <c r="Q508" i="6" s="1"/>
  <c r="P500" i="6"/>
  <c r="Q500" i="6" s="1"/>
  <c r="P492" i="6"/>
  <c r="Q492" i="6" s="1"/>
  <c r="P484" i="6"/>
  <c r="Q484" i="6" s="1"/>
  <c r="P476" i="6"/>
  <c r="Q476" i="6" s="1"/>
  <c r="P468" i="6"/>
  <c r="Q468" i="6" s="1"/>
  <c r="P410" i="6"/>
  <c r="Q410" i="6" s="1"/>
  <c r="P394" i="6"/>
  <c r="Q394" i="6" s="1"/>
  <c r="P554" i="6"/>
  <c r="Q554" i="6" s="1"/>
  <c r="P546" i="6"/>
  <c r="Q546" i="6" s="1"/>
  <c r="P538" i="6"/>
  <c r="Q538" i="6" s="1"/>
  <c r="P531" i="6"/>
  <c r="Q531" i="6" s="1"/>
  <c r="P461" i="6"/>
  <c r="Q461" i="6" s="1"/>
  <c r="P454" i="6"/>
  <c r="Q454" i="6" s="1"/>
  <c r="P445" i="6"/>
  <c r="Q445" i="6" s="1"/>
  <c r="P438" i="6"/>
  <c r="Q438" i="6" s="1"/>
  <c r="P419" i="6"/>
  <c r="Q419" i="6" s="1"/>
  <c r="P565" i="6"/>
  <c r="Q565" i="6" s="1"/>
  <c r="P557" i="6"/>
  <c r="Q557" i="6" s="1"/>
  <c r="P549" i="6"/>
  <c r="Q549" i="6" s="1"/>
  <c r="P541" i="6"/>
  <c r="Q541" i="6" s="1"/>
  <c r="P536" i="6"/>
  <c r="Q536" i="6" s="1"/>
  <c r="P529" i="6"/>
  <c r="Q529" i="6" s="1"/>
  <c r="P433" i="6"/>
  <c r="Q433" i="6" s="1"/>
  <c r="P430" i="6"/>
  <c r="Q430" i="6" s="1"/>
  <c r="P425" i="6"/>
  <c r="Q425" i="6" s="1"/>
  <c r="P422" i="6"/>
  <c r="Q422" i="6" s="1"/>
  <c r="P406" i="6"/>
  <c r="Q406" i="6" s="1"/>
  <c r="P402" i="6"/>
  <c r="Q402" i="6" s="1"/>
  <c r="P568" i="6"/>
  <c r="Q568" i="6" s="1"/>
  <c r="P560" i="6"/>
  <c r="Q560" i="6" s="1"/>
  <c r="P552" i="6"/>
  <c r="Q552" i="6" s="1"/>
  <c r="P544" i="6"/>
  <c r="Q544" i="6" s="1"/>
  <c r="P534" i="6"/>
  <c r="Q534" i="6" s="1"/>
  <c r="P523" i="6"/>
  <c r="Q523" i="6" s="1"/>
  <c r="P521" i="6"/>
  <c r="Q521" i="6" s="1"/>
  <c r="P515" i="6"/>
  <c r="Q515" i="6" s="1"/>
  <c r="P513" i="6"/>
  <c r="Q513" i="6" s="1"/>
  <c r="P507" i="6"/>
  <c r="Q507" i="6" s="1"/>
  <c r="P505" i="6"/>
  <c r="Q505" i="6" s="1"/>
  <c r="P499" i="6"/>
  <c r="Q499" i="6" s="1"/>
  <c r="P497" i="6"/>
  <c r="Q497" i="6" s="1"/>
  <c r="P491" i="6"/>
  <c r="Q491" i="6" s="1"/>
  <c r="P489" i="6"/>
  <c r="Q489" i="6" s="1"/>
  <c r="P483" i="6"/>
  <c r="Q483" i="6" s="1"/>
  <c r="P481" i="6"/>
  <c r="Q481" i="6" s="1"/>
  <c r="P475" i="6"/>
  <c r="Q475" i="6" s="1"/>
  <c r="P473" i="6"/>
  <c r="Q473" i="6" s="1"/>
  <c r="P467" i="6"/>
  <c r="Q467" i="6" s="1"/>
  <c r="P465" i="6"/>
  <c r="Q465" i="6" s="1"/>
  <c r="P458" i="6"/>
  <c r="Q458" i="6" s="1"/>
  <c r="P451" i="6"/>
  <c r="Q451" i="6" s="1"/>
  <c r="P449" i="6"/>
  <c r="Q449" i="6" s="1"/>
  <c r="P442" i="6"/>
  <c r="Q442" i="6" s="1"/>
  <c r="P435" i="6"/>
  <c r="Q435" i="6" s="1"/>
  <c r="P427" i="6"/>
  <c r="Q427" i="6" s="1"/>
  <c r="P619" i="6"/>
  <c r="Q619" i="6" s="1"/>
  <c r="P611" i="6"/>
  <c r="Q611" i="6" s="1"/>
  <c r="P603" i="6"/>
  <c r="Q603" i="6" s="1"/>
  <c r="P595" i="6"/>
  <c r="Q595" i="6" s="1"/>
  <c r="P587" i="6"/>
  <c r="Q587" i="6" s="1"/>
  <c r="P579" i="6"/>
  <c r="Q579" i="6" s="1"/>
  <c r="P571" i="6"/>
  <c r="Q571" i="6" s="1"/>
  <c r="P563" i="6"/>
  <c r="Q563" i="6" s="1"/>
  <c r="P555" i="6"/>
  <c r="Q555" i="6" s="1"/>
  <c r="P547" i="6"/>
  <c r="Q547" i="6" s="1"/>
  <c r="P539" i="6"/>
  <c r="Q539" i="6" s="1"/>
  <c r="P525" i="6"/>
  <c r="Q525" i="6" s="1"/>
  <c r="P517" i="6"/>
  <c r="Q517" i="6" s="1"/>
  <c r="P509" i="6"/>
  <c r="Q509" i="6" s="1"/>
  <c r="P501" i="6"/>
  <c r="Q501" i="6" s="1"/>
  <c r="P493" i="6"/>
  <c r="Q493" i="6" s="1"/>
  <c r="P485" i="6"/>
  <c r="Q485" i="6" s="1"/>
  <c r="P477" i="6"/>
  <c r="Q477" i="6" s="1"/>
  <c r="P469" i="6"/>
  <c r="Q469" i="6" s="1"/>
  <c r="P418" i="6"/>
  <c r="Q418" i="6" s="1"/>
  <c r="P574" i="6"/>
  <c r="Q574" i="6" s="1"/>
  <c r="P566" i="6"/>
  <c r="Q566" i="6" s="1"/>
  <c r="P558" i="6"/>
  <c r="Q558" i="6" s="1"/>
  <c r="P550" i="6"/>
  <c r="Q550" i="6" s="1"/>
  <c r="P542" i="6"/>
  <c r="Q542" i="6" s="1"/>
  <c r="P532" i="6"/>
  <c r="Q532" i="6" s="1"/>
  <c r="P530" i="6"/>
  <c r="Q530" i="6" s="1"/>
  <c r="P462" i="6"/>
  <c r="Q462" i="6" s="1"/>
  <c r="P453" i="6"/>
  <c r="Q453" i="6" s="1"/>
  <c r="P446" i="6"/>
  <c r="Q446" i="6" s="1"/>
  <c r="P437" i="6"/>
  <c r="Q437" i="6" s="1"/>
  <c r="P411" i="6"/>
  <c r="Q411" i="6" s="1"/>
  <c r="P386" i="6"/>
  <c r="Q386" i="6" s="1"/>
  <c r="P378" i="6"/>
  <c r="Q378" i="6" s="1"/>
  <c r="P373" i="6"/>
  <c r="Q373" i="6" s="1"/>
  <c r="P371" i="6"/>
  <c r="Q371" i="6" s="1"/>
  <c r="P364" i="6"/>
  <c r="Q364" i="6" s="1"/>
  <c r="P357" i="6"/>
  <c r="Q357" i="6" s="1"/>
  <c r="P355" i="6"/>
  <c r="Q355" i="6" s="1"/>
  <c r="P348" i="6"/>
  <c r="Q348" i="6" s="1"/>
  <c r="P341" i="6"/>
  <c r="Q341" i="6" s="1"/>
  <c r="P339" i="6"/>
  <c r="Q339" i="6" s="1"/>
  <c r="P335" i="6"/>
  <c r="Q335" i="6" s="1"/>
  <c r="P331" i="6"/>
  <c r="Q331" i="6" s="1"/>
  <c r="P327" i="6"/>
  <c r="Q327" i="6" s="1"/>
  <c r="P323" i="6"/>
  <c r="Q323" i="6" s="1"/>
  <c r="P319" i="6"/>
  <c r="Q319" i="6" s="1"/>
  <c r="P315" i="6"/>
  <c r="Q315" i="6" s="1"/>
  <c r="P311" i="6"/>
  <c r="Q311" i="6" s="1"/>
  <c r="P307" i="6"/>
  <c r="Q307" i="6" s="1"/>
  <c r="P303" i="6"/>
  <c r="Q303" i="6" s="1"/>
  <c r="P294" i="6"/>
  <c r="Q294" i="6" s="1"/>
  <c r="P291" i="6"/>
  <c r="Q291" i="6" s="1"/>
  <c r="P279" i="6"/>
  <c r="Q279" i="6" s="1"/>
  <c r="P429" i="6"/>
  <c r="Q429" i="6" s="1"/>
  <c r="P421" i="6"/>
  <c r="Q421" i="6" s="1"/>
  <c r="P413" i="6"/>
  <c r="Q413" i="6" s="1"/>
  <c r="P405" i="6"/>
  <c r="Q405" i="6" s="1"/>
  <c r="P397" i="6"/>
  <c r="Q397" i="6" s="1"/>
  <c r="P389" i="6"/>
  <c r="Q389" i="6" s="1"/>
  <c r="P381" i="6"/>
  <c r="Q381" i="6" s="1"/>
  <c r="P369" i="6"/>
  <c r="Q369" i="6" s="1"/>
  <c r="P362" i="6"/>
  <c r="Q362" i="6" s="1"/>
  <c r="P353" i="6"/>
  <c r="Q353" i="6" s="1"/>
  <c r="P346" i="6"/>
  <c r="Q346" i="6" s="1"/>
  <c r="P337" i="6"/>
  <c r="Q337" i="6" s="1"/>
  <c r="P333" i="6"/>
  <c r="Q333" i="6" s="1"/>
  <c r="P329" i="6"/>
  <c r="Q329" i="6" s="1"/>
  <c r="P325" i="6"/>
  <c r="Q325" i="6" s="1"/>
  <c r="P321" i="6"/>
  <c r="Q321" i="6" s="1"/>
  <c r="P317" i="6"/>
  <c r="Q317" i="6" s="1"/>
  <c r="P313" i="6"/>
  <c r="Q313" i="6" s="1"/>
  <c r="P309" i="6"/>
  <c r="Q309" i="6" s="1"/>
  <c r="P305" i="6"/>
  <c r="Q305" i="6" s="1"/>
  <c r="P275" i="6"/>
  <c r="Q275" i="6" s="1"/>
  <c r="P520" i="6"/>
  <c r="Q520" i="6" s="1"/>
  <c r="P512" i="6"/>
  <c r="Q512" i="6" s="1"/>
  <c r="P504" i="6"/>
  <c r="Q504" i="6" s="1"/>
  <c r="P496" i="6"/>
  <c r="Q496" i="6" s="1"/>
  <c r="P488" i="6"/>
  <c r="Q488" i="6" s="1"/>
  <c r="P480" i="6"/>
  <c r="Q480" i="6" s="1"/>
  <c r="P472" i="6"/>
  <c r="Q472" i="6" s="1"/>
  <c r="P464" i="6"/>
  <c r="Q464" i="6" s="1"/>
  <c r="P456" i="6"/>
  <c r="Q456" i="6" s="1"/>
  <c r="P448" i="6"/>
  <c r="Q448" i="6" s="1"/>
  <c r="P440" i="6"/>
  <c r="Q440" i="6" s="1"/>
  <c r="P432" i="6"/>
  <c r="Q432" i="6" s="1"/>
  <c r="P424" i="6"/>
  <c r="Q424" i="6" s="1"/>
  <c r="P416" i="6"/>
  <c r="Q416" i="6" s="1"/>
  <c r="P408" i="6"/>
  <c r="Q408" i="6" s="1"/>
  <c r="P400" i="6"/>
  <c r="Q400" i="6" s="1"/>
  <c r="P392" i="6"/>
  <c r="Q392" i="6" s="1"/>
  <c r="P384" i="6"/>
  <c r="Q384" i="6" s="1"/>
  <c r="P367" i="6"/>
  <c r="Q367" i="6" s="1"/>
  <c r="P351" i="6"/>
  <c r="Q351" i="6" s="1"/>
  <c r="P403" i="6"/>
  <c r="Q403" i="6" s="1"/>
  <c r="P395" i="6"/>
  <c r="Q395" i="6" s="1"/>
  <c r="P387" i="6"/>
  <c r="Q387" i="6" s="1"/>
  <c r="P379" i="6"/>
  <c r="Q379" i="6" s="1"/>
  <c r="P374" i="6"/>
  <c r="Q374" i="6" s="1"/>
  <c r="P358" i="6"/>
  <c r="Q358" i="6" s="1"/>
  <c r="P342" i="6"/>
  <c r="Q342" i="6" s="1"/>
  <c r="P278" i="6"/>
  <c r="Q278" i="6" s="1"/>
  <c r="P259" i="6"/>
  <c r="Q259" i="6" s="1"/>
  <c r="P398" i="6"/>
  <c r="Q398" i="6" s="1"/>
  <c r="P390" i="6"/>
  <c r="Q390" i="6" s="1"/>
  <c r="P382" i="6"/>
  <c r="Q382" i="6" s="1"/>
  <c r="P372" i="6"/>
  <c r="Q372" i="6" s="1"/>
  <c r="P365" i="6"/>
  <c r="Q365" i="6" s="1"/>
  <c r="P363" i="6"/>
  <c r="Q363" i="6" s="1"/>
  <c r="P356" i="6"/>
  <c r="Q356" i="6" s="1"/>
  <c r="P349" i="6"/>
  <c r="Q349" i="6" s="1"/>
  <c r="P347" i="6"/>
  <c r="Q347" i="6" s="1"/>
  <c r="P340" i="6"/>
  <c r="Q340" i="6" s="1"/>
  <c r="P298" i="6"/>
  <c r="Q298" i="6" s="1"/>
  <c r="P287" i="6"/>
  <c r="Q287" i="6" s="1"/>
  <c r="P271" i="6"/>
  <c r="Q271" i="6" s="1"/>
  <c r="P267" i="6"/>
  <c r="Q267" i="6" s="1"/>
  <c r="P263" i="6"/>
  <c r="Q263" i="6" s="1"/>
  <c r="P417" i="6"/>
  <c r="Q417" i="6" s="1"/>
  <c r="P409" i="6"/>
  <c r="Q409" i="6" s="1"/>
  <c r="P401" i="6"/>
  <c r="Q401" i="6" s="1"/>
  <c r="P393" i="6"/>
  <c r="Q393" i="6" s="1"/>
  <c r="P385" i="6"/>
  <c r="Q385" i="6" s="1"/>
  <c r="P377" i="6"/>
  <c r="Q377" i="6" s="1"/>
  <c r="P370" i="6"/>
  <c r="Q370" i="6" s="1"/>
  <c r="P361" i="6"/>
  <c r="Q361" i="6" s="1"/>
  <c r="P354" i="6"/>
  <c r="Q354" i="6" s="1"/>
  <c r="P345" i="6"/>
  <c r="Q345" i="6" s="1"/>
  <c r="P338" i="6"/>
  <c r="Q338" i="6" s="1"/>
  <c r="P334" i="6"/>
  <c r="Q334" i="6" s="1"/>
  <c r="P330" i="6"/>
  <c r="Q330" i="6" s="1"/>
  <c r="P326" i="6"/>
  <c r="Q326" i="6" s="1"/>
  <c r="P322" i="6"/>
  <c r="Q322" i="6" s="1"/>
  <c r="P318" i="6"/>
  <c r="Q318" i="6" s="1"/>
  <c r="P314" i="6"/>
  <c r="Q314" i="6" s="1"/>
  <c r="P310" i="6"/>
  <c r="Q310" i="6" s="1"/>
  <c r="P306" i="6"/>
  <c r="Q306" i="6" s="1"/>
  <c r="P302" i="6"/>
  <c r="Q302" i="6" s="1"/>
  <c r="P295" i="6"/>
  <c r="Q295" i="6" s="1"/>
  <c r="P283" i="6"/>
  <c r="Q283" i="6" s="1"/>
  <c r="P460" i="6"/>
  <c r="Q460" i="6" s="1"/>
  <c r="P452" i="6"/>
  <c r="Q452" i="6" s="1"/>
  <c r="P444" i="6"/>
  <c r="Q444" i="6" s="1"/>
  <c r="P436" i="6"/>
  <c r="Q436" i="6" s="1"/>
  <c r="P428" i="6"/>
  <c r="Q428" i="6" s="1"/>
  <c r="P420" i="6"/>
  <c r="Q420" i="6" s="1"/>
  <c r="P412" i="6"/>
  <c r="Q412" i="6" s="1"/>
  <c r="P404" i="6"/>
  <c r="Q404" i="6" s="1"/>
  <c r="P396" i="6"/>
  <c r="Q396" i="6" s="1"/>
  <c r="P388" i="6"/>
  <c r="Q388" i="6" s="1"/>
  <c r="P380" i="6"/>
  <c r="Q380" i="6" s="1"/>
  <c r="P375" i="6"/>
  <c r="Q375" i="6" s="1"/>
  <c r="P359" i="6"/>
  <c r="Q359" i="6" s="1"/>
  <c r="P343" i="6"/>
  <c r="Q343" i="6" s="1"/>
  <c r="P535" i="6"/>
  <c r="Q535" i="6" s="1"/>
  <c r="P527" i="6"/>
  <c r="Q527" i="6" s="1"/>
  <c r="P519" i="6"/>
  <c r="Q519" i="6" s="1"/>
  <c r="P511" i="6"/>
  <c r="Q511" i="6" s="1"/>
  <c r="P503" i="6"/>
  <c r="Q503" i="6" s="1"/>
  <c r="P495" i="6"/>
  <c r="Q495" i="6" s="1"/>
  <c r="P487" i="6"/>
  <c r="Q487" i="6" s="1"/>
  <c r="P479" i="6"/>
  <c r="Q479" i="6" s="1"/>
  <c r="P471" i="6"/>
  <c r="Q471" i="6" s="1"/>
  <c r="P463" i="6"/>
  <c r="Q463" i="6" s="1"/>
  <c r="P455" i="6"/>
  <c r="Q455" i="6" s="1"/>
  <c r="P447" i="6"/>
  <c r="Q447" i="6" s="1"/>
  <c r="P439" i="6"/>
  <c r="Q439" i="6" s="1"/>
  <c r="P431" i="6"/>
  <c r="Q431" i="6" s="1"/>
  <c r="P423" i="6"/>
  <c r="Q423" i="6" s="1"/>
  <c r="P415" i="6"/>
  <c r="Q415" i="6" s="1"/>
  <c r="P407" i="6"/>
  <c r="Q407" i="6" s="1"/>
  <c r="P399" i="6"/>
  <c r="Q399" i="6" s="1"/>
  <c r="P391" i="6"/>
  <c r="Q391" i="6" s="1"/>
  <c r="P383" i="6"/>
  <c r="Q383" i="6" s="1"/>
  <c r="P366" i="6"/>
  <c r="Q366" i="6" s="1"/>
  <c r="P350" i="6"/>
  <c r="Q350" i="6" s="1"/>
  <c r="P299" i="6"/>
  <c r="Q299" i="6" s="1"/>
  <c r="P297" i="6"/>
  <c r="Q297" i="6" s="1"/>
  <c r="P286" i="6"/>
  <c r="Q286" i="6" s="1"/>
  <c r="P290" i="6"/>
  <c r="Q290" i="6" s="1"/>
  <c r="P282" i="6"/>
  <c r="Q282" i="6" s="1"/>
  <c r="P274" i="6"/>
  <c r="Q274" i="6" s="1"/>
  <c r="P266" i="6"/>
  <c r="Q266" i="6" s="1"/>
  <c r="P258" i="6"/>
  <c r="Q258" i="6" s="1"/>
  <c r="P250" i="6"/>
  <c r="Q250" i="6" s="1"/>
  <c r="P242" i="6"/>
  <c r="Q242" i="6" s="1"/>
  <c r="P234" i="6"/>
  <c r="Q234" i="6" s="1"/>
  <c r="P226" i="6"/>
  <c r="Q226" i="6" s="1"/>
  <c r="P218" i="6"/>
  <c r="Q218" i="6" s="1"/>
  <c r="P210" i="6"/>
  <c r="Q210" i="6" s="1"/>
  <c r="P201" i="6"/>
  <c r="Q201" i="6" s="1"/>
  <c r="P197" i="6"/>
  <c r="Q197" i="6" s="1"/>
  <c r="P193" i="6"/>
  <c r="Q193" i="6" s="1"/>
  <c r="P189" i="6"/>
  <c r="Q189" i="6" s="1"/>
  <c r="P185" i="6"/>
  <c r="Q185" i="6" s="1"/>
  <c r="P181" i="6"/>
  <c r="Q181" i="6" s="1"/>
  <c r="P177" i="6"/>
  <c r="Q177" i="6" s="1"/>
  <c r="P173" i="6"/>
  <c r="Q173" i="6" s="1"/>
  <c r="P169" i="6"/>
  <c r="Q169" i="6" s="1"/>
  <c r="P165" i="6"/>
  <c r="Q165" i="6" s="1"/>
  <c r="P161" i="6"/>
  <c r="Q161" i="6" s="1"/>
  <c r="P157" i="6"/>
  <c r="Q157" i="6" s="1"/>
  <c r="P153" i="6"/>
  <c r="Q153" i="6" s="1"/>
  <c r="P149" i="6"/>
  <c r="Q149" i="6" s="1"/>
  <c r="P145" i="6"/>
  <c r="Q145" i="6" s="1"/>
  <c r="P141" i="6"/>
  <c r="Q141" i="6" s="1"/>
  <c r="P137" i="6"/>
  <c r="Q137" i="6" s="1"/>
  <c r="P133" i="6"/>
  <c r="Q133" i="6" s="1"/>
  <c r="P129" i="6"/>
  <c r="Q129" i="6" s="1"/>
  <c r="P125" i="6"/>
  <c r="Q125" i="6" s="1"/>
  <c r="P121" i="6"/>
  <c r="Q121" i="6" s="1"/>
  <c r="P117" i="6"/>
  <c r="Q117" i="6" s="1"/>
  <c r="P301" i="6"/>
  <c r="Q301" i="6" s="1"/>
  <c r="P293" i="6"/>
  <c r="Q293" i="6" s="1"/>
  <c r="P285" i="6"/>
  <c r="Q285" i="6" s="1"/>
  <c r="P277" i="6"/>
  <c r="Q277" i="6" s="1"/>
  <c r="P269" i="6"/>
  <c r="Q269" i="6" s="1"/>
  <c r="P261" i="6"/>
  <c r="Q261" i="6" s="1"/>
  <c r="P253" i="6"/>
  <c r="Q253" i="6" s="1"/>
  <c r="P245" i="6"/>
  <c r="Q245" i="6" s="1"/>
  <c r="P237" i="6"/>
  <c r="Q237" i="6" s="1"/>
  <c r="P229" i="6"/>
  <c r="Q229" i="6" s="1"/>
  <c r="P221" i="6"/>
  <c r="Q221" i="6" s="1"/>
  <c r="P213" i="6"/>
  <c r="Q213" i="6" s="1"/>
  <c r="P376" i="6"/>
  <c r="Q376" i="6" s="1"/>
  <c r="P368" i="6"/>
  <c r="Q368" i="6" s="1"/>
  <c r="P360" i="6"/>
  <c r="Q360" i="6" s="1"/>
  <c r="P352" i="6"/>
  <c r="Q352" i="6" s="1"/>
  <c r="P344" i="6"/>
  <c r="Q344" i="6" s="1"/>
  <c r="P336" i="6"/>
  <c r="Q336" i="6" s="1"/>
  <c r="P328" i="6"/>
  <c r="Q328" i="6" s="1"/>
  <c r="P320" i="6"/>
  <c r="Q320" i="6" s="1"/>
  <c r="P312" i="6"/>
  <c r="Q312" i="6" s="1"/>
  <c r="P304" i="6"/>
  <c r="Q304" i="6" s="1"/>
  <c r="P296" i="6"/>
  <c r="Q296" i="6" s="1"/>
  <c r="P288" i="6"/>
  <c r="Q288" i="6" s="1"/>
  <c r="P280" i="6"/>
  <c r="Q280" i="6" s="1"/>
  <c r="P272" i="6"/>
  <c r="Q272" i="6" s="1"/>
  <c r="P264" i="6"/>
  <c r="Q264" i="6" s="1"/>
  <c r="P256" i="6"/>
  <c r="Q256" i="6" s="1"/>
  <c r="P248" i="6"/>
  <c r="Q248" i="6" s="1"/>
  <c r="P240" i="6"/>
  <c r="Q240" i="6" s="1"/>
  <c r="P232" i="6"/>
  <c r="Q232" i="6" s="1"/>
  <c r="P224" i="6"/>
  <c r="Q224" i="6" s="1"/>
  <c r="P216" i="6"/>
  <c r="Q216" i="6" s="1"/>
  <c r="P206" i="6"/>
  <c r="Q206" i="6" s="1"/>
  <c r="P109" i="6"/>
  <c r="Q109" i="6" s="1"/>
  <c r="P251" i="6"/>
  <c r="Q251" i="6" s="1"/>
  <c r="P243" i="6"/>
  <c r="Q243" i="6" s="1"/>
  <c r="P235" i="6"/>
  <c r="Q235" i="6" s="1"/>
  <c r="P227" i="6"/>
  <c r="Q227" i="6" s="1"/>
  <c r="P219" i="6"/>
  <c r="Q219" i="6" s="1"/>
  <c r="P211" i="6"/>
  <c r="Q211" i="6" s="1"/>
  <c r="P204" i="6"/>
  <c r="Q204" i="6" s="1"/>
  <c r="P114" i="6"/>
  <c r="Q114" i="6" s="1"/>
  <c r="P270" i="6"/>
  <c r="Q270" i="6" s="1"/>
  <c r="P262" i="6"/>
  <c r="Q262" i="6" s="1"/>
  <c r="P254" i="6"/>
  <c r="Q254" i="6" s="1"/>
  <c r="P246" i="6"/>
  <c r="Q246" i="6" s="1"/>
  <c r="P238" i="6"/>
  <c r="Q238" i="6" s="1"/>
  <c r="P230" i="6"/>
  <c r="Q230" i="6" s="1"/>
  <c r="P222" i="6"/>
  <c r="Q222" i="6" s="1"/>
  <c r="P214" i="6"/>
  <c r="Q214" i="6" s="1"/>
  <c r="P209" i="6"/>
  <c r="Q209" i="6" s="1"/>
  <c r="P202" i="6"/>
  <c r="Q202" i="6" s="1"/>
  <c r="P198" i="6"/>
  <c r="Q198" i="6" s="1"/>
  <c r="P194" i="6"/>
  <c r="Q194" i="6" s="1"/>
  <c r="P190" i="6"/>
  <c r="Q190" i="6" s="1"/>
  <c r="P186" i="6"/>
  <c r="Q186" i="6" s="1"/>
  <c r="P182" i="6"/>
  <c r="Q182" i="6" s="1"/>
  <c r="P178" i="6"/>
  <c r="Q178" i="6" s="1"/>
  <c r="P174" i="6"/>
  <c r="Q174" i="6" s="1"/>
  <c r="P170" i="6"/>
  <c r="Q170" i="6" s="1"/>
  <c r="P166" i="6"/>
  <c r="Q166" i="6" s="1"/>
  <c r="P162" i="6"/>
  <c r="Q162" i="6" s="1"/>
  <c r="P158" i="6"/>
  <c r="Q158" i="6" s="1"/>
  <c r="P154" i="6"/>
  <c r="Q154" i="6" s="1"/>
  <c r="P150" i="6"/>
  <c r="Q150" i="6" s="1"/>
  <c r="P146" i="6"/>
  <c r="Q146" i="6" s="1"/>
  <c r="P142" i="6"/>
  <c r="Q142" i="6" s="1"/>
  <c r="P138" i="6"/>
  <c r="Q138" i="6" s="1"/>
  <c r="P134" i="6"/>
  <c r="Q134" i="6" s="1"/>
  <c r="P130" i="6"/>
  <c r="Q130" i="6" s="1"/>
  <c r="P126" i="6"/>
  <c r="Q126" i="6" s="1"/>
  <c r="P122" i="6"/>
  <c r="Q122" i="6" s="1"/>
  <c r="P118" i="6"/>
  <c r="Q118" i="6" s="1"/>
  <c r="P111" i="6"/>
  <c r="Q111" i="6" s="1"/>
  <c r="P105" i="6"/>
  <c r="Q105" i="6" s="1"/>
  <c r="P101" i="6"/>
  <c r="Q101" i="6" s="1"/>
  <c r="P289" i="6"/>
  <c r="Q289" i="6" s="1"/>
  <c r="P281" i="6"/>
  <c r="Q281" i="6" s="1"/>
  <c r="P273" i="6"/>
  <c r="Q273" i="6" s="1"/>
  <c r="P265" i="6"/>
  <c r="Q265" i="6" s="1"/>
  <c r="P257" i="6"/>
  <c r="Q257" i="6" s="1"/>
  <c r="P249" i="6"/>
  <c r="Q249" i="6" s="1"/>
  <c r="P241" i="6"/>
  <c r="Q241" i="6" s="1"/>
  <c r="P233" i="6"/>
  <c r="Q233" i="6" s="1"/>
  <c r="P225" i="6"/>
  <c r="Q225" i="6" s="1"/>
  <c r="P217" i="6"/>
  <c r="Q217" i="6" s="1"/>
  <c r="P207" i="6"/>
  <c r="Q207" i="6" s="1"/>
  <c r="P332" i="6"/>
  <c r="Q332" i="6" s="1"/>
  <c r="P324" i="6"/>
  <c r="Q324" i="6" s="1"/>
  <c r="P316" i="6"/>
  <c r="Q316" i="6" s="1"/>
  <c r="P308" i="6"/>
  <c r="Q308" i="6" s="1"/>
  <c r="P300" i="6"/>
  <c r="Q300" i="6" s="1"/>
  <c r="P292" i="6"/>
  <c r="Q292" i="6" s="1"/>
  <c r="P284" i="6"/>
  <c r="Q284" i="6" s="1"/>
  <c r="P276" i="6"/>
  <c r="Q276" i="6" s="1"/>
  <c r="P268" i="6"/>
  <c r="Q268" i="6" s="1"/>
  <c r="P260" i="6"/>
  <c r="Q260" i="6" s="1"/>
  <c r="P252" i="6"/>
  <c r="Q252" i="6" s="1"/>
  <c r="P244" i="6"/>
  <c r="Q244" i="6" s="1"/>
  <c r="P236" i="6"/>
  <c r="Q236" i="6" s="1"/>
  <c r="P228" i="6"/>
  <c r="Q228" i="6" s="1"/>
  <c r="P220" i="6"/>
  <c r="Q220" i="6" s="1"/>
  <c r="P212" i="6"/>
  <c r="Q212" i="6" s="1"/>
  <c r="P113" i="6"/>
  <c r="Q113" i="6" s="1"/>
  <c r="P255" i="6"/>
  <c r="Q255" i="6" s="1"/>
  <c r="P247" i="6"/>
  <c r="Q247" i="6" s="1"/>
  <c r="P239" i="6"/>
  <c r="Q239" i="6" s="1"/>
  <c r="P231" i="6"/>
  <c r="Q231" i="6" s="1"/>
  <c r="P223" i="6"/>
  <c r="Q223" i="6" s="1"/>
  <c r="P215" i="6"/>
  <c r="Q215" i="6" s="1"/>
  <c r="P205" i="6"/>
  <c r="Q205" i="6" s="1"/>
  <c r="P203" i="6"/>
  <c r="Q203" i="6" s="1"/>
  <c r="P199" i="6"/>
  <c r="Q199" i="6" s="1"/>
  <c r="P195" i="6"/>
  <c r="Q195" i="6" s="1"/>
  <c r="P191" i="6"/>
  <c r="Q191" i="6" s="1"/>
  <c r="P187" i="6"/>
  <c r="Q187" i="6" s="1"/>
  <c r="P183" i="6"/>
  <c r="Q183" i="6" s="1"/>
  <c r="P179" i="6"/>
  <c r="Q179" i="6" s="1"/>
  <c r="P175" i="6"/>
  <c r="Q175" i="6" s="1"/>
  <c r="P171" i="6"/>
  <c r="Q171" i="6" s="1"/>
  <c r="P167" i="6"/>
  <c r="Q167" i="6" s="1"/>
  <c r="P163" i="6"/>
  <c r="Q163" i="6" s="1"/>
  <c r="P159" i="6"/>
  <c r="Q159" i="6" s="1"/>
  <c r="P155" i="6"/>
  <c r="Q155" i="6" s="1"/>
  <c r="P151" i="6"/>
  <c r="Q151" i="6" s="1"/>
  <c r="P147" i="6"/>
  <c r="Q147" i="6" s="1"/>
  <c r="P143" i="6"/>
  <c r="Q143" i="6" s="1"/>
  <c r="P139" i="6"/>
  <c r="Q139" i="6" s="1"/>
  <c r="P135" i="6"/>
  <c r="Q135" i="6" s="1"/>
  <c r="P131" i="6"/>
  <c r="Q131" i="6" s="1"/>
  <c r="P127" i="6"/>
  <c r="Q127" i="6" s="1"/>
  <c r="P123" i="6"/>
  <c r="Q123" i="6" s="1"/>
  <c r="P119" i="6"/>
  <c r="Q119" i="6" s="1"/>
  <c r="P115" i="6"/>
  <c r="Q115" i="6" s="1"/>
  <c r="P107" i="6"/>
  <c r="Q107" i="6" s="1"/>
  <c r="P106" i="6"/>
  <c r="Q106" i="6" s="1"/>
  <c r="P98" i="6"/>
  <c r="Q98" i="6" s="1"/>
  <c r="P90" i="6"/>
  <c r="Q90" i="6" s="1"/>
  <c r="P82" i="6"/>
  <c r="Q82" i="6" s="1"/>
  <c r="P74" i="6"/>
  <c r="Q74" i="6" s="1"/>
  <c r="P66" i="6"/>
  <c r="Q66" i="6" s="1"/>
  <c r="P58" i="6"/>
  <c r="Q58" i="6" s="1"/>
  <c r="P50" i="6"/>
  <c r="Q50" i="6" s="1"/>
  <c r="P42" i="6"/>
  <c r="Q42" i="6" s="1"/>
  <c r="P34" i="6"/>
  <c r="Q34" i="6" s="1"/>
  <c r="P26" i="6"/>
  <c r="Q26" i="6" s="1"/>
  <c r="P18" i="6"/>
  <c r="Q18" i="6" s="1"/>
  <c r="P10" i="6"/>
  <c r="Q10" i="6" s="1"/>
  <c r="P93" i="6"/>
  <c r="Q93" i="6" s="1"/>
  <c r="P85" i="6"/>
  <c r="Q85" i="6" s="1"/>
  <c r="P77" i="6"/>
  <c r="Q77" i="6" s="1"/>
  <c r="P69" i="6"/>
  <c r="Q69" i="6" s="1"/>
  <c r="P61" i="6"/>
  <c r="Q61" i="6" s="1"/>
  <c r="P53" i="6"/>
  <c r="Q53" i="6" s="1"/>
  <c r="P45" i="6"/>
  <c r="Q45" i="6" s="1"/>
  <c r="P37" i="6"/>
  <c r="Q37" i="6" s="1"/>
  <c r="P29" i="6"/>
  <c r="Q29" i="6" s="1"/>
  <c r="P21" i="6"/>
  <c r="Q21" i="6" s="1"/>
  <c r="P13" i="6"/>
  <c r="Q13" i="6" s="1"/>
  <c r="P208" i="6"/>
  <c r="Q208" i="6" s="1"/>
  <c r="P200" i="6"/>
  <c r="Q200" i="6" s="1"/>
  <c r="P192" i="6"/>
  <c r="Q192" i="6" s="1"/>
  <c r="P184" i="6"/>
  <c r="Q184" i="6" s="1"/>
  <c r="P176" i="6"/>
  <c r="Q176" i="6" s="1"/>
  <c r="P168" i="6"/>
  <c r="Q168" i="6" s="1"/>
  <c r="P160" i="6"/>
  <c r="Q160" i="6" s="1"/>
  <c r="P152" i="6"/>
  <c r="Q152" i="6" s="1"/>
  <c r="P144" i="6"/>
  <c r="Q144" i="6" s="1"/>
  <c r="P136" i="6"/>
  <c r="Q136" i="6" s="1"/>
  <c r="P128" i="6"/>
  <c r="Q128" i="6" s="1"/>
  <c r="P120" i="6"/>
  <c r="Q120" i="6" s="1"/>
  <c r="P112" i="6"/>
  <c r="Q112" i="6" s="1"/>
  <c r="P104" i="6"/>
  <c r="Q104" i="6" s="1"/>
  <c r="P96" i="6"/>
  <c r="Q96" i="6" s="1"/>
  <c r="P88" i="6"/>
  <c r="Q88" i="6" s="1"/>
  <c r="P80" i="6"/>
  <c r="Q80" i="6" s="1"/>
  <c r="P72" i="6"/>
  <c r="Q72" i="6" s="1"/>
  <c r="P64" i="6"/>
  <c r="Q64" i="6" s="1"/>
  <c r="P56" i="6"/>
  <c r="Q56" i="6" s="1"/>
  <c r="P48" i="6"/>
  <c r="Q48" i="6" s="1"/>
  <c r="P40" i="6"/>
  <c r="Q40" i="6" s="1"/>
  <c r="P32" i="6"/>
  <c r="Q32" i="6" s="1"/>
  <c r="P24" i="6"/>
  <c r="Q24" i="6" s="1"/>
  <c r="P16" i="6"/>
  <c r="Q16" i="6" s="1"/>
  <c r="P8" i="6"/>
  <c r="Q8" i="6" s="1"/>
  <c r="P99" i="6"/>
  <c r="Q99" i="6" s="1"/>
  <c r="P91" i="6"/>
  <c r="Q91" i="6" s="1"/>
  <c r="P83" i="6"/>
  <c r="Q83" i="6" s="1"/>
  <c r="P75" i="6"/>
  <c r="Q75" i="6" s="1"/>
  <c r="P67" i="6"/>
  <c r="Q67" i="6" s="1"/>
  <c r="P59" i="6"/>
  <c r="Q59" i="6" s="1"/>
  <c r="P51" i="6"/>
  <c r="Q51" i="6" s="1"/>
  <c r="P43" i="6"/>
  <c r="Q43" i="6" s="1"/>
  <c r="P35" i="6"/>
  <c r="Q35" i="6" s="1"/>
  <c r="P27" i="6"/>
  <c r="Q27" i="6" s="1"/>
  <c r="P19" i="6"/>
  <c r="Q19" i="6" s="1"/>
  <c r="P11" i="6"/>
  <c r="Q11" i="6" s="1"/>
  <c r="P110" i="6"/>
  <c r="Q110" i="6" s="1"/>
  <c r="P102" i="6"/>
  <c r="Q102" i="6" s="1"/>
  <c r="P94" i="6"/>
  <c r="Q94" i="6" s="1"/>
  <c r="P86" i="6"/>
  <c r="Q86" i="6" s="1"/>
  <c r="P78" i="6"/>
  <c r="Q78" i="6" s="1"/>
  <c r="P70" i="6"/>
  <c r="Q70" i="6" s="1"/>
  <c r="P62" i="6"/>
  <c r="Q62" i="6" s="1"/>
  <c r="P54" i="6"/>
  <c r="Q54" i="6" s="1"/>
  <c r="P46" i="6"/>
  <c r="Q46" i="6" s="1"/>
  <c r="P38" i="6"/>
  <c r="Q38" i="6" s="1"/>
  <c r="P30" i="6"/>
  <c r="Q30" i="6" s="1"/>
  <c r="P22" i="6"/>
  <c r="Q22" i="6" s="1"/>
  <c r="P14" i="6"/>
  <c r="Q14" i="6" s="1"/>
  <c r="P97" i="6"/>
  <c r="Q97" i="6" s="1"/>
  <c r="P89" i="6"/>
  <c r="Q89" i="6" s="1"/>
  <c r="P81" i="6"/>
  <c r="Q81" i="6" s="1"/>
  <c r="P73" i="6"/>
  <c r="Q73" i="6" s="1"/>
  <c r="P65" i="6"/>
  <c r="Q65" i="6" s="1"/>
  <c r="P57" i="6"/>
  <c r="Q57" i="6" s="1"/>
  <c r="P49" i="6"/>
  <c r="Q49" i="6" s="1"/>
  <c r="P41" i="6"/>
  <c r="Q41" i="6" s="1"/>
  <c r="P33" i="6"/>
  <c r="Q33" i="6" s="1"/>
  <c r="P25" i="6"/>
  <c r="Q25" i="6" s="1"/>
  <c r="P17" i="6"/>
  <c r="Q17" i="6" s="1"/>
  <c r="P9" i="6"/>
  <c r="Q9" i="6" s="1"/>
  <c r="P196" i="6"/>
  <c r="Q196" i="6" s="1"/>
  <c r="P188" i="6"/>
  <c r="Q188" i="6" s="1"/>
  <c r="P180" i="6"/>
  <c r="Q180" i="6" s="1"/>
  <c r="P172" i="6"/>
  <c r="Q172" i="6" s="1"/>
  <c r="P164" i="6"/>
  <c r="Q164" i="6" s="1"/>
  <c r="P156" i="6"/>
  <c r="Q156" i="6" s="1"/>
  <c r="P148" i="6"/>
  <c r="Q148" i="6" s="1"/>
  <c r="P140" i="6"/>
  <c r="Q140" i="6" s="1"/>
  <c r="P132" i="6"/>
  <c r="Q132" i="6" s="1"/>
  <c r="P124" i="6"/>
  <c r="Q124" i="6" s="1"/>
  <c r="P116" i="6"/>
  <c r="Q116" i="6" s="1"/>
  <c r="P108" i="6"/>
  <c r="Q108" i="6" s="1"/>
  <c r="P100" i="6"/>
  <c r="Q100" i="6" s="1"/>
  <c r="P92" i="6"/>
  <c r="Q92" i="6" s="1"/>
  <c r="P84" i="6"/>
  <c r="Q84" i="6" s="1"/>
  <c r="P76" i="6"/>
  <c r="Q76" i="6" s="1"/>
  <c r="P68" i="6"/>
  <c r="Q68" i="6" s="1"/>
  <c r="P60" i="6"/>
  <c r="Q60" i="6" s="1"/>
  <c r="P52" i="6"/>
  <c r="Q52" i="6" s="1"/>
  <c r="P44" i="6"/>
  <c r="Q44" i="6" s="1"/>
  <c r="P36" i="6"/>
  <c r="Q36" i="6" s="1"/>
  <c r="P28" i="6"/>
  <c r="Q28" i="6" s="1"/>
  <c r="P20" i="6"/>
  <c r="Q20" i="6" s="1"/>
  <c r="P12" i="6"/>
  <c r="Q12" i="6" s="1"/>
  <c r="P103" i="6"/>
  <c r="Q103" i="6" s="1"/>
  <c r="P95" i="6"/>
  <c r="Q95" i="6" s="1"/>
  <c r="P87" i="6"/>
  <c r="Q87" i="6" s="1"/>
  <c r="P79" i="6"/>
  <c r="Q79" i="6" s="1"/>
  <c r="P71" i="6"/>
  <c r="Q71" i="6" s="1"/>
  <c r="P63" i="6"/>
  <c r="Q63" i="6" s="1"/>
  <c r="P55" i="6"/>
  <c r="Q55" i="6" s="1"/>
  <c r="P47" i="6"/>
  <c r="Q47" i="6" s="1"/>
  <c r="P39" i="6"/>
  <c r="Q39" i="6" s="1"/>
  <c r="P31" i="6"/>
  <c r="Q31" i="6" s="1"/>
  <c r="P23" i="6"/>
  <c r="Q23" i="6" s="1"/>
  <c r="P15" i="6"/>
  <c r="Q15" i="6" s="1"/>
  <c r="P7" i="6"/>
  <c r="Q7" i="6" s="1"/>
  <c r="Z10" i="947"/>
  <c r="Z9" i="947"/>
  <c r="P9" i="946"/>
  <c r="P10" i="946"/>
  <c r="P10" i="945"/>
  <c r="P9" i="945"/>
  <c r="N10" i="944"/>
  <c r="N9" i="944"/>
  <c r="F27" i="16"/>
  <c r="F33" i="16" l="1"/>
  <c r="M40" i="16" l="1"/>
  <c r="J62" i="16" l="1"/>
  <c r="H61" i="16"/>
  <c r="J67" i="16"/>
  <c r="J72" i="16"/>
  <c r="J63" i="16"/>
  <c r="J64" i="16"/>
  <c r="H65" i="16"/>
  <c r="J66" i="16"/>
  <c r="J56" i="16"/>
  <c r="J57" i="16"/>
  <c r="H59" i="16"/>
  <c r="H60" i="16"/>
  <c r="H66" i="16"/>
  <c r="H56" i="16"/>
  <c r="H58" i="16"/>
  <c r="H62" i="16"/>
  <c r="H64" i="16"/>
  <c r="H68" i="16"/>
  <c r="H57" i="16"/>
  <c r="H63" i="16"/>
  <c r="H67" i="16"/>
  <c r="H72" i="16"/>
  <c r="J58" i="16"/>
  <c r="J60" i="16"/>
  <c r="J59" i="16"/>
  <c r="J61" i="16"/>
  <c r="J65" i="16"/>
  <c r="J68" i="16"/>
  <c r="M4" i="6" l="1" a="1"/>
  <c r="M4" i="6" s="1"/>
  <c r="J55" i="16"/>
  <c r="H55" i="16"/>
  <c r="G64" i="16" l="1"/>
  <c r="B3" i="16" l="1"/>
  <c r="M33" i="16" l="1"/>
  <c r="M42" i="16"/>
  <c r="M15" i="16"/>
  <c r="G3" i="14"/>
  <c r="H3" i="14"/>
  <c r="M3" i="14"/>
  <c r="M44" i="16"/>
  <c r="M36" i="16"/>
  <c r="M31" i="16"/>
  <c r="M29" i="16"/>
  <c r="M27" i="16"/>
  <c r="M25" i="16"/>
  <c r="M17" i="16"/>
  <c r="Q3" i="14"/>
  <c r="O3" i="14"/>
  <c r="N3" i="14"/>
  <c r="J3" i="14"/>
  <c r="E3" i="14"/>
  <c r="D3" i="14"/>
  <c r="L3" i="14"/>
  <c r="H4" i="15" l="1"/>
  <c r="H3" i="15"/>
  <c r="F3"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<sst xmlns="http://schemas.openxmlformats.org/spreadsheetml/2006/main" count="15315" uniqueCount="2675">
  <si>
    <t xml:space="preserve">Customer No / No Client </t>
  </si>
  <si>
    <t>Store name / Magasin</t>
  </si>
  <si>
    <t>City / Ville</t>
  </si>
  <si>
    <t>FOR INTERNAL USE</t>
  </si>
  <si>
    <t>OPENING REMARKS</t>
  </si>
  <si>
    <t>Province</t>
  </si>
  <si>
    <t>Contact / Tel #</t>
  </si>
  <si>
    <t>Email or Fax / Courriel ou Télécopieur</t>
  </si>
  <si>
    <t>CLOSING REMARKS</t>
  </si>
  <si>
    <t>Order date / Date commande</t>
  </si>
  <si>
    <t>PO # / No de commande</t>
  </si>
  <si>
    <t>Ship Date / Date d'Envoi</t>
  </si>
  <si>
    <t xml:space="preserve">Cancel Date / Date de Cancelation  </t>
  </si>
  <si>
    <t>Shipping type / Transporteur</t>
  </si>
  <si>
    <t xml:space="preserve">Transporter Number / Numéro Transporteur  </t>
  </si>
  <si>
    <t>Terms / Termes</t>
  </si>
  <si>
    <t>Buyer's Name / Nom Acheteur</t>
  </si>
  <si>
    <t>Rep name / Nom du représentant</t>
  </si>
  <si>
    <t>Comments / Commentaires</t>
  </si>
  <si>
    <t xml:space="preserve">Discounts / Escomptes     </t>
  </si>
  <si>
    <t>Booking</t>
  </si>
  <si>
    <t>Repeat</t>
  </si>
  <si>
    <t>Special discount</t>
  </si>
  <si>
    <t>Qty</t>
  </si>
  <si>
    <t>Total $</t>
  </si>
  <si>
    <t xml:space="preserve">MEN'S PREMIUM LINE </t>
  </si>
  <si>
    <t>MEN'S AUTHENTIC 2.0 STRETCH LINE</t>
  </si>
  <si>
    <t>MEN'S FREE RIDE LINE</t>
  </si>
  <si>
    <t>MEN'S AUTHENTIC LINE</t>
  </si>
  <si>
    <t>MEN'S CORE LINE</t>
  </si>
  <si>
    <t>MEN'S HYBRID LINE</t>
  </si>
  <si>
    <t>MEN'S MID LAYERS LINE</t>
  </si>
  <si>
    <t>MEN'S KNITWEAR LINE</t>
  </si>
  <si>
    <t>WOMEN'S PREMIUM LINE</t>
  </si>
  <si>
    <t>WOMEN'S AUTHENTIC LINE</t>
  </si>
  <si>
    <t>WOMEN'S CORE 2.0 LINE</t>
  </si>
  <si>
    <t>WOMEN'S HYBRID LINE</t>
  </si>
  <si>
    <t>WOMEN'S MID LAYER</t>
  </si>
  <si>
    <t>WOMEN'S KNITWEAR LINE</t>
  </si>
  <si>
    <t>WOMEN'S BONDED FELTECH</t>
  </si>
  <si>
    <t>WOMEN'S FELTECH</t>
  </si>
  <si>
    <t>WOMEN'S FLEECE</t>
  </si>
  <si>
    <t>ACCESSORIES</t>
  </si>
  <si>
    <t>SKI MEN</t>
  </si>
  <si>
    <t>GROUP</t>
  </si>
  <si>
    <t>UNITS</t>
  </si>
  <si>
    <t>DOLLARS</t>
  </si>
  <si>
    <t>Terms</t>
  </si>
  <si>
    <t>CATEGORIE</t>
  </si>
  <si>
    <t>S</t>
  </si>
  <si>
    <t>M</t>
  </si>
  <si>
    <t>L</t>
  </si>
  <si>
    <t>XL</t>
  </si>
  <si>
    <t>XXL</t>
  </si>
  <si>
    <t>MasterCode</t>
  </si>
  <si>
    <t>UPC</t>
  </si>
  <si>
    <t>Style</t>
  </si>
  <si>
    <t>Description</t>
  </si>
  <si>
    <t>Couleur</t>
  </si>
  <si>
    <t>Grandeur</t>
  </si>
  <si>
    <t>Brand</t>
  </si>
  <si>
    <t>CatGrandeur</t>
  </si>
  <si>
    <t>DataBrand</t>
  </si>
  <si>
    <t>CodeBars</t>
  </si>
  <si>
    <t>ItemCode</t>
  </si>
  <si>
    <t>UnitPrice</t>
  </si>
  <si>
    <t>Discount</t>
  </si>
  <si>
    <t>Gross</t>
  </si>
  <si>
    <t>Net</t>
  </si>
  <si>
    <t>UnitPriceSAP</t>
  </si>
  <si>
    <t>MSRP</t>
  </si>
  <si>
    <t>SIZE</t>
  </si>
  <si>
    <t>SALES REPRESENTATIVES / REPRÉSENTANTS DES VENTES</t>
  </si>
  <si>
    <t>USA</t>
  </si>
  <si>
    <t>RANDY  F  FLORENCE</t>
  </si>
  <si>
    <t>QUEBEC</t>
  </si>
  <si>
    <t>AGENCE CHARLEX  SPORTS</t>
  </si>
  <si>
    <t>FLORENCE SKI  &amp;  FASHION</t>
  </si>
  <si>
    <t>Nancy  Langlais</t>
  </si>
  <si>
    <t>514-296-9998</t>
  </si>
  <si>
    <t>418-573-2270</t>
  </si>
  <si>
    <t>mobile 617-650-1186</t>
  </si>
  <si>
    <t>nancyl@ryderseyewear.com</t>
  </si>
  <si>
    <t>office 774-328-9179</t>
  </si>
  <si>
    <t>snowbiz6194@comcast.net</t>
  </si>
  <si>
    <t>AGENCE JOHANNE JOLY  INC.</t>
  </si>
  <si>
    <t>Johanne Joly</t>
  </si>
  <si>
    <t>BC-ALBERTA MANITOBA-SASKATCHEWAN</t>
  </si>
  <si>
    <t>TARALEE  MARSHALL  CLARK</t>
  </si>
  <si>
    <t>514-984-8491</t>
  </si>
  <si>
    <t>SILVERFERN  SALES  AGENCY</t>
  </si>
  <si>
    <t>jojoly60@gmail.com</t>
  </si>
  <si>
    <t xml:space="preserve">24590 McClure Dr, </t>
  </si>
  <si>
    <t>Maple Ridge, BC  V2W  2G2</t>
  </si>
  <si>
    <t xml:space="preserve">HEAD  OFFICE </t>
  </si>
  <si>
    <t>604-202-3406</t>
  </si>
  <si>
    <t xml:space="preserve">Diane Vinet </t>
  </si>
  <si>
    <t>marshallclark.taralee@gmail.com</t>
  </si>
  <si>
    <t xml:space="preserve">Sales Director </t>
  </si>
  <si>
    <t xml:space="preserve">office 514-731-6841  (1427) </t>
  </si>
  <si>
    <t>ONTARIO</t>
  </si>
  <si>
    <t>AGENCY  BELL  SPORTS  LTD</t>
  </si>
  <si>
    <t>cell 514-805-6541</t>
  </si>
  <si>
    <t>Glenn Mackay</t>
  </si>
  <si>
    <t>dvinet@rlanctot.com</t>
  </si>
  <si>
    <t>office 905-855-3763</t>
  </si>
  <si>
    <t>cell 416-347-5603</t>
  </si>
  <si>
    <t>glennm@bellsports.net</t>
  </si>
  <si>
    <t>Terms and conditions</t>
  </si>
  <si>
    <t>·</t>
  </si>
  <si>
    <r>
      <t>Prices listed here in are effective</t>
    </r>
    <r>
      <rPr>
        <b/>
        <sz val="14"/>
        <rFont val="Calibri"/>
        <family val="2"/>
      </rPr>
      <t xml:space="preserve"> July 1st 2021</t>
    </r>
  </si>
  <si>
    <r>
      <t xml:space="preserve">All orders received after </t>
    </r>
    <r>
      <rPr>
        <b/>
        <sz val="14"/>
        <rFont val="Calibri"/>
        <family val="2"/>
      </rPr>
      <t>June 1st, 2022</t>
    </r>
    <r>
      <rPr>
        <sz val="14"/>
        <rFont val="Calibri"/>
        <family val="2"/>
      </rPr>
      <t xml:space="preserve"> are considered repeat orders and are payable 2%, net  30 days.</t>
    </r>
  </si>
  <si>
    <t xml:space="preserve">Prices are F.O.B. Montreal, Quebec. </t>
  </si>
  <si>
    <t>Prices do not include applicable taxes.</t>
  </si>
  <si>
    <t>Past due accounts are subject to 1½% service charge per month (18% per year).</t>
  </si>
  <si>
    <t>Lanctôt reserves the right to modify prices without notice.</t>
  </si>
  <si>
    <t>Lanctôt will retain title to all goods until purchase price has been paid in full.</t>
  </si>
  <si>
    <t>All discounts are subject to payment being made as per the agreed terms.  Late payment may result in the loss of any applicable discount.</t>
  </si>
  <si>
    <t>Shipping</t>
  </si>
  <si>
    <t>All shipments are made F.O.B. Montreal, QC</t>
  </si>
  <si>
    <t>Unless otherwise instructed, we will ship by the least expensive method available.</t>
  </si>
  <si>
    <t>If you do not wish to receive back orders, please indicate "Ship complete when ready" or "Cancel all back orders" on the order form.</t>
  </si>
  <si>
    <t>Returns</t>
  </si>
  <si>
    <t>All returns must be shipped prepaid and must clearly indicate the Return Authorization Number, which is available from our customer service department.</t>
  </si>
  <si>
    <t>Returns are subject to a 15% restocking charge.</t>
  </si>
  <si>
    <t>Claims and short shipments</t>
  </si>
  <si>
    <t>As all shipments are made F.O.B. our warehouse, all claims for damaged and/or lost shipments must be made directly to the transport company.</t>
  </si>
  <si>
    <t>All claims for short shipments must be made in writing within 10 days of receipt of merchandise.</t>
  </si>
  <si>
    <t>Guarantee policy</t>
  </si>
  <si>
    <t>All products in this price list are warranted to be free of defects in workmanship or materials for one year from date of purchase by the consumer.</t>
  </si>
  <si>
    <t>Proof of purchase is required before processing any claims.</t>
  </si>
  <si>
    <t>Lanctôt reserves the right to make the final determination to repair, replace or credit the defective product.</t>
  </si>
  <si>
    <t>Transshipping</t>
  </si>
  <si>
    <t>All products sold by Lanctôt are purchased solely for Dealer's resale to end-users.  The Dealer shall not sell any TeamSport products to another dealer, retailer, distributor, wholesaler or broker unless duly authorized by Lanctôt.</t>
  </si>
  <si>
    <t>Purchaser may not resell products through the Internet, the World Wide Web or through the use of any computer network unless authorized by Lanctôt.</t>
  </si>
  <si>
    <t>Suggested retail price</t>
  </si>
  <si>
    <t>Although suggested retail prices have been provided, Dealer is free to sell merchandise at whatever retail price he may choose.</t>
  </si>
  <si>
    <t>Termes et conditions</t>
  </si>
  <si>
    <r>
      <t xml:space="preserve">Les prix sont en vigueur à partir du </t>
    </r>
    <r>
      <rPr>
        <b/>
        <sz val="11"/>
        <rFont val="Arial"/>
        <family val="2"/>
      </rPr>
      <t>1 Juillet 2021</t>
    </r>
  </si>
  <si>
    <r>
      <t xml:space="preserve">Toutes commandes reçues après le </t>
    </r>
    <r>
      <rPr>
        <b/>
        <sz val="11"/>
        <rFont val="Arial"/>
        <family val="2"/>
      </rPr>
      <t>1er Juin 2022</t>
    </r>
    <r>
      <rPr>
        <sz val="11"/>
        <rFont val="Arial"/>
        <family val="2"/>
      </rPr>
      <t>, seront traitées comme une commande de réapprovisionnement et seront payables 2%, Net  30 jours.</t>
    </r>
  </si>
  <si>
    <t>Tous les prix sont F.A.B., Montréal, Québec.</t>
  </si>
  <si>
    <t>Tous les prix excluent les taxes applicables.</t>
  </si>
  <si>
    <t>Des frais d'intérêts de 1½% par mois (18% annuel) seront chargés sur tout compte en souffrance.</t>
  </si>
  <si>
    <t>Lanctôt se réserve le droit de modifier ses prix sans préavis.</t>
  </si>
  <si>
    <t>Lanctôt conserve le titre de propriété des biens jusqu'à ce que le prix d'achat soit payé intégralement.</t>
  </si>
  <si>
    <t>Tous les comptes sont payables selon les termes mentionnés précédemment.  Un retard de paiement entraînera une perte de l'escompte applicable.</t>
  </si>
  <si>
    <t>Expédition</t>
  </si>
  <si>
    <t>Toutes les expéditions sont faites F.A.B., Montréal, Québec.</t>
  </si>
  <si>
    <t>Sauf indication contraire, nous expédierons la marchandise par le moyen de transport le plus économique.</t>
  </si>
  <si>
    <t>Si vous ne voulez pas de solde de commande, vous devez l'indiquer clairement sur la formule de commande soit " Livrer quand la commande est complète " ou " Annuler toutes les marchandises non disponibles ".</t>
  </si>
  <si>
    <t>Retours</t>
  </si>
  <si>
    <t>Tout retour doit être expédié port payé et le numéro d'autorisation doit apparaître clairement sur le colis.</t>
  </si>
  <si>
    <t>Tout retour est assujetti à des frais de reprise de 15%.</t>
  </si>
  <si>
    <t>Réclamation et omissions</t>
  </si>
  <si>
    <t>Comme toutes les expéditions sont faites F.A.B. de notre entrepôt, toutes les réclamations pour marchandise omise et/ou endommagée doivent être envoyées directement à la compagnie de transport par le marchand.</t>
  </si>
  <si>
    <t>Les réclamations doivent être faites dans les 10 jours suivant  la réception des marchandises.</t>
  </si>
  <si>
    <t>Politique de garantie</t>
  </si>
  <si>
    <t>Tous les produits sont garantis contre les défauts de matériaux ou de fabrication pour une période d'un an à partir de la date d'achat par le consommateur.</t>
  </si>
  <si>
    <t>Une preuve d'achat est essentielle pour une réclamation sur garantie.</t>
  </si>
  <si>
    <t>Lanctôt  se réserve le droit de prendre une décision finale quant à la nature d'un bris ou d'une défectuosité structurelle suite à l'utilisation des produits.  Nous nous ferons un devoir de réparer, remplacer ou créditer les produits à notre discrétion.</t>
  </si>
  <si>
    <t>Transbordement</t>
  </si>
  <si>
    <t>Tous produits vendus par Lanctôt, achetés par le Marchand doivent être achetés uniquement pour la revente au consommateur final du Marchand.  Le Marchand ne doit pas vendre les produits TeamSport à un autre marchand, détaillant, distributeur ou grossiste.</t>
  </si>
  <si>
    <t>Le Marchand ne doit en aucun temps revendre des produits par le biais du Web ou à travers le système d'aucun réseau informatisé sans l'autorisation préalable de Lanctôt.</t>
  </si>
  <si>
    <t>Prix de détail suggéré</t>
  </si>
  <si>
    <t>Même si des prix de détail suggérés sont fournis dans cette liste, le Marchand est libre de vendre la marchandise qu'il achète au prix de détail qu'il désire.</t>
  </si>
  <si>
    <t>Vendeurs</t>
  </si>
  <si>
    <t>Courriels</t>
  </si>
  <si>
    <t>TermsCode</t>
  </si>
  <si>
    <t>Transporteur</t>
  </si>
  <si>
    <t>TrnspCode</t>
  </si>
  <si>
    <t>DocNum</t>
  </si>
  <si>
    <t>DocType</t>
  </si>
  <si>
    <t>HandWritten</t>
  </si>
  <si>
    <t>DocDate</t>
  </si>
  <si>
    <t>DocDueDate</t>
  </si>
  <si>
    <t>CancelDate</t>
  </si>
  <si>
    <t>CardCode</t>
  </si>
  <si>
    <t>NumAtCard</t>
  </si>
  <si>
    <t>DocCurrency</t>
  </si>
  <si>
    <t>Comments</t>
  </si>
  <si>
    <t>Confirmed</t>
  </si>
  <si>
    <t>PaymentGroupCode</t>
  </si>
  <si>
    <t>TransportationCode</t>
  </si>
  <si>
    <t>OpeningRemarks</t>
  </si>
  <si>
    <t>ClosingRemarks</t>
  </si>
  <si>
    <t>U_FCSDK_DivisionID</t>
  </si>
  <si>
    <t>U_FCSDK_ORDERTYPE</t>
  </si>
  <si>
    <t>U_FCSDK_SELLPERIOD</t>
  </si>
  <si>
    <t>U_FCSDK_ONHOLD</t>
  </si>
  <si>
    <t>Handwrtten</t>
  </si>
  <si>
    <t>DocCur</t>
  </si>
  <si>
    <t>GroupNum</t>
  </si>
  <si>
    <t>Header</t>
  </si>
  <si>
    <t>Footer</t>
  </si>
  <si>
    <t>dDocument_Items</t>
  </si>
  <si>
    <t>tNO</t>
  </si>
  <si>
    <t>Y</t>
  </si>
  <si>
    <t>ParentKey</t>
  </si>
  <si>
    <t>LineNum</t>
  </si>
  <si>
    <t>Quantity</t>
  </si>
  <si>
    <t>DiscountPercent</t>
  </si>
  <si>
    <t>WarehouseCode</t>
  </si>
  <si>
    <t>ShipDate</t>
  </si>
  <si>
    <t>PriceBefDi</t>
  </si>
  <si>
    <t>DiscPrcnt</t>
  </si>
  <si>
    <t>WhsCode</t>
  </si>
  <si>
    <t>TOTAL BEFORE DISCOUNT</t>
  </si>
  <si>
    <t>USD</t>
  </si>
  <si>
    <t>XS</t>
  </si>
  <si>
    <t>ONE SIZE</t>
  </si>
  <si>
    <t>772380531343</t>
  </si>
  <si>
    <t>NI2211901</t>
  </si>
  <si>
    <t>0009915302D1OE</t>
  </si>
  <si>
    <t>772380531350</t>
  </si>
  <si>
    <t>000991530VS1OE</t>
  </si>
  <si>
    <t>772380531367</t>
  </si>
  <si>
    <t>0009915331B1OE</t>
  </si>
  <si>
    <t>6</t>
  </si>
  <si>
    <t>772380576733</t>
  </si>
  <si>
    <t>NI3211905</t>
  </si>
  <si>
    <t>0011044602D0C8</t>
  </si>
  <si>
    <t>772380576740</t>
  </si>
  <si>
    <t>001104460VS0C8</t>
  </si>
  <si>
    <t>772380586442</t>
  </si>
  <si>
    <t>0011044631B0C8</t>
  </si>
  <si>
    <t>TOTAL</t>
  </si>
  <si>
    <t>NoAcc</t>
  </si>
  <si>
    <t>STYLE #</t>
  </si>
  <si>
    <t>NAME</t>
  </si>
  <si>
    <t>COLOUR</t>
  </si>
  <si>
    <t>TOTAL QTY</t>
  </si>
  <si>
    <t>WHLS $</t>
  </si>
  <si>
    <t>TOTAL $</t>
  </si>
  <si>
    <t>MSRP $</t>
  </si>
  <si>
    <t>NV4211104</t>
  </si>
  <si>
    <t>NV4211311</t>
  </si>
  <si>
    <t>LINNEA MOCK</t>
  </si>
  <si>
    <t>LOLITA MOCK</t>
  </si>
  <si>
    <t>IVANA CAP</t>
  </si>
  <si>
    <t>772380621631</t>
  </si>
  <si>
    <t>NV4211920</t>
  </si>
  <si>
    <t>IDNA BELT</t>
  </si>
  <si>
    <t>M-L</t>
  </si>
  <si>
    <t>0012526102D0BZ</t>
  </si>
  <si>
    <t>772380621648</t>
  </si>
  <si>
    <t>XL-XXL</t>
  </si>
  <si>
    <t>0012526102D0D9</t>
  </si>
  <si>
    <t>772380621624</t>
  </si>
  <si>
    <t>XS-S</t>
  </si>
  <si>
    <t>0012526102D0FB</t>
  </si>
  <si>
    <t>772380621679</t>
  </si>
  <si>
    <t>001252610VS0D9</t>
  </si>
  <si>
    <t>772380621655</t>
  </si>
  <si>
    <t>001252610VS0FB</t>
  </si>
  <si>
    <t>772380621693</t>
  </si>
  <si>
    <t>0012526131B0BZ</t>
  </si>
  <si>
    <t>772380621709</t>
  </si>
  <si>
    <t>0012526131B0D9</t>
  </si>
  <si>
    <t>772380621686</t>
  </si>
  <si>
    <t>0012526131B0FB</t>
  </si>
  <si>
    <t>772380621518</t>
  </si>
  <si>
    <t>NV42CH84036</t>
  </si>
  <si>
    <t>BOLSLA BUCKET HAT</t>
  </si>
  <si>
    <t>0012526202D0C8</t>
  </si>
  <si>
    <t>772380621525</t>
  </si>
  <si>
    <t>001252620VS0C8</t>
  </si>
  <si>
    <t>772380621532</t>
  </si>
  <si>
    <t>0012526231B0C8</t>
  </si>
  <si>
    <t>NV4211101</t>
  </si>
  <si>
    <t>NV4211103</t>
  </si>
  <si>
    <t>772380624465</t>
  </si>
  <si>
    <t>0012522002D0BM</t>
  </si>
  <si>
    <t>772380624472</t>
  </si>
  <si>
    <t>0012522002D0BW</t>
  </si>
  <si>
    <t>772380624458</t>
  </si>
  <si>
    <t>0012522002D0CF</t>
  </si>
  <si>
    <t>772380624441</t>
  </si>
  <si>
    <t>0012522002D075</t>
  </si>
  <si>
    <t>772380624427</t>
  </si>
  <si>
    <t>0012522002D0D7</t>
  </si>
  <si>
    <t>772380624526</t>
  </si>
  <si>
    <t>001252200VS0BM</t>
  </si>
  <si>
    <t>772380624502</t>
  </si>
  <si>
    <t>001252200VS075</t>
  </si>
  <si>
    <t>772380624489</t>
  </si>
  <si>
    <t>001252200VS0D7</t>
  </si>
  <si>
    <t>772380624496</t>
  </si>
  <si>
    <t>001252200VS0D9</t>
  </si>
  <si>
    <t>772380624588</t>
  </si>
  <si>
    <t>0012522031B0BM</t>
  </si>
  <si>
    <t>772380624595</t>
  </si>
  <si>
    <t>0012522031B0BW</t>
  </si>
  <si>
    <t>772380624571</t>
  </si>
  <si>
    <t>0012522031B0CF</t>
  </si>
  <si>
    <t>772380624564</t>
  </si>
  <si>
    <t>0012522031B075</t>
  </si>
  <si>
    <t>772380624540</t>
  </si>
  <si>
    <t>0012522031B0D7</t>
  </si>
  <si>
    <t>NV4211215</t>
  </si>
  <si>
    <t>NICOLE SWEATER</t>
  </si>
  <si>
    <t>0</t>
  </si>
  <si>
    <t>10</t>
  </si>
  <si>
    <t>772380619430</t>
  </si>
  <si>
    <t>12</t>
  </si>
  <si>
    <t>0012524102D00M</t>
  </si>
  <si>
    <t>14</t>
  </si>
  <si>
    <t>16</t>
  </si>
  <si>
    <t>2</t>
  </si>
  <si>
    <t>772380619393</t>
  </si>
  <si>
    <t>4</t>
  </si>
  <si>
    <t>0012524102D006</t>
  </si>
  <si>
    <t>772380619409</t>
  </si>
  <si>
    <t>0012524102D00A</t>
  </si>
  <si>
    <t>772380619416</t>
  </si>
  <si>
    <t>8</t>
  </si>
  <si>
    <t>0012524102D00E</t>
  </si>
  <si>
    <t>772380619812</t>
  </si>
  <si>
    <t>0012524131B00S</t>
  </si>
  <si>
    <t>NV4211612</t>
  </si>
  <si>
    <t>BROOKLYN II SKORT</t>
  </si>
  <si>
    <t>NV4211620</t>
  </si>
  <si>
    <t>MARIKA II SKORT</t>
  </si>
  <si>
    <t>NIKKI II POLO</t>
  </si>
  <si>
    <t>NOA II MOCK</t>
  </si>
  <si>
    <t>NAILA II POLO</t>
  </si>
  <si>
    <t>INEZ HAT</t>
  </si>
  <si>
    <t>0006358602D0D7</t>
  </si>
  <si>
    <t>Cindy Eddy</t>
  </si>
  <si>
    <t>Cynthia Houston</t>
  </si>
  <si>
    <t>Liz Ogle</t>
  </si>
  <si>
    <t>Marianne Deibel</t>
  </si>
  <si>
    <t>bihallgal@yahoo.com</t>
  </si>
  <si>
    <t>dpick331@gmail.com</t>
  </si>
  <si>
    <t>lizogle@hotmail.com</t>
  </si>
  <si>
    <t>marianne.deibel@gmail.com</t>
  </si>
  <si>
    <t>suepowersgolf@comcast.net</t>
  </si>
  <si>
    <t>harmoneddy@aol.com</t>
  </si>
  <si>
    <t>772380625301</t>
  </si>
  <si>
    <t>0012521802D0BM</t>
  </si>
  <si>
    <t>772380625318</t>
  </si>
  <si>
    <t>0012521802D0BW</t>
  </si>
  <si>
    <t>772380625295</t>
  </si>
  <si>
    <t>0012521802D0CF</t>
  </si>
  <si>
    <t>772380625349</t>
  </si>
  <si>
    <t>001252180VS075</t>
  </si>
  <si>
    <t>772380625363</t>
  </si>
  <si>
    <t>001252180VS0BM</t>
  </si>
  <si>
    <t>772380625370</t>
  </si>
  <si>
    <t>001252180VS0BW</t>
  </si>
  <si>
    <t>772380625356</t>
  </si>
  <si>
    <t>001252180VS0CF</t>
  </si>
  <si>
    <t>772380625325</t>
  </si>
  <si>
    <t>001252180VS0D7</t>
  </si>
  <si>
    <t>772380625332</t>
  </si>
  <si>
    <t>001252180VS0D9</t>
  </si>
  <si>
    <t>772380631166</t>
  </si>
  <si>
    <t>0012521831B0BM</t>
  </si>
  <si>
    <t>772380631173</t>
  </si>
  <si>
    <t>0012521831B0BW</t>
  </si>
  <si>
    <t>772380631159</t>
  </si>
  <si>
    <t>0012521831B0CF</t>
  </si>
  <si>
    <t>772380631128</t>
  </si>
  <si>
    <t>0012521831B0D7</t>
  </si>
  <si>
    <t>772380631203</t>
  </si>
  <si>
    <t>0012521931B075</t>
  </si>
  <si>
    <t>772380631227</t>
  </si>
  <si>
    <t>0012521931B0BM</t>
  </si>
  <si>
    <t>772380631234</t>
  </si>
  <si>
    <t>0012521931B0BW</t>
  </si>
  <si>
    <t>772380631180</t>
  </si>
  <si>
    <t>0012521931B0D7</t>
  </si>
  <si>
    <t>772380624519</t>
  </si>
  <si>
    <t>001252200VS0CF</t>
  </si>
  <si>
    <t>772380624533</t>
  </si>
  <si>
    <t>001252200VS0BW</t>
  </si>
  <si>
    <t>772380631142</t>
  </si>
  <si>
    <t>0012521831B075</t>
  </si>
  <si>
    <t>772380625264</t>
  </si>
  <si>
    <t>0012521802D0D7</t>
  </si>
  <si>
    <t>772380625288</t>
  </si>
  <si>
    <t>0012521802D075</t>
  </si>
  <si>
    <t>772380631210</t>
  </si>
  <si>
    <t>0012521931B0CF</t>
  </si>
  <si>
    <t>772380632811</t>
  </si>
  <si>
    <t>0012523931B0D7</t>
  </si>
  <si>
    <t>772380632828</t>
  </si>
  <si>
    <t>0012523931B0CF</t>
  </si>
  <si>
    <t>772380632842</t>
  </si>
  <si>
    <t>0012523931B0BW</t>
  </si>
  <si>
    <t>772380632835</t>
  </si>
  <si>
    <t>0012523931B0BM</t>
  </si>
  <si>
    <t>772380632859</t>
  </si>
  <si>
    <t>0012523931B0D2</t>
  </si>
  <si>
    <t>0012523931B0DB</t>
  </si>
  <si>
    <t>772380619461</t>
  </si>
  <si>
    <t>001252410VS001</t>
  </si>
  <si>
    <t>772380619485</t>
  </si>
  <si>
    <t>001252410VS006</t>
  </si>
  <si>
    <t>772380619492</t>
  </si>
  <si>
    <t>001252410VS00A</t>
  </si>
  <si>
    <t>772380619508</t>
  </si>
  <si>
    <t>001252410VS00E</t>
  </si>
  <si>
    <t>772380619515</t>
  </si>
  <si>
    <t>001252410VS00I</t>
  </si>
  <si>
    <t>772380619522</t>
  </si>
  <si>
    <t>001252410VS00M</t>
  </si>
  <si>
    <t>772380619546</t>
  </si>
  <si>
    <t>001252410VS00S</t>
  </si>
  <si>
    <t>772380619737</t>
  </si>
  <si>
    <t>0012524131B001</t>
  </si>
  <si>
    <t>772380619751</t>
  </si>
  <si>
    <t>0012524131B006</t>
  </si>
  <si>
    <t>772380619782</t>
  </si>
  <si>
    <t>0012524131B00I</t>
  </si>
  <si>
    <t>772380619799</t>
  </si>
  <si>
    <t>0012524131B00M</t>
  </si>
  <si>
    <t>772380619805</t>
  </si>
  <si>
    <t>0012524131B00P</t>
  </si>
  <si>
    <t>UPC on Costing</t>
  </si>
  <si>
    <t>Color</t>
  </si>
  <si>
    <t>Size</t>
  </si>
  <si>
    <t>Category</t>
  </si>
  <si>
    <t>Reg Whole Sale</t>
  </si>
  <si>
    <t>Early Shipping Date Special Discount</t>
  </si>
  <si>
    <t>Embroidery</t>
  </si>
  <si>
    <t>N</t>
  </si>
  <si>
    <t>EMBROIDERY</t>
  </si>
  <si>
    <t>772380452648</t>
  </si>
  <si>
    <t>NIEMB-NVO</t>
  </si>
  <si>
    <t>EMBROIDERY NVO</t>
  </si>
  <si>
    <t>N/A</t>
  </si>
  <si>
    <t>000651190C8</t>
  </si>
  <si>
    <t>DATA_EMBROIDERY</t>
  </si>
  <si>
    <t>EMBROIDERY INSTRUCTIONS</t>
  </si>
  <si>
    <t>Logo Location</t>
  </si>
  <si>
    <t>Logo colors</t>
  </si>
  <si>
    <t>Logo Number / Other</t>
  </si>
  <si>
    <t>Left Sleeve</t>
  </si>
  <si>
    <t>Left Chest</t>
  </si>
  <si>
    <t>Yoke</t>
  </si>
  <si>
    <t>Other</t>
  </si>
  <si>
    <t>YES</t>
  </si>
  <si>
    <t>NO</t>
  </si>
  <si>
    <t>Color Coordinate</t>
  </si>
  <si>
    <t>Tonal Shade Lighter</t>
  </si>
  <si>
    <t>Tonal Shade Darker</t>
  </si>
  <si>
    <t>Club colors</t>
  </si>
  <si>
    <t>Tone on Tone</t>
  </si>
  <si>
    <t xml:space="preserve">Total: </t>
  </si>
  <si>
    <t>UNITS W/O
EMBROIDERY</t>
  </si>
  <si>
    <t>UNITS W/
EMBROIDERY</t>
  </si>
  <si>
    <t>EMB_Active</t>
  </si>
  <si>
    <t>24FW</t>
  </si>
  <si>
    <t>05</t>
  </si>
  <si>
    <t>772380619874</t>
  </si>
  <si>
    <t>0012524602D00I</t>
  </si>
  <si>
    <t>772380619881</t>
  </si>
  <si>
    <t>0012524602D00M</t>
  </si>
  <si>
    <t>772380619898</t>
  </si>
  <si>
    <t>0012524602D00P</t>
  </si>
  <si>
    <t>772380619904</t>
  </si>
  <si>
    <t>0012524602D00S</t>
  </si>
  <si>
    <t>772380619836</t>
  </si>
  <si>
    <t>0012524602D003</t>
  </si>
  <si>
    <t>772380619843</t>
  </si>
  <si>
    <t>0012524602D006</t>
  </si>
  <si>
    <t>772380619850</t>
  </si>
  <si>
    <t>0012524602D00A</t>
  </si>
  <si>
    <t>772380619867</t>
  </si>
  <si>
    <t>0012524602D00E</t>
  </si>
  <si>
    <t>772380619966</t>
  </si>
  <si>
    <t>001252460VS00I</t>
  </si>
  <si>
    <t>772380619980</t>
  </si>
  <si>
    <t>001252460VS00P</t>
  </si>
  <si>
    <t>772380619997</t>
  </si>
  <si>
    <t>001252460VS00S</t>
  </si>
  <si>
    <t>772380619928</t>
  </si>
  <si>
    <t>001252460VS003</t>
  </si>
  <si>
    <t>772380619935</t>
  </si>
  <si>
    <t>001252460VS006</t>
  </si>
  <si>
    <t>772380619942</t>
  </si>
  <si>
    <t>001252460VS00A</t>
  </si>
  <si>
    <t>772380619959</t>
  </si>
  <si>
    <t>001252460VS00E</t>
  </si>
  <si>
    <t>001-BLACK</t>
  </si>
  <si>
    <t>100-WHITE</t>
  </si>
  <si>
    <t>400-NAVY</t>
  </si>
  <si>
    <t>400-Navy</t>
  </si>
  <si>
    <t>100-White</t>
  </si>
  <si>
    <t>Dresses</t>
  </si>
  <si>
    <t>Women Tops</t>
  </si>
  <si>
    <t>772380624434</t>
  </si>
  <si>
    <t>0012522002D0D9</t>
  </si>
  <si>
    <t>772380624557</t>
  </si>
  <si>
    <t>0012522031B0D9</t>
  </si>
  <si>
    <t>NV5211160</t>
  </si>
  <si>
    <t>NV5211162</t>
  </si>
  <si>
    <t>LYNDA MOCK</t>
  </si>
  <si>
    <t>NV5211170</t>
  </si>
  <si>
    <t>NV5211780</t>
  </si>
  <si>
    <t>ALYSSA CARDIGAN</t>
  </si>
  <si>
    <t>772380671162</t>
  </si>
  <si>
    <t>001408490VS075</t>
  </si>
  <si>
    <t>772380671186</t>
  </si>
  <si>
    <t>001408490VS0BM</t>
  </si>
  <si>
    <t>772380671179</t>
  </si>
  <si>
    <t>001408490VS0CF</t>
  </si>
  <si>
    <t>772380671148</t>
  </si>
  <si>
    <t>001408490VS0D7</t>
  </si>
  <si>
    <t>Women Bottoms</t>
  </si>
  <si>
    <t>772380619379</t>
  </si>
  <si>
    <t>0012524102D001</t>
  </si>
  <si>
    <t>772380619386</t>
  </si>
  <si>
    <t>0012524102D003</t>
  </si>
  <si>
    <t>772380619423</t>
  </si>
  <si>
    <t>0012524102D00I</t>
  </si>
  <si>
    <t>772380619447</t>
  </si>
  <si>
    <t>0012524102D00P</t>
  </si>
  <si>
    <t>772380619454</t>
  </si>
  <si>
    <t>0012524102D00S</t>
  </si>
  <si>
    <t>772380619539</t>
  </si>
  <si>
    <t>001252410VS00P</t>
  </si>
  <si>
    <t>772380619911</t>
  </si>
  <si>
    <t>001252460VS001</t>
  </si>
  <si>
    <t>Women Accessories</t>
  </si>
  <si>
    <t>GR__Women_Tops</t>
  </si>
  <si>
    <t>DATA_Women_Tops</t>
  </si>
  <si>
    <t>GR__Women_Bottoms</t>
  </si>
  <si>
    <t>DATA_Women_Bottoms</t>
  </si>
  <si>
    <t>GR__Dresses</t>
  </si>
  <si>
    <t>DATA_Dresses</t>
  </si>
  <si>
    <t>GR__Women_Accessories</t>
  </si>
  <si>
    <t>DATA_Women_Accessories</t>
  </si>
  <si>
    <t>GR__EMBROIDERY</t>
  </si>
  <si>
    <t>Deb Pickering</t>
  </si>
  <si>
    <t>Susan Powers</t>
  </si>
  <si>
    <t xml:space="preserve">Sharon Holbrook </t>
  </si>
  <si>
    <t>sharonleeholbrook@gmail.com</t>
  </si>
  <si>
    <t>Net 30</t>
  </si>
  <si>
    <t>Net 60</t>
  </si>
  <si>
    <t>Credit Card Prepay</t>
  </si>
  <si>
    <t>FEDEX</t>
  </si>
  <si>
    <t>Pick Up</t>
  </si>
  <si>
    <t>Prepaid</t>
  </si>
  <si>
    <t>UPS</t>
  </si>
  <si>
    <t>DISCOUNT %</t>
  </si>
  <si>
    <t>West Florida, Southwest Florida</t>
  </si>
  <si>
    <t xml:space="preserve">Southern California </t>
  </si>
  <si>
    <t>East Florida - Southeast Florida</t>
  </si>
  <si>
    <t>Pacific NW (Washington, Idaho, Oregon, Montana)</t>
  </si>
  <si>
    <t>Michigan, Ohio</t>
  </si>
  <si>
    <t>Massachussetts, Maine, Connecticut, Rhode Island, Vermont, New Hampshire</t>
  </si>
  <si>
    <t>North  Florida</t>
  </si>
  <si>
    <t>Randy Florence</t>
  </si>
  <si>
    <t>002-BLACK-WHITE</t>
  </si>
  <si>
    <t>Amy Pennington-Rushing</t>
  </si>
  <si>
    <t>Amyprush.golfgirl@gmail.com</t>
  </si>
  <si>
    <t xml:space="preserve">Kimberly Ponti </t>
  </si>
  <si>
    <t>kponti@icloud.com</t>
  </si>
  <si>
    <t>Arizona , Nevada</t>
  </si>
  <si>
    <t>New York , New Jersey , Pennsylvania , Maryland</t>
  </si>
  <si>
    <t>115-CAMEL</t>
  </si>
  <si>
    <t>772380631135</t>
  </si>
  <si>
    <t>0012521831B0D9</t>
  </si>
  <si>
    <t>772380619829</t>
  </si>
  <si>
    <t>0012524602D001</t>
  </si>
  <si>
    <t>772380620450</t>
  </si>
  <si>
    <t>0012524631B001</t>
  </si>
  <si>
    <t>772380620467</t>
  </si>
  <si>
    <t>0012524631B003</t>
  </si>
  <si>
    <t>772380620474</t>
  </si>
  <si>
    <t>0012524631B006</t>
  </si>
  <si>
    <t>772380620481</t>
  </si>
  <si>
    <t>0012524631B00A</t>
  </si>
  <si>
    <t>772380620498</t>
  </si>
  <si>
    <t>0012524631B00E</t>
  </si>
  <si>
    <t>772380620535</t>
  </si>
  <si>
    <t>0012524631B00S</t>
  </si>
  <si>
    <t>772380685060</t>
  </si>
  <si>
    <t>NV5211587</t>
  </si>
  <si>
    <t>DREW VEST</t>
  </si>
  <si>
    <t>0014625602D0D7</t>
  </si>
  <si>
    <t>772380685091</t>
  </si>
  <si>
    <t>0014625602D0CF</t>
  </si>
  <si>
    <t>772380685114</t>
  </si>
  <si>
    <t>0014625602D0BW</t>
  </si>
  <si>
    <t>772380685107</t>
  </si>
  <si>
    <t>0014625602D0BM</t>
  </si>
  <si>
    <t>772380685084</t>
  </si>
  <si>
    <t>0014625602D075</t>
  </si>
  <si>
    <t>772380685077</t>
  </si>
  <si>
    <t>0014625602D0D9</t>
  </si>
  <si>
    <t>772380685183</t>
  </si>
  <si>
    <t>00146256TLW0D7</t>
  </si>
  <si>
    <t>772380685213</t>
  </si>
  <si>
    <t>00146256TLW0CF</t>
  </si>
  <si>
    <t>772380685237</t>
  </si>
  <si>
    <t>00146256TLW0BW</t>
  </si>
  <si>
    <t>772380685220</t>
  </si>
  <si>
    <t>00146256TLW0BM</t>
  </si>
  <si>
    <t>772380685206</t>
  </si>
  <si>
    <t>00146256TLW075</t>
  </si>
  <si>
    <t>772380685190</t>
  </si>
  <si>
    <t>00146256TLW0D9</t>
  </si>
  <si>
    <t>772380685244</t>
  </si>
  <si>
    <t>NV5211787</t>
  </si>
  <si>
    <t>DESTINY JACKET</t>
  </si>
  <si>
    <t>0014625802D0D7</t>
  </si>
  <si>
    <t>772380685275</t>
  </si>
  <si>
    <t>0014625802D0CF</t>
  </si>
  <si>
    <t>772380685299</t>
  </si>
  <si>
    <t>0014625802D0BW</t>
  </si>
  <si>
    <t>772380685282</t>
  </si>
  <si>
    <t>0014625802D0BM</t>
  </si>
  <si>
    <t>772380685268</t>
  </si>
  <si>
    <t>0014625802D075</t>
  </si>
  <si>
    <t>772380685251</t>
  </si>
  <si>
    <t>0014625802D0D9</t>
  </si>
  <si>
    <t>772380689341</t>
  </si>
  <si>
    <t>00146258TLW0D7</t>
  </si>
  <si>
    <t>772380689358</t>
  </si>
  <si>
    <t>00146258TLW0CF</t>
  </si>
  <si>
    <t>772380689372</t>
  </si>
  <si>
    <t>00146258TLW0BW</t>
  </si>
  <si>
    <t>772380689365</t>
  </si>
  <si>
    <t>00146258TLW0BM</t>
  </si>
  <si>
    <t>772380689389</t>
  </si>
  <si>
    <t>00146258TLW0D2</t>
  </si>
  <si>
    <t>772380689396</t>
  </si>
  <si>
    <t>00146258TLW0D9</t>
  </si>
  <si>
    <t>PROGRAM</t>
  </si>
  <si>
    <t>Représentant / Representative</t>
  </si>
  <si>
    <t xml:space="preserve">Courriel / Email </t>
  </si>
  <si>
    <t>Cell / Telephone</t>
  </si>
  <si>
    <t>Territoire / Territory</t>
  </si>
  <si>
    <t>239-398-9749</t>
  </si>
  <si>
    <t>949-293-2752</t>
  </si>
  <si>
    <t>954-655-1365</t>
  </si>
  <si>
    <t>360-649-1934</t>
  </si>
  <si>
    <t>614-440-3850</t>
  </si>
  <si>
    <t>978-235-3344</t>
  </si>
  <si>
    <t>407-714-6040</t>
  </si>
  <si>
    <t>512-413-0979</t>
  </si>
  <si>
    <t xml:space="preserve">Texas, Oklahoma, Arkansas, New Mexico, </t>
  </si>
  <si>
    <t>Colorado, and Utah</t>
  </si>
  <si>
    <t>206-619-4223</t>
  </si>
  <si>
    <t>617-650-1186</t>
  </si>
  <si>
    <t>NVO SPORT</t>
  </si>
  <si>
    <t>NALINI LONG SHORT</t>
  </si>
  <si>
    <t>772380632866</t>
  </si>
  <si>
    <t>772380531381</t>
  </si>
  <si>
    <t>118-NATURAL</t>
  </si>
  <si>
    <t>00099153TRP1OE</t>
  </si>
  <si>
    <t>772380603927</t>
  </si>
  <si>
    <t>NI3211201</t>
  </si>
  <si>
    <t>MONA CARDIGAN</t>
  </si>
  <si>
    <t>0011585102D0CF</t>
  </si>
  <si>
    <t>772380603941</t>
  </si>
  <si>
    <t>0011585102D0BW</t>
  </si>
  <si>
    <t>772380603934</t>
  </si>
  <si>
    <t>0011585102D0BM</t>
  </si>
  <si>
    <t>772380603910</t>
  </si>
  <si>
    <t>0011585102D075</t>
  </si>
  <si>
    <t>772380654387</t>
  </si>
  <si>
    <t>NI3211503</t>
  </si>
  <si>
    <t>MIKA VEST</t>
  </si>
  <si>
    <t>004-DARK-BLACK</t>
  </si>
  <si>
    <t>00115854105X0D7</t>
  </si>
  <si>
    <t>772380654394</t>
  </si>
  <si>
    <t>00115854105X0CF</t>
  </si>
  <si>
    <t>772380654417</t>
  </si>
  <si>
    <t>00115854105X0BW</t>
  </si>
  <si>
    <t>772380654400</t>
  </si>
  <si>
    <t>00115854105X0BM</t>
  </si>
  <si>
    <t>772380625271</t>
  </si>
  <si>
    <t>0012521802D0D9</t>
  </si>
  <si>
    <t>772380654424</t>
  </si>
  <si>
    <t>00115854105X0D2</t>
  </si>
  <si>
    <t>772380654431</t>
  </si>
  <si>
    <t>00115854105X0DB</t>
  </si>
  <si>
    <t>772380601947</t>
  </si>
  <si>
    <t>001158540VS0D7</t>
  </si>
  <si>
    <t>772380601978</t>
  </si>
  <si>
    <t>001158540VS0CF</t>
  </si>
  <si>
    <t>772380601992</t>
  </si>
  <si>
    <t>001158540VS0BW</t>
  </si>
  <si>
    <t>772380601985</t>
  </si>
  <si>
    <t>001158540VS0BM</t>
  </si>
  <si>
    <t>772380601961</t>
  </si>
  <si>
    <t>001158540VS075</t>
  </si>
  <si>
    <t>772380601954</t>
  </si>
  <si>
    <t>001158540VS0D9</t>
  </si>
  <si>
    <t>772380654448</t>
  </si>
  <si>
    <t>NI3211705</t>
  </si>
  <si>
    <t>MIKAELA JACKET</t>
  </si>
  <si>
    <t>00115868105X0D7</t>
  </si>
  <si>
    <t>772380654455</t>
  </si>
  <si>
    <t>00115868105X0CF</t>
  </si>
  <si>
    <t>772380654479</t>
  </si>
  <si>
    <t>00115868105X0BW</t>
  </si>
  <si>
    <t>772380654462</t>
  </si>
  <si>
    <t>00115868105X0BM</t>
  </si>
  <si>
    <t>772380654486</t>
  </si>
  <si>
    <t>00115868105X0D2</t>
  </si>
  <si>
    <t>772380654493</t>
  </si>
  <si>
    <t>00115868105X0DB</t>
  </si>
  <si>
    <t>772380602395</t>
  </si>
  <si>
    <t>001158680VS0D7</t>
  </si>
  <si>
    <t>772380602425</t>
  </si>
  <si>
    <t>001158680VS0CF</t>
  </si>
  <si>
    <t>772380602449</t>
  </si>
  <si>
    <t>001158680VS0BW</t>
  </si>
  <si>
    <t>772380602432</t>
  </si>
  <si>
    <t>001158680VS0BM</t>
  </si>
  <si>
    <t>772380631197</t>
  </si>
  <si>
    <t>0012521931B0D9</t>
  </si>
  <si>
    <t>772380602418</t>
  </si>
  <si>
    <t>001158680VS075</t>
  </si>
  <si>
    <t>772380602401</t>
  </si>
  <si>
    <t>001158680VS0D9</t>
  </si>
  <si>
    <t>772380711127</t>
  </si>
  <si>
    <t>NV2618100</t>
  </si>
  <si>
    <t>VIVIA MOCK</t>
  </si>
  <si>
    <t>23108-RED-WHITE</t>
  </si>
  <si>
    <t>0015551313D30D7</t>
  </si>
  <si>
    <t>772380711103</t>
  </si>
  <si>
    <t>0015551313D30CF</t>
  </si>
  <si>
    <t>772380711097</t>
  </si>
  <si>
    <t>0015551313D30BW</t>
  </si>
  <si>
    <t>772380711080</t>
  </si>
  <si>
    <t>0015551313D30BM</t>
  </si>
  <si>
    <t>772380711110</t>
  </si>
  <si>
    <t>0015551313D30D2</t>
  </si>
  <si>
    <t>772380711134</t>
  </si>
  <si>
    <t>0015551313D30D9</t>
  </si>
  <si>
    <t>772380711189</t>
  </si>
  <si>
    <t>23109-WHITE-RED</t>
  </si>
  <si>
    <t>0015551313D40D7</t>
  </si>
  <si>
    <t>772380711165</t>
  </si>
  <si>
    <t>0015551313D40CF</t>
  </si>
  <si>
    <t>772380711158</t>
  </si>
  <si>
    <t>0015551313D40BW</t>
  </si>
  <si>
    <t>772380711141</t>
  </si>
  <si>
    <t>0015551313D40BM</t>
  </si>
  <si>
    <t>772380711172</t>
  </si>
  <si>
    <t>0015551313D40D2</t>
  </si>
  <si>
    <t>772380711196</t>
  </si>
  <si>
    <t>0015551313D40D9</t>
  </si>
  <si>
    <t>772380711301</t>
  </si>
  <si>
    <t>23111-NAVY-PINK</t>
  </si>
  <si>
    <t>0015551313D60D7</t>
  </si>
  <si>
    <t>772380711288</t>
  </si>
  <si>
    <t>0015551313D60CF</t>
  </si>
  <si>
    <t>772380711271</t>
  </si>
  <si>
    <t>0015551313D60BW</t>
  </si>
  <si>
    <t>772380711264</t>
  </si>
  <si>
    <t>0015551313D60BM</t>
  </si>
  <si>
    <t>772380711295</t>
  </si>
  <si>
    <t>0015551313D60D2</t>
  </si>
  <si>
    <t>772380711318</t>
  </si>
  <si>
    <t>0015551313D60D9</t>
  </si>
  <si>
    <t>772380711004</t>
  </si>
  <si>
    <t>23106-ARUBA-WHITE</t>
  </si>
  <si>
    <t>0015551313D10D7</t>
  </si>
  <si>
    <t>772380710984</t>
  </si>
  <si>
    <t>0015551313D10CF</t>
  </si>
  <si>
    <t>772380710977</t>
  </si>
  <si>
    <t>0015551313D10BW</t>
  </si>
  <si>
    <t>772380710960</t>
  </si>
  <si>
    <t>0015551313D10BM</t>
  </si>
  <si>
    <t>772380710991</t>
  </si>
  <si>
    <t>0015551313D10D2</t>
  </si>
  <si>
    <t>772380711011</t>
  </si>
  <si>
    <t>0015551313D10D9</t>
  </si>
  <si>
    <t>772380711240</t>
  </si>
  <si>
    <t>23110-WHITE-NAVY</t>
  </si>
  <si>
    <t>0015551313D50D7</t>
  </si>
  <si>
    <t>772380711226</t>
  </si>
  <si>
    <t>0015551313D50CF</t>
  </si>
  <si>
    <t>772380711219</t>
  </si>
  <si>
    <t>0015551313D50BW</t>
  </si>
  <si>
    <t>772380711202</t>
  </si>
  <si>
    <t>0015551313D50BM</t>
  </si>
  <si>
    <t>772380711233</t>
  </si>
  <si>
    <t>0015551313D50D2</t>
  </si>
  <si>
    <t>772380711257</t>
  </si>
  <si>
    <t>0015551313D50D9</t>
  </si>
  <si>
    <t>772380711370</t>
  </si>
  <si>
    <t>NV2618101</t>
  </si>
  <si>
    <t>NATALIA POLO</t>
  </si>
  <si>
    <t>001555140VS0D7</t>
  </si>
  <si>
    <t>772380711356</t>
  </si>
  <si>
    <t>001555140VS0CF</t>
  </si>
  <si>
    <t>772380711349</t>
  </si>
  <si>
    <t>001555140VS0BW</t>
  </si>
  <si>
    <t>772380711332</t>
  </si>
  <si>
    <t>001555140VS0BM</t>
  </si>
  <si>
    <t>772380711363</t>
  </si>
  <si>
    <t>001555140VS0D2</t>
  </si>
  <si>
    <t>772380711387</t>
  </si>
  <si>
    <t>001555140VS0D9</t>
  </si>
  <si>
    <t>772380711431</t>
  </si>
  <si>
    <t>19101-SACHET-PINK</t>
  </si>
  <si>
    <t>0015551413D70D7</t>
  </si>
  <si>
    <t>772380711417</t>
  </si>
  <si>
    <t>0015551413D70CF</t>
  </si>
  <si>
    <t>772380711400</t>
  </si>
  <si>
    <t>0015551413D70BW</t>
  </si>
  <si>
    <t>772380711394</t>
  </si>
  <si>
    <t>0015551413D70BM</t>
  </si>
  <si>
    <t>772380711424</t>
  </si>
  <si>
    <t>0015551413D70D2</t>
  </si>
  <si>
    <t>772380711448</t>
  </si>
  <si>
    <t>0015551413D70D9</t>
  </si>
  <si>
    <t>772380711561</t>
  </si>
  <si>
    <t>NV2618102</t>
  </si>
  <si>
    <t>LORRAINE POLO</t>
  </si>
  <si>
    <t>001555150VS0D7</t>
  </si>
  <si>
    <t>772380711547</t>
  </si>
  <si>
    <t>001555150VS0CF</t>
  </si>
  <si>
    <t>772380711530</t>
  </si>
  <si>
    <t>001555150VS0BW</t>
  </si>
  <si>
    <t>772380711523</t>
  </si>
  <si>
    <t>001555150VS0BM</t>
  </si>
  <si>
    <t>772380711554</t>
  </si>
  <si>
    <t>001555150VS0D2</t>
  </si>
  <si>
    <t>772380711578</t>
  </si>
  <si>
    <t>001555150VS0D9</t>
  </si>
  <si>
    <t>772380711622</t>
  </si>
  <si>
    <t>17100-CHINESE-RED</t>
  </si>
  <si>
    <t>0015551513D80D7</t>
  </si>
  <si>
    <t>772380711608</t>
  </si>
  <si>
    <t>0015551513D80CF</t>
  </si>
  <si>
    <t>772380711592</t>
  </si>
  <si>
    <t>0015551513D80BW</t>
  </si>
  <si>
    <t>772380711585</t>
  </si>
  <si>
    <t>0015551513D80BM</t>
  </si>
  <si>
    <t>772380711615</t>
  </si>
  <si>
    <t>0015551513D80D2</t>
  </si>
  <si>
    <t>772380711639</t>
  </si>
  <si>
    <t>0015551513D80D9</t>
  </si>
  <si>
    <t>772380711691</t>
  </si>
  <si>
    <t>NV2618103</t>
  </si>
  <si>
    <t>LEDA MOCK</t>
  </si>
  <si>
    <t>0015551602D0D7</t>
  </si>
  <si>
    <t>772380711677</t>
  </si>
  <si>
    <t>0015551602D0CF</t>
  </si>
  <si>
    <t>772380711660</t>
  </si>
  <si>
    <t>0015551602D0BW</t>
  </si>
  <si>
    <t>772380711653</t>
  </si>
  <si>
    <t>0015551602D0BM</t>
  </si>
  <si>
    <t>772380711684</t>
  </si>
  <si>
    <t>0015551602D0D2</t>
  </si>
  <si>
    <t>772380711707</t>
  </si>
  <si>
    <t>0015551602D0D9</t>
  </si>
  <si>
    <t>772380711752</t>
  </si>
  <si>
    <t>001555160VS0D7</t>
  </si>
  <si>
    <t>772380711738</t>
  </si>
  <si>
    <t>001555160VS0CF</t>
  </si>
  <si>
    <t>772380711721</t>
  </si>
  <si>
    <t>001555160VS0BW</t>
  </si>
  <si>
    <t>772380711714</t>
  </si>
  <si>
    <t>001555160VS0BM</t>
  </si>
  <si>
    <t>772380711745</t>
  </si>
  <si>
    <t>001555160VS0D2</t>
  </si>
  <si>
    <t>772380711769</t>
  </si>
  <si>
    <t>001555160VS0D9</t>
  </si>
  <si>
    <t>772380711813</t>
  </si>
  <si>
    <t>0015551611U10D7</t>
  </si>
  <si>
    <t>772380711790</t>
  </si>
  <si>
    <t>0015551611U10CF</t>
  </si>
  <si>
    <t>772380711783</t>
  </si>
  <si>
    <t>0015551611U10BW</t>
  </si>
  <si>
    <t>772380711776</t>
  </si>
  <si>
    <t>0015551611U10BM</t>
  </si>
  <si>
    <t>772380711806</t>
  </si>
  <si>
    <t>0015551611U10D2</t>
  </si>
  <si>
    <t>772380711820</t>
  </si>
  <si>
    <t>0015551611U10D9</t>
  </si>
  <si>
    <t>772380711943</t>
  </si>
  <si>
    <t>NV2618104</t>
  </si>
  <si>
    <t>AMELIE MOCK</t>
  </si>
  <si>
    <t>13100-DEEP-PEACOCK-BLUE</t>
  </si>
  <si>
    <t>0015551713D90D7</t>
  </si>
  <si>
    <t>772380711929</t>
  </si>
  <si>
    <t>0015551713D90CF</t>
  </si>
  <si>
    <t>772380711912</t>
  </si>
  <si>
    <t>0015551713D90BW</t>
  </si>
  <si>
    <t>772380711905</t>
  </si>
  <si>
    <t>0015551713D90BM</t>
  </si>
  <si>
    <t>772380711936</t>
  </si>
  <si>
    <t>0015551713D90D2</t>
  </si>
  <si>
    <t>772380711950</t>
  </si>
  <si>
    <t>0015551713D90D9</t>
  </si>
  <si>
    <t>772380711882</t>
  </si>
  <si>
    <t>001555170VS0D7</t>
  </si>
  <si>
    <t>772380711868</t>
  </si>
  <si>
    <t>001555170VS0CF</t>
  </si>
  <si>
    <t>772380711851</t>
  </si>
  <si>
    <t>001555170VS0BW</t>
  </si>
  <si>
    <t>772380711844</t>
  </si>
  <si>
    <t>001555170VS0BM</t>
  </si>
  <si>
    <t>772380711875</t>
  </si>
  <si>
    <t>001555170VS0D2</t>
  </si>
  <si>
    <t>772380711899</t>
  </si>
  <si>
    <t>001555170VS0D9</t>
  </si>
  <si>
    <t>772380712001</t>
  </si>
  <si>
    <t>0015551731B0D7</t>
  </si>
  <si>
    <t>772380711981</t>
  </si>
  <si>
    <t>0015551731B0CF</t>
  </si>
  <si>
    <t>772380711974</t>
  </si>
  <si>
    <t>0015551731B0BW</t>
  </si>
  <si>
    <t>772380711967</t>
  </si>
  <si>
    <t>0015551731B0BM</t>
  </si>
  <si>
    <t>772380711998</t>
  </si>
  <si>
    <t>0015551731B0D2</t>
  </si>
  <si>
    <t>772380712018</t>
  </si>
  <si>
    <t>0015551731B0D9</t>
  </si>
  <si>
    <t>772380727678</t>
  </si>
  <si>
    <t>NV2618113</t>
  </si>
  <si>
    <t>VERO SHIRT</t>
  </si>
  <si>
    <t>23112-NAVY-WHITE</t>
  </si>
  <si>
    <t>0015890813DI0D7</t>
  </si>
  <si>
    <t>772380727685</t>
  </si>
  <si>
    <t>0015890813DI0CF</t>
  </si>
  <si>
    <t>772380727708</t>
  </si>
  <si>
    <t>0015890813DI0BW</t>
  </si>
  <si>
    <t>772380727692</t>
  </si>
  <si>
    <t>0015890813DI0BM</t>
  </si>
  <si>
    <t>772380727715</t>
  </si>
  <si>
    <t>0015890813DI0D2</t>
  </si>
  <si>
    <t>772380727722</t>
  </si>
  <si>
    <t>0015890813DI0D9</t>
  </si>
  <si>
    <t>772380727739</t>
  </si>
  <si>
    <t>23113-WHITE-CREAM</t>
  </si>
  <si>
    <t>0015890813DJ0D7</t>
  </si>
  <si>
    <t>772380727746</t>
  </si>
  <si>
    <t>0015890813DJ0CF</t>
  </si>
  <si>
    <t>772380727760</t>
  </si>
  <si>
    <t>0015890813DJ0BW</t>
  </si>
  <si>
    <t>772380727753</t>
  </si>
  <si>
    <t>0015890813DJ0BM</t>
  </si>
  <si>
    <t>772380727777</t>
  </si>
  <si>
    <t>0015890813DJ0D2</t>
  </si>
  <si>
    <t>772380727784</t>
  </si>
  <si>
    <t>0015890813DJ0D9</t>
  </si>
  <si>
    <t>772380712209</t>
  </si>
  <si>
    <t>NV2618200</t>
  </si>
  <si>
    <t>NICOLETTE SWEATER</t>
  </si>
  <si>
    <t>0015551902D0D7</t>
  </si>
  <si>
    <t>772380712186</t>
  </si>
  <si>
    <t>0015551902D0CF</t>
  </si>
  <si>
    <t>772380712179</t>
  </si>
  <si>
    <t>0015551902D0BW</t>
  </si>
  <si>
    <t>772380712162</t>
  </si>
  <si>
    <t>0015551902D0BM</t>
  </si>
  <si>
    <t>772380712193</t>
  </si>
  <si>
    <t>0015551902D0D2</t>
  </si>
  <si>
    <t>772380712216</t>
  </si>
  <si>
    <t>0015551902D0D9</t>
  </si>
  <si>
    <t>772380712261</t>
  </si>
  <si>
    <t>001555190VS0D7</t>
  </si>
  <si>
    <t>772380712247</t>
  </si>
  <si>
    <t>001555190VS0CF</t>
  </si>
  <si>
    <t>772380712230</t>
  </si>
  <si>
    <t>001555190VS0BW</t>
  </si>
  <si>
    <t>772380712223</t>
  </si>
  <si>
    <t>001555190VS0BM</t>
  </si>
  <si>
    <t>772380712254</t>
  </si>
  <si>
    <t>001555190VS0D2</t>
  </si>
  <si>
    <t>772380712278</t>
  </si>
  <si>
    <t>001555190VS0D9</t>
  </si>
  <si>
    <t>772380712322</t>
  </si>
  <si>
    <t>0015551931B0D7</t>
  </si>
  <si>
    <t>772380712308</t>
  </si>
  <si>
    <t>0015551931B0CF</t>
  </si>
  <si>
    <t>772380712292</t>
  </si>
  <si>
    <t>0015551931B0BW</t>
  </si>
  <si>
    <t>772380712285</t>
  </si>
  <si>
    <t>0015551931B0BM</t>
  </si>
  <si>
    <t>772380712315</t>
  </si>
  <si>
    <t>0015551931B0D2</t>
  </si>
  <si>
    <t>772380712339</t>
  </si>
  <si>
    <t>0015551931B0D9</t>
  </si>
  <si>
    <t>772380712391</t>
  </si>
  <si>
    <t>NV2618201</t>
  </si>
  <si>
    <t>NYLA SWEATER</t>
  </si>
  <si>
    <t>142-CREAM</t>
  </si>
  <si>
    <t>0015552011XM0D7</t>
  </si>
  <si>
    <t>772380712377</t>
  </si>
  <si>
    <t>0015552011XM0CF</t>
  </si>
  <si>
    <t>772380712360</t>
  </si>
  <si>
    <t>0015552011XM0BW</t>
  </si>
  <si>
    <t>772380712353</t>
  </si>
  <si>
    <t>0015552011XM0BM</t>
  </si>
  <si>
    <t>772380712384</t>
  </si>
  <si>
    <t>0015552011XM0D2</t>
  </si>
  <si>
    <t>772380712407</t>
  </si>
  <si>
    <t>0015552011XM0D9</t>
  </si>
  <si>
    <t>772380712513</t>
  </si>
  <si>
    <t>0015552031B0D7</t>
  </si>
  <si>
    <t>772380712490</t>
  </si>
  <si>
    <t>0015552031B0CF</t>
  </si>
  <si>
    <t>772380712483</t>
  </si>
  <si>
    <t>0015552031B0BW</t>
  </si>
  <si>
    <t>772380712476</t>
  </si>
  <si>
    <t>0015552031B0BM</t>
  </si>
  <si>
    <t>772380712506</t>
  </si>
  <si>
    <t>0015552031B0D2</t>
  </si>
  <si>
    <t>772380712520</t>
  </si>
  <si>
    <t>0015552031B0D9</t>
  </si>
  <si>
    <t>772380712452</t>
  </si>
  <si>
    <t>13103-ARUBA-BLUE</t>
  </si>
  <si>
    <t>0015552013DA0D7</t>
  </si>
  <si>
    <t>772380712438</t>
  </si>
  <si>
    <t>0015552013DA0CF</t>
  </si>
  <si>
    <t>772380712421</t>
  </si>
  <si>
    <t>0015552013DA0BW</t>
  </si>
  <si>
    <t>772380712414</t>
  </si>
  <si>
    <t>0015552013DA0BM</t>
  </si>
  <si>
    <t>772380712445</t>
  </si>
  <si>
    <t>0015552013DA0D2</t>
  </si>
  <si>
    <t>772380712469</t>
  </si>
  <si>
    <t>0015552013DA0D9</t>
  </si>
  <si>
    <t>19100-CRYSTAL-ROSE</t>
  </si>
  <si>
    <t>772380712773</t>
  </si>
  <si>
    <t>NV2618203</t>
  </si>
  <si>
    <t>SCARLET ZIP CARDIGAN</t>
  </si>
  <si>
    <t>001555220VS0D7</t>
  </si>
  <si>
    <t>772380712759</t>
  </si>
  <si>
    <t>001555220VS0CF</t>
  </si>
  <si>
    <t>772380712742</t>
  </si>
  <si>
    <t>001555220VS0BW</t>
  </si>
  <si>
    <t>772380712735</t>
  </si>
  <si>
    <t>001555220VS0BM</t>
  </si>
  <si>
    <t>772380712766</t>
  </si>
  <si>
    <t>001555220VS0D2</t>
  </si>
  <si>
    <t>772380712780</t>
  </si>
  <si>
    <t>001555220VS0D9</t>
  </si>
  <si>
    <t>772380712834</t>
  </si>
  <si>
    <t>0015552231B0D7</t>
  </si>
  <si>
    <t>772380712810</t>
  </si>
  <si>
    <t>0015552231B0CF</t>
  </si>
  <si>
    <t>772380712803</t>
  </si>
  <si>
    <t>0015552231B0BW</t>
  </si>
  <si>
    <t>772380712797</t>
  </si>
  <si>
    <t>0015552231B0BM</t>
  </si>
  <si>
    <t>772380712827</t>
  </si>
  <si>
    <t>0015552231B0D2</t>
  </si>
  <si>
    <t>772380712841</t>
  </si>
  <si>
    <t>0015552231B0D9</t>
  </si>
  <si>
    <t>772380671193</t>
  </si>
  <si>
    <t>001408490VS0BW</t>
  </si>
  <si>
    <t>772380671155</t>
  </si>
  <si>
    <t>001408490VS0D9</t>
  </si>
  <si>
    <t>772380650044</t>
  </si>
  <si>
    <t>317-MOJITO</t>
  </si>
  <si>
    <t>00125218100M0D7</t>
  </si>
  <si>
    <t>772380650051</t>
  </si>
  <si>
    <t>00125218100M0CF</t>
  </si>
  <si>
    <t>772380650075</t>
  </si>
  <si>
    <t>00125218100M0BW</t>
  </si>
  <si>
    <t>772380650068</t>
  </si>
  <si>
    <t>00125218100M0BM</t>
  </si>
  <si>
    <t>772380650082</t>
  </si>
  <si>
    <t>00125218100M0D2</t>
  </si>
  <si>
    <t>772380650099</t>
  </si>
  <si>
    <t>00125218100M0DB</t>
  </si>
  <si>
    <t>772380649987</t>
  </si>
  <si>
    <t>525-LAVENDER</t>
  </si>
  <si>
    <t>00125218PID0D7</t>
  </si>
  <si>
    <t>772380649994</t>
  </si>
  <si>
    <t>00125218PID0CF</t>
  </si>
  <si>
    <t>772380650013</t>
  </si>
  <si>
    <t>00125218PID0BW</t>
  </si>
  <si>
    <t>772380650006</t>
  </si>
  <si>
    <t>00125218PID0BM</t>
  </si>
  <si>
    <t>772380650020</t>
  </si>
  <si>
    <t>00125218PID0D2</t>
  </si>
  <si>
    <t>772380650037</t>
  </si>
  <si>
    <t>00125218PID0DB</t>
  </si>
  <si>
    <t>772380625684</t>
  </si>
  <si>
    <t>624-PAPAYA</t>
  </si>
  <si>
    <t>00125218ZSG0D7</t>
  </si>
  <si>
    <t>772380625714</t>
  </si>
  <si>
    <t>00125218ZSG0CF</t>
  </si>
  <si>
    <t>772380625738</t>
  </si>
  <si>
    <t>00125218ZSG0BW</t>
  </si>
  <si>
    <t>772380625721</t>
  </si>
  <si>
    <t>00125218ZSG0BM</t>
  </si>
  <si>
    <t>772380625707</t>
  </si>
  <si>
    <t>00125218ZSG075</t>
  </si>
  <si>
    <t>772380625691</t>
  </si>
  <si>
    <t>00125218ZSG0D9</t>
  </si>
  <si>
    <t>772380625745</t>
  </si>
  <si>
    <t>644-CORAL-REEF</t>
  </si>
  <si>
    <t>00125218ZSH0D7</t>
  </si>
  <si>
    <t>772380625776</t>
  </si>
  <si>
    <t>00125218ZSH0CF</t>
  </si>
  <si>
    <t>772380625790</t>
  </si>
  <si>
    <t>00125218ZSH0BW</t>
  </si>
  <si>
    <t>772380625783</t>
  </si>
  <si>
    <t>00125218ZSH0BM</t>
  </si>
  <si>
    <t>772380625769</t>
  </si>
  <si>
    <t>00125218ZSH075</t>
  </si>
  <si>
    <t>772380625752</t>
  </si>
  <si>
    <t>00125218ZSH0D9</t>
  </si>
  <si>
    <t>772380625387</t>
  </si>
  <si>
    <t>754-HONEY-INFUSION</t>
  </si>
  <si>
    <t>00125218ZS70D7</t>
  </si>
  <si>
    <t>772380625417</t>
  </si>
  <si>
    <t>00125218ZS70CF</t>
  </si>
  <si>
    <t>772380625431</t>
  </si>
  <si>
    <t>00125218ZS70BW</t>
  </si>
  <si>
    <t>772380625424</t>
  </si>
  <si>
    <t>00125218ZS70BM</t>
  </si>
  <si>
    <t>772380625400</t>
  </si>
  <si>
    <t>00125218ZS7075</t>
  </si>
  <si>
    <t>772380625394</t>
  </si>
  <si>
    <t>00125218ZS70D9</t>
  </si>
  <si>
    <t>772380625448</t>
  </si>
  <si>
    <t>764-MANGO</t>
  </si>
  <si>
    <t>00125218ZS80D7</t>
  </si>
  <si>
    <t>772380625479</t>
  </si>
  <si>
    <t>00125218ZS80CF</t>
  </si>
  <si>
    <t>772380625493</t>
  </si>
  <si>
    <t>00125218ZS80BW</t>
  </si>
  <si>
    <t>772380625486</t>
  </si>
  <si>
    <t>00125218ZS80BM</t>
  </si>
  <si>
    <t>772380625462</t>
  </si>
  <si>
    <t>00125218ZS8075</t>
  </si>
  <si>
    <t>772380625455</t>
  </si>
  <si>
    <t>00125218ZS80D9</t>
  </si>
  <si>
    <t>772380719277</t>
  </si>
  <si>
    <t>0012521813DA0D7</t>
  </si>
  <si>
    <t>772380719253</t>
  </si>
  <si>
    <t>0012521813DA0CF</t>
  </si>
  <si>
    <t>772380719246</t>
  </si>
  <si>
    <t>0012521813DA0BW</t>
  </si>
  <si>
    <t>772380719239</t>
  </si>
  <si>
    <t>0012521813DA0BM</t>
  </si>
  <si>
    <t>772380719260</t>
  </si>
  <si>
    <t>0012521813DA0D2</t>
  </si>
  <si>
    <t>772380719284</t>
  </si>
  <si>
    <t>0012521813DA0D9</t>
  </si>
  <si>
    <t>772380719215</t>
  </si>
  <si>
    <t>0012521813D70D7</t>
  </si>
  <si>
    <t>772380719192</t>
  </si>
  <si>
    <t>0012521813D70CF</t>
  </si>
  <si>
    <t>772380719185</t>
  </si>
  <si>
    <t>0012521813D70BW</t>
  </si>
  <si>
    <t>772380719178</t>
  </si>
  <si>
    <t>0012521813D70BM</t>
  </si>
  <si>
    <t>772380719208</t>
  </si>
  <si>
    <t>0012521813D70D2</t>
  </si>
  <si>
    <t>772380719222</t>
  </si>
  <si>
    <t>0012521813D70D9</t>
  </si>
  <si>
    <t>772380625028</t>
  </si>
  <si>
    <t>314-FRESH-MINT</t>
  </si>
  <si>
    <t>00125219ZSD0D7</t>
  </si>
  <si>
    <t>772380625059</t>
  </si>
  <si>
    <t>00125219ZSD0CF</t>
  </si>
  <si>
    <t>772380625073</t>
  </si>
  <si>
    <t>00125219ZSD0BW</t>
  </si>
  <si>
    <t>772380625066</t>
  </si>
  <si>
    <t>00125219ZSD0BM</t>
  </si>
  <si>
    <t>772380625042</t>
  </si>
  <si>
    <t>00125219ZSD075</t>
  </si>
  <si>
    <t>772380625035</t>
  </si>
  <si>
    <t>00125219ZSD0D9</t>
  </si>
  <si>
    <t>772380650280</t>
  </si>
  <si>
    <t>00125219100M0D7</t>
  </si>
  <si>
    <t>772380650297</t>
  </si>
  <si>
    <t>00125219100M0CF</t>
  </si>
  <si>
    <t>772380650310</t>
  </si>
  <si>
    <t>00125219100M0BW</t>
  </si>
  <si>
    <t>772380650303</t>
  </si>
  <si>
    <t>00125219100M0BM</t>
  </si>
  <si>
    <t>772380650327</t>
  </si>
  <si>
    <t>00125219100M0D2</t>
  </si>
  <si>
    <t>772380650334</t>
  </si>
  <si>
    <t>00125219100M0DB</t>
  </si>
  <si>
    <t>772380625080</t>
  </si>
  <si>
    <t>434-SEA-REFLECTION</t>
  </si>
  <si>
    <t>00125219ZSE0D7</t>
  </si>
  <si>
    <t>772380625110</t>
  </si>
  <si>
    <t>00125219ZSE0CF</t>
  </si>
  <si>
    <t>772380625134</t>
  </si>
  <si>
    <t>00125219ZSE0BW</t>
  </si>
  <si>
    <t>772380625127</t>
  </si>
  <si>
    <t>00125219ZSE0BM</t>
  </si>
  <si>
    <t>772380625103</t>
  </si>
  <si>
    <t>00125219ZSE075</t>
  </si>
  <si>
    <t>772380625097</t>
  </si>
  <si>
    <t>00125219ZSE0D9</t>
  </si>
  <si>
    <t>772380631241</t>
  </si>
  <si>
    <t>514-BUBBLE-GUM</t>
  </si>
  <si>
    <t>00125219ZSF0D7</t>
  </si>
  <si>
    <t>772380631272</t>
  </si>
  <si>
    <t>00125219ZSF0CF</t>
  </si>
  <si>
    <t>772380631296</t>
  </si>
  <si>
    <t>00125219ZSF0BW</t>
  </si>
  <si>
    <t>772380631289</t>
  </si>
  <si>
    <t>00125219ZSF0BM</t>
  </si>
  <si>
    <t>772380631265</t>
  </si>
  <si>
    <t>00125219ZSF075</t>
  </si>
  <si>
    <t>772380631258</t>
  </si>
  <si>
    <t>00125219ZSF0D9</t>
  </si>
  <si>
    <t>772380650167</t>
  </si>
  <si>
    <t>00125219PID0D7</t>
  </si>
  <si>
    <t>772380650174</t>
  </si>
  <si>
    <t>00125219PID0CF</t>
  </si>
  <si>
    <t>772380650198</t>
  </si>
  <si>
    <t>00125219PID0BW</t>
  </si>
  <si>
    <t>772380650181</t>
  </si>
  <si>
    <t>00125219PID0BM</t>
  </si>
  <si>
    <t>772380650204</t>
  </si>
  <si>
    <t>00125219PID0D2</t>
  </si>
  <si>
    <t>772380650211</t>
  </si>
  <si>
    <t>00125219PID0DB</t>
  </si>
  <si>
    <t>772380625141</t>
  </si>
  <si>
    <t>00125219ZSG0D7</t>
  </si>
  <si>
    <t>772380625172</t>
  </si>
  <si>
    <t>00125219ZSG0CF</t>
  </si>
  <si>
    <t>772380625196</t>
  </si>
  <si>
    <t>00125219ZSG0BW</t>
  </si>
  <si>
    <t>772380625189</t>
  </si>
  <si>
    <t>00125219ZSG0BM</t>
  </si>
  <si>
    <t>772380625165</t>
  </si>
  <si>
    <t>00125219ZSG075</t>
  </si>
  <si>
    <t>772380625158</t>
  </si>
  <si>
    <t>00125219ZSG0D9</t>
  </si>
  <si>
    <t>772380625202</t>
  </si>
  <si>
    <t>00125219ZSH0D7</t>
  </si>
  <si>
    <t>772380625233</t>
  </si>
  <si>
    <t>00125219ZSH0CF</t>
  </si>
  <si>
    <t>772380625257</t>
  </si>
  <si>
    <t>00125219ZSH0BW</t>
  </si>
  <si>
    <t>772380625240</t>
  </si>
  <si>
    <t>00125219ZSH0BM</t>
  </si>
  <si>
    <t>772380625226</t>
  </si>
  <si>
    <t>00125219ZSH075</t>
  </si>
  <si>
    <t>772380625219</t>
  </si>
  <si>
    <t>00125219ZSH0D9</t>
  </si>
  <si>
    <t>772380624908</t>
  </si>
  <si>
    <t>00125219ZS70D7</t>
  </si>
  <si>
    <t>772380624939</t>
  </si>
  <si>
    <t>00125219ZS70CF</t>
  </si>
  <si>
    <t>772380624953</t>
  </si>
  <si>
    <t>00125219ZS70BW</t>
  </si>
  <si>
    <t>772380624946</t>
  </si>
  <si>
    <t>00125219ZS70BM</t>
  </si>
  <si>
    <t>772380624922</t>
  </si>
  <si>
    <t>00125219ZS7075</t>
  </si>
  <si>
    <t>772380624915</t>
  </si>
  <si>
    <t>00125219ZS70D9</t>
  </si>
  <si>
    <t>772380624960</t>
  </si>
  <si>
    <t>00125219ZS80D7</t>
  </si>
  <si>
    <t>772380624991</t>
  </si>
  <si>
    <t>00125219ZS80CF</t>
  </si>
  <si>
    <t>772380625011</t>
  </si>
  <si>
    <t>00125219ZS80BW</t>
  </si>
  <si>
    <t>772380625004</t>
  </si>
  <si>
    <t>00125219ZS80BM</t>
  </si>
  <si>
    <t>772380624984</t>
  </si>
  <si>
    <t>00125219ZS8075</t>
  </si>
  <si>
    <t>772380624977</t>
  </si>
  <si>
    <t>00125219ZS80D9</t>
  </si>
  <si>
    <t>772380719529</t>
  </si>
  <si>
    <t>0012521913DA0D7</t>
  </si>
  <si>
    <t>772380719505</t>
  </si>
  <si>
    <t>0012521913DA0CF</t>
  </si>
  <si>
    <t>772380719499</t>
  </si>
  <si>
    <t>0012521913DA0BW</t>
  </si>
  <si>
    <t>772380719482</t>
  </si>
  <si>
    <t>0012521913DA0BM</t>
  </si>
  <si>
    <t>772380719512</t>
  </si>
  <si>
    <t>0012521913DA0D2</t>
  </si>
  <si>
    <t>772380719536</t>
  </si>
  <si>
    <t>0012521913DA0D9</t>
  </si>
  <si>
    <t>772380719468</t>
  </si>
  <si>
    <t>0012521913D70D7</t>
  </si>
  <si>
    <t>772380719444</t>
  </si>
  <si>
    <t>0012521913D70CF</t>
  </si>
  <si>
    <t>772380719437</t>
  </si>
  <si>
    <t>0012521913D70BW</t>
  </si>
  <si>
    <t>772380719420</t>
  </si>
  <si>
    <t>0012521913D70BM</t>
  </si>
  <si>
    <t>772380719451</t>
  </si>
  <si>
    <t>0012521913D70D2</t>
  </si>
  <si>
    <t>772380719475</t>
  </si>
  <si>
    <t>0012521913D70D9</t>
  </si>
  <si>
    <t>772380650709</t>
  </si>
  <si>
    <t>316-JALAPENO</t>
  </si>
  <si>
    <t>00125220100G0D7</t>
  </si>
  <si>
    <t>772380650716</t>
  </si>
  <si>
    <t>00125220100G0CF</t>
  </si>
  <si>
    <t>772380650730</t>
  </si>
  <si>
    <t>00125220100G0BW</t>
  </si>
  <si>
    <t>772380650723</t>
  </si>
  <si>
    <t>00125220100G0BM</t>
  </si>
  <si>
    <t>772380650747</t>
  </si>
  <si>
    <t>00125220100G0D2</t>
  </si>
  <si>
    <t>772380650648</t>
  </si>
  <si>
    <t>512-PLUM</t>
  </si>
  <si>
    <t>00125220100N0D7</t>
  </si>
  <si>
    <t>772380650655</t>
  </si>
  <si>
    <t>00125220100N0CF</t>
  </si>
  <si>
    <t>772380650679</t>
  </si>
  <si>
    <t>00125220100N0BW</t>
  </si>
  <si>
    <t>772380650662</t>
  </si>
  <si>
    <t>00125220100N0BM</t>
  </si>
  <si>
    <t>772380650686</t>
  </si>
  <si>
    <t>00125220100N0D2</t>
  </si>
  <si>
    <t>772380624724</t>
  </si>
  <si>
    <t>00125220ZSH0D7</t>
  </si>
  <si>
    <t>772380624755</t>
  </si>
  <si>
    <t>00125220ZSH0CF</t>
  </si>
  <si>
    <t>772380624779</t>
  </si>
  <si>
    <t>00125220ZSH0BW</t>
  </si>
  <si>
    <t>772380624762</t>
  </si>
  <si>
    <t>00125220ZSH0BM</t>
  </si>
  <si>
    <t>772380624748</t>
  </si>
  <si>
    <t>00125220ZSH075</t>
  </si>
  <si>
    <t>772380719659</t>
  </si>
  <si>
    <t>0012522013D80D7</t>
  </si>
  <si>
    <t>772380719635</t>
  </si>
  <si>
    <t>0012522013D80CF</t>
  </si>
  <si>
    <t>772380719628</t>
  </si>
  <si>
    <t>0012522013D80BW</t>
  </si>
  <si>
    <t>772380719611</t>
  </si>
  <si>
    <t>0012522013D80BM</t>
  </si>
  <si>
    <t>772380719642</t>
  </si>
  <si>
    <t>0012522013D80D2</t>
  </si>
  <si>
    <t>772380719666</t>
  </si>
  <si>
    <t>0012522013D80D9</t>
  </si>
  <si>
    <t>772380624069</t>
  </si>
  <si>
    <t>NV4211105</t>
  </si>
  <si>
    <t>NAOMI  II MOCK</t>
  </si>
  <si>
    <t>0012522102D0D7</t>
  </si>
  <si>
    <t>772380624090</t>
  </si>
  <si>
    <t>0012522102D0CF</t>
  </si>
  <si>
    <t>772380624113</t>
  </si>
  <si>
    <t>0012522102D0BW</t>
  </si>
  <si>
    <t>772380624106</t>
  </si>
  <si>
    <t>0012522102D0BM</t>
  </si>
  <si>
    <t>772380624083</t>
  </si>
  <si>
    <t>0012522102D075</t>
  </si>
  <si>
    <t>772380624120</t>
  </si>
  <si>
    <t>001252210VS0D7</t>
  </si>
  <si>
    <t>772380624151</t>
  </si>
  <si>
    <t>001252210VS0CF</t>
  </si>
  <si>
    <t>772380624175</t>
  </si>
  <si>
    <t>001252210VS0BW</t>
  </si>
  <si>
    <t>772380624168</t>
  </si>
  <si>
    <t>001252210VS0BM</t>
  </si>
  <si>
    <t>772380624144</t>
  </si>
  <si>
    <t>001252210VS075</t>
  </si>
  <si>
    <t>772380651003</t>
  </si>
  <si>
    <t>00125221100G0D7</t>
  </si>
  <si>
    <t>772380651010</t>
  </si>
  <si>
    <t>00125221100G0CF</t>
  </si>
  <si>
    <t>772380651034</t>
  </si>
  <si>
    <t>00125221100G0BW</t>
  </si>
  <si>
    <t>772380651027</t>
  </si>
  <si>
    <t>00125221100G0BM</t>
  </si>
  <si>
    <t>772380651041</t>
  </si>
  <si>
    <t>00125221100G0D2</t>
  </si>
  <si>
    <t>772380651058</t>
  </si>
  <si>
    <t>00125221100G0DB</t>
  </si>
  <si>
    <t>772380650945</t>
  </si>
  <si>
    <t>00125221100N0D7</t>
  </si>
  <si>
    <t>772380650952</t>
  </si>
  <si>
    <t>00125221100N0CF</t>
  </si>
  <si>
    <t>772380650976</t>
  </si>
  <si>
    <t>00125221100N0BW</t>
  </si>
  <si>
    <t>772380650969</t>
  </si>
  <si>
    <t>00125221100N0BM</t>
  </si>
  <si>
    <t>772380650983</t>
  </si>
  <si>
    <t>00125221100N0D2</t>
  </si>
  <si>
    <t>772380624243</t>
  </si>
  <si>
    <t>00125221ZSF0D7</t>
  </si>
  <si>
    <t>772380624274</t>
  </si>
  <si>
    <t>00125221ZSF0CF</t>
  </si>
  <si>
    <t>772380624298</t>
  </si>
  <si>
    <t>00125221ZSF0BW</t>
  </si>
  <si>
    <t>772380624281</t>
  </si>
  <si>
    <t>00125221ZSF0BM</t>
  </si>
  <si>
    <t>772380624267</t>
  </si>
  <si>
    <t>00125221ZSF075</t>
  </si>
  <si>
    <t>772380624250</t>
  </si>
  <si>
    <t>00125221ZSF0D9</t>
  </si>
  <si>
    <t>772380624304</t>
  </si>
  <si>
    <t>00125221ZSG0D7</t>
  </si>
  <si>
    <t>772380624335</t>
  </si>
  <si>
    <t>00125221ZSG0CF</t>
  </si>
  <si>
    <t>772380624359</t>
  </si>
  <si>
    <t>00125221ZSG0BW</t>
  </si>
  <si>
    <t>772380624342</t>
  </si>
  <si>
    <t>00125221ZSG0BM</t>
  </si>
  <si>
    <t>772380624328</t>
  </si>
  <si>
    <t>00125221ZSG075</t>
  </si>
  <si>
    <t>772380651065</t>
  </si>
  <si>
    <t>638-ROSEBUSH</t>
  </si>
  <si>
    <t>00125221100F0D7</t>
  </si>
  <si>
    <t>772380651072</t>
  </si>
  <si>
    <t>00125221100F0CF</t>
  </si>
  <si>
    <t>772380651096</t>
  </si>
  <si>
    <t>00125221100F0BW</t>
  </si>
  <si>
    <t>772380651089</t>
  </si>
  <si>
    <t>00125221100F0BM</t>
  </si>
  <si>
    <t>772380651102</t>
  </si>
  <si>
    <t>00125221100F0D2</t>
  </si>
  <si>
    <t>772380624366</t>
  </si>
  <si>
    <t>00125221ZSH0D7</t>
  </si>
  <si>
    <t>772380624397</t>
  </si>
  <si>
    <t>00125221ZSH0CF</t>
  </si>
  <si>
    <t>772380624410</t>
  </si>
  <si>
    <t>00125221ZSH0BW</t>
  </si>
  <si>
    <t>772380624403</t>
  </si>
  <si>
    <t>00125221ZSH0BM</t>
  </si>
  <si>
    <t>772380624380</t>
  </si>
  <si>
    <t>00125221ZSH075</t>
  </si>
  <si>
    <t>772380719789</t>
  </si>
  <si>
    <t>0012523913DA0D7</t>
  </si>
  <si>
    <t>772380719765</t>
  </si>
  <si>
    <t>0012523913DA0CF</t>
  </si>
  <si>
    <t>772380719758</t>
  </si>
  <si>
    <t>0012523913DA0BW</t>
  </si>
  <si>
    <t>772380719741</t>
  </si>
  <si>
    <t>0012523913DA0BM</t>
  </si>
  <si>
    <t>772380719772</t>
  </si>
  <si>
    <t>0012523913DA0D2</t>
  </si>
  <si>
    <t>772380719796</t>
  </si>
  <si>
    <t>0012523913DA0D9</t>
  </si>
  <si>
    <t>772380719840</t>
  </si>
  <si>
    <t>0012523913DL0D7</t>
  </si>
  <si>
    <t>772380719826</t>
  </si>
  <si>
    <t>0012523913DL0CF</t>
  </si>
  <si>
    <t>772380719819</t>
  </si>
  <si>
    <t>0012523913DL0BW</t>
  </si>
  <si>
    <t>772380719802</t>
  </si>
  <si>
    <t>0012523913DL0BM</t>
  </si>
  <si>
    <t>772380719833</t>
  </si>
  <si>
    <t>0012523913DL0D2</t>
  </si>
  <si>
    <t>772380719857</t>
  </si>
  <si>
    <t>0012523913DL0D9</t>
  </si>
  <si>
    <t>772380720921</t>
  </si>
  <si>
    <t>NV5211129</t>
  </si>
  <si>
    <t>FERGIE MOCK</t>
  </si>
  <si>
    <t>0014083702D0CF</t>
  </si>
  <si>
    <t>772380720914</t>
  </si>
  <si>
    <t>0014083702D0BW</t>
  </si>
  <si>
    <t>772380720907</t>
  </si>
  <si>
    <t>0014083702D0BM</t>
  </si>
  <si>
    <t>772380670530</t>
  </si>
  <si>
    <t>0014083731B0CF</t>
  </si>
  <si>
    <t>772380670547</t>
  </si>
  <si>
    <t>0014083731B0BM</t>
  </si>
  <si>
    <t>772380670523</t>
  </si>
  <si>
    <t>0014083731B075</t>
  </si>
  <si>
    <t>772380720945</t>
  </si>
  <si>
    <t>0014083702D0D7</t>
  </si>
  <si>
    <t>772380720938</t>
  </si>
  <si>
    <t>0014083702D0D2</t>
  </si>
  <si>
    <t>772380720990</t>
  </si>
  <si>
    <t>0014083713D80D7</t>
  </si>
  <si>
    <t>772380720976</t>
  </si>
  <si>
    <t>0014083713D80CF</t>
  </si>
  <si>
    <t>772380720969</t>
  </si>
  <si>
    <t>0014083713D80BW</t>
  </si>
  <si>
    <t>772380720952</t>
  </si>
  <si>
    <t>0014083713D80BM</t>
  </si>
  <si>
    <t>772380720983</t>
  </si>
  <si>
    <t>0014083713D80D2</t>
  </si>
  <si>
    <t>772380721096</t>
  </si>
  <si>
    <t>0014083713DL0D7</t>
  </si>
  <si>
    <t>772380721072</t>
  </si>
  <si>
    <t>0014083713DL0CF</t>
  </si>
  <si>
    <t>772380721065</t>
  </si>
  <si>
    <t>0014083713DL0BW</t>
  </si>
  <si>
    <t>772380721058</t>
  </si>
  <si>
    <t>0014083713DL0BM</t>
  </si>
  <si>
    <t>772380721089</t>
  </si>
  <si>
    <t>0014083713DL0D2</t>
  </si>
  <si>
    <t>772380670516</t>
  </si>
  <si>
    <t>0014083731B0D7</t>
  </si>
  <si>
    <t>772380670554</t>
  </si>
  <si>
    <t>0014083731B0BW</t>
  </si>
  <si>
    <t>772380721218</t>
  </si>
  <si>
    <t>23100-WHITE-ARUBA</t>
  </si>
  <si>
    <t>0014083813DC0D7</t>
  </si>
  <si>
    <t>772380721195</t>
  </si>
  <si>
    <t>0014083813DC0CF</t>
  </si>
  <si>
    <t>772380721188</t>
  </si>
  <si>
    <t>0014083813DC0BW</t>
  </si>
  <si>
    <t>772380721171</t>
  </si>
  <si>
    <t>0014083813DC0BM</t>
  </si>
  <si>
    <t>772380721201</t>
  </si>
  <si>
    <t>0014083813DC0D2</t>
  </si>
  <si>
    <t>772380721225</t>
  </si>
  <si>
    <t>0014083813DC0D9</t>
  </si>
  <si>
    <t>772380721331</t>
  </si>
  <si>
    <t>23102-RED-CREAM</t>
  </si>
  <si>
    <t>0014083813DE0D7</t>
  </si>
  <si>
    <t>772380721317</t>
  </si>
  <si>
    <t>0014083813DE0CF</t>
  </si>
  <si>
    <t>772380721300</t>
  </si>
  <si>
    <t>0014083813DE0BW</t>
  </si>
  <si>
    <t>772380721294</t>
  </si>
  <si>
    <t>0014083813DE0BM</t>
  </si>
  <si>
    <t>772380721324</t>
  </si>
  <si>
    <t>0014083813DE0D2</t>
  </si>
  <si>
    <t>772380721348</t>
  </si>
  <si>
    <t>0014083813DE0D9</t>
  </si>
  <si>
    <t>772380721393</t>
  </si>
  <si>
    <t>23103-BLACK-WHITE</t>
  </si>
  <si>
    <t>0014083813DF0D7</t>
  </si>
  <si>
    <t>772380721379</t>
  </si>
  <si>
    <t>0014083813DF0CF</t>
  </si>
  <si>
    <t>772380721362</t>
  </si>
  <si>
    <t>0014083813DF0BW</t>
  </si>
  <si>
    <t>772380721355</t>
  </si>
  <si>
    <t>0014083813DF0BM</t>
  </si>
  <si>
    <t>772380721386</t>
  </si>
  <si>
    <t>0014083813DF0D2</t>
  </si>
  <si>
    <t>772380721409</t>
  </si>
  <si>
    <t>0014083813DF0D9</t>
  </si>
  <si>
    <t>772380721454</t>
  </si>
  <si>
    <t>23104-NAVY-WHITE</t>
  </si>
  <si>
    <t>0014083813DG0D7</t>
  </si>
  <si>
    <t>772380721430</t>
  </si>
  <si>
    <t>0014083813DG0CF</t>
  </si>
  <si>
    <t>772380721423</t>
  </si>
  <si>
    <t>0014083813DG0BW</t>
  </si>
  <si>
    <t>772380721416</t>
  </si>
  <si>
    <t>0014083813DG0BM</t>
  </si>
  <si>
    <t>772380721447</t>
  </si>
  <si>
    <t>0014083813DG0D2</t>
  </si>
  <si>
    <t>772380721461</t>
  </si>
  <si>
    <t>0014083813DG0D9</t>
  </si>
  <si>
    <t>772380721515</t>
  </si>
  <si>
    <t>23105-ROSE-NAVY</t>
  </si>
  <si>
    <t>0014083813DH0D7</t>
  </si>
  <si>
    <t>772380721492</t>
  </si>
  <si>
    <t>0014083813DH0CF</t>
  </si>
  <si>
    <t>772380721485</t>
  </si>
  <si>
    <t>0014083813DH0BW</t>
  </si>
  <si>
    <t>772380721478</t>
  </si>
  <si>
    <t>0014083813DH0BM</t>
  </si>
  <si>
    <t>772380721508</t>
  </si>
  <si>
    <t>0014083813DH0D2</t>
  </si>
  <si>
    <t>772380721522</t>
  </si>
  <si>
    <t>0014083813DH0D9</t>
  </si>
  <si>
    <t>772380721645</t>
  </si>
  <si>
    <t>0014083913DC0D7</t>
  </si>
  <si>
    <t>772380721621</t>
  </si>
  <si>
    <t>0014083913DC0CF</t>
  </si>
  <si>
    <t>772380721614</t>
  </si>
  <si>
    <t>0014083913DC0BW</t>
  </si>
  <si>
    <t>772380721607</t>
  </si>
  <si>
    <t>0014083913DC0BM</t>
  </si>
  <si>
    <t>772380721638</t>
  </si>
  <si>
    <t>0014083913DC0D2</t>
  </si>
  <si>
    <t>772380721652</t>
  </si>
  <si>
    <t>0014083913DC0D9</t>
  </si>
  <si>
    <t>772380721706</t>
  </si>
  <si>
    <t>23101-CRYSTAL-ROSE</t>
  </si>
  <si>
    <t>0014083913DD0D7</t>
  </si>
  <si>
    <t>772380721683</t>
  </si>
  <si>
    <t>0014083913DD0CF</t>
  </si>
  <si>
    <t>772380721676</t>
  </si>
  <si>
    <t>0014083913DD0BW</t>
  </si>
  <si>
    <t>772380721669</t>
  </si>
  <si>
    <t>0014083913DD0BM</t>
  </si>
  <si>
    <t>772380721690</t>
  </si>
  <si>
    <t>0014083913DD0D2</t>
  </si>
  <si>
    <t>772380721713</t>
  </si>
  <si>
    <t>0014083913DD0D9</t>
  </si>
  <si>
    <t>772380721768</t>
  </si>
  <si>
    <t>0014083913DE0D7</t>
  </si>
  <si>
    <t>772380721744</t>
  </si>
  <si>
    <t>0014083913DE0CF</t>
  </si>
  <si>
    <t>772380721737</t>
  </si>
  <si>
    <t>0014083913DE0BW</t>
  </si>
  <si>
    <t>772380721720</t>
  </si>
  <si>
    <t>0014083913DE0BM</t>
  </si>
  <si>
    <t>772380721751</t>
  </si>
  <si>
    <t>0014083913DE0D2</t>
  </si>
  <si>
    <t>772380721775</t>
  </si>
  <si>
    <t>0014083913DE0D9</t>
  </si>
  <si>
    <t>772380721829</t>
  </si>
  <si>
    <t>0014083913DF0D7</t>
  </si>
  <si>
    <t>772380721805</t>
  </si>
  <si>
    <t>0014083913DF0CF</t>
  </si>
  <si>
    <t>772380721799</t>
  </si>
  <si>
    <t>0014083913DF0BW</t>
  </si>
  <si>
    <t>772380721782</t>
  </si>
  <si>
    <t>0014083913DF0BM</t>
  </si>
  <si>
    <t>772380721812</t>
  </si>
  <si>
    <t>0014083913DF0D2</t>
  </si>
  <si>
    <t>772380721836</t>
  </si>
  <si>
    <t>0014083913DF0D9</t>
  </si>
  <si>
    <t>772380721881</t>
  </si>
  <si>
    <t>0014083913DG0D7</t>
  </si>
  <si>
    <t>772380721867</t>
  </si>
  <si>
    <t>0014083913DG0CF</t>
  </si>
  <si>
    <t>772380721850</t>
  </si>
  <si>
    <t>0014083913DG0BW</t>
  </si>
  <si>
    <t>772380721843</t>
  </si>
  <si>
    <t>0014083913DG0BM</t>
  </si>
  <si>
    <t>772380721874</t>
  </si>
  <si>
    <t>0014083913DG0D2</t>
  </si>
  <si>
    <t>772380721898</t>
  </si>
  <si>
    <t>0014083913DG0D9</t>
  </si>
  <si>
    <t>772380721942</t>
  </si>
  <si>
    <t>0014083913DH0D7</t>
  </si>
  <si>
    <t>772380721928</t>
  </si>
  <si>
    <t>0014083913DH0CF</t>
  </si>
  <si>
    <t>772380721911</t>
  </si>
  <si>
    <t>0014083913DH0BW</t>
  </si>
  <si>
    <t>772380721904</t>
  </si>
  <si>
    <t>0014083913DH0BM</t>
  </si>
  <si>
    <t>772380721935</t>
  </si>
  <si>
    <t>0014083913DH0D2</t>
  </si>
  <si>
    <t>772380721959</t>
  </si>
  <si>
    <t>0014083913DH0D9</t>
  </si>
  <si>
    <t>772380722130</t>
  </si>
  <si>
    <t>0014084013DC0D7</t>
  </si>
  <si>
    <t>772380722116</t>
  </si>
  <si>
    <t>0014084013DC0CF</t>
  </si>
  <si>
    <t>772380722109</t>
  </si>
  <si>
    <t>0014084013DC0BW</t>
  </si>
  <si>
    <t>772380722093</t>
  </si>
  <si>
    <t>0014084013DC0BM</t>
  </si>
  <si>
    <t>772380722123</t>
  </si>
  <si>
    <t>0014084013DC0D2</t>
  </si>
  <si>
    <t>772380722147</t>
  </si>
  <si>
    <t>0014084013DC0D9</t>
  </si>
  <si>
    <t>772380722253</t>
  </si>
  <si>
    <t>0014084013DE0D7</t>
  </si>
  <si>
    <t>772380722239</t>
  </si>
  <si>
    <t>0014084013DE0CF</t>
  </si>
  <si>
    <t>772380722222</t>
  </si>
  <si>
    <t>0014084013DE0BW</t>
  </si>
  <si>
    <t>772380722215</t>
  </si>
  <si>
    <t>0014084013DE0BM</t>
  </si>
  <si>
    <t>772380722246</t>
  </si>
  <si>
    <t>0014084013DE0D2</t>
  </si>
  <si>
    <t>772380722260</t>
  </si>
  <si>
    <t>0014084013DE0D9</t>
  </si>
  <si>
    <t>772380722314</t>
  </si>
  <si>
    <t>0014084013DF0D7</t>
  </si>
  <si>
    <t>772380722291</t>
  </si>
  <si>
    <t>0014084013DF0CF</t>
  </si>
  <si>
    <t>772380722284</t>
  </si>
  <si>
    <t>0014084013DF0BW</t>
  </si>
  <si>
    <t>772380722277</t>
  </si>
  <si>
    <t>0014084013DF0BM</t>
  </si>
  <si>
    <t>772380722307</t>
  </si>
  <si>
    <t>0014084013DF0D2</t>
  </si>
  <si>
    <t>772380722321</t>
  </si>
  <si>
    <t>0014084013DF0D9</t>
  </si>
  <si>
    <t>772380722376</t>
  </si>
  <si>
    <t>0014084013DG0D7</t>
  </si>
  <si>
    <t>772380722352</t>
  </si>
  <si>
    <t>0014084013DG0CF</t>
  </si>
  <si>
    <t>772380722345</t>
  </si>
  <si>
    <t>0014084013DG0BW</t>
  </si>
  <si>
    <t>772380722338</t>
  </si>
  <si>
    <t>0014084013DG0BM</t>
  </si>
  <si>
    <t>772380722369</t>
  </si>
  <si>
    <t>0014084013DG0D2</t>
  </si>
  <si>
    <t>772380722383</t>
  </si>
  <si>
    <t>0014084013DG0D9</t>
  </si>
  <si>
    <t>772380722437</t>
  </si>
  <si>
    <t>0014084013DH0D7</t>
  </si>
  <si>
    <t>772380722413</t>
  </si>
  <si>
    <t>0014084013DH0CF</t>
  </si>
  <si>
    <t>772380722406</t>
  </si>
  <si>
    <t>0014084013DH0BW</t>
  </si>
  <si>
    <t>772380722390</t>
  </si>
  <si>
    <t>0014084013DH0BM</t>
  </si>
  <si>
    <t>772380722420</t>
  </si>
  <si>
    <t>0014084013DH0D2</t>
  </si>
  <si>
    <t>772380722444</t>
  </si>
  <si>
    <t>0014084013DH0D9</t>
  </si>
  <si>
    <t>772380722796</t>
  </si>
  <si>
    <t>0014084931B0D7</t>
  </si>
  <si>
    <t>772380722772</t>
  </si>
  <si>
    <t>0014084931B0CF</t>
  </si>
  <si>
    <t>772380722765</t>
  </si>
  <si>
    <t>0014084931B0BW</t>
  </si>
  <si>
    <t>772380722758</t>
  </si>
  <si>
    <t>0014084931B0BM</t>
  </si>
  <si>
    <t>772380722789</t>
  </si>
  <si>
    <t>0014084931B0D2</t>
  </si>
  <si>
    <t>772380722802</t>
  </si>
  <si>
    <t>0014084931B0D9</t>
  </si>
  <si>
    <t>772380722734</t>
  </si>
  <si>
    <t>13100-PEACOCK-BLUE</t>
  </si>
  <si>
    <t>0014084913DK0D7</t>
  </si>
  <si>
    <t>772380722710</t>
  </si>
  <si>
    <t>0014084913DK0CF</t>
  </si>
  <si>
    <t>772380722703</t>
  </si>
  <si>
    <t>0014084913DK0BW</t>
  </si>
  <si>
    <t>772380722697</t>
  </si>
  <si>
    <t>0014084913DK0BM</t>
  </si>
  <si>
    <t>772380722727</t>
  </si>
  <si>
    <t>0014084913DK0D2</t>
  </si>
  <si>
    <t>772380722741</t>
  </si>
  <si>
    <t>0014084913DK0D9</t>
  </si>
  <si>
    <t>772380576467</t>
  </si>
  <si>
    <t>NI3211653</t>
  </si>
  <si>
    <t>BIANKA DRESS</t>
  </si>
  <si>
    <t>0011044302D0D7</t>
  </si>
  <si>
    <t>772380576498</t>
  </si>
  <si>
    <t>0011044302D0CF</t>
  </si>
  <si>
    <t>772380576511</t>
  </si>
  <si>
    <t>0011044302D0BW</t>
  </si>
  <si>
    <t>772380576504</t>
  </si>
  <si>
    <t>0011044302D0BM</t>
  </si>
  <si>
    <t>772380576481</t>
  </si>
  <si>
    <t>0011044302D075</t>
  </si>
  <si>
    <t>772380630855</t>
  </si>
  <si>
    <t>134-DESERT</t>
  </si>
  <si>
    <t>00110443ZSK0CF</t>
  </si>
  <si>
    <t>772380630879</t>
  </si>
  <si>
    <t>00110443ZSK0BW</t>
  </si>
  <si>
    <t>772380630862</t>
  </si>
  <si>
    <t>00110443ZSK0BM</t>
  </si>
  <si>
    <t>772380590258</t>
  </si>
  <si>
    <t>0011044331B0D7</t>
  </si>
  <si>
    <t>772380590272</t>
  </si>
  <si>
    <t>0011044331B0CF</t>
  </si>
  <si>
    <t>772380590296</t>
  </si>
  <si>
    <t>0011044331B0BW</t>
  </si>
  <si>
    <t>772380590289</t>
  </si>
  <si>
    <t>0011044331B0BM</t>
  </si>
  <si>
    <t>772380590265</t>
  </si>
  <si>
    <t>0011044331B075</t>
  </si>
  <si>
    <t>772380660388</t>
  </si>
  <si>
    <t>00110443100F0D7</t>
  </si>
  <si>
    <t>772380660395</t>
  </si>
  <si>
    <t>00110443100F0CF</t>
  </si>
  <si>
    <t>772380660418</t>
  </si>
  <si>
    <t>00110443100F0BW</t>
  </si>
  <si>
    <t>772380660401</t>
  </si>
  <si>
    <t>00110443100F0BM</t>
  </si>
  <si>
    <t>772380660425</t>
  </si>
  <si>
    <t>00110443100F0D2</t>
  </si>
  <si>
    <t>772380715026</t>
  </si>
  <si>
    <t>NV2618660</t>
  </si>
  <si>
    <t>AVIANA DRESS</t>
  </si>
  <si>
    <t>001555310VS0D7</t>
  </si>
  <si>
    <t>772380715002</t>
  </si>
  <si>
    <t>001555310VS0CF</t>
  </si>
  <si>
    <t>772380714999</t>
  </si>
  <si>
    <t>001555310VS0BW</t>
  </si>
  <si>
    <t>772380714982</t>
  </si>
  <si>
    <t>001555310VS0BM</t>
  </si>
  <si>
    <t>772380715019</t>
  </si>
  <si>
    <t>001555310VS0D2</t>
  </si>
  <si>
    <t>772380715033</t>
  </si>
  <si>
    <t>001555310VS0D9</t>
  </si>
  <si>
    <t>772380715149</t>
  </si>
  <si>
    <t>0015553131B0D7</t>
  </si>
  <si>
    <t>772380715125</t>
  </si>
  <si>
    <t>0015553131B0CF</t>
  </si>
  <si>
    <t>772380715118</t>
  </si>
  <si>
    <t>0015553131B0BW</t>
  </si>
  <si>
    <t>772380715101</t>
  </si>
  <si>
    <t>0015553131B0BM</t>
  </si>
  <si>
    <t>772380715132</t>
  </si>
  <si>
    <t>0015553131B0D2</t>
  </si>
  <si>
    <t>772380715156</t>
  </si>
  <si>
    <t>0015553131B0D9</t>
  </si>
  <si>
    <t>772380715088</t>
  </si>
  <si>
    <t>0015553113D90D7</t>
  </si>
  <si>
    <t>772380715064</t>
  </si>
  <si>
    <t>0015553113D90CF</t>
  </si>
  <si>
    <t>772380715057</t>
  </si>
  <si>
    <t>0015553113D90BW</t>
  </si>
  <si>
    <t>772380715040</t>
  </si>
  <si>
    <t>0015553113D90BM</t>
  </si>
  <si>
    <t>772380715071</t>
  </si>
  <si>
    <t>0015553113D90D2</t>
  </si>
  <si>
    <t>772380715095</t>
  </si>
  <si>
    <t>0015553113D90D9</t>
  </si>
  <si>
    <t>772380715330</t>
  </si>
  <si>
    <t>NV2618661</t>
  </si>
  <si>
    <t>MACKENZIE DRESS</t>
  </si>
  <si>
    <t>0015553231B0D7</t>
  </si>
  <si>
    <t>772380715316</t>
  </si>
  <si>
    <t>0015553231B0CF</t>
  </si>
  <si>
    <t>772380715309</t>
  </si>
  <si>
    <t>0015553231B0BW</t>
  </si>
  <si>
    <t>772380715293</t>
  </si>
  <si>
    <t>0015553231B0BM</t>
  </si>
  <si>
    <t>772380715323</t>
  </si>
  <si>
    <t>0015553231B0D2</t>
  </si>
  <si>
    <t>772380715347</t>
  </si>
  <si>
    <t>0015553231B0D9</t>
  </si>
  <si>
    <t>772380715279</t>
  </si>
  <si>
    <t>0015553213DA0D7</t>
  </si>
  <si>
    <t>772380715255</t>
  </si>
  <si>
    <t>0015553213DA0CF</t>
  </si>
  <si>
    <t>772380715248</t>
  </si>
  <si>
    <t>0015553213DA0BW</t>
  </si>
  <si>
    <t>772380715231</t>
  </si>
  <si>
    <t>0015553213DA0BM</t>
  </si>
  <si>
    <t>772380715262</t>
  </si>
  <si>
    <t>0015553213DA0D2</t>
  </si>
  <si>
    <t>772380715286</t>
  </si>
  <si>
    <t>0015553213DA0D9</t>
  </si>
  <si>
    <t>772380715217</t>
  </si>
  <si>
    <t>0015553213D80D7</t>
  </si>
  <si>
    <t>772380715194</t>
  </si>
  <si>
    <t>0015553213D80CF</t>
  </si>
  <si>
    <t>772380715187</t>
  </si>
  <si>
    <t>0015553213D80BW</t>
  </si>
  <si>
    <t>772380715170</t>
  </si>
  <si>
    <t>0015553213D80BM</t>
  </si>
  <si>
    <t>772380715200</t>
  </si>
  <si>
    <t>0015553213D80D2</t>
  </si>
  <si>
    <t>772380715224</t>
  </si>
  <si>
    <t>0015553213D80D9</t>
  </si>
  <si>
    <t>772380715408</t>
  </si>
  <si>
    <t>NV2618662</t>
  </si>
  <si>
    <t>LIZ DRESS</t>
  </si>
  <si>
    <t>0015553313DC0D7</t>
  </si>
  <si>
    <t>772380715385</t>
  </si>
  <si>
    <t>0015553313DC0CF</t>
  </si>
  <si>
    <t>772380715378</t>
  </si>
  <si>
    <t>0015553313DC0BW</t>
  </si>
  <si>
    <t>772380715361</t>
  </si>
  <si>
    <t>0015553313DC0BM</t>
  </si>
  <si>
    <t>772380715392</t>
  </si>
  <si>
    <t>0015553313DC0D2</t>
  </si>
  <si>
    <t>772380715415</t>
  </si>
  <si>
    <t>0015553313DC0D9</t>
  </si>
  <si>
    <t>772380715460</t>
  </si>
  <si>
    <t>0015553313DF0D7</t>
  </si>
  <si>
    <t>772380715446</t>
  </si>
  <si>
    <t>0015553313DF0CF</t>
  </si>
  <si>
    <t>772380715439</t>
  </si>
  <si>
    <t>0015553313DF0BW</t>
  </si>
  <si>
    <t>772380715422</t>
  </si>
  <si>
    <t>0015553313DF0BM</t>
  </si>
  <si>
    <t>772380715453</t>
  </si>
  <si>
    <t>0015553313DF0D2</t>
  </si>
  <si>
    <t>772380715477</t>
  </si>
  <si>
    <t>0015553313DF0D9</t>
  </si>
  <si>
    <t>772380715521</t>
  </si>
  <si>
    <t>0015553313DG0D7</t>
  </si>
  <si>
    <t>772380715507</t>
  </si>
  <si>
    <t>0015553313DG0CF</t>
  </si>
  <si>
    <t>772380715491</t>
  </si>
  <si>
    <t>0015553313DG0BW</t>
  </si>
  <si>
    <t>772380715484</t>
  </si>
  <si>
    <t>0015553313DG0BM</t>
  </si>
  <si>
    <t>772380715514</t>
  </si>
  <si>
    <t>0015553313DG0D2</t>
  </si>
  <si>
    <t>772380715538</t>
  </si>
  <si>
    <t>0015553313DG0D9</t>
  </si>
  <si>
    <t>772380715712</t>
  </si>
  <si>
    <t>NV2618663</t>
  </si>
  <si>
    <t>VIENNA DRESS</t>
  </si>
  <si>
    <t>0015553413DI0D7</t>
  </si>
  <si>
    <t>772380715699</t>
  </si>
  <si>
    <t>0015553413DI0CF</t>
  </si>
  <si>
    <t>772380715682</t>
  </si>
  <si>
    <t>0015553413DI0BW</t>
  </si>
  <si>
    <t>772380715675</t>
  </si>
  <si>
    <t>0015553413DI0BM</t>
  </si>
  <si>
    <t>772380715705</t>
  </si>
  <si>
    <t>0015553413DI0D2</t>
  </si>
  <si>
    <t>772380715729</t>
  </si>
  <si>
    <t>0015553413DI0D9</t>
  </si>
  <si>
    <t>772380715774</t>
  </si>
  <si>
    <t>0015553413DJ0D7</t>
  </si>
  <si>
    <t>772380715750</t>
  </si>
  <si>
    <t>0015553413DJ0CF</t>
  </si>
  <si>
    <t>772380715743</t>
  </si>
  <si>
    <t>0015553413DJ0BW</t>
  </si>
  <si>
    <t>772380715736</t>
  </si>
  <si>
    <t>0015553413DJ0BM</t>
  </si>
  <si>
    <t>772380715767</t>
  </si>
  <si>
    <t>0015553413DJ0D2</t>
  </si>
  <si>
    <t>772380715781</t>
  </si>
  <si>
    <t>0015553413DJ0D9</t>
  </si>
  <si>
    <t>772380316605</t>
  </si>
  <si>
    <t>NI8210610</t>
  </si>
  <si>
    <t>MARIKA SKORT</t>
  </si>
  <si>
    <t>0003689602D001</t>
  </si>
  <si>
    <t>772380316612</t>
  </si>
  <si>
    <t>0003689602D003</t>
  </si>
  <si>
    <t>772380316636</t>
  </si>
  <si>
    <t>0003689602D006</t>
  </si>
  <si>
    <t>772380316629</t>
  </si>
  <si>
    <t>0003689602D00A</t>
  </si>
  <si>
    <t>772380316643</t>
  </si>
  <si>
    <t>0003689602D00E</t>
  </si>
  <si>
    <t>772380316667</t>
  </si>
  <si>
    <t>0003689602D00I</t>
  </si>
  <si>
    <t>772380316674</t>
  </si>
  <si>
    <t>0003689602D00M</t>
  </si>
  <si>
    <t>772380545609</t>
  </si>
  <si>
    <t>071-TAUPE</t>
  </si>
  <si>
    <t>00036896T4C006</t>
  </si>
  <si>
    <t>772380545593</t>
  </si>
  <si>
    <t>00036896T4C00A</t>
  </si>
  <si>
    <t>772380545616</t>
  </si>
  <si>
    <t>00036896T4C00E</t>
  </si>
  <si>
    <t>772380545630</t>
  </si>
  <si>
    <t>00036896T4C00I</t>
  </si>
  <si>
    <t>772380545647</t>
  </si>
  <si>
    <t>00036896T4C00M</t>
  </si>
  <si>
    <t>772380545654</t>
  </si>
  <si>
    <t>00036896T4C00P</t>
  </si>
  <si>
    <t>772380316698</t>
  </si>
  <si>
    <t>000368960VS001</t>
  </si>
  <si>
    <t>772380316704</t>
  </si>
  <si>
    <t>000368960VS003</t>
  </si>
  <si>
    <t>772380316728</t>
  </si>
  <si>
    <t>000368960VS006</t>
  </si>
  <si>
    <t>772380316711</t>
  </si>
  <si>
    <t>000368960VS00A</t>
  </si>
  <si>
    <t>772380316735</t>
  </si>
  <si>
    <t>000368960VS00E</t>
  </si>
  <si>
    <t>772380316759</t>
  </si>
  <si>
    <t>000368960VS00I</t>
  </si>
  <si>
    <t>772380316766</t>
  </si>
  <si>
    <t>000368960VS00M</t>
  </si>
  <si>
    <t>772380316773</t>
  </si>
  <si>
    <t>000368960VS00P</t>
  </si>
  <si>
    <t>772380316742</t>
  </si>
  <si>
    <t>000368960VS00S</t>
  </si>
  <si>
    <t>772380435818</t>
  </si>
  <si>
    <t>401-ICE-BLUE</t>
  </si>
  <si>
    <t>00036896MX3001</t>
  </si>
  <si>
    <t>772380435825</t>
  </si>
  <si>
    <t>00036896MX3003</t>
  </si>
  <si>
    <t>772380435849</t>
  </si>
  <si>
    <t>00036896MX3006</t>
  </si>
  <si>
    <t>772380435832</t>
  </si>
  <si>
    <t>00036896MX300A</t>
  </si>
  <si>
    <t>772380435856</t>
  </si>
  <si>
    <t>00036896MX300E</t>
  </si>
  <si>
    <t>772380435870</t>
  </si>
  <si>
    <t>00036896MX300I</t>
  </si>
  <si>
    <t>772380435887</t>
  </si>
  <si>
    <t>00036896MX300M</t>
  </si>
  <si>
    <t>772380435894</t>
  </si>
  <si>
    <t>00036896MX300P</t>
  </si>
  <si>
    <t>772380435863</t>
  </si>
  <si>
    <t>00036896MX300S</t>
  </si>
  <si>
    <t>772380500929</t>
  </si>
  <si>
    <t>616-QUIET-PINK</t>
  </si>
  <si>
    <t>00036896SFZ003</t>
  </si>
  <si>
    <t>772380500943</t>
  </si>
  <si>
    <t>00036896SFZ006</t>
  </si>
  <si>
    <t>772380500936</t>
  </si>
  <si>
    <t>00036896SFZ00A</t>
  </si>
  <si>
    <t>772380500950</t>
  </si>
  <si>
    <t>00036896SFZ00E</t>
  </si>
  <si>
    <t>772380500974</t>
  </si>
  <si>
    <t>00036896SFZ00I</t>
  </si>
  <si>
    <t>772380500981</t>
  </si>
  <si>
    <t>00036896SFZ00M</t>
  </si>
  <si>
    <t>772380602609</t>
  </si>
  <si>
    <t>708-CRANBERRY</t>
  </si>
  <si>
    <t>00036896VUU001</t>
  </si>
  <si>
    <t>772380602616</t>
  </si>
  <si>
    <t>00036896VUU003</t>
  </si>
  <si>
    <t>772380602630</t>
  </si>
  <si>
    <t>00036896VUU006</t>
  </si>
  <si>
    <t>772380602623</t>
  </si>
  <si>
    <t>00036896VUU00A</t>
  </si>
  <si>
    <t>772380602647</t>
  </si>
  <si>
    <t>00036896VUU00E</t>
  </si>
  <si>
    <t>772380602661</t>
  </si>
  <si>
    <t>00036896VUU00I</t>
  </si>
  <si>
    <t>772380602678</t>
  </si>
  <si>
    <t>00036896VUU00M</t>
  </si>
  <si>
    <t>772380602685</t>
  </si>
  <si>
    <t>00036896VUU00P</t>
  </si>
  <si>
    <t>772380518092</t>
  </si>
  <si>
    <t>734-LEMON-SHERBET</t>
  </si>
  <si>
    <t>00036896TLS006</t>
  </si>
  <si>
    <t>772380518085</t>
  </si>
  <si>
    <t>00036896TLS00A</t>
  </si>
  <si>
    <t>772380518108</t>
  </si>
  <si>
    <t>00036896TLS00E</t>
  </si>
  <si>
    <t>772380518122</t>
  </si>
  <si>
    <t>00036896TLS00I</t>
  </si>
  <si>
    <t>772380518139</t>
  </si>
  <si>
    <t>00036896TLS00M</t>
  </si>
  <si>
    <t>772380605518</t>
  </si>
  <si>
    <t>792-PERSIMMON</t>
  </si>
  <si>
    <t>00036896VUT006</t>
  </si>
  <si>
    <t>772380605501</t>
  </si>
  <si>
    <t>00036896VUT00A</t>
  </si>
  <si>
    <t>772380605525</t>
  </si>
  <si>
    <t>00036896VUT00E</t>
  </si>
  <si>
    <t>772380605549</t>
  </si>
  <si>
    <t>00036896VUT00I</t>
  </si>
  <si>
    <t>772380605556</t>
  </si>
  <si>
    <t>00036896VUT00M</t>
  </si>
  <si>
    <t>772380605563</t>
  </si>
  <si>
    <t>00036896VUT00P</t>
  </si>
  <si>
    <t>772380605532</t>
  </si>
  <si>
    <t>00036896VUT00S</t>
  </si>
  <si>
    <t>772380619478</t>
  </si>
  <si>
    <t>001252410VS003</t>
  </si>
  <si>
    <t>772380619744</t>
  </si>
  <si>
    <t>0012524131B003</t>
  </si>
  <si>
    <t>772380619768</t>
  </si>
  <si>
    <t>0012524131B00A</t>
  </si>
  <si>
    <t>772380619775</t>
  </si>
  <si>
    <t>0012524131B00E</t>
  </si>
  <si>
    <t>772380619973</t>
  </si>
  <si>
    <t>001252460VS00M</t>
  </si>
  <si>
    <t>772380620504</t>
  </si>
  <si>
    <t>0012524631B00I</t>
  </si>
  <si>
    <t>772380620511</t>
  </si>
  <si>
    <t>0012524631B00M</t>
  </si>
  <si>
    <t>772380620528</t>
  </si>
  <si>
    <t>0012524631B00P</t>
  </si>
  <si>
    <t>772380713343</t>
  </si>
  <si>
    <t>NV2618302</t>
  </si>
  <si>
    <t>NIKITA SHORT</t>
  </si>
  <si>
    <t>0015552502D0D7</t>
  </si>
  <si>
    <t>772380713329</t>
  </si>
  <si>
    <t>0015552502D0CF</t>
  </si>
  <si>
    <t>772380713312</t>
  </si>
  <si>
    <t>0015552502D0BW</t>
  </si>
  <si>
    <t>772380713305</t>
  </si>
  <si>
    <t>0015552502D0BM</t>
  </si>
  <si>
    <t>772380713336</t>
  </si>
  <si>
    <t>0015552502D0D2</t>
  </si>
  <si>
    <t>772380713350</t>
  </si>
  <si>
    <t>0015552502D0D9</t>
  </si>
  <si>
    <t>772380713527</t>
  </si>
  <si>
    <t>0015552531B0D7</t>
  </si>
  <si>
    <t>772380713503</t>
  </si>
  <si>
    <t>0015552531B0CF</t>
  </si>
  <si>
    <t>772380713497</t>
  </si>
  <si>
    <t>0015552531B0BW</t>
  </si>
  <si>
    <t>772380713480</t>
  </si>
  <si>
    <t>0015552531B0BM</t>
  </si>
  <si>
    <t>772380713510</t>
  </si>
  <si>
    <t>0015552531B0D2</t>
  </si>
  <si>
    <t>772380713534</t>
  </si>
  <si>
    <t>0015552531B0D9</t>
  </si>
  <si>
    <t>772380723236</t>
  </si>
  <si>
    <t>0015552513DK0D7</t>
  </si>
  <si>
    <t>772380723243</t>
  </si>
  <si>
    <t>0015552513DK0CF</t>
  </si>
  <si>
    <t>772380723267</t>
  </si>
  <si>
    <t>0015552513DK0BW</t>
  </si>
  <si>
    <t>772380723250</t>
  </si>
  <si>
    <t>0015552513DK0BM</t>
  </si>
  <si>
    <t>772380723274</t>
  </si>
  <si>
    <t>0015552513DK0D2</t>
  </si>
  <si>
    <t>772380723281</t>
  </si>
  <si>
    <t>0015552513DK0D9</t>
  </si>
  <si>
    <t>772380723298</t>
  </si>
  <si>
    <t>0015552513D80D7</t>
  </si>
  <si>
    <t>772380723304</t>
  </si>
  <si>
    <t>0015552513D80CF</t>
  </si>
  <si>
    <t>772380723328</t>
  </si>
  <si>
    <t>0015552513D80BW</t>
  </si>
  <si>
    <t>772380723311</t>
  </si>
  <si>
    <t>0015552513D80BM</t>
  </si>
  <si>
    <t>772380723335</t>
  </si>
  <si>
    <t>0015552513D80D2</t>
  </si>
  <si>
    <t>772380723342</t>
  </si>
  <si>
    <t>0015552513D80D9</t>
  </si>
  <si>
    <t>772380713596</t>
  </si>
  <si>
    <t>NV2618400</t>
  </si>
  <si>
    <t>NESSA PANT</t>
  </si>
  <si>
    <t>0015552602D0D7</t>
  </si>
  <si>
    <t>772380713572</t>
  </si>
  <si>
    <t>0015552602D0CF</t>
  </si>
  <si>
    <t>772380713565</t>
  </si>
  <si>
    <t>0015552602D0BW</t>
  </si>
  <si>
    <t>772380713558</t>
  </si>
  <si>
    <t>0015552602D0BM</t>
  </si>
  <si>
    <t>772380713589</t>
  </si>
  <si>
    <t>0015552602D0D2</t>
  </si>
  <si>
    <t>772380713602</t>
  </si>
  <si>
    <t>0015552602D0D9</t>
  </si>
  <si>
    <t>772380713657</t>
  </si>
  <si>
    <t>001555260VS0D7</t>
  </si>
  <si>
    <t>772380713633</t>
  </si>
  <si>
    <t>001555260VS0CF</t>
  </si>
  <si>
    <t>772380713626</t>
  </si>
  <si>
    <t>001555260VS0BW</t>
  </si>
  <si>
    <t>772380713619</t>
  </si>
  <si>
    <t>001555260VS0BM</t>
  </si>
  <si>
    <t>772380713640</t>
  </si>
  <si>
    <t>001555260VS0D2</t>
  </si>
  <si>
    <t>772380713664</t>
  </si>
  <si>
    <t>001555260VS0D9</t>
  </si>
  <si>
    <t>772380713718</t>
  </si>
  <si>
    <t>0015552611XM0D7</t>
  </si>
  <si>
    <t>772380713695</t>
  </si>
  <si>
    <t>0015552611XM0CF</t>
  </si>
  <si>
    <t>772380713688</t>
  </si>
  <si>
    <t>0015552611XM0BW</t>
  </si>
  <si>
    <t>772380713671</t>
  </si>
  <si>
    <t>0015552611XM0BM</t>
  </si>
  <si>
    <t>772380713701</t>
  </si>
  <si>
    <t>0015552611XM0D2</t>
  </si>
  <si>
    <t>772380713725</t>
  </si>
  <si>
    <t>0015552611XM0D9</t>
  </si>
  <si>
    <t>772380713770</t>
  </si>
  <si>
    <t>0015552631B0D7</t>
  </si>
  <si>
    <t>772380713756</t>
  </si>
  <si>
    <t>0015552631B0CF</t>
  </si>
  <si>
    <t>772380713749</t>
  </si>
  <si>
    <t>0015552631B0BW</t>
  </si>
  <si>
    <t>772380713732</t>
  </si>
  <si>
    <t>0015552631B0BM</t>
  </si>
  <si>
    <t>772380713763</t>
  </si>
  <si>
    <t>0015552631B0D2</t>
  </si>
  <si>
    <t>772380713787</t>
  </si>
  <si>
    <t>0015552631B0D9</t>
  </si>
  <si>
    <t>772380713848</t>
  </si>
  <si>
    <t>NV2618401</t>
  </si>
  <si>
    <t>NAYA PANT</t>
  </si>
  <si>
    <t>0015552702D0D7</t>
  </si>
  <si>
    <t>772380713824</t>
  </si>
  <si>
    <t>0015552702D0CF</t>
  </si>
  <si>
    <t>772380713817</t>
  </si>
  <si>
    <t>0015552702D0BW</t>
  </si>
  <si>
    <t>772380713800</t>
  </si>
  <si>
    <t>0015552702D0BM</t>
  </si>
  <si>
    <t>772380713831</t>
  </si>
  <si>
    <t>0015552702D0D2</t>
  </si>
  <si>
    <t>772380713855</t>
  </si>
  <si>
    <t>0015552702D0D9</t>
  </si>
  <si>
    <t>772380713909</t>
  </si>
  <si>
    <t>001555270VS0D7</t>
  </si>
  <si>
    <t>772380713886</t>
  </si>
  <si>
    <t>001555270VS0CF</t>
  </si>
  <si>
    <t>772380713879</t>
  </si>
  <si>
    <t>001555270VS0BW</t>
  </si>
  <si>
    <t>772380713862</t>
  </si>
  <si>
    <t>001555270VS0BM</t>
  </si>
  <si>
    <t>772380713893</t>
  </si>
  <si>
    <t>001555270VS0D2</t>
  </si>
  <si>
    <t>772380713916</t>
  </si>
  <si>
    <t>001555270VS0D9</t>
  </si>
  <si>
    <t>772380713961</t>
  </si>
  <si>
    <t>0015552731B0D7</t>
  </si>
  <si>
    <t>772380713947</t>
  </si>
  <si>
    <t>0015552731B0CF</t>
  </si>
  <si>
    <t>772380713930</t>
  </si>
  <si>
    <t>0015552731B0BW</t>
  </si>
  <si>
    <t>772380713923</t>
  </si>
  <si>
    <t>0015552731B0BM</t>
  </si>
  <si>
    <t>772380713954</t>
  </si>
  <si>
    <t>0015552731B0D2</t>
  </si>
  <si>
    <t>772380713978</t>
  </si>
  <si>
    <t>0015552731B0D9</t>
  </si>
  <si>
    <t>772380714036</t>
  </si>
  <si>
    <t>NV2618621</t>
  </si>
  <si>
    <t>AZALEA SKORT</t>
  </si>
  <si>
    <t>001555280VS0D7</t>
  </si>
  <si>
    <t>772380714012</t>
  </si>
  <si>
    <t>001555280VS0CF</t>
  </si>
  <si>
    <t>772380714005</t>
  </si>
  <si>
    <t>001555280VS0BW</t>
  </si>
  <si>
    <t>772380713992</t>
  </si>
  <si>
    <t>001555280VS0BM</t>
  </si>
  <si>
    <t>772380714029</t>
  </si>
  <si>
    <t>001555280VS0D2</t>
  </si>
  <si>
    <t>772380714043</t>
  </si>
  <si>
    <t>001555280VS0D9</t>
  </si>
  <si>
    <t>772380714159</t>
  </si>
  <si>
    <t>0015552831B0D7</t>
  </si>
  <si>
    <t>772380714135</t>
  </si>
  <si>
    <t>0015552831B0CF</t>
  </si>
  <si>
    <t>772380714128</t>
  </si>
  <si>
    <t>0015552831B0BW</t>
  </si>
  <si>
    <t>772380714111</t>
  </si>
  <si>
    <t>0015552831B0BM</t>
  </si>
  <si>
    <t>772380714142</t>
  </si>
  <si>
    <t>0015552831B0D2</t>
  </si>
  <si>
    <t>772380714166</t>
  </si>
  <si>
    <t>0015552831B0D9</t>
  </si>
  <si>
    <t>772380714098</t>
  </si>
  <si>
    <t>0015552813D90D7</t>
  </si>
  <si>
    <t>772380714074</t>
  </si>
  <si>
    <t>0015552813D90CF</t>
  </si>
  <si>
    <t>772380714067</t>
  </si>
  <si>
    <t>0015552813D90BW</t>
  </si>
  <si>
    <t>772380714050</t>
  </si>
  <si>
    <t>0015552813D90BM</t>
  </si>
  <si>
    <t>772380714081</t>
  </si>
  <si>
    <t>0015552813D90D2</t>
  </si>
  <si>
    <t>772380714104</t>
  </si>
  <si>
    <t>0015552813D90D9</t>
  </si>
  <si>
    <t>772380714227</t>
  </si>
  <si>
    <t>NV2618622</t>
  </si>
  <si>
    <t>MONROE SKORT</t>
  </si>
  <si>
    <t>0015552902D0D7</t>
  </si>
  <si>
    <t>772380714203</t>
  </si>
  <si>
    <t>0015552902D0CF</t>
  </si>
  <si>
    <t>772380714197</t>
  </si>
  <si>
    <t>0015552902D0BW</t>
  </si>
  <si>
    <t>772380714180</t>
  </si>
  <si>
    <t>0015552902D0BM</t>
  </si>
  <si>
    <t>772380714210</t>
  </si>
  <si>
    <t>0015552902D0D2</t>
  </si>
  <si>
    <t>772380714234</t>
  </si>
  <si>
    <t>0015552902D0D9</t>
  </si>
  <si>
    <t>772380714289</t>
  </si>
  <si>
    <t>001555290VS0D7</t>
  </si>
  <si>
    <t>772380714265</t>
  </si>
  <si>
    <t>001555290VS0CF</t>
  </si>
  <si>
    <t>772380714258</t>
  </si>
  <si>
    <t>001555290VS0BW</t>
  </si>
  <si>
    <t>772380714241</t>
  </si>
  <si>
    <t>001555290VS0BM</t>
  </si>
  <si>
    <t>772380714272</t>
  </si>
  <si>
    <t>001555290VS0D2</t>
  </si>
  <si>
    <t>772380714296</t>
  </si>
  <si>
    <t>001555290VS0D9</t>
  </si>
  <si>
    <t>772380714340</t>
  </si>
  <si>
    <t>0015552911XM0D7</t>
  </si>
  <si>
    <t>772380714326</t>
  </si>
  <si>
    <t>0015552911XM0CF</t>
  </si>
  <si>
    <t>772380714319</t>
  </si>
  <si>
    <t>0015552911XM0BW</t>
  </si>
  <si>
    <t>772380714302</t>
  </si>
  <si>
    <t>0015552911XM0BM</t>
  </si>
  <si>
    <t>772380714333</t>
  </si>
  <si>
    <t>0015552911XM0D2</t>
  </si>
  <si>
    <t>772380714357</t>
  </si>
  <si>
    <t>0015552911XM0D9</t>
  </si>
  <si>
    <t>772380714463</t>
  </si>
  <si>
    <t>0015552913D80D7</t>
  </si>
  <si>
    <t>772380714449</t>
  </si>
  <si>
    <t>0015552913D80CF</t>
  </si>
  <si>
    <t>772380714432</t>
  </si>
  <si>
    <t>0015552913D80BW</t>
  </si>
  <si>
    <t>772380714425</t>
  </si>
  <si>
    <t>0015552913D80BM</t>
  </si>
  <si>
    <t>772380714456</t>
  </si>
  <si>
    <t>0015552913D80D2</t>
  </si>
  <si>
    <t>772380714470</t>
  </si>
  <si>
    <t>0015552913D80D9</t>
  </si>
  <si>
    <t>772380714715</t>
  </si>
  <si>
    <t>NV2618623</t>
  </si>
  <si>
    <t>LIORA SKORT</t>
  </si>
  <si>
    <t>0015553013DD0D7</t>
  </si>
  <si>
    <t>772380714692</t>
  </si>
  <si>
    <t>0015553013DD0CF</t>
  </si>
  <si>
    <t>772380714685</t>
  </si>
  <si>
    <t>0015553013DD0BW</t>
  </si>
  <si>
    <t>772380714678</t>
  </si>
  <si>
    <t>0015553013DD0BM</t>
  </si>
  <si>
    <t>772380714708</t>
  </si>
  <si>
    <t>0015553013DD0D2</t>
  </si>
  <si>
    <t>772380714722</t>
  </si>
  <si>
    <t>0015553013DD0D9</t>
  </si>
  <si>
    <t>772380714777</t>
  </si>
  <si>
    <t>0015553013DE0D7</t>
  </si>
  <si>
    <t>772380714753</t>
  </si>
  <si>
    <t>0015553013DE0CF</t>
  </si>
  <si>
    <t>772380714746</t>
  </si>
  <si>
    <t>0015553013DE0BW</t>
  </si>
  <si>
    <t>772380714739</t>
  </si>
  <si>
    <t>0015553013DE0BM</t>
  </si>
  <si>
    <t>772380714760</t>
  </si>
  <si>
    <t>0015553013DE0D2</t>
  </si>
  <si>
    <t>772380714784</t>
  </si>
  <si>
    <t>0015553013DE0D9</t>
  </si>
  <si>
    <t>772380714838</t>
  </si>
  <si>
    <t>0015553013DF0D7</t>
  </si>
  <si>
    <t>772380714814</t>
  </si>
  <si>
    <t>0015553013DF0CF</t>
  </si>
  <si>
    <t>772380714807</t>
  </si>
  <si>
    <t>0015553013DF0BW</t>
  </si>
  <si>
    <t>772380714791</t>
  </si>
  <si>
    <t>0015553013DF0BM</t>
  </si>
  <si>
    <t>772380714821</t>
  </si>
  <si>
    <t>0015553013DF0D2</t>
  </si>
  <si>
    <t>772380714845</t>
  </si>
  <si>
    <t>0015553013DF0D9</t>
  </si>
  <si>
    <t>772380714890</t>
  </si>
  <si>
    <t>0015553013DG0D7</t>
  </si>
  <si>
    <t>772380714876</t>
  </si>
  <si>
    <t>0015553013DG0CF</t>
  </si>
  <si>
    <t>772380714869</t>
  </si>
  <si>
    <t>0015553013DG0BW</t>
  </si>
  <si>
    <t>772380714852</t>
  </si>
  <si>
    <t>0015553013DG0BM</t>
  </si>
  <si>
    <t>772380714883</t>
  </si>
  <si>
    <t>0015553013DG0D2</t>
  </si>
  <si>
    <t>772380714906</t>
  </si>
  <si>
    <t>0015553013DG0D9</t>
  </si>
  <si>
    <t>772380714951</t>
  </si>
  <si>
    <t>0015553013DH0D7</t>
  </si>
  <si>
    <t>772380714937</t>
  </si>
  <si>
    <t>0015553013DH0CF</t>
  </si>
  <si>
    <t>772380714920</t>
  </si>
  <si>
    <t>0015553013DH0BW</t>
  </si>
  <si>
    <t>772380714913</t>
  </si>
  <si>
    <t>0015553013DH0BM</t>
  </si>
  <si>
    <t>772380714944</t>
  </si>
  <si>
    <t>0015553013DH0D2</t>
  </si>
  <si>
    <t>772380714968</t>
  </si>
  <si>
    <t>0015553013DH0D9</t>
  </si>
  <si>
    <t>772380714654</t>
  </si>
  <si>
    <t>0015553013DC0D7</t>
  </si>
  <si>
    <t>772380714630</t>
  </si>
  <si>
    <t>0015553013DC0CF</t>
  </si>
  <si>
    <t>772380714623</t>
  </si>
  <si>
    <t>0015553013DC0BW</t>
  </si>
  <si>
    <t>772380714616</t>
  </si>
  <si>
    <t>0015553013DC0BM</t>
  </si>
  <si>
    <t>772380714647</t>
  </si>
  <si>
    <t>0015553013DC0D2</t>
  </si>
  <si>
    <t>772380714661</t>
  </si>
  <si>
    <t>0015553013DC0D9</t>
  </si>
  <si>
    <t>772380619553</t>
  </si>
  <si>
    <t>074-CLOUDY-WEATHER</t>
  </si>
  <si>
    <t>00125241ZS2001</t>
  </si>
  <si>
    <t>772380619560</t>
  </si>
  <si>
    <t>00125241ZS2003</t>
  </si>
  <si>
    <t>772380619577</t>
  </si>
  <si>
    <t>00125241ZS2006</t>
  </si>
  <si>
    <t>772380619584</t>
  </si>
  <si>
    <t>00125241ZS200A</t>
  </si>
  <si>
    <t>772380619591</t>
  </si>
  <si>
    <t>00125241ZS200E</t>
  </si>
  <si>
    <t>772380619607</t>
  </si>
  <si>
    <t>00125241ZS200I</t>
  </si>
  <si>
    <t>772380619614</t>
  </si>
  <si>
    <t>00125241ZS200M</t>
  </si>
  <si>
    <t>772380619621</t>
  </si>
  <si>
    <t>00125241ZS200P</t>
  </si>
  <si>
    <t>772380619638</t>
  </si>
  <si>
    <t>00125241ZS200S</t>
  </si>
  <si>
    <t>772380674422</t>
  </si>
  <si>
    <t>0012524111DE001</t>
  </si>
  <si>
    <t>772380674439</t>
  </si>
  <si>
    <t>0012524111DE003</t>
  </si>
  <si>
    <t>772380674453</t>
  </si>
  <si>
    <t>0012524111DE006</t>
  </si>
  <si>
    <t>772380674446</t>
  </si>
  <si>
    <t>0012524111DE00A</t>
  </si>
  <si>
    <t>772380674460</t>
  </si>
  <si>
    <t>0012524111DE00E</t>
  </si>
  <si>
    <t>772380674484</t>
  </si>
  <si>
    <t>0012524111DE00I</t>
  </si>
  <si>
    <t>772380674491</t>
  </si>
  <si>
    <t>0012524111DE00M</t>
  </si>
  <si>
    <t>772380674507</t>
  </si>
  <si>
    <t>0012524111DE00P</t>
  </si>
  <si>
    <t>772380674477</t>
  </si>
  <si>
    <t>0012524111DE00S</t>
  </si>
  <si>
    <t>772380719970</t>
  </si>
  <si>
    <t>0012524113DK001</t>
  </si>
  <si>
    <t>772380719987</t>
  </si>
  <si>
    <t>0012524113DK003</t>
  </si>
  <si>
    <t>772380719994</t>
  </si>
  <si>
    <t>0012524113DK006</t>
  </si>
  <si>
    <t>772380720006</t>
  </si>
  <si>
    <t>0012524113DK00A</t>
  </si>
  <si>
    <t>772380720013</t>
  </si>
  <si>
    <t>0012524113DK00E</t>
  </si>
  <si>
    <t>772380720020</t>
  </si>
  <si>
    <t>0012524113DK00I</t>
  </si>
  <si>
    <t>772380720037</t>
  </si>
  <si>
    <t>0012524113DK00M</t>
  </si>
  <si>
    <t>772380720044</t>
  </si>
  <si>
    <t>0012524113DK00P</t>
  </si>
  <si>
    <t>772380720051</t>
  </si>
  <si>
    <t>0012524113DK00S</t>
  </si>
  <si>
    <t>772380719888</t>
  </si>
  <si>
    <t>0012524113D8001</t>
  </si>
  <si>
    <t>772380719895</t>
  </si>
  <si>
    <t>0012524113D8003</t>
  </si>
  <si>
    <t>772380719901</t>
  </si>
  <si>
    <t>0012524113D8006</t>
  </si>
  <si>
    <t>772380719918</t>
  </si>
  <si>
    <t>0012524113D800A</t>
  </si>
  <si>
    <t>772380719925</t>
  </si>
  <si>
    <t>0012524113D800E</t>
  </si>
  <si>
    <t>772380719932</t>
  </si>
  <si>
    <t>0012524113D800I</t>
  </si>
  <si>
    <t>772380719949</t>
  </si>
  <si>
    <t>0012524113D800M</t>
  </si>
  <si>
    <t>772380719956</t>
  </si>
  <si>
    <t>0012524113D800P</t>
  </si>
  <si>
    <t>772380719963</t>
  </si>
  <si>
    <t>0012524113D800S</t>
  </si>
  <si>
    <t>772380662870</t>
  </si>
  <si>
    <t>00125245B1S0D7</t>
  </si>
  <si>
    <t>772380662887</t>
  </si>
  <si>
    <t>00125245B1S0CF</t>
  </si>
  <si>
    <t>772380662900</t>
  </si>
  <si>
    <t>00125245B1S0BW</t>
  </si>
  <si>
    <t>772380662894</t>
  </si>
  <si>
    <t>00125245B1S0BM</t>
  </si>
  <si>
    <t>772380662917</t>
  </si>
  <si>
    <t>00125245B1S0D2</t>
  </si>
  <si>
    <t>772380662924</t>
  </si>
  <si>
    <t>00125245B1S0DB</t>
  </si>
  <si>
    <t>772380652475</t>
  </si>
  <si>
    <t>00125245100F0D7</t>
  </si>
  <si>
    <t>772380652482</t>
  </si>
  <si>
    <t>00125245100F0CF</t>
  </si>
  <si>
    <t>772380652505</t>
  </si>
  <si>
    <t>00125245100F0BW</t>
  </si>
  <si>
    <t>772380652499</t>
  </si>
  <si>
    <t>00125245100F0BM</t>
  </si>
  <si>
    <t>772380652512</t>
  </si>
  <si>
    <t>00125245100F0D2</t>
  </si>
  <si>
    <t>772380630053</t>
  </si>
  <si>
    <t>00125245ZSH0D7</t>
  </si>
  <si>
    <t>772380630084</t>
  </si>
  <si>
    <t>00125245ZSH0CF</t>
  </si>
  <si>
    <t>772380630107</t>
  </si>
  <si>
    <t>00125245ZSH0BW</t>
  </si>
  <si>
    <t>772380630091</t>
  </si>
  <si>
    <t>00125245ZSH0BM</t>
  </si>
  <si>
    <t>772380630077</t>
  </si>
  <si>
    <t>00125245ZSH075</t>
  </si>
  <si>
    <t>772380630060</t>
  </si>
  <si>
    <t>00125245ZSH0D9</t>
  </si>
  <si>
    <t>772380629873</t>
  </si>
  <si>
    <t>00125245ZS70D7</t>
  </si>
  <si>
    <t>772380629903</t>
  </si>
  <si>
    <t>00125245ZS70CF</t>
  </si>
  <si>
    <t>772380629927</t>
  </si>
  <si>
    <t>00125245ZS70BW</t>
  </si>
  <si>
    <t>772380629910</t>
  </si>
  <si>
    <t>00125245ZS70BM</t>
  </si>
  <si>
    <t>772380629897</t>
  </si>
  <si>
    <t>00125245ZS7075</t>
  </si>
  <si>
    <t>772380653014</t>
  </si>
  <si>
    <t>00125246B1S001</t>
  </si>
  <si>
    <t>772380653021</t>
  </si>
  <si>
    <t>00125246B1S003</t>
  </si>
  <si>
    <t>772380653045</t>
  </si>
  <si>
    <t>00125246B1S006</t>
  </si>
  <si>
    <t>772380653038</t>
  </si>
  <si>
    <t>00125246B1S00A</t>
  </si>
  <si>
    <t>772380653052</t>
  </si>
  <si>
    <t>00125246B1S00E</t>
  </si>
  <si>
    <t>772380653076</t>
  </si>
  <si>
    <t>00125246B1S00I</t>
  </si>
  <si>
    <t>772380653083</t>
  </si>
  <si>
    <t>00125246B1S00M</t>
  </si>
  <si>
    <t>772380653090</t>
  </si>
  <si>
    <t>00125246B1S00P</t>
  </si>
  <si>
    <t>772380653069</t>
  </si>
  <si>
    <t>00125246B1S00S</t>
  </si>
  <si>
    <t>772380620184</t>
  </si>
  <si>
    <t>00125246ZS7001</t>
  </si>
  <si>
    <t>772380620191</t>
  </si>
  <si>
    <t>00125246ZS7003</t>
  </si>
  <si>
    <t>772380620207</t>
  </si>
  <si>
    <t>00125246ZS7006</t>
  </si>
  <si>
    <t>772380620214</t>
  </si>
  <si>
    <t>00125246ZS700A</t>
  </si>
  <si>
    <t>772380620221</t>
  </si>
  <si>
    <t>00125246ZS700E</t>
  </si>
  <si>
    <t>772380620238</t>
  </si>
  <si>
    <t>00125246ZS700I</t>
  </si>
  <si>
    <t>772380620245</t>
  </si>
  <si>
    <t>00125246ZS700M</t>
  </si>
  <si>
    <t>772380620023</t>
  </si>
  <si>
    <t>00125246ZS8006</t>
  </si>
  <si>
    <t>772380620030</t>
  </si>
  <si>
    <t>00125246ZS800A</t>
  </si>
  <si>
    <t>772380620047</t>
  </si>
  <si>
    <t>00125246ZS800E</t>
  </si>
  <si>
    <t>772380620054</t>
  </si>
  <si>
    <t>00125246ZS800I</t>
  </si>
  <si>
    <t>772380620061</t>
  </si>
  <si>
    <t>00125246ZS800M</t>
  </si>
  <si>
    <t>772380620078</t>
  </si>
  <si>
    <t>00125246ZS800P</t>
  </si>
  <si>
    <t>772380720525</t>
  </si>
  <si>
    <t>0012524613DA001</t>
  </si>
  <si>
    <t>772380720532</t>
  </si>
  <si>
    <t>0012524613DA003</t>
  </si>
  <si>
    <t>772380720549</t>
  </si>
  <si>
    <t>0012524613DA006</t>
  </si>
  <si>
    <t>772380720556</t>
  </si>
  <si>
    <t>0012524613DA00A</t>
  </si>
  <si>
    <t>772380720563</t>
  </si>
  <si>
    <t>0012524613DA00E</t>
  </si>
  <si>
    <t>772380720570</t>
  </si>
  <si>
    <t>0012524613DA00I</t>
  </si>
  <si>
    <t>772380720587</t>
  </si>
  <si>
    <t>0012524613DA00M</t>
  </si>
  <si>
    <t>772380720594</t>
  </si>
  <si>
    <t>0012524613DA00P</t>
  </si>
  <si>
    <t>772380720600</t>
  </si>
  <si>
    <t>0012524613DA00S</t>
  </si>
  <si>
    <t>772380720341</t>
  </si>
  <si>
    <t>0012524613D7001</t>
  </si>
  <si>
    <t>772380720358</t>
  </si>
  <si>
    <t>0012524613D7003</t>
  </si>
  <si>
    <t>772380720365</t>
  </si>
  <si>
    <t>0012524613D7006</t>
  </si>
  <si>
    <t>772380720372</t>
  </si>
  <si>
    <t>0012524613D700A</t>
  </si>
  <si>
    <t>772380720389</t>
  </si>
  <si>
    <t>0012524613D700E</t>
  </si>
  <si>
    <t>772380720396</t>
  </si>
  <si>
    <t>0012524613D700I</t>
  </si>
  <si>
    <t>772380720402</t>
  </si>
  <si>
    <t>0012524613D700M</t>
  </si>
  <si>
    <t>772380720419</t>
  </si>
  <si>
    <t>0012524613D700P</t>
  </si>
  <si>
    <t>772380720426</t>
  </si>
  <si>
    <t>0012524613D700S</t>
  </si>
  <si>
    <t>772380734133</t>
  </si>
  <si>
    <t>NV2618626</t>
  </si>
  <si>
    <t>VALENTINA II SKORT</t>
  </si>
  <si>
    <t>0015961102D0D7</t>
  </si>
  <si>
    <t>772380734140</t>
  </si>
  <si>
    <t>0015961102D0CF</t>
  </si>
  <si>
    <t>772380734164</t>
  </si>
  <si>
    <t>0015961102D0BW</t>
  </si>
  <si>
    <t>772380734157</t>
  </si>
  <si>
    <t>0015961102D0BM</t>
  </si>
  <si>
    <t>772380734171</t>
  </si>
  <si>
    <t>0015961102D0D2</t>
  </si>
  <si>
    <t>772380734188</t>
  </si>
  <si>
    <t>0015961102D0D9</t>
  </si>
  <si>
    <t>772380734195</t>
  </si>
  <si>
    <t>0015961113D70D7</t>
  </si>
  <si>
    <t>772380734201</t>
  </si>
  <si>
    <t>0015961113D70CF</t>
  </si>
  <si>
    <t>772380734225</t>
  </si>
  <si>
    <t>0015961113D70BW</t>
  </si>
  <si>
    <t>772380734218</t>
  </si>
  <si>
    <t>0015961113D70BM</t>
  </si>
  <si>
    <t>772380734232</t>
  </si>
  <si>
    <t>0015961113D70D2</t>
  </si>
  <si>
    <t>772380734249</t>
  </si>
  <si>
    <t>0015961113D70D9</t>
  </si>
  <si>
    <t>772380734256</t>
  </si>
  <si>
    <t>0015961131B0D7</t>
  </si>
  <si>
    <t>772380734263</t>
  </si>
  <si>
    <t>0015961131B0CF</t>
  </si>
  <si>
    <t>772380734287</t>
  </si>
  <si>
    <t>0015961131B0BW</t>
  </si>
  <si>
    <t>772380734270</t>
  </si>
  <si>
    <t>0015961131B0BM</t>
  </si>
  <si>
    <t>772380734294</t>
  </si>
  <si>
    <t>0015961131B0D2</t>
  </si>
  <si>
    <t>772380734300</t>
  </si>
  <si>
    <t>0015961131B0D9</t>
  </si>
  <si>
    <t>House</t>
  </si>
  <si>
    <t>ldigenova@rlanctot.com</t>
  </si>
  <si>
    <t>Kimberly Ponti</t>
  </si>
  <si>
    <t xml:space="preserve">              Allison Brinks</t>
  </si>
  <si>
    <t xml:space="preserve">          allisonbrinks@aol.com</t>
  </si>
  <si>
    <t>Left bottom hem</t>
  </si>
  <si>
    <t>Right bottom hem</t>
  </si>
  <si>
    <t>SPRING/SUMMER 2026</t>
  </si>
  <si>
    <t>772380624786</t>
  </si>
  <si>
    <t>0012521902D0D7</t>
  </si>
  <si>
    <t>772380624816</t>
  </si>
  <si>
    <t>0012521902D0CF</t>
  </si>
  <si>
    <t>772380624830</t>
  </si>
  <si>
    <t>0012521902D0BW</t>
  </si>
  <si>
    <t>772380624823</t>
  </si>
  <si>
    <t>0012521902D0BM</t>
  </si>
  <si>
    <t>772380624809</t>
  </si>
  <si>
    <t>0012521902D075</t>
  </si>
  <si>
    <t>772380624793</t>
  </si>
  <si>
    <t>0012521902D0D9</t>
  </si>
  <si>
    <t>772380624847</t>
  </si>
  <si>
    <t>001252190VS0D7</t>
  </si>
  <si>
    <t>772380624878</t>
  </si>
  <si>
    <t>001252190VS0CF</t>
  </si>
  <si>
    <t>772380624892</t>
  </si>
  <si>
    <t>001252190VS0BW</t>
  </si>
  <si>
    <t>772380624885</t>
  </si>
  <si>
    <t>001252190VS0BM</t>
  </si>
  <si>
    <t>772380624861</t>
  </si>
  <si>
    <t>001252190VS075</t>
  </si>
  <si>
    <t>772380624854</t>
  </si>
  <si>
    <t>001252190VS0D9</t>
  </si>
  <si>
    <t>772380622621</t>
  </si>
  <si>
    <t>0012523902D0D7</t>
  </si>
  <si>
    <t>772380622652</t>
  </si>
  <si>
    <t>0012523902D0CF</t>
  </si>
  <si>
    <t>772380622676</t>
  </si>
  <si>
    <t>0012523902D0BW</t>
  </si>
  <si>
    <t>772380622669</t>
  </si>
  <si>
    <t>0012523902D0BM</t>
  </si>
  <si>
    <t>772380622645</t>
  </si>
  <si>
    <t>0012523902D075</t>
  </si>
  <si>
    <t>772380622638</t>
  </si>
  <si>
    <t>0012523902D0D9</t>
  </si>
  <si>
    <t>772380622683</t>
  </si>
  <si>
    <t>001252390VS0D7</t>
  </si>
  <si>
    <t>772380622713</t>
  </si>
  <si>
    <t>001252390VS0CF</t>
  </si>
  <si>
    <t>772380622737</t>
  </si>
  <si>
    <t>001252390VS0BW</t>
  </si>
  <si>
    <t>772380622720</t>
  </si>
  <si>
    <t>001252390VS0BM</t>
  </si>
  <si>
    <t>772380622706</t>
  </si>
  <si>
    <t>001252390VS075</t>
  </si>
  <si>
    <t>772380622690</t>
  </si>
  <si>
    <t>001252390VS0D9</t>
  </si>
  <si>
    <t>772380738667</t>
  </si>
  <si>
    <t>XXS</t>
  </si>
  <si>
    <t>0015552502D0DF</t>
  </si>
  <si>
    <t>772380738711</t>
  </si>
  <si>
    <t>0015552531B0DF</t>
  </si>
  <si>
    <t>772380738704</t>
  </si>
  <si>
    <t>0015552513DK0DF</t>
  </si>
  <si>
    <t>772380738698</t>
  </si>
  <si>
    <t>0015552513D80DF</t>
  </si>
  <si>
    <t>772380738285</t>
  </si>
  <si>
    <t>0015552602D0DF</t>
  </si>
  <si>
    <t>772380738292</t>
  </si>
  <si>
    <t>001555260VS0DF</t>
  </si>
  <si>
    <t>772380738308</t>
  </si>
  <si>
    <t>0015552611XM0DF</t>
  </si>
  <si>
    <t>772380738315</t>
  </si>
  <si>
    <t>0015552631B0DF</t>
  </si>
  <si>
    <t>772380738728</t>
  </si>
  <si>
    <t>0015552702D0DF</t>
  </si>
  <si>
    <t>772380738735</t>
  </si>
  <si>
    <t>001555270VS0DF</t>
  </si>
  <si>
    <t>772380738742</t>
  </si>
  <si>
    <t>0015552731B0DF</t>
  </si>
  <si>
    <t>772380738339</t>
  </si>
  <si>
    <t>001555280VS0DF</t>
  </si>
  <si>
    <t>772380738360</t>
  </si>
  <si>
    <t>0015552831B0DF</t>
  </si>
  <si>
    <t>772380738346</t>
  </si>
  <si>
    <t>0015552813D90DF</t>
  </si>
  <si>
    <t>772380738377</t>
  </si>
  <si>
    <t>0015552902D0DF</t>
  </si>
  <si>
    <t>772380738384</t>
  </si>
  <si>
    <t>001555290VS0DF</t>
  </si>
  <si>
    <t>772380738391</t>
  </si>
  <si>
    <t>0015552911XM0DF</t>
  </si>
  <si>
    <t>772380738414</t>
  </si>
  <si>
    <t>0015552913D80DF</t>
  </si>
  <si>
    <t>772380738568</t>
  </si>
  <si>
    <t>0015553013DD0DF</t>
  </si>
  <si>
    <t>772380738575</t>
  </si>
  <si>
    <t>0015553013DE0DF</t>
  </si>
  <si>
    <t>772380738582</t>
  </si>
  <si>
    <t>0015553013DF0DF</t>
  </si>
  <si>
    <t>772380738599</t>
  </si>
  <si>
    <t>0015553013DG0DF</t>
  </si>
  <si>
    <t>772380738605</t>
  </si>
  <si>
    <t>0015553013DH0DF</t>
  </si>
  <si>
    <t>772380738551</t>
  </si>
  <si>
    <t>0015553013DC0DF</t>
  </si>
  <si>
    <t>772380738759</t>
  </si>
  <si>
    <t>0015961102D0DF</t>
  </si>
  <si>
    <t>772380738766</t>
  </si>
  <si>
    <t>0015961113D70DF</t>
  </si>
  <si>
    <t>772380738773</t>
  </si>
  <si>
    <t>0015961131B0DF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</si>
</sst>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
    <numFmt numFmtId="165" formatCode="yyyymmdd"/>
    <numFmt numFmtId="166" formatCode="[$$-1009]#,##0.00"/>
    <numFmt numFmtId="167" formatCode="&quot;$&quot;#,##0.00"/>
  </numFmts>
  <fonts count="8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Calibri"/>
      <family val="2"/>
    </font>
    <font>
      <sz val="11"/>
      <name val="Calibri"/>
      <family val="2"/>
      <scheme val="minor"/>
    </font>
    <font>
      <sz val="10"/>
      <color theme="1"/>
      <name val="Arial"/>
      <family val="2"/>
    </font>
    <font>
      <b/>
      <sz val="12"/>
      <name val="Arial"/>
      <family val="2"/>
    </font>
    <font>
      <b/>
      <sz val="10"/>
      <name val="Arial"/>
      <family val="2"/>
    </font>
    <font>
      <b/>
      <sz val="14"/>
      <name val="Arial"/>
      <family val="2"/>
    </font>
    <font>
      <sz val="11"/>
      <name val="Arial"/>
      <family val="2"/>
    </font>
    <font>
      <b/>
      <sz val="11"/>
      <name val="Arial"/>
      <family val="2"/>
    </font>
    <font>
      <sz val="11"/>
      <color theme="1"/>
      <name val="Arial"/>
      <family val="2"/>
    </font>
    <font>
      <u/>
      <sz val="11"/>
      <color theme="10"/>
      <name val="Calibri"/>
      <family val="2"/>
      <scheme val="minor"/>
    </font>
    <font>
      <b/>
      <sz val="16"/>
      <name val="Arial"/>
      <family val="2"/>
    </font>
    <font>
      <b/>
      <sz val="12"/>
      <color theme="1"/>
      <name val="Calibri"/>
      <family val="2"/>
      <scheme val="minor"/>
    </font>
    <font>
      <sz val="12"/>
      <color rgb="FF000000"/>
      <name val="Calibri"/>
      <family val="2"/>
      <scheme val="minor"/>
    </font>
    <font>
      <u/>
      <sz val="14"/>
      <color theme="10"/>
      <name val="Calibri"/>
      <family val="2"/>
      <scheme val="minor"/>
    </font>
    <font>
      <sz val="14"/>
      <color theme="1"/>
      <name val="Calibri"/>
      <family val="2"/>
      <scheme val="minor"/>
    </font>
    <font>
      <b/>
      <u/>
      <sz val="9"/>
      <color indexed="9"/>
      <name val="Arial"/>
      <family val="2"/>
    </font>
    <font>
      <b/>
      <u/>
      <sz val="9"/>
      <name val="Arial"/>
      <family val="2"/>
    </font>
    <font>
      <sz val="8"/>
      <name val="Arial"/>
      <family val="2"/>
    </font>
    <font>
      <b/>
      <sz val="9"/>
      <name val="Arial"/>
      <family val="2"/>
    </font>
    <font>
      <sz val="10"/>
      <color theme="0"/>
      <name val="Arial"/>
      <family val="2"/>
    </font>
    <font>
      <b/>
      <sz val="10"/>
      <color theme="0"/>
      <name val="Arial"/>
      <family val="2"/>
    </font>
    <font>
      <u/>
      <sz val="10"/>
      <name val="Arial"/>
      <family val="2"/>
    </font>
    <font>
      <sz val="9.5"/>
      <name val="Arial"/>
      <family val="2"/>
    </font>
    <font>
      <sz val="8"/>
      <name val="Calibri"/>
      <family val="2"/>
      <scheme val="minor"/>
    </font>
    <font>
      <sz val="11"/>
      <color theme="0"/>
      <name val="Calibri"/>
      <family val="2"/>
      <scheme val="minor"/>
    </font>
    <font>
      <sz val="10"/>
      <color rgb="FFFF0000"/>
      <name val="Arial"/>
      <family val="2"/>
    </font>
    <font>
      <b/>
      <sz val="16"/>
      <color rgb="FFFF0000"/>
      <name val="Calibri"/>
      <family val="2"/>
    </font>
    <font>
      <b/>
      <sz val="11"/>
      <color theme="1"/>
      <name val="Arial"/>
      <family val="2"/>
    </font>
    <font>
      <sz val="11"/>
      <color indexed="8"/>
      <name val="Calibri"/>
      <family val="2"/>
      <charset val="1"/>
    </font>
    <font>
      <b/>
      <sz val="11"/>
      <color indexed="8"/>
      <name val="Calibri"/>
      <family val="2"/>
    </font>
    <font>
      <sz val="16"/>
      <name val="Arial"/>
      <family val="2"/>
    </font>
    <font>
      <sz val="11"/>
      <color theme="4" tint="-0.249977111117893"/>
      <name val="Calibri"/>
      <family val="2"/>
    </font>
    <font>
      <sz val="12"/>
      <color theme="1"/>
      <name val="Calibri"/>
      <family val="2"/>
      <scheme val="minor"/>
    </font>
    <font>
      <u/>
      <sz val="11"/>
      <color rgb="FF0000FF"/>
      <name val="Calibri"/>
      <family val="2"/>
    </font>
    <font>
      <b/>
      <sz val="18"/>
      <name val="Calibri"/>
      <family val="2"/>
    </font>
    <font>
      <sz val="18"/>
      <color theme="1"/>
      <name val="Calibri"/>
      <family val="2"/>
      <scheme val="minor"/>
    </font>
    <font>
      <sz val="11"/>
      <name val="Calibri"/>
      <family val="2"/>
    </font>
    <font>
      <b/>
      <u/>
      <sz val="14"/>
      <name val="Calibri"/>
      <family val="2"/>
    </font>
    <font>
      <sz val="14"/>
      <name val="Arial"/>
      <family val="2"/>
    </font>
    <font>
      <sz val="14"/>
      <name val="Calibri"/>
      <family val="2"/>
    </font>
    <font>
      <i/>
      <sz val="14"/>
      <name val="Calibri"/>
      <family val="2"/>
    </font>
    <font>
      <b/>
      <i/>
      <sz val="14"/>
      <name val="Calibri"/>
      <family val="2"/>
    </font>
    <font>
      <sz val="14"/>
      <color theme="1"/>
      <name val="Arial"/>
      <family val="2"/>
    </font>
    <font>
      <sz val="16"/>
      <name val="Calibri"/>
      <family val="2"/>
    </font>
    <font>
      <sz val="16"/>
      <color theme="1"/>
      <name val="Calibri"/>
      <family val="2"/>
    </font>
    <font>
      <b/>
      <sz val="14"/>
      <name val="Calibri"/>
      <family val="2"/>
    </font>
    <font>
      <i/>
      <sz val="11"/>
      <color theme="1"/>
      <name val="Calibri"/>
      <family val="2"/>
      <scheme val="minor"/>
    </font>
    <font>
      <b/>
      <i/>
      <sz val="11"/>
      <name val="Arial"/>
      <family val="2"/>
    </font>
    <font>
      <i/>
      <sz val="10"/>
      <name val="Arial"/>
      <family val="2"/>
    </font>
    <font>
      <i/>
      <sz val="11"/>
      <color theme="0"/>
      <name val="Calibri"/>
      <family val="2"/>
      <scheme val="minor"/>
    </font>
    <font>
      <i/>
      <sz val="11"/>
      <name val="Calibri"/>
      <family val="2"/>
      <scheme val="minor"/>
    </font>
    <font>
      <b/>
      <i/>
      <sz val="12"/>
      <color theme="1"/>
      <name val="Calibri"/>
      <family val="2"/>
      <scheme val="minor"/>
    </font>
    <font>
      <b/>
      <i/>
      <sz val="11"/>
      <color theme="0"/>
      <name val="Arial"/>
      <family val="2"/>
    </font>
    <font>
      <b/>
      <sz val="11"/>
      <color theme="0"/>
      <name val="Arial"/>
      <family val="2"/>
    </font>
    <font>
      <sz val="12"/>
      <name val="Arial"/>
      <family val="2"/>
    </font>
    <font>
      <b/>
      <sz val="16"/>
      <color theme="1"/>
      <name val="Calibri"/>
      <family val="2"/>
    </font>
    <font>
      <sz val="14"/>
      <color theme="1"/>
      <name val="Calibri"/>
      <family val="2"/>
    </font>
    <font>
      <sz val="11"/>
      <color rgb="FF000000"/>
      <name val="Calibri"/>
      <family val="2"/>
      <scheme val="minor"/>
    </font>
    <font>
      <u/>
      <sz val="12"/>
      <color theme="10"/>
      <name val="Calibri"/>
      <family val="2"/>
      <scheme val="minor"/>
    </font>
    <font>
      <sz val="11"/>
      <color rgb="FF000000"/>
      <name val="Calibri"/>
      <family val="2"/>
    </font>
    <font>
      <sz val="11"/>
      <color rgb="FFFFFFFF"/>
      <name val="Calibri"/>
      <family val="2"/>
      <scheme val="minor"/>
    </font>
    <font>
      <b/>
      <sz val="20"/>
      <color theme="1"/>
      <name val="Calibri"/>
      <family val="2"/>
      <scheme val="minor"/>
    </font>
    <font>
      <sz val="12"/>
      <name val="Calibri"/>
      <family val="2"/>
      <scheme val="minor"/>
    </font>
    <font>
      <b/>
      <sz val="20"/>
      <name val="Arial"/>
      <family val="2"/>
    </font>
    <font>
      <b/>
      <sz val="16"/>
      <color theme="1"/>
      <name val="Calibri"/>
      <family val="2"/>
      <scheme val="minor"/>
    </font>
    <font>
      <sz val="16"/>
      <color theme="1"/>
      <name val="Calibri"/>
      <family val="2"/>
      <scheme val="minor"/>
    </font>
    <font>
      <b/>
      <sz val="14"/>
      <color theme="1"/>
      <name val="Calibri"/>
      <family val="2"/>
      <scheme val="minor"/>
    </font>
    <font>
      <b/>
      <i/>
      <sz val="11"/>
      <color theme="1"/>
      <name val="Calibri"/>
      <family val="2"/>
      <scheme val="minor"/>
    </font>
    <font>
      <sz val="12"/>
      <color theme="1"/>
      <name val="Arial"/>
      <family val="2"/>
    </font>
    <font>
      <sz val="10"/>
      <color theme="1"/>
      <name val="Calibri"/>
      <family val="2"/>
    </font>
    <font>
      <b/>
      <sz val="14"/>
      <color rgb="FF000000"/>
      <name val="Book Antiqua"/>
      <family val="1"/>
    </font>
    <font>
      <b/>
      <sz val="14"/>
      <color theme="1"/>
      <name val="Book Antiqua"/>
      <family val="1"/>
    </font>
    <font>
      <i/>
      <u/>
      <sz val="14"/>
      <color rgb="FF000000"/>
      <name val="Book Antiqua"/>
      <family val="1"/>
    </font>
    <font>
      <sz val="14"/>
      <color theme="1"/>
      <name val="Book Antiqua"/>
      <family val="1"/>
    </font>
    <font>
      <b/>
      <sz val="14"/>
      <color rgb="FF000000"/>
      <name val="Segoe UI"/>
      <family val="2"/>
    </font>
    <font>
      <u/>
      <sz val="12"/>
      <color rgb="FF0066FF"/>
      <name val="Calibri"/>
      <family val="2"/>
      <scheme val="minor"/>
    </font>
    <font>
      <b/>
      <sz val="14"/>
      <color theme="1"/>
      <name val="Segoe UI"/>
      <family val="2"/>
    </font>
    <font>
      <i/>
      <sz val="12"/>
      <color rgb="FF0066FF"/>
      <name val="Segoe UI"/>
      <family val="2"/>
    </font>
    <font>
      <b/>
      <i/>
      <sz val="14"/>
      <color theme="1"/>
      <name val="Segoe UI"/>
      <family val="2"/>
    </font>
    <font>
      <sz val="12"/>
      <color rgb="FF0066FF"/>
      <name val="Segoe UI"/>
      <family val="2"/>
    </font>
    <font>
      <sz val="14"/>
      <color rgb="FF000000"/>
      <name val="Calibri"/>
      <family val="2"/>
      <scheme val="minor"/>
    </font>
    <font>
      <b/>
      <sz val="14"/>
      <color rgb="FF000000"/>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indexed="18"/>
        <bgColor indexed="64"/>
      </patternFill>
    </fill>
    <fill>
      <patternFill patternType="solid">
        <fgColor rgb="FF92D050"/>
        <bgColor indexed="64"/>
      </patternFill>
    </fill>
    <fill>
      <patternFill patternType="solid">
        <fgColor rgb="FF00B050"/>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
      <patternFill patternType="solid">
        <fgColor rgb="FF8DB4E2"/>
        <bgColor indexed="64"/>
      </patternFill>
    </fill>
    <fill>
      <patternFill patternType="solid">
        <fgColor rgb="FFD9E1F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D9D9D9"/>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style="medium">
        <color theme="4"/>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style="medium">
        <color rgb="FFA3A3A3"/>
      </left>
      <right style="medium">
        <color rgb="FFA3A3A3"/>
      </right>
      <top/>
      <bottom style="medium">
        <color rgb="FFA3A3A3"/>
      </bottom>
      <diagonal/>
    </border>
  </borders>
  <cellStyleXfs count="29">
    <xf numFmtId="0" fontId="0" fillId="0" borderId="0"/>
    <xf numFmtId="0" fontId="3" fillId="0" borderId="0"/>
    <xf numFmtId="0" fontId="6" fillId="0" borderId="0"/>
    <xf numFmtId="0" fontId="3" fillId="0" borderId="0"/>
    <xf numFmtId="0" fontId="3" fillId="0" borderId="0"/>
    <xf numFmtId="0" fontId="1" fillId="0" borderId="0"/>
    <xf numFmtId="0" fontId="3" fillId="0" borderId="0"/>
    <xf numFmtId="0" fontId="13" fillId="0" borderId="0" applyNumberFormat="0" applyFill="0" applyBorder="0" applyAlignment="0" applyProtection="0"/>
    <xf numFmtId="0" fontId="3" fillId="0" borderId="0"/>
    <xf numFmtId="0" fontId="13" fillId="0" borderId="0" applyNumberFormat="0" applyFill="0" applyBorder="0" applyAlignment="0" applyProtection="0"/>
    <xf numFmtId="0" fontId="1" fillId="0" borderId="0"/>
    <xf numFmtId="0" fontId="6" fillId="0" borderId="0"/>
    <xf numFmtId="0" fontId="3" fillId="0" borderId="0"/>
    <xf numFmtId="0" fontId="3" fillId="0" borderId="0"/>
    <xf numFmtId="43" fontId="3"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0" fontId="1" fillId="0" borderId="0"/>
    <xf numFmtId="0" fontId="1" fillId="0" borderId="0"/>
    <xf numFmtId="0" fontId="32" fillId="0" borderId="0"/>
    <xf numFmtId="0" fontId="32" fillId="0" borderId="0"/>
    <xf numFmtId="0" fontId="36" fillId="0" borderId="0"/>
    <xf numFmtId="0" fontId="3" fillId="0" borderId="0" applyBorder="0"/>
    <xf numFmtId="0" fontId="3" fillId="0" borderId="0"/>
    <xf numFmtId="0" fontId="3" fillId="0" borderId="0" applyFont="0" applyFill="0" applyBorder="0" applyAlignment="0" applyProtection="0"/>
    <xf numFmtId="0" fontId="61" fillId="0" borderId="0"/>
    <xf numFmtId="44" fontId="1" fillId="0" borderId="0" applyFont="0" applyFill="0" applyBorder="0" applyAlignment="0" applyProtection="0"/>
    <xf numFmtId="0" fontId="73" fillId="0" borderId="0"/>
  </cellStyleXfs>
  <cellXfs count="266">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xf numFmtId="1" fontId="0" fillId="0" borderId="0" xfId="0" applyNumberFormat="1" applyAlignment="1">
      <alignment horizontal="center" vertical="center"/>
    </xf>
    <xf numFmtId="0" fontId="0" fillId="2" borderId="0" xfId="0" applyFill="1" applyAlignment="1">
      <alignment horizontal="center" vertical="center"/>
    </xf>
    <xf numFmtId="1" fontId="0" fillId="2" borderId="0" xfId="0" applyNumberFormat="1" applyFill="1" applyAlignment="1">
      <alignment horizontal="center" vertical="center"/>
    </xf>
    <xf numFmtId="0" fontId="15" fillId="0" borderId="0" xfId="0" applyFont="1"/>
    <xf numFmtId="0" fontId="2" fillId="0" borderId="0" xfId="10" applyFont="1" applyAlignment="1">
      <alignment horizontal="center"/>
    </xf>
    <xf numFmtId="0" fontId="2" fillId="0" borderId="0" xfId="11" applyFont="1" applyAlignment="1">
      <alignment horizontal="center"/>
    </xf>
    <xf numFmtId="0" fontId="2" fillId="0" borderId="0" xfId="10" applyFont="1"/>
    <xf numFmtId="0" fontId="1" fillId="0" borderId="0" xfId="10"/>
    <xf numFmtId="0" fontId="17" fillId="0" borderId="0" xfId="7" applyFont="1" applyAlignment="1">
      <alignment horizontal="left"/>
    </xf>
    <xf numFmtId="0" fontId="18" fillId="0" borderId="0" xfId="10" applyFont="1"/>
    <xf numFmtId="0" fontId="18" fillId="0" borderId="0" xfId="10" applyFont="1" applyAlignment="1">
      <alignment horizontal="center"/>
    </xf>
    <xf numFmtId="0" fontId="19" fillId="3" borderId="0" xfId="12" applyFont="1" applyFill="1"/>
    <xf numFmtId="0" fontId="20" fillId="4" borderId="0" xfId="12" applyFont="1" applyFill="1"/>
    <xf numFmtId="0" fontId="20" fillId="5" borderId="0" xfId="12" applyFont="1" applyFill="1"/>
    <xf numFmtId="0" fontId="3" fillId="5" borderId="0" xfId="12" applyFill="1"/>
    <xf numFmtId="0" fontId="3" fillId="0" borderId="0" xfId="13"/>
    <xf numFmtId="0" fontId="21" fillId="6" borderId="0" xfId="12" applyFont="1" applyFill="1"/>
    <xf numFmtId="0" fontId="21" fillId="4" borderId="0" xfId="12" applyFont="1" applyFill="1"/>
    <xf numFmtId="0" fontId="21" fillId="5" borderId="0" xfId="12" applyFont="1" applyFill="1"/>
    <xf numFmtId="0" fontId="3" fillId="0" borderId="0" xfId="12"/>
    <xf numFmtId="0" fontId="0" fillId="0" borderId="0" xfId="12" applyFont="1"/>
    <xf numFmtId="165" fontId="3" fillId="0" borderId="0" xfId="12" applyNumberFormat="1"/>
    <xf numFmtId="0" fontId="3" fillId="0" borderId="0" xfId="14" applyNumberFormat="1"/>
    <xf numFmtId="0" fontId="3" fillId="0" borderId="0" xfId="12" applyAlignment="1">
      <alignment horizontal="center"/>
    </xf>
    <xf numFmtId="0" fontId="0" fillId="0" borderId="0" xfId="14" applyNumberFormat="1" applyFont="1"/>
    <xf numFmtId="49" fontId="3" fillId="0" borderId="0" xfId="12" quotePrefix="1" applyNumberFormat="1" applyAlignment="1">
      <alignment horizontal="center"/>
    </xf>
    <xf numFmtId="0" fontId="3" fillId="0" borderId="0" xfId="12" quotePrefix="1" applyAlignment="1">
      <alignment horizontal="center"/>
    </xf>
    <xf numFmtId="0" fontId="22" fillId="5" borderId="0" xfId="13" applyFont="1" applyFill="1"/>
    <xf numFmtId="0" fontId="19" fillId="5" borderId="0" xfId="13" applyFont="1" applyFill="1"/>
    <xf numFmtId="0" fontId="20" fillId="5" borderId="0" xfId="13" applyFont="1" applyFill="1"/>
    <xf numFmtId="0" fontId="21" fillId="5" borderId="0" xfId="13" applyFont="1" applyFill="1"/>
    <xf numFmtId="165" fontId="3" fillId="0" borderId="0" xfId="13" applyNumberFormat="1"/>
    <xf numFmtId="0" fontId="3" fillId="0" borderId="0" xfId="15"/>
    <xf numFmtId="0" fontId="6" fillId="0" borderId="0" xfId="16"/>
    <xf numFmtId="0" fontId="23" fillId="0" borderId="0" xfId="16" applyFont="1"/>
    <xf numFmtId="0" fontId="8" fillId="0" borderId="0" xfId="15" applyFont="1"/>
    <xf numFmtId="0" fontId="24" fillId="0" borderId="0" xfId="16" applyFont="1"/>
    <xf numFmtId="0" fontId="9" fillId="0" borderId="0" xfId="16" applyFont="1" applyAlignment="1">
      <alignment horizontal="center"/>
    </xf>
    <xf numFmtId="0" fontId="9" fillId="0" borderId="0" xfId="16" applyFont="1"/>
    <xf numFmtId="0" fontId="3" fillId="0" borderId="0" xfId="16" applyFont="1"/>
    <xf numFmtId="0" fontId="3" fillId="0" borderId="0" xfId="16" applyFont="1" applyAlignment="1">
      <alignment horizontal="right" indent="1"/>
    </xf>
    <xf numFmtId="0" fontId="11" fillId="0" borderId="0" xfId="16" applyFont="1" applyAlignment="1">
      <alignment horizontal="right" vertical="center" indent="1"/>
    </xf>
    <xf numFmtId="0" fontId="3" fillId="0" borderId="0" xfId="16" applyFont="1" applyAlignment="1">
      <alignment horizontal="center"/>
    </xf>
    <xf numFmtId="0" fontId="24" fillId="7" borderId="0" xfId="16" applyFont="1" applyFill="1"/>
    <xf numFmtId="0" fontId="23" fillId="7" borderId="0" xfId="16" applyFont="1" applyFill="1"/>
    <xf numFmtId="0" fontId="25" fillId="8" borderId="6" xfId="16" applyFont="1" applyFill="1" applyBorder="1"/>
    <xf numFmtId="0" fontId="6" fillId="8" borderId="7" xfId="16" applyFill="1" applyBorder="1"/>
    <xf numFmtId="0" fontId="6" fillId="8" borderId="8" xfId="16" applyFill="1" applyBorder="1"/>
    <xf numFmtId="0" fontId="4" fillId="0" borderId="0" xfId="16" applyFont="1" applyAlignment="1">
      <alignment horizontal="center" vertical="center"/>
    </xf>
    <xf numFmtId="0" fontId="11" fillId="0" borderId="0" xfId="15" applyFont="1"/>
    <xf numFmtId="0" fontId="3" fillId="0" borderId="0" xfId="15" applyAlignment="1">
      <alignment horizontal="center"/>
    </xf>
    <xf numFmtId="0" fontId="6" fillId="8" borderId="0" xfId="16" applyFill="1" applyAlignment="1">
      <alignment horizontal="left" vertical="top" wrapText="1"/>
    </xf>
    <xf numFmtId="0" fontId="29" fillId="0" borderId="0" xfId="16" applyFont="1" applyAlignment="1">
      <alignment horizontal="center"/>
    </xf>
    <xf numFmtId="0" fontId="30" fillId="0" borderId="0" xfId="16" applyFont="1" applyAlignment="1">
      <alignment horizontal="center" vertical="center"/>
    </xf>
    <xf numFmtId="0" fontId="28" fillId="0" borderId="0" xfId="0" applyFont="1"/>
    <xf numFmtId="0" fontId="5" fillId="0" borderId="0" xfId="0" applyFont="1"/>
    <xf numFmtId="14" fontId="3" fillId="0" borderId="0" xfId="16" applyNumberFormat="1" applyFont="1" applyAlignment="1">
      <alignment horizontal="center" vertical="center"/>
    </xf>
    <xf numFmtId="0" fontId="3" fillId="0" borderId="0" xfId="16" applyFont="1" applyAlignment="1">
      <alignment horizontal="center" vertical="center"/>
    </xf>
    <xf numFmtId="0" fontId="11" fillId="0" borderId="0" xfId="21" applyFont="1" applyAlignment="1">
      <alignment horizontal="right"/>
    </xf>
    <xf numFmtId="0" fontId="34" fillId="0" borderId="0" xfId="21" applyFont="1" applyAlignment="1">
      <alignment horizontal="right"/>
    </xf>
    <xf numFmtId="0" fontId="3" fillId="0" borderId="0" xfId="21" applyFont="1" applyAlignment="1">
      <alignment horizontal="right"/>
    </xf>
    <xf numFmtId="0" fontId="32" fillId="0" borderId="0" xfId="21"/>
    <xf numFmtId="0" fontId="8" fillId="0" borderId="0" xfId="21" applyFont="1"/>
    <xf numFmtId="0" fontId="8" fillId="0" borderId="0" xfId="21" applyFont="1" applyAlignment="1">
      <alignment horizontal="right"/>
    </xf>
    <xf numFmtId="0" fontId="10" fillId="0" borderId="0" xfId="21" applyFont="1" applyAlignment="1">
      <alignment horizontal="right"/>
    </xf>
    <xf numFmtId="0" fontId="35" fillId="0" borderId="0" xfId="21" applyFont="1" applyAlignment="1">
      <alignment wrapText="1"/>
    </xf>
    <xf numFmtId="0" fontId="33" fillId="0" borderId="0" xfId="21" applyFont="1"/>
    <xf numFmtId="0" fontId="7" fillId="0" borderId="0" xfId="21" applyFont="1" applyAlignment="1">
      <alignment horizontal="center"/>
    </xf>
    <xf numFmtId="0" fontId="7" fillId="0" borderId="0" xfId="21" applyFont="1"/>
    <xf numFmtId="0" fontId="1" fillId="0" borderId="0" xfId="22" applyFont="1"/>
    <xf numFmtId="0" fontId="36" fillId="0" borderId="0" xfId="22"/>
    <xf numFmtId="0" fontId="37" fillId="0" borderId="0" xfId="21" applyFont="1"/>
    <xf numFmtId="0" fontId="40" fillId="0" borderId="0" xfId="23" applyFont="1" applyBorder="1" applyAlignment="1">
      <alignment horizontal="left"/>
    </xf>
    <xf numFmtId="0" fontId="41" fillId="0" borderId="0" xfId="23" applyFont="1" applyBorder="1" applyAlignment="1">
      <alignment horizontal="center"/>
    </xf>
    <xf numFmtId="0" fontId="41" fillId="0" borderId="0" xfId="23" applyFont="1" applyBorder="1" applyAlignment="1">
      <alignment horizontal="left"/>
    </xf>
    <xf numFmtId="0" fontId="43" fillId="0" borderId="0" xfId="23" applyFont="1" applyBorder="1" applyAlignment="1">
      <alignment horizontal="left" vertical="top"/>
    </xf>
    <xf numFmtId="0" fontId="43" fillId="0" borderId="0" xfId="23" applyFont="1" applyBorder="1" applyAlignment="1">
      <alignment horizontal="left" vertical="top" wrapText="1"/>
    </xf>
    <xf numFmtId="0" fontId="44" fillId="0" borderId="0" xfId="23" applyFont="1" applyBorder="1" applyAlignment="1">
      <alignment horizontal="left" vertical="top" wrapText="1"/>
    </xf>
    <xf numFmtId="0" fontId="45" fillId="0" borderId="0" xfId="23" applyFont="1" applyBorder="1" applyAlignment="1">
      <alignment horizontal="left" vertical="top" wrapText="1"/>
    </xf>
    <xf numFmtId="0" fontId="41" fillId="0" borderId="0" xfId="23" applyFont="1" applyBorder="1" applyAlignment="1">
      <alignment horizontal="left" vertical="top"/>
    </xf>
    <xf numFmtId="0" fontId="41" fillId="0" borderId="0" xfId="23" applyFont="1" applyBorder="1" applyAlignment="1">
      <alignment horizontal="left" vertical="top" wrapText="1"/>
    </xf>
    <xf numFmtId="0" fontId="38" fillId="0" borderId="0" xfId="23" applyFont="1" applyBorder="1"/>
    <xf numFmtId="0" fontId="39" fillId="0" borderId="0" xfId="5" applyFont="1"/>
    <xf numFmtId="0" fontId="1" fillId="0" borderId="0" xfId="5"/>
    <xf numFmtId="0" fontId="18" fillId="0" borderId="0" xfId="5" applyFont="1"/>
    <xf numFmtId="0" fontId="42" fillId="0" borderId="0" xfId="6" applyFont="1"/>
    <xf numFmtId="0" fontId="18" fillId="0" borderId="0" xfId="0" applyFont="1"/>
    <xf numFmtId="0" fontId="1" fillId="0" borderId="0" xfId="5" applyProtection="1">
      <protection locked="0"/>
    </xf>
    <xf numFmtId="0" fontId="47" fillId="0" borderId="0" xfId="5" applyFont="1" applyAlignment="1">
      <alignment horizontal="left" vertical="center"/>
    </xf>
    <xf numFmtId="0" fontId="48" fillId="0" borderId="0" xfId="5" applyFont="1"/>
    <xf numFmtId="0" fontId="48" fillId="0" borderId="0" xfId="5" applyFont="1" applyAlignment="1">
      <alignment horizontal="center" vertical="top"/>
    </xf>
    <xf numFmtId="0" fontId="47" fillId="0" borderId="0" xfId="5" applyFont="1" applyAlignment="1">
      <alignment horizontal="left" vertical="top" wrapText="1"/>
    </xf>
    <xf numFmtId="0" fontId="41" fillId="0" borderId="0" xfId="23" applyFont="1" applyBorder="1"/>
    <xf numFmtId="0" fontId="12" fillId="0" borderId="0" xfId="5" applyFont="1"/>
    <xf numFmtId="0" fontId="46" fillId="0" borderId="0" xfId="5" applyFont="1"/>
    <xf numFmtId="0" fontId="18" fillId="0" borderId="0" xfId="5" applyFont="1" applyAlignment="1">
      <alignment wrapText="1"/>
    </xf>
    <xf numFmtId="0" fontId="49" fillId="0" borderId="0" xfId="24" applyFont="1" applyAlignment="1">
      <alignment horizontal="right" vertical="center"/>
    </xf>
    <xf numFmtId="167" fontId="49" fillId="0" borderId="0" xfId="25" applyNumberFormat="1" applyFont="1" applyFill="1" applyAlignment="1">
      <alignment horizontal="right"/>
    </xf>
    <xf numFmtId="0" fontId="3" fillId="0" borderId="0" xfId="16" applyFont="1" applyAlignment="1">
      <alignment vertical="center"/>
    </xf>
    <xf numFmtId="166" fontId="3" fillId="0" borderId="0" xfId="16" applyNumberFormat="1" applyFont="1" applyAlignment="1">
      <alignment vertical="center"/>
    </xf>
    <xf numFmtId="0" fontId="50" fillId="0" borderId="0" xfId="0" applyFont="1" applyAlignment="1">
      <alignment vertical="center"/>
    </xf>
    <xf numFmtId="41" fontId="11" fillId="0" borderId="3" xfId="16" applyNumberFormat="1" applyFont="1" applyBorder="1" applyAlignment="1">
      <alignment vertical="center"/>
    </xf>
    <xf numFmtId="3" fontId="11" fillId="0" borderId="5" xfId="16" applyNumberFormat="1" applyFont="1" applyBorder="1" applyAlignment="1">
      <alignment vertical="center"/>
    </xf>
    <xf numFmtId="167" fontId="52" fillId="0" borderId="0" xfId="16" applyNumberFormat="1" applyFont="1" applyAlignment="1">
      <alignment horizontal="center" vertical="center"/>
    </xf>
    <xf numFmtId="167" fontId="53" fillId="0" borderId="0" xfId="0" applyNumberFormat="1" applyFont="1" applyAlignment="1">
      <alignment vertical="center"/>
    </xf>
    <xf numFmtId="0" fontId="54" fillId="0" borderId="0" xfId="0" applyFont="1" applyAlignment="1">
      <alignment vertical="center"/>
    </xf>
    <xf numFmtId="0" fontId="55" fillId="0" borderId="0" xfId="0" applyFont="1" applyAlignment="1">
      <alignment horizontal="center" vertical="center"/>
    </xf>
    <xf numFmtId="41" fontId="57" fillId="0" borderId="0" xfId="16" applyNumberFormat="1" applyFont="1" applyAlignment="1">
      <alignment vertical="center"/>
    </xf>
    <xf numFmtId="43" fontId="57" fillId="0" borderId="0" xfId="16" applyNumberFormat="1" applyFont="1" applyAlignment="1">
      <alignment vertical="center"/>
    </xf>
    <xf numFmtId="0" fontId="7" fillId="0" borderId="0" xfId="21" applyFont="1" applyAlignment="1">
      <alignment horizontal="right"/>
    </xf>
    <xf numFmtId="0" fontId="58" fillId="0" borderId="0" xfId="21" applyFont="1" applyAlignment="1">
      <alignment horizontal="right"/>
    </xf>
    <xf numFmtId="0" fontId="4" fillId="0" borderId="0" xfId="5" applyFont="1" applyAlignment="1">
      <alignment horizontal="left" vertical="center"/>
    </xf>
    <xf numFmtId="0" fontId="59" fillId="0" borderId="0" xfId="5" applyFont="1" applyAlignment="1">
      <alignment horizontal="center" vertical="top"/>
    </xf>
    <xf numFmtId="0" fontId="60" fillId="0" borderId="0" xfId="5" applyFont="1"/>
    <xf numFmtId="0" fontId="43" fillId="0" borderId="0" xfId="5" applyFont="1" applyAlignment="1">
      <alignment horizontal="left" vertical="top" wrapText="1"/>
    </xf>
    <xf numFmtId="10" fontId="3" fillId="0" borderId="0" xfId="16" applyNumberFormat="1" applyFont="1"/>
    <xf numFmtId="164" fontId="3" fillId="0" borderId="0" xfId="16" applyNumberFormat="1" applyFont="1"/>
    <xf numFmtId="167" fontId="11" fillId="0" borderId="3" xfId="16" applyNumberFormat="1" applyFont="1" applyBorder="1" applyAlignment="1">
      <alignment horizontal="center" vertical="center"/>
    </xf>
    <xf numFmtId="167" fontId="11" fillId="0" borderId="5" xfId="16" applyNumberFormat="1" applyFont="1" applyBorder="1" applyAlignment="1">
      <alignment horizontal="center" vertical="center"/>
    </xf>
    <xf numFmtId="0" fontId="13" fillId="0" borderId="0" xfId="7"/>
    <xf numFmtId="0" fontId="8" fillId="0" borderId="1" xfId="16" applyFont="1" applyBorder="1" applyAlignment="1">
      <alignment horizontal="center" vertical="center"/>
    </xf>
    <xf numFmtId="0" fontId="16" fillId="0" borderId="15" xfId="11" applyFont="1" applyBorder="1" applyAlignment="1">
      <alignment horizontal="left"/>
    </xf>
    <xf numFmtId="0" fontId="16" fillId="0" borderId="2" xfId="11" applyFont="1" applyBorder="1" applyAlignment="1">
      <alignment horizontal="left"/>
    </xf>
    <xf numFmtId="0" fontId="36" fillId="0" borderId="0" xfId="0" applyFont="1"/>
    <xf numFmtId="0" fontId="62" fillId="0" borderId="0" xfId="7" applyFont="1"/>
    <xf numFmtId="0" fontId="36" fillId="0" borderId="0" xfId="0" applyFont="1" applyAlignment="1">
      <alignment vertical="center"/>
    </xf>
    <xf numFmtId="0" fontId="62" fillId="0" borderId="0" xfId="9" applyFont="1"/>
    <xf numFmtId="0" fontId="13" fillId="0" borderId="0" xfId="7" applyFill="1" applyBorder="1"/>
    <xf numFmtId="0" fontId="18" fillId="0" borderId="0" xfId="10" applyFont="1" applyAlignment="1">
      <alignment horizontal="center" vertical="center"/>
    </xf>
    <xf numFmtId="0" fontId="0" fillId="0" borderId="0" xfId="10" applyFont="1"/>
    <xf numFmtId="0" fontId="64" fillId="0" borderId="0" xfId="0" applyFont="1"/>
    <xf numFmtId="49" fontId="64" fillId="0" borderId="0" xfId="0" applyNumberFormat="1" applyFont="1"/>
    <xf numFmtId="0" fontId="16" fillId="0" borderId="15" xfId="10" applyFont="1" applyBorder="1" applyAlignment="1">
      <alignment horizontal="left"/>
    </xf>
    <xf numFmtId="0" fontId="66" fillId="0" borderId="15" xfId="10" applyFont="1" applyBorder="1" applyAlignment="1">
      <alignment horizontal="left"/>
    </xf>
    <xf numFmtId="0" fontId="36" fillId="0" borderId="1" xfId="0" applyFont="1" applyBorder="1"/>
    <xf numFmtId="0" fontId="16" fillId="0" borderId="2" xfId="10" applyFont="1" applyBorder="1" applyAlignment="1">
      <alignment horizontal="left"/>
    </xf>
    <xf numFmtId="0" fontId="67" fillId="12" borderId="0" xfId="1" applyFont="1" applyFill="1"/>
    <xf numFmtId="0" fontId="3" fillId="12" borderId="0" xfId="1" applyFill="1"/>
    <xf numFmtId="0" fontId="3" fillId="12" borderId="0" xfId="1" applyFill="1" applyAlignment="1">
      <alignment horizontal="left"/>
    </xf>
    <xf numFmtId="0" fontId="3" fillId="12" borderId="0" xfId="1" applyFill="1" applyAlignment="1">
      <alignment horizontal="center"/>
    </xf>
    <xf numFmtId="44" fontId="3" fillId="12" borderId="0" xfId="27" applyFont="1" applyFill="1" applyAlignment="1">
      <alignment horizontal="center"/>
    </xf>
    <xf numFmtId="0" fontId="3" fillId="0" borderId="0" xfId="1"/>
    <xf numFmtId="0" fontId="9" fillId="12" borderId="0" xfId="1" applyFont="1" applyFill="1"/>
    <xf numFmtId="49" fontId="2" fillId="0" borderId="16" xfId="18" applyNumberFormat="1" applyFont="1" applyBorder="1"/>
    <xf numFmtId="49" fontId="2" fillId="0" borderId="16" xfId="19" applyNumberFormat="1" applyFont="1" applyBorder="1" applyAlignment="1">
      <alignment horizontal="left"/>
    </xf>
    <xf numFmtId="49" fontId="2" fillId="0" borderId="16" xfId="18" applyNumberFormat="1" applyFont="1" applyBorder="1" applyAlignment="1">
      <alignment horizontal="center"/>
    </xf>
    <xf numFmtId="44" fontId="2" fillId="0" borderId="16" xfId="27" applyFont="1" applyBorder="1" applyAlignment="1">
      <alignment horizontal="center"/>
    </xf>
    <xf numFmtId="0" fontId="68" fillId="0" borderId="0" xfId="10" applyFont="1"/>
    <xf numFmtId="0" fontId="69" fillId="0" borderId="0" xfId="10" applyFont="1"/>
    <xf numFmtId="0" fontId="70" fillId="0" borderId="0" xfId="0" applyFont="1" applyAlignment="1">
      <alignment vertical="center"/>
    </xf>
    <xf numFmtId="0" fontId="70" fillId="0" borderId="0" xfId="0" applyFont="1"/>
    <xf numFmtId="0" fontId="70" fillId="0" borderId="0" xfId="10" applyFont="1"/>
    <xf numFmtId="0" fontId="2" fillId="9" borderId="1" xfId="0" applyFont="1" applyFill="1" applyBorder="1" applyAlignment="1">
      <alignment vertical="center"/>
    </xf>
    <xf numFmtId="49" fontId="0" fillId="9" borderId="1" xfId="0" applyNumberFormat="1" applyFill="1" applyBorder="1"/>
    <xf numFmtId="0" fontId="0" fillId="0" borderId="1" xfId="0" applyBorder="1"/>
    <xf numFmtId="0" fontId="0" fillId="0" borderId="1" xfId="0" applyBorder="1" applyProtection="1">
      <protection locked="0"/>
    </xf>
    <xf numFmtId="167" fontId="0" fillId="0" borderId="1" xfId="0" applyNumberFormat="1" applyBorder="1"/>
    <xf numFmtId="0" fontId="0" fillId="10" borderId="1" xfId="0" applyFill="1" applyBorder="1"/>
    <xf numFmtId="0" fontId="0" fillId="9" borderId="1" xfId="0" applyFill="1" applyBorder="1"/>
    <xf numFmtId="0" fontId="74" fillId="0" borderId="17" xfId="0" applyFont="1" applyBorder="1" applyAlignment="1">
      <alignment horizontal="center" vertical="center" wrapText="1"/>
    </xf>
    <xf numFmtId="0" fontId="0" fillId="0" borderId="17" xfId="0" applyBorder="1" applyAlignment="1">
      <alignment vertical="center" wrapText="1"/>
    </xf>
    <xf numFmtId="0" fontId="75" fillId="14" borderId="17" xfId="0" applyFont="1" applyFill="1" applyBorder="1" applyAlignment="1">
      <alignment horizontal="center" vertical="center" wrapText="1"/>
    </xf>
    <xf numFmtId="0" fontId="76" fillId="14" borderId="17" xfId="0" applyFont="1" applyFill="1" applyBorder="1" applyAlignment="1">
      <alignment horizontal="center" vertical="center" wrapText="1"/>
    </xf>
    <xf numFmtId="0" fontId="77" fillId="14" borderId="17" xfId="0" applyFont="1" applyFill="1" applyBorder="1" applyAlignment="1">
      <alignment horizontal="center" vertical="center" wrapText="1"/>
    </xf>
    <xf numFmtId="0" fontId="78" fillId="0" borderId="17" xfId="0" applyFont="1" applyBorder="1" applyAlignment="1">
      <alignment horizontal="center" vertical="center" wrapText="1"/>
    </xf>
    <xf numFmtId="0" fontId="79" fillId="15" borderId="17" xfId="7" applyFont="1" applyFill="1" applyBorder="1" applyAlignment="1">
      <alignment horizontal="center" vertical="center" wrapText="1"/>
    </xf>
    <xf numFmtId="0" fontId="80" fillId="15" borderId="17" xfId="0" applyFont="1" applyFill="1" applyBorder="1" applyAlignment="1">
      <alignment horizontal="center" vertical="center" wrapText="1"/>
    </xf>
    <xf numFmtId="0" fontId="80" fillId="0" borderId="17" xfId="0" applyFont="1" applyBorder="1" applyAlignment="1">
      <alignment horizontal="center" vertical="center" wrapText="1"/>
    </xf>
    <xf numFmtId="0" fontId="78" fillId="15" borderId="17" xfId="0" applyFont="1" applyFill="1" applyBorder="1" applyAlignment="1">
      <alignment horizontal="center" vertical="center" wrapText="1"/>
    </xf>
    <xf numFmtId="0" fontId="81" fillId="0" borderId="17" xfId="0" applyFont="1" applyBorder="1" applyAlignment="1">
      <alignment horizontal="center" vertical="center" wrapText="1"/>
    </xf>
    <xf numFmtId="0" fontId="78" fillId="0" borderId="18" xfId="0" applyFont="1" applyBorder="1" applyAlignment="1">
      <alignment horizontal="center" vertical="center" wrapText="1"/>
    </xf>
    <xf numFmtId="0" fontId="78" fillId="0" borderId="19" xfId="0" applyFont="1" applyBorder="1" applyAlignment="1">
      <alignment horizontal="center" vertical="center" wrapText="1"/>
    </xf>
    <xf numFmtId="0" fontId="79" fillId="0" borderId="17" xfId="7" applyFont="1" applyBorder="1" applyAlignment="1">
      <alignment horizontal="center" vertical="center" wrapText="1"/>
    </xf>
    <xf numFmtId="0" fontId="70" fillId="15" borderId="17" xfId="0" applyFont="1" applyFill="1" applyBorder="1" applyAlignment="1">
      <alignment horizontal="center" vertical="center" wrapText="1"/>
    </xf>
    <xf numFmtId="0" fontId="82" fillId="0" borderId="17" xfId="0" applyFont="1" applyBorder="1" applyAlignment="1">
      <alignment horizontal="center" vertical="center" wrapText="1"/>
    </xf>
    <xf numFmtId="0" fontId="83" fillId="15" borderId="17" xfId="0" applyFont="1" applyFill="1" applyBorder="1" applyAlignment="1">
      <alignment horizontal="center" vertical="center" wrapText="1"/>
    </xf>
    <xf numFmtId="0" fontId="84" fillId="15" borderId="17" xfId="0" applyFont="1" applyFill="1" applyBorder="1" applyAlignment="1">
      <alignment horizontal="center" vertical="center" wrapText="1"/>
    </xf>
    <xf numFmtId="0" fontId="85" fillId="15" borderId="17" xfId="0" applyFont="1" applyFill="1" applyBorder="1" applyAlignment="1">
      <alignment horizontal="center" vertical="center" wrapText="1"/>
    </xf>
    <xf numFmtId="0" fontId="16" fillId="0" borderId="3" xfId="10" applyFont="1" applyBorder="1" applyAlignment="1">
      <alignment horizontal="left"/>
    </xf>
    <xf numFmtId="0" fontId="65" fillId="9" borderId="0" xfId="0" applyFont="1" applyFill="1" applyAlignment="1">
      <alignment horizontal="center" vertical="center"/>
    </xf>
    <xf numFmtId="167" fontId="0" fillId="0" borderId="1" xfId="0" applyNumberForma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6" fillId="0" borderId="0" xfId="0" applyFont="1" applyAlignment="1">
      <alignment horizontal="center"/>
    </xf>
    <xf numFmtId="0" fontId="72" fillId="0" borderId="3" xfId="0" applyFont="1" applyBorder="1" applyAlignment="1">
      <alignment horizontal="center"/>
    </xf>
    <xf numFmtId="0" fontId="72" fillId="0" borderId="4" xfId="0" applyFont="1" applyBorder="1" applyAlignment="1">
      <alignment horizontal="center"/>
    </xf>
    <xf numFmtId="0" fontId="72" fillId="0" borderId="5" xfId="0" applyFont="1" applyBorder="1" applyAlignment="1">
      <alignment horizontal="center"/>
    </xf>
    <xf numFmtId="167" fontId="6" fillId="0" borderId="3" xfId="0" applyNumberFormat="1"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167" fontId="6" fillId="0" borderId="4" xfId="0" applyNumberFormat="1" applyFont="1" applyBorder="1" applyAlignment="1">
      <alignment horizontal="center"/>
    </xf>
    <xf numFmtId="9" fontId="6" fillId="0" borderId="3" xfId="0" applyNumberFormat="1" applyFont="1" applyBorder="1" applyAlignment="1">
      <alignment horizontal="center"/>
    </xf>
    <xf numFmtId="9" fontId="6" fillId="0" borderId="5" xfId="0" applyNumberFormat="1" applyFont="1" applyBorder="1" applyAlignment="1">
      <alignment horizontal="center"/>
    </xf>
    <xf numFmtId="167" fontId="11" fillId="0" borderId="3" xfId="16" applyNumberFormat="1" applyFont="1" applyBorder="1" applyAlignment="1">
      <alignment horizontal="center" vertical="center"/>
    </xf>
    <xf numFmtId="167" fontId="11" fillId="0" borderId="5" xfId="16" applyNumberFormat="1" applyFont="1" applyBorder="1" applyAlignment="1">
      <alignment horizontal="center" vertical="center"/>
    </xf>
    <xf numFmtId="0" fontId="56" fillId="0" borderId="0" xfId="16" applyFont="1" applyAlignment="1">
      <alignment horizontal="right" vertical="center"/>
    </xf>
    <xf numFmtId="167" fontId="57" fillId="0" borderId="0" xfId="16" applyNumberFormat="1" applyFont="1" applyAlignment="1">
      <alignment horizontal="center" vertical="center"/>
    </xf>
    <xf numFmtId="0" fontId="51" fillId="0" borderId="3" xfId="16" applyFont="1" applyBorder="1" applyAlignment="1">
      <alignment horizontal="right" vertical="center"/>
    </xf>
    <xf numFmtId="0" fontId="51" fillId="0" borderId="4" xfId="16" applyFont="1" applyBorder="1" applyAlignment="1">
      <alignment horizontal="right" vertical="center"/>
    </xf>
    <xf numFmtId="9" fontId="11" fillId="0" borderId="14" xfId="16" applyNumberFormat="1" applyFont="1" applyBorder="1" applyAlignment="1">
      <alignment horizontal="center" vertical="center"/>
    </xf>
    <xf numFmtId="0" fontId="51" fillId="0" borderId="5" xfId="16" applyFont="1" applyBorder="1" applyAlignment="1">
      <alignment horizontal="right" vertical="center"/>
    </xf>
    <xf numFmtId="0" fontId="31" fillId="0" borderId="14" xfId="16" applyFont="1" applyBorder="1" applyAlignment="1">
      <alignment horizontal="right" vertical="center"/>
    </xf>
    <xf numFmtId="0" fontId="57" fillId="0" borderId="0" xfId="16" applyFont="1" applyAlignment="1">
      <alignment horizontal="right" vertical="center"/>
    </xf>
    <xf numFmtId="10" fontId="57" fillId="0" borderId="0" xfId="16" applyNumberFormat="1" applyFont="1" applyAlignment="1">
      <alignment horizontal="center" vertical="center"/>
    </xf>
    <xf numFmtId="0" fontId="38" fillId="0" borderId="0" xfId="24" applyFont="1" applyAlignment="1">
      <alignment horizontal="left" vertical="center"/>
    </xf>
    <xf numFmtId="0" fontId="9" fillId="0" borderId="0" xfId="16" applyFont="1" applyAlignment="1">
      <alignment horizontal="center"/>
    </xf>
    <xf numFmtId="0" fontId="11" fillId="0" borderId="3" xfId="16" applyFont="1" applyBorder="1" applyAlignment="1">
      <alignment horizontal="right" vertical="center" indent="1"/>
    </xf>
    <xf numFmtId="0" fontId="3" fillId="0" borderId="4" xfId="16" applyFont="1" applyBorder="1" applyAlignment="1">
      <alignment horizontal="right" indent="1"/>
    </xf>
    <xf numFmtId="0" fontId="3" fillId="0" borderId="5" xfId="16" applyFont="1" applyBorder="1" applyAlignment="1">
      <alignment horizontal="right" indent="1"/>
    </xf>
    <xf numFmtId="49" fontId="3" fillId="0" borderId="3" xfId="16" applyNumberFormat="1" applyFont="1" applyBorder="1" applyAlignment="1" applyProtection="1">
      <alignment horizontal="center" vertical="center"/>
      <protection locked="0"/>
    </xf>
    <xf numFmtId="49" fontId="3" fillId="0" borderId="4" xfId="16" applyNumberFormat="1" applyFont="1" applyBorder="1" applyAlignment="1" applyProtection="1">
      <alignment horizontal="center" vertical="center"/>
      <protection locked="0"/>
    </xf>
    <xf numFmtId="49" fontId="3" fillId="0" borderId="5" xfId="16" applyNumberFormat="1" applyFont="1" applyBorder="1" applyAlignment="1" applyProtection="1">
      <alignment horizontal="center" vertical="center"/>
      <protection locked="0"/>
    </xf>
    <xf numFmtId="0" fontId="3" fillId="0" borderId="3" xfId="16" applyFont="1" applyBorder="1" applyAlignment="1" applyProtection="1">
      <alignment horizontal="center" vertical="center"/>
      <protection locked="0"/>
    </xf>
    <xf numFmtId="0" fontId="3" fillId="0" borderId="4" xfId="16" applyFont="1" applyBorder="1" applyAlignment="1" applyProtection="1">
      <alignment horizontal="center" vertical="center"/>
      <protection locked="0"/>
    </xf>
    <xf numFmtId="0" fontId="3" fillId="0" borderId="5" xfId="16" applyFont="1" applyBorder="1" applyAlignment="1" applyProtection="1">
      <alignment horizontal="center" vertical="center"/>
      <protection locked="0"/>
    </xf>
    <xf numFmtId="14" fontId="8" fillId="11" borderId="0" xfId="16" applyNumberFormat="1" applyFont="1" applyFill="1" applyAlignment="1">
      <alignment horizontal="center"/>
    </xf>
    <xf numFmtId="0" fontId="3" fillId="8" borderId="9" xfId="16" applyFont="1" applyFill="1" applyBorder="1" applyAlignment="1">
      <alignment horizontal="left" vertical="top" wrapText="1"/>
    </xf>
    <xf numFmtId="0" fontId="6" fillId="8" borderId="0" xfId="16" applyFill="1" applyAlignment="1">
      <alignment horizontal="left" vertical="top" wrapText="1"/>
    </xf>
    <xf numFmtId="0" fontId="6" fillId="8" borderId="10" xfId="16" applyFill="1" applyBorder="1" applyAlignment="1">
      <alignment horizontal="left" vertical="top" wrapText="1"/>
    </xf>
    <xf numFmtId="0" fontId="6" fillId="8" borderId="9" xfId="16" applyFill="1" applyBorder="1" applyAlignment="1">
      <alignment horizontal="left" vertical="top" wrapText="1"/>
    </xf>
    <xf numFmtId="0" fontId="6" fillId="8" borderId="11" xfId="16" applyFill="1" applyBorder="1" applyAlignment="1">
      <alignment horizontal="left" vertical="top" wrapText="1"/>
    </xf>
    <xf numFmtId="0" fontId="6" fillId="8" borderId="12" xfId="16" applyFill="1" applyBorder="1" applyAlignment="1">
      <alignment horizontal="left" vertical="top" wrapText="1"/>
    </xf>
    <xf numFmtId="0" fontId="6" fillId="8" borderId="13" xfId="16" applyFill="1" applyBorder="1" applyAlignment="1">
      <alignment horizontal="left" vertical="top" wrapText="1"/>
    </xf>
    <xf numFmtId="0" fontId="13" fillId="0" borderId="3" xfId="7" applyBorder="1" applyAlignment="1" applyProtection="1">
      <alignment horizontal="center" vertical="center"/>
      <protection locked="0"/>
    </xf>
    <xf numFmtId="49" fontId="3" fillId="0" borderId="0" xfId="16" applyNumberFormat="1" applyFont="1" applyAlignment="1" applyProtection="1">
      <alignment horizontal="center" vertical="center"/>
      <protection locked="0"/>
    </xf>
    <xf numFmtId="0" fontId="3" fillId="8" borderId="6" xfId="16" applyFont="1" applyFill="1" applyBorder="1" applyAlignment="1">
      <alignment horizontal="left" vertical="top" wrapText="1"/>
    </xf>
    <xf numFmtId="0" fontId="6" fillId="8" borderId="7" xfId="16" applyFill="1" applyBorder="1" applyAlignment="1">
      <alignment horizontal="left" vertical="top" wrapText="1"/>
    </xf>
    <xf numFmtId="0" fontId="6" fillId="8" borderId="8" xfId="16" applyFill="1" applyBorder="1" applyAlignment="1">
      <alignment horizontal="left" vertical="top" wrapText="1"/>
    </xf>
    <xf numFmtId="14" fontId="3" fillId="0" borderId="3" xfId="16" applyNumberFormat="1" applyFont="1" applyBorder="1" applyAlignment="1" applyProtection="1">
      <alignment horizontal="center" vertical="center"/>
      <protection locked="0"/>
    </xf>
    <xf numFmtId="9" fontId="11" fillId="0" borderId="3" xfId="16" applyNumberFormat="1" applyFont="1" applyBorder="1" applyAlignment="1">
      <alignment horizontal="center" vertical="center"/>
    </xf>
    <xf numFmtId="9" fontId="11" fillId="0" borderId="5" xfId="16" applyNumberFormat="1" applyFont="1" applyBorder="1" applyAlignment="1">
      <alignment horizontal="center" vertical="center"/>
    </xf>
    <xf numFmtId="9" fontId="11" fillId="0" borderId="3" xfId="17" applyFont="1" applyBorder="1" applyAlignment="1">
      <alignment horizontal="center" vertical="center"/>
    </xf>
    <xf numFmtId="9" fontId="11" fillId="0" borderId="4" xfId="17" applyFont="1" applyBorder="1" applyAlignment="1">
      <alignment horizontal="center" vertical="center"/>
    </xf>
    <xf numFmtId="9" fontId="11" fillId="0" borderId="5" xfId="17" applyFont="1" applyBorder="1" applyAlignment="1">
      <alignment horizontal="center" vertical="center"/>
    </xf>
    <xf numFmtId="3" fontId="3" fillId="0" borderId="3" xfId="16" applyNumberFormat="1" applyFont="1" applyBorder="1" applyAlignment="1" applyProtection="1">
      <alignment horizontal="left" vertical="top" wrapText="1"/>
      <protection locked="0"/>
    </xf>
    <xf numFmtId="0" fontId="3" fillId="0" borderId="4" xfId="16" applyFont="1" applyBorder="1" applyAlignment="1" applyProtection="1">
      <alignment horizontal="left" vertical="top" wrapText="1"/>
      <protection locked="0"/>
    </xf>
    <xf numFmtId="0" fontId="3" fillId="0" borderId="5" xfId="16" applyFont="1" applyBorder="1" applyAlignment="1" applyProtection="1">
      <alignment horizontal="left" vertical="top" wrapText="1"/>
      <protection locked="0"/>
    </xf>
    <xf numFmtId="0" fontId="11" fillId="0" borderId="3" xfId="16" applyFont="1" applyBorder="1" applyAlignment="1">
      <alignment horizontal="right" vertical="center"/>
    </xf>
    <xf numFmtId="0" fontId="3" fillId="0" borderId="4" xfId="16" applyFont="1" applyBorder="1"/>
    <xf numFmtId="0" fontId="3" fillId="0" borderId="5" xfId="16" applyFont="1" applyBorder="1"/>
    <xf numFmtId="0" fontId="26" fillId="0" borderId="3" xfId="16" applyFont="1" applyBorder="1" applyAlignment="1" applyProtection="1">
      <alignment horizontal="center" vertical="center"/>
      <protection locked="0"/>
    </xf>
    <xf numFmtId="0" fontId="26" fillId="0" borderId="4" xfId="16" applyFont="1" applyBorder="1" applyAlignment="1" applyProtection="1">
      <alignment horizontal="center" vertical="center"/>
      <protection locked="0"/>
    </xf>
    <xf numFmtId="0" fontId="26" fillId="0" borderId="5" xfId="16" applyFont="1" applyBorder="1" applyAlignment="1" applyProtection="1">
      <alignment horizontal="center" vertical="center"/>
      <protection locked="0"/>
    </xf>
    <xf numFmtId="0" fontId="3" fillId="0" borderId="4" xfId="16" applyFont="1" applyBorder="1" applyAlignment="1">
      <alignment horizontal="right"/>
    </xf>
    <xf numFmtId="0" fontId="3" fillId="0" borderId="5" xfId="16" applyFont="1" applyBorder="1" applyAlignment="1">
      <alignment horizontal="right"/>
    </xf>
    <xf numFmtId="0" fontId="11" fillId="0" borderId="1" xfId="16" applyFont="1" applyBorder="1" applyAlignment="1">
      <alignment horizontal="right" vertical="center"/>
    </xf>
    <xf numFmtId="14" fontId="0" fillId="0" borderId="1" xfId="0" applyNumberFormat="1" applyBorder="1" applyAlignment="1">
      <alignment horizontal="center"/>
    </xf>
    <xf numFmtId="0" fontId="14" fillId="0" borderId="0" xfId="8" applyFont="1" applyAlignment="1">
      <alignment horizontal="center"/>
    </xf>
    <xf numFmtId="0" fontId="0" fillId="0" borderId="0" xfId="0" applyAlignment="1">
      <alignment horizontal="left" vertical="center" wrapText="1"/>
    </xf>
    <xf numFmtId="0" fontId="14" fillId="0" borderId="0" xfId="28" applyFont="1" applyAlignment="1">
      <alignment horizontal="center"/>
    </xf>
    <xf numFmtId="0" fontId="78" fillId="0" borderId="18" xfId="0" applyFont="1" applyBorder="1" applyAlignment="1">
      <alignment horizontal="center" vertical="center" wrapText="1"/>
    </xf>
    <xf numFmtId="0" fontId="78" fillId="0" borderId="19" xfId="0" applyFont="1" applyBorder="1" applyAlignment="1">
      <alignment horizontal="center" vertical="center" wrapText="1"/>
    </xf>
    <xf numFmtId="0" fontId="79" fillId="0" borderId="18" xfId="7" applyFont="1" applyBorder="1" applyAlignment="1">
      <alignment horizontal="center" vertical="center" wrapText="1"/>
    </xf>
    <xf numFmtId="0" fontId="79" fillId="0" borderId="19" xfId="7" applyFont="1" applyBorder="1" applyAlignment="1">
      <alignment horizontal="center" vertical="center" wrapText="1"/>
    </xf>
    <xf numFmtId="0" fontId="2" fillId="9" borderId="1" xfId="0" applyFont="1" applyFill="1" applyBorder="1" applyAlignment="1">
      <alignment horizontal="center" vertical="center"/>
    </xf>
    <xf numFmtId="0" fontId="0" fillId="0" borderId="1" xfId="0" applyBorder="1" applyAlignment="1">
      <alignment horizontal="center"/>
    </xf>
    <xf numFmtId="0" fontId="71" fillId="13" borderId="3" xfId="0" applyFont="1" applyFill="1" applyBorder="1" applyAlignment="1">
      <alignment horizontal="center" vertical="center"/>
    </xf>
    <xf numFmtId="0" fontId="71" fillId="13" borderId="4" xfId="0" applyFont="1" applyFill="1" applyBorder="1" applyAlignment="1">
      <alignment horizontal="center" vertical="center"/>
    </xf>
    <xf numFmtId="0" fontId="71" fillId="13" borderId="5" xfId="0" applyFont="1" applyFill="1" applyBorder="1" applyAlignment="1">
      <alignment horizontal="center" vertical="center"/>
    </xf>
    <xf numFmtId="0" fontId="71" fillId="0" borderId="3" xfId="0" applyFont="1" applyBorder="1" applyAlignment="1">
      <alignment horizontal="center" vertical="center"/>
    </xf>
    <xf numFmtId="0" fontId="71" fillId="0" borderId="4" xfId="0" applyFont="1" applyBorder="1" applyAlignment="1">
      <alignment horizontal="center" vertical="center"/>
    </xf>
    <xf numFmtId="0" fontId="71" fillId="0" borderId="5" xfId="0" applyFont="1" applyBorder="1" applyAlignment="1">
      <alignment horizontal="center" vertical="center"/>
    </xf>
  </cellXfs>
  <cellStyles count="29">
    <cellStyle name="Comma 4 4" xfId="14" xr:uid="{A2AA994A-2DFF-4A1B-A193-7F64279667DD}"/>
    <cellStyle name="Currency 2" xfId="27" xr:uid="{689CC0EB-CEE5-4D27-8175-5EAD51EE86F2}"/>
    <cellStyle name="Currency_Swix price list 08-09" xfId="25" xr:uid="{7D112881-1240-4C50-8E28-83990C15484C}"/>
    <cellStyle name="Hyperlink" xfId="7" builtinId="8"/>
    <cellStyle name="Hyperlink 6" xfId="9" xr:uid="{B562CA07-C689-49DE-89D0-D25E2AB3A2C5}"/>
    <cellStyle name="Normal" xfId="0" builtinId="0"/>
    <cellStyle name="Normal 10 2 3" xfId="1" xr:uid="{E5026576-2DCC-479D-90E5-198CACA4A80D}"/>
    <cellStyle name="Normal 10 3" xfId="4" xr:uid="{0F604F01-3344-4BC6-9444-789BEAE467E7}"/>
    <cellStyle name="Normal 14" xfId="20" xr:uid="{89520FBB-4AEE-4B80-94CD-0520CE15CBF5}"/>
    <cellStyle name="Normal 187" xfId="19" xr:uid="{2474DADA-398D-4CD4-8C68-CEB7FECF82E3}"/>
    <cellStyle name="Normal 189 2" xfId="18" xr:uid="{6F61C2CD-1DA5-4399-BDF6-7E6A7BC6CF8D}"/>
    <cellStyle name="Normal 2" xfId="26" xr:uid="{F6DBB844-1152-4546-AD2A-FF06FA7D58B1}"/>
    <cellStyle name="Normal 2 2 2 2" xfId="5" xr:uid="{5203F5DF-5EF9-45A0-8D51-E50221DB96D1}"/>
    <cellStyle name="Normal 2 5" xfId="22" xr:uid="{C854713F-89FB-4DB9-B271-86C4CF159E8C}"/>
    <cellStyle name="Normal 2 9" xfId="21" xr:uid="{FDE9CED7-D5FF-4C76-8DD1-C9C9A2C89EE3}"/>
    <cellStyle name="Normal 3 2" xfId="11" xr:uid="{3DD7E52B-BFA9-4EC8-9DA1-A5A08251DB6C}"/>
    <cellStyle name="Normal 3 2 2" xfId="10" xr:uid="{2D2047F3-26D2-4E80-9338-C4AF01833803}"/>
    <cellStyle name="Normal 3 3 3 2" xfId="13" xr:uid="{04F80EC5-9C4F-44E4-B7B0-60183B7C368D}"/>
    <cellStyle name="Normal 4 2 4" xfId="12" xr:uid="{CEF4B3A7-5D5B-4984-859A-0F8A34FEE288}"/>
    <cellStyle name="Normal 5 2" xfId="8" xr:uid="{B80C3609-BCDD-4451-B28B-B47545DCBD0E}"/>
    <cellStyle name="Normal 5 2 2" xfId="28" xr:uid="{1CB64E29-CAA8-47A2-95EF-C8F3AA5ACDAA}"/>
    <cellStyle name="Normal 7 3 2" xfId="16" xr:uid="{8F3479BC-A870-49C4-9E41-4F30EDBAF65F}"/>
    <cellStyle name="Normal 70" xfId="6" xr:uid="{ED9AB057-2CA6-4794-84DE-05E9B365515B}"/>
    <cellStyle name="Normal 73" xfId="15" xr:uid="{088B6C47-AC49-4FDE-819F-DA26A253848C}"/>
    <cellStyle name="Normal 75" xfId="3" xr:uid="{BE9A40E3-25DD-4BE0-B965-47AAFED64D8D}"/>
    <cellStyle name="Normal 79" xfId="24" xr:uid="{E10D0453-5651-4F6D-896F-3ACEDB164A50}"/>
    <cellStyle name="Normal 9 4 2" xfId="2" xr:uid="{2F7178C5-6B19-43E2-B4A0-173981F4CA9A}"/>
    <cellStyle name="Normal_PRICE LIST CANADA" xfId="23" xr:uid="{ED124652-5673-431A-A102-4404DE4EDC49}"/>
    <cellStyle name="Percent 3 2 2" xfId="17" xr:uid="{D7605D35-B5FB-45CD-BB2C-2EB7554DEBAF}"/>
  </cellStyles>
  <dxfs count="29">
    <dxf>
      <font>
        <b/>
        <i val="0"/>
        <strike val="0"/>
        <condense val="0"/>
        <extend val="0"/>
        <outline val="0"/>
        <shadow val="0"/>
        <u val="none"/>
        <vertAlign val="baseline"/>
        <sz val="14"/>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6"/>
        <color theme="1"/>
        <name val="Calibri"/>
        <scheme val="minor"/>
      </font>
    </dxf>
    <dxf>
      <font>
        <b val="0"/>
        <i val="0"/>
        <strike val="0"/>
        <condense val="0"/>
        <extend val="0"/>
        <outline val="0"/>
        <shadow val="0"/>
        <u val="none"/>
        <vertAlign val="baseline"/>
        <sz val="16"/>
        <color theme="1"/>
        <name val="Calibri"/>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family val="2"/>
        <scheme val="minor"/>
      </font>
    </dxf>
    <dxf>
      <font>
        <b/>
        <i val="0"/>
        <strike val="0"/>
        <condense val="0"/>
        <extend val="0"/>
        <outline val="0"/>
        <shadow val="0"/>
        <u val="none"/>
        <vertAlign val="baseline"/>
        <sz val="16"/>
        <color theme="1"/>
        <name val="Calibri"/>
        <family val="2"/>
        <scheme val="minor"/>
      </font>
    </dxf>
    <dxf>
      <font>
        <strike val="0"/>
        <outline val="0"/>
        <shadow val="0"/>
        <u val="none"/>
        <vertAlign val="baseline"/>
        <sz val="14"/>
        <color theme="1"/>
        <name val="Calibri"/>
        <scheme val="minor"/>
      </font>
      <alignment horizontal="center" vertical="bottom" textRotation="0" wrapText="0" indent="0" justifyLastLine="0" shrinkToFit="0" readingOrder="0"/>
    </dxf>
    <dxf>
      <font>
        <strike val="0"/>
        <outline val="0"/>
        <shadow val="0"/>
        <u val="none"/>
        <vertAlign val="baseline"/>
        <sz val="14"/>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4"/>
        <color theme="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scheme val="minor"/>
      </font>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rgb="FF000000"/>
        <name val="Calibri"/>
        <family val="2"/>
        <scheme val="minor"/>
      </font>
      <fill>
        <patternFill patternType="none">
          <fgColor rgb="FF000000"/>
          <bgColor auto="1"/>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bgColor auto="1"/>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 formatCode="0"/>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fill>
        <patternFill patternType="solid">
          <fgColor indexed="64"/>
          <bgColor theme="8" tint="0.59999389629810485"/>
        </patternFill>
      </fill>
      <alignment horizontal="center" vertical="center" textRotation="0" wrapText="0" indent="0" justifyLastLine="0" shrinkToFit="0" readingOrder="0"/>
    </dxf>
  </dxfs>
  <tableStyles count="0" defaultTableStyle="TableStyleMedium2" defaultPivotStyle="PivotStyleLight16"/>
  <colors>
    <mruColors>
      <color rgb="FF8DB4E2"/>
      <color rgb="FFFF9999"/>
      <color rgb="FF0066FF"/>
      <color rgb="FFFFFF00"/>
      <color rgb="FFFF33CC"/>
      <color rgb="FFFFE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114300</xdr:colOff>
      <xdr:row>20</xdr:row>
      <xdr:rowOff>133350</xdr:rowOff>
    </xdr:from>
    <xdr:to>
      <xdr:col>15</xdr:col>
      <xdr:colOff>301200</xdr:colOff>
      <xdr:row>23</xdr:row>
      <xdr:rowOff>9525</xdr:rowOff>
    </xdr:to>
    <xdr:sp macro="[0]!SendOrderAN" textlink="">
      <xdr:nvSpPr>
        <xdr:cNvPr id="3" name="Rectangle 2">
          <a:extLst>
            <a:ext uri="{FF2B5EF4-FFF2-40B4-BE49-F238E27FC236}">
              <a16:creationId xmlns:a16="http://schemas.microsoft.com/office/drawing/2014/main" id="{00000000-0008-0000-0000-000003000000}"/>
            </a:ext>
          </a:extLst>
        </xdr:cNvPr>
        <xdr:cNvSpPr/>
      </xdr:nvSpPr>
      <xdr:spPr>
        <a:xfrm>
          <a:off x="8096250" y="4038600"/>
          <a:ext cx="1368000" cy="476250"/>
        </a:xfrm>
        <a:prstGeom prst="rect">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CA" sz="1400" b="1" cap="none" spc="50">
              <a:ln w="9525" cmpd="sng">
                <a:solidFill>
                  <a:schemeClr val="tx1"/>
                </a:solidFill>
                <a:prstDash val="solid"/>
              </a:ln>
              <a:solidFill>
                <a:srgbClr val="70AD47">
                  <a:tint val="1000"/>
                </a:srgbClr>
              </a:solidFill>
              <a:effectLst>
                <a:glow rad="38100">
                  <a:schemeClr val="accent1">
                    <a:alpha val="40000"/>
                  </a:schemeClr>
                </a:glow>
              </a:effectLst>
            </a:rPr>
            <a:t>SEND</a:t>
          </a:r>
          <a:r>
            <a:rPr lang="fr-CA" sz="1400" b="1" cap="none" spc="50" baseline="0">
              <a:ln w="9525" cmpd="sng">
                <a:solidFill>
                  <a:schemeClr val="tx1"/>
                </a:solidFill>
                <a:prstDash val="solid"/>
              </a:ln>
              <a:solidFill>
                <a:srgbClr val="70AD47">
                  <a:tint val="1000"/>
                </a:srgbClr>
              </a:solidFill>
              <a:effectLst>
                <a:glow rad="38100">
                  <a:schemeClr val="accent1">
                    <a:alpha val="40000"/>
                  </a:schemeClr>
                </a:glow>
              </a:effectLst>
            </a:rPr>
            <a:t> ORDER</a:t>
          </a:r>
          <a:endParaRPr lang="fr-CA" sz="1400" b="1" cap="none" spc="50">
            <a:ln w="9525" cmpd="sng">
              <a:solidFill>
                <a:schemeClr val="tx1"/>
              </a:solidFill>
              <a:prstDash val="solid"/>
            </a:ln>
            <a:solidFill>
              <a:srgbClr val="70AD47">
                <a:tint val="1000"/>
              </a:srgbClr>
            </a:solidFill>
            <a:effectLst>
              <a:glow rad="38100">
                <a:schemeClr val="accent1">
                  <a:alpha val="40000"/>
                </a:schemeClr>
              </a:glow>
            </a:effectLst>
          </a:endParaRPr>
        </a:p>
      </xdr:txBody>
    </xdr:sp>
    <xdr:clientData fPrintsWithSheet="0"/>
  </xdr:twoCellAnchor>
  <xdr:twoCellAnchor>
    <xdr:from>
      <xdr:col>13</xdr:col>
      <xdr:colOff>114300</xdr:colOff>
      <xdr:row>24</xdr:row>
      <xdr:rowOff>47625</xdr:rowOff>
    </xdr:from>
    <xdr:to>
      <xdr:col>15</xdr:col>
      <xdr:colOff>301200</xdr:colOff>
      <xdr:row>26</xdr:row>
      <xdr:rowOff>123825</xdr:rowOff>
    </xdr:to>
    <xdr:sp macro="[0]!SendOrderFR" textlink="">
      <xdr:nvSpPr>
        <xdr:cNvPr id="4" name="Rectangle 3">
          <a:extLst>
            <a:ext uri="{FF2B5EF4-FFF2-40B4-BE49-F238E27FC236}">
              <a16:creationId xmlns:a16="http://schemas.microsoft.com/office/drawing/2014/main" id="{00000000-0008-0000-0000-000004000000}"/>
            </a:ext>
          </a:extLst>
        </xdr:cNvPr>
        <xdr:cNvSpPr/>
      </xdr:nvSpPr>
      <xdr:spPr>
        <a:xfrm>
          <a:off x="8096250" y="4752975"/>
          <a:ext cx="1368000" cy="476250"/>
        </a:xfrm>
        <a:prstGeom prst="rect">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lang="fr-CA" sz="1400" b="1" cap="none" spc="50">
              <a:ln w="9525" cmpd="sng">
                <a:solidFill>
                  <a:schemeClr val="tx1"/>
                </a:solidFill>
                <a:prstDash val="solid"/>
              </a:ln>
              <a:solidFill>
                <a:srgbClr val="70AD47">
                  <a:tint val="1000"/>
                </a:srgbClr>
              </a:solidFill>
              <a:effectLst>
                <a:glow rad="38100">
                  <a:schemeClr val="accent1">
                    <a:alpha val="40000"/>
                  </a:schemeClr>
                </a:glow>
              </a:effectLst>
            </a:rPr>
            <a:t>ENVOYER COMMANDE</a:t>
          </a:r>
        </a:p>
      </xdr:txBody>
    </xdr:sp>
    <xdr:clientData fPrintsWithSheet="0"/>
  </xdr:twoCellAnchor>
  <xdr:twoCellAnchor>
    <xdr:from>
      <xdr:col>31</xdr:col>
      <xdr:colOff>0</xdr:colOff>
      <xdr:row>44</xdr:row>
      <xdr:rowOff>0</xdr:rowOff>
    </xdr:from>
    <xdr:to>
      <xdr:col>33</xdr:col>
      <xdr:colOff>447676</xdr:colOff>
      <xdr:row>45</xdr:row>
      <xdr:rowOff>342901</xdr:rowOff>
    </xdr:to>
    <xdr:sp macro="[0]!SendOrderConnector" textlink="">
      <xdr:nvSpPr>
        <xdr:cNvPr id="6" name="Rectangle 5">
          <a:extLst>
            <a:ext uri="{FF2B5EF4-FFF2-40B4-BE49-F238E27FC236}">
              <a16:creationId xmlns:a16="http://schemas.microsoft.com/office/drawing/2014/main" id="{00000000-0008-0000-0000-000006000000}"/>
            </a:ext>
          </a:extLst>
        </xdr:cNvPr>
        <xdr:cNvSpPr/>
      </xdr:nvSpPr>
      <xdr:spPr>
        <a:xfrm>
          <a:off x="20459700" y="8572500"/>
          <a:ext cx="1628776" cy="542926"/>
        </a:xfrm>
        <a:prstGeom prst="rect">
          <a:avLst/>
        </a:prstGeom>
        <a:solidFill>
          <a:srgbClr val="FF9999"/>
        </a:solidFill>
        <a:ln>
          <a:noFill/>
        </a:ln>
        <a:effectLst>
          <a:outerShdw blurRad="50800" dist="50800" dir="5400000" algn="ctr" rotWithShape="0">
            <a:srgbClr val="000000">
              <a:alpha val="9200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ctr"/>
          <a:r>
            <a:rPr lang="fr-CA" sz="1400" b="1" cap="none" spc="50">
              <a:ln w="9525" cmpd="sng">
                <a:solidFill>
                  <a:schemeClr val="tx1"/>
                </a:solidFill>
                <a:prstDash val="solid"/>
              </a:ln>
              <a:solidFill>
                <a:srgbClr val="70AD47">
                  <a:tint val="1000"/>
                </a:srgbClr>
              </a:solidFill>
              <a:effectLst>
                <a:glow rad="38100">
                  <a:schemeClr val="accent1">
                    <a:alpha val="40000"/>
                  </a:schemeClr>
                </a:glow>
                <a:outerShdw blurRad="50800" dist="50800" dir="5400000" algn="ctr" rotWithShape="0">
                  <a:schemeClr val="tx1"/>
                </a:outerShdw>
              </a:effectLst>
            </a:rPr>
            <a:t>SEND</a:t>
          </a:r>
          <a:r>
            <a:rPr lang="fr-CA" sz="1400" b="1" cap="none" spc="50" baseline="0">
              <a:ln w="9525" cmpd="sng">
                <a:solidFill>
                  <a:schemeClr val="tx1"/>
                </a:solidFill>
                <a:prstDash val="solid"/>
              </a:ln>
              <a:solidFill>
                <a:srgbClr val="70AD47">
                  <a:tint val="1000"/>
                </a:srgbClr>
              </a:solidFill>
              <a:effectLst>
                <a:glow rad="38100">
                  <a:schemeClr val="accent1">
                    <a:alpha val="40000"/>
                  </a:schemeClr>
                </a:glow>
                <a:outerShdw blurRad="50800" dist="50800" dir="5400000" algn="ctr" rotWithShape="0">
                  <a:schemeClr val="tx1"/>
                </a:outerShdw>
              </a:effectLst>
            </a:rPr>
            <a:t> TO CONNECTOR</a:t>
          </a:r>
          <a:endParaRPr lang="fr-CA" sz="1400" b="1" cap="none" spc="50">
            <a:ln w="9525" cmpd="sng">
              <a:solidFill>
                <a:schemeClr val="tx1"/>
              </a:solidFill>
              <a:prstDash val="solid"/>
            </a:ln>
            <a:solidFill>
              <a:srgbClr val="70AD47">
                <a:tint val="1000"/>
              </a:srgbClr>
            </a:solidFill>
            <a:effectLst>
              <a:glow rad="38100">
                <a:schemeClr val="accent1">
                  <a:alpha val="40000"/>
                </a:schemeClr>
              </a:glow>
              <a:outerShdw blurRad="50800" dist="50800" dir="5400000" algn="ctr" rotWithShape="0">
                <a:schemeClr val="tx1"/>
              </a:outerShdw>
            </a:effectLst>
          </a:endParaRPr>
        </a:p>
      </xdr:txBody>
    </xdr:sp>
    <xdr:clientData fPrintsWithSheet="0"/>
  </xdr:twoCellAnchor>
  <xdr:oneCellAnchor>
    <xdr:from>
      <xdr:col>1</xdr:col>
      <xdr:colOff>200025</xdr:colOff>
      <xdr:row>0</xdr:row>
      <xdr:rowOff>114300</xdr:rowOff>
    </xdr:from>
    <xdr:ext cx="2867025" cy="1783111"/>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42925" y="114300"/>
          <a:ext cx="2867025" cy="1783111"/>
        </a:xfrm>
        <a:prstGeom prst="rect">
          <a:avLst/>
        </a:prstGeom>
        <a:solidFill>
          <a:srgbClr val="35CDE7"/>
        </a:solidFill>
      </xdr:spPr>
    </xdr:pic>
    <xdr:clientData/>
  </xdr:oneCellAnchor>
  <xdr:twoCellAnchor editAs="oneCell">
    <xdr:from>
      <xdr:col>4</xdr:col>
      <xdr:colOff>990600</xdr:colOff>
      <xdr:row>4</xdr:row>
      <xdr:rowOff>9525</xdr:rowOff>
    </xdr:from>
    <xdr:to>
      <xdr:col>6</xdr:col>
      <xdr:colOff>1355016</xdr:colOff>
      <xdr:row>9</xdr:row>
      <xdr:rowOff>75145</xdr:rowOff>
    </xdr:to>
    <xdr:pic macro="[0]!SendOrderConnector">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657600" y="771525"/>
          <a:ext cx="2078916" cy="1018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1089660</xdr:colOff>
      <xdr:row>0</xdr:row>
      <xdr:rowOff>68580</xdr:rowOff>
    </xdr:from>
    <xdr:to>
      <xdr:col>5</xdr:col>
      <xdr:colOff>822960</xdr:colOff>
      <xdr:row>2</xdr:row>
      <xdr:rowOff>15240</xdr:rowOff>
    </xdr:to>
    <xdr:sp macro="[0]!OngletCodeBars" textlink="">
      <xdr:nvSpPr>
        <xdr:cNvPr id="2" name="Rectangle 1">
          <a:extLst>
            <a:ext uri="{FF2B5EF4-FFF2-40B4-BE49-F238E27FC236}">
              <a16:creationId xmlns:a16="http://schemas.microsoft.com/office/drawing/2014/main" id="{00000000-0008-0000-0100-000002000000}"/>
            </a:ext>
          </a:extLst>
        </xdr:cNvPr>
        <xdr:cNvSpPr/>
      </xdr:nvSpPr>
      <xdr:spPr>
        <a:xfrm>
          <a:off x="5318760" y="68580"/>
          <a:ext cx="3600450" cy="508635"/>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fr-CA" sz="2000" b="1" baseline="0"/>
            <a:t>Update list</a:t>
          </a:r>
        </a:p>
        <a:p>
          <a:pPr algn="ctr"/>
          <a:endParaRPr lang="fr-CA" sz="2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1206500</xdr:colOff>
      <xdr:row>0</xdr:row>
      <xdr:rowOff>127000</xdr:rowOff>
    </xdr:from>
    <xdr:to>
      <xdr:col>4</xdr:col>
      <xdr:colOff>12700</xdr:colOff>
      <xdr:row>2</xdr:row>
      <xdr:rowOff>0</xdr:rowOff>
    </xdr:to>
    <xdr:sp macro="LSHideZeroOrderLines" textlink="">
      <xdr:nvSpPr>
        <xdr:cNvPr id="2" name="Rectangle 1">
          <a:extLst>
            <a:ext uri="{FF2B5EF4-FFF2-40B4-BE49-F238E27FC236}">
              <a16:creationId xmlns:a16="http://schemas.microsoft.com/office/drawing/2014/main" id="{F8D6A42D-43D3-7732-6E6E-4A182ED65A8C}"/>
            </a:ext>
          </a:extLst>
        </xdr:cNvPr>
        <xdr:cNvSpPr/>
      </xdr:nvSpPr>
      <xdr:spPr>
        <a:xfrm>
          <a:off x="2540000" y="127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seulement les items commandés</a:t>
          </a:r>
        </a:p>
      </xdr:txBody>
    </xdr:sp>
    <xdr:clientData/>
  </xdr:twoCellAnchor>
  <xdr:twoCellAnchor>
    <xdr:from>
      <xdr:col>2</xdr:col>
      <xdr:colOff>1206500</xdr:colOff>
      <xdr:row>2</xdr:row>
      <xdr:rowOff>127000</xdr:rowOff>
    </xdr:from>
    <xdr:to>
      <xdr:col>4</xdr:col>
      <xdr:colOff>12700</xdr:colOff>
      <xdr:row>4</xdr:row>
      <xdr:rowOff>0</xdr:rowOff>
    </xdr:to>
    <xdr:sp macro="LSHideZeroOrderLines" textlink="">
      <xdr:nvSpPr>
        <xdr:cNvPr id="3" name="Rectangle 2">
          <a:extLst>
            <a:ext uri="{FF2B5EF4-FFF2-40B4-BE49-F238E27FC236}">
              <a16:creationId xmlns:a16="http://schemas.microsoft.com/office/drawing/2014/main" id="{3785A89A-2CB2-ED9A-75E5-C2379D160822}"/>
            </a:ext>
          </a:extLst>
        </xdr:cNvPr>
        <xdr:cNvSpPr/>
      </xdr:nvSpPr>
      <xdr:spPr>
        <a:xfrm>
          <a:off x="2540000" y="508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Ordered Items</a:t>
          </a:r>
        </a:p>
      </xdr:txBody>
    </xdr:sp>
    <xdr:clientData/>
  </xdr:twoCellAnchor>
  <xdr:twoCellAnchor>
    <xdr:from>
      <xdr:col>4</xdr:col>
      <xdr:colOff>165100</xdr:colOff>
      <xdr:row>0</xdr:row>
      <xdr:rowOff>127000</xdr:rowOff>
    </xdr:from>
    <xdr:to>
      <xdr:col>5</xdr:col>
      <xdr:colOff>685800</xdr:colOff>
      <xdr:row>2</xdr:row>
      <xdr:rowOff>0</xdr:rowOff>
    </xdr:to>
    <xdr:sp macro="LSShowAllOrderLines" textlink="">
      <xdr:nvSpPr>
        <xdr:cNvPr id="4" name="Rectangle 3">
          <a:extLst>
            <a:ext uri="{FF2B5EF4-FFF2-40B4-BE49-F238E27FC236}">
              <a16:creationId xmlns:a16="http://schemas.microsoft.com/office/drawing/2014/main" id="{96BEBEAF-CB56-B72B-503F-0DAA1DA37A91}"/>
            </a:ext>
          </a:extLst>
        </xdr:cNvPr>
        <xdr:cNvSpPr/>
      </xdr:nvSpPr>
      <xdr:spPr>
        <a:xfrm>
          <a:off x="5080000" y="127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tous les items</a:t>
          </a:r>
        </a:p>
      </xdr:txBody>
    </xdr:sp>
    <xdr:clientData/>
  </xdr:twoCellAnchor>
  <xdr:twoCellAnchor>
    <xdr:from>
      <xdr:col>4</xdr:col>
      <xdr:colOff>165100</xdr:colOff>
      <xdr:row>2</xdr:row>
      <xdr:rowOff>127000</xdr:rowOff>
    </xdr:from>
    <xdr:to>
      <xdr:col>5</xdr:col>
      <xdr:colOff>685800</xdr:colOff>
      <xdr:row>4</xdr:row>
      <xdr:rowOff>0</xdr:rowOff>
    </xdr:to>
    <xdr:sp macro="LSShowAllOrderLines" textlink="">
      <xdr:nvSpPr>
        <xdr:cNvPr id="5" name="Rectangle 4">
          <a:extLst>
            <a:ext uri="{FF2B5EF4-FFF2-40B4-BE49-F238E27FC236}">
              <a16:creationId xmlns:a16="http://schemas.microsoft.com/office/drawing/2014/main" id="{D00F4C84-86E2-FAD2-319A-E41EDA9446F6}"/>
            </a:ext>
          </a:extLst>
        </xdr:cNvPr>
        <xdr:cNvSpPr/>
      </xdr:nvSpPr>
      <xdr:spPr>
        <a:xfrm>
          <a:off x="5080000" y="508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All Items</a:t>
          </a:r>
        </a:p>
      </xdr:txBody>
    </xdr:sp>
    <xdr:clientData/>
  </xdr:twoCellAnchor>
  <xdr:twoCellAnchor>
    <xdr:from>
      <xdr:col>6</xdr:col>
      <xdr:colOff>123825</xdr:colOff>
      <xdr:row>0</xdr:row>
      <xdr:rowOff>127000</xdr:rowOff>
    </xdr:from>
    <xdr:to>
      <xdr:col>8</xdr:col>
      <xdr:colOff>346075</xdr:colOff>
      <xdr:row>2</xdr:row>
      <xdr:rowOff>0</xdr:rowOff>
    </xdr:to>
    <xdr:sp macro="SendOrderFR" textlink="">
      <xdr:nvSpPr>
        <xdr:cNvPr id="6" name="Rectangle 5">
          <a:extLst>
            <a:ext uri="{FF2B5EF4-FFF2-40B4-BE49-F238E27FC236}">
              <a16:creationId xmlns:a16="http://schemas.microsoft.com/office/drawing/2014/main" id="{50D14B60-9E14-AA62-5D8A-67A11897C9CF}"/>
            </a:ext>
          </a:extLst>
        </xdr:cNvPr>
        <xdr:cNvSpPr/>
      </xdr:nvSpPr>
      <xdr:spPr>
        <a:xfrm>
          <a:off x="66294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Envoyer votre commande</a:t>
          </a:r>
        </a:p>
      </xdr:txBody>
    </xdr:sp>
    <xdr:clientData/>
  </xdr:twoCellAnchor>
  <xdr:twoCellAnchor>
    <xdr:from>
      <xdr:col>6</xdr:col>
      <xdr:colOff>123825</xdr:colOff>
      <xdr:row>2</xdr:row>
      <xdr:rowOff>127000</xdr:rowOff>
    </xdr:from>
    <xdr:to>
      <xdr:col>8</xdr:col>
      <xdr:colOff>346075</xdr:colOff>
      <xdr:row>4</xdr:row>
      <xdr:rowOff>0</xdr:rowOff>
    </xdr:to>
    <xdr:sp macro="SendOrderAN" textlink="">
      <xdr:nvSpPr>
        <xdr:cNvPr id="7" name="Rectangle 6">
          <a:extLst>
            <a:ext uri="{FF2B5EF4-FFF2-40B4-BE49-F238E27FC236}">
              <a16:creationId xmlns:a16="http://schemas.microsoft.com/office/drawing/2014/main" id="{1EA02896-973F-9B95-ECA3-8AD4518761D2}"/>
            </a:ext>
          </a:extLst>
        </xdr:cNvPr>
        <xdr:cNvSpPr/>
      </xdr:nvSpPr>
      <xdr:spPr>
        <a:xfrm>
          <a:off x="66294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Email Order</a:t>
          </a:r>
        </a:p>
      </xdr:txBody>
    </xdr:sp>
    <xdr:clientData/>
  </xdr:twoCellAnchor>
  <xdr:twoCellAnchor>
    <xdr:from>
      <xdr:col>8</xdr:col>
      <xdr:colOff>498475</xdr:colOff>
      <xdr:row>0</xdr:row>
      <xdr:rowOff>127000</xdr:rowOff>
    </xdr:from>
    <xdr:to>
      <xdr:col>11</xdr:col>
      <xdr:colOff>6350</xdr:colOff>
      <xdr:row>2</xdr:row>
      <xdr:rowOff>0</xdr:rowOff>
    </xdr:to>
    <xdr:sp macro="ClearOrderWorksheet" textlink="">
      <xdr:nvSpPr>
        <xdr:cNvPr id="8" name="Rectangle 7">
          <a:extLst>
            <a:ext uri="{FF2B5EF4-FFF2-40B4-BE49-F238E27FC236}">
              <a16:creationId xmlns:a16="http://schemas.microsoft.com/office/drawing/2014/main" id="{AA79FD9F-61EC-1B77-CEEA-59B38AF32AD4}"/>
            </a:ext>
          </a:extLst>
        </xdr:cNvPr>
        <xdr:cNvSpPr/>
      </xdr:nvSpPr>
      <xdr:spPr>
        <a:xfrm>
          <a:off x="84328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Effacer les quantités</a:t>
          </a:r>
        </a:p>
      </xdr:txBody>
    </xdr:sp>
    <xdr:clientData/>
  </xdr:twoCellAnchor>
  <xdr:twoCellAnchor>
    <xdr:from>
      <xdr:col>8</xdr:col>
      <xdr:colOff>498475</xdr:colOff>
      <xdr:row>2</xdr:row>
      <xdr:rowOff>127000</xdr:rowOff>
    </xdr:from>
    <xdr:to>
      <xdr:col>11</xdr:col>
      <xdr:colOff>6350</xdr:colOff>
      <xdr:row>4</xdr:row>
      <xdr:rowOff>0</xdr:rowOff>
    </xdr:to>
    <xdr:sp macro="ClearOrderWorksheet" textlink="">
      <xdr:nvSpPr>
        <xdr:cNvPr id="9" name="Rectangle 8">
          <a:extLst>
            <a:ext uri="{FF2B5EF4-FFF2-40B4-BE49-F238E27FC236}">
              <a16:creationId xmlns:a16="http://schemas.microsoft.com/office/drawing/2014/main" id="{96121C4D-3011-8B47-1580-B6F43D0C40BC}"/>
            </a:ext>
          </a:extLst>
        </xdr:cNvPr>
        <xdr:cNvSpPr/>
      </xdr:nvSpPr>
      <xdr:spPr>
        <a:xfrm>
          <a:off x="84328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Clear Order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1206500</xdr:colOff>
      <xdr:row>0</xdr:row>
      <xdr:rowOff>127000</xdr:rowOff>
    </xdr:from>
    <xdr:to>
      <xdr:col>4</xdr:col>
      <xdr:colOff>593725</xdr:colOff>
      <xdr:row>2</xdr:row>
      <xdr:rowOff>0</xdr:rowOff>
    </xdr:to>
    <xdr:sp macro="LSHideZeroOrderLines" textlink="">
      <xdr:nvSpPr>
        <xdr:cNvPr id="2" name="Rectangle 1">
          <a:extLst>
            <a:ext uri="{FF2B5EF4-FFF2-40B4-BE49-F238E27FC236}">
              <a16:creationId xmlns:a16="http://schemas.microsoft.com/office/drawing/2014/main" id="{0724BBD2-2783-DC0A-FE72-679FF2575E14}"/>
            </a:ext>
          </a:extLst>
        </xdr:cNvPr>
        <xdr:cNvSpPr/>
      </xdr:nvSpPr>
      <xdr:spPr>
        <a:xfrm>
          <a:off x="2540000" y="127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seulement les items commandés</a:t>
          </a:r>
        </a:p>
      </xdr:txBody>
    </xdr:sp>
    <xdr:clientData/>
  </xdr:twoCellAnchor>
  <xdr:twoCellAnchor>
    <xdr:from>
      <xdr:col>2</xdr:col>
      <xdr:colOff>1206500</xdr:colOff>
      <xdr:row>2</xdr:row>
      <xdr:rowOff>127000</xdr:rowOff>
    </xdr:from>
    <xdr:to>
      <xdr:col>4</xdr:col>
      <xdr:colOff>593725</xdr:colOff>
      <xdr:row>4</xdr:row>
      <xdr:rowOff>0</xdr:rowOff>
    </xdr:to>
    <xdr:sp macro="LSHideZeroOrderLines" textlink="">
      <xdr:nvSpPr>
        <xdr:cNvPr id="3" name="Rectangle 2">
          <a:extLst>
            <a:ext uri="{FF2B5EF4-FFF2-40B4-BE49-F238E27FC236}">
              <a16:creationId xmlns:a16="http://schemas.microsoft.com/office/drawing/2014/main" id="{9DBAD798-65A5-2510-1E33-D6478FFF79BB}"/>
            </a:ext>
          </a:extLst>
        </xdr:cNvPr>
        <xdr:cNvSpPr/>
      </xdr:nvSpPr>
      <xdr:spPr>
        <a:xfrm>
          <a:off x="2540000" y="508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Ordered Items</a:t>
          </a:r>
        </a:p>
      </xdr:txBody>
    </xdr:sp>
    <xdr:clientData/>
  </xdr:twoCellAnchor>
  <xdr:twoCellAnchor>
    <xdr:from>
      <xdr:col>4</xdr:col>
      <xdr:colOff>746125</xdr:colOff>
      <xdr:row>0</xdr:row>
      <xdr:rowOff>127000</xdr:rowOff>
    </xdr:from>
    <xdr:to>
      <xdr:col>5</xdr:col>
      <xdr:colOff>428625</xdr:colOff>
      <xdr:row>2</xdr:row>
      <xdr:rowOff>0</xdr:rowOff>
    </xdr:to>
    <xdr:sp macro="LSShowAllOrderLines" textlink="">
      <xdr:nvSpPr>
        <xdr:cNvPr id="4" name="Rectangle 3">
          <a:extLst>
            <a:ext uri="{FF2B5EF4-FFF2-40B4-BE49-F238E27FC236}">
              <a16:creationId xmlns:a16="http://schemas.microsoft.com/office/drawing/2014/main" id="{70868BA9-D00D-F094-1B4E-0D6E94551152}"/>
            </a:ext>
          </a:extLst>
        </xdr:cNvPr>
        <xdr:cNvSpPr/>
      </xdr:nvSpPr>
      <xdr:spPr>
        <a:xfrm>
          <a:off x="5080000" y="127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tous les items</a:t>
          </a:r>
        </a:p>
      </xdr:txBody>
    </xdr:sp>
    <xdr:clientData/>
  </xdr:twoCellAnchor>
  <xdr:twoCellAnchor>
    <xdr:from>
      <xdr:col>4</xdr:col>
      <xdr:colOff>746125</xdr:colOff>
      <xdr:row>2</xdr:row>
      <xdr:rowOff>127000</xdr:rowOff>
    </xdr:from>
    <xdr:to>
      <xdr:col>5</xdr:col>
      <xdr:colOff>428625</xdr:colOff>
      <xdr:row>4</xdr:row>
      <xdr:rowOff>0</xdr:rowOff>
    </xdr:to>
    <xdr:sp macro="LSShowAllOrderLines" textlink="">
      <xdr:nvSpPr>
        <xdr:cNvPr id="5" name="Rectangle 4">
          <a:extLst>
            <a:ext uri="{FF2B5EF4-FFF2-40B4-BE49-F238E27FC236}">
              <a16:creationId xmlns:a16="http://schemas.microsoft.com/office/drawing/2014/main" id="{43096A71-956B-25D1-7539-E44B140F0D29}"/>
            </a:ext>
          </a:extLst>
        </xdr:cNvPr>
        <xdr:cNvSpPr/>
      </xdr:nvSpPr>
      <xdr:spPr>
        <a:xfrm>
          <a:off x="5080000" y="508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All Items</a:t>
          </a:r>
        </a:p>
      </xdr:txBody>
    </xdr:sp>
    <xdr:clientData/>
  </xdr:twoCellAnchor>
  <xdr:twoCellAnchor>
    <xdr:from>
      <xdr:col>5</xdr:col>
      <xdr:colOff>581025</xdr:colOff>
      <xdr:row>0</xdr:row>
      <xdr:rowOff>127000</xdr:rowOff>
    </xdr:from>
    <xdr:to>
      <xdr:col>8</xdr:col>
      <xdr:colOff>88900</xdr:colOff>
      <xdr:row>2</xdr:row>
      <xdr:rowOff>0</xdr:rowOff>
    </xdr:to>
    <xdr:sp macro="SendOrderFR" textlink="">
      <xdr:nvSpPr>
        <xdr:cNvPr id="6" name="Rectangle 5">
          <a:extLst>
            <a:ext uri="{FF2B5EF4-FFF2-40B4-BE49-F238E27FC236}">
              <a16:creationId xmlns:a16="http://schemas.microsoft.com/office/drawing/2014/main" id="{1CC70EC1-BEFF-8BDE-F8DE-69829D93E484}"/>
            </a:ext>
          </a:extLst>
        </xdr:cNvPr>
        <xdr:cNvSpPr/>
      </xdr:nvSpPr>
      <xdr:spPr>
        <a:xfrm>
          <a:off x="66294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Envoyer votre commande</a:t>
          </a:r>
        </a:p>
      </xdr:txBody>
    </xdr:sp>
    <xdr:clientData/>
  </xdr:twoCellAnchor>
  <xdr:twoCellAnchor>
    <xdr:from>
      <xdr:col>5</xdr:col>
      <xdr:colOff>581025</xdr:colOff>
      <xdr:row>2</xdr:row>
      <xdr:rowOff>127000</xdr:rowOff>
    </xdr:from>
    <xdr:to>
      <xdr:col>8</xdr:col>
      <xdr:colOff>88900</xdr:colOff>
      <xdr:row>4</xdr:row>
      <xdr:rowOff>0</xdr:rowOff>
    </xdr:to>
    <xdr:sp macro="SendOrderAN" textlink="">
      <xdr:nvSpPr>
        <xdr:cNvPr id="7" name="Rectangle 6">
          <a:extLst>
            <a:ext uri="{FF2B5EF4-FFF2-40B4-BE49-F238E27FC236}">
              <a16:creationId xmlns:a16="http://schemas.microsoft.com/office/drawing/2014/main" id="{AAA65C02-C71C-9E2F-AC3B-152A7A166988}"/>
            </a:ext>
          </a:extLst>
        </xdr:cNvPr>
        <xdr:cNvSpPr/>
      </xdr:nvSpPr>
      <xdr:spPr>
        <a:xfrm>
          <a:off x="66294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Email Order</a:t>
          </a:r>
        </a:p>
      </xdr:txBody>
    </xdr:sp>
    <xdr:clientData/>
  </xdr:twoCellAnchor>
  <xdr:twoCellAnchor>
    <xdr:from>
      <xdr:col>8</xdr:col>
      <xdr:colOff>241300</xdr:colOff>
      <xdr:row>0</xdr:row>
      <xdr:rowOff>127000</xdr:rowOff>
    </xdr:from>
    <xdr:to>
      <xdr:col>10</xdr:col>
      <xdr:colOff>463550</xdr:colOff>
      <xdr:row>2</xdr:row>
      <xdr:rowOff>0</xdr:rowOff>
    </xdr:to>
    <xdr:sp macro="ClearOrderWorksheet" textlink="">
      <xdr:nvSpPr>
        <xdr:cNvPr id="8" name="Rectangle 7">
          <a:extLst>
            <a:ext uri="{FF2B5EF4-FFF2-40B4-BE49-F238E27FC236}">
              <a16:creationId xmlns:a16="http://schemas.microsoft.com/office/drawing/2014/main" id="{B29FBB19-37DC-F738-12D2-9E0C8D1A86E0}"/>
            </a:ext>
          </a:extLst>
        </xdr:cNvPr>
        <xdr:cNvSpPr/>
      </xdr:nvSpPr>
      <xdr:spPr>
        <a:xfrm>
          <a:off x="84328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Effacer les quantités</a:t>
          </a:r>
        </a:p>
      </xdr:txBody>
    </xdr:sp>
    <xdr:clientData/>
  </xdr:twoCellAnchor>
  <xdr:twoCellAnchor>
    <xdr:from>
      <xdr:col>8</xdr:col>
      <xdr:colOff>241300</xdr:colOff>
      <xdr:row>2</xdr:row>
      <xdr:rowOff>127000</xdr:rowOff>
    </xdr:from>
    <xdr:to>
      <xdr:col>10</xdr:col>
      <xdr:colOff>463550</xdr:colOff>
      <xdr:row>4</xdr:row>
      <xdr:rowOff>0</xdr:rowOff>
    </xdr:to>
    <xdr:sp macro="ClearOrderWorksheet" textlink="">
      <xdr:nvSpPr>
        <xdr:cNvPr id="9" name="Rectangle 8">
          <a:extLst>
            <a:ext uri="{FF2B5EF4-FFF2-40B4-BE49-F238E27FC236}">
              <a16:creationId xmlns:a16="http://schemas.microsoft.com/office/drawing/2014/main" id="{6E47897F-4287-7900-DDE7-510915613BD9}"/>
            </a:ext>
          </a:extLst>
        </xdr:cNvPr>
        <xdr:cNvSpPr/>
      </xdr:nvSpPr>
      <xdr:spPr>
        <a:xfrm>
          <a:off x="84328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Clear Order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254000</xdr:colOff>
      <xdr:row>0</xdr:row>
      <xdr:rowOff>127000</xdr:rowOff>
    </xdr:from>
    <xdr:to>
      <xdr:col>4</xdr:col>
      <xdr:colOff>1479550</xdr:colOff>
      <xdr:row>2</xdr:row>
      <xdr:rowOff>0</xdr:rowOff>
    </xdr:to>
    <xdr:sp macro="LSHideZeroOrderLines" textlink="">
      <xdr:nvSpPr>
        <xdr:cNvPr id="2" name="Rectangle 1">
          <a:extLst>
            <a:ext uri="{FF2B5EF4-FFF2-40B4-BE49-F238E27FC236}">
              <a16:creationId xmlns:a16="http://schemas.microsoft.com/office/drawing/2014/main" id="{26928AA9-E8C8-DE41-309B-0B43D8BB798F}"/>
            </a:ext>
          </a:extLst>
        </xdr:cNvPr>
        <xdr:cNvSpPr/>
      </xdr:nvSpPr>
      <xdr:spPr>
        <a:xfrm>
          <a:off x="2540000" y="127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seulement les items commandés</a:t>
          </a:r>
        </a:p>
      </xdr:txBody>
    </xdr:sp>
    <xdr:clientData/>
  </xdr:twoCellAnchor>
  <xdr:twoCellAnchor>
    <xdr:from>
      <xdr:col>3</xdr:col>
      <xdr:colOff>254000</xdr:colOff>
      <xdr:row>2</xdr:row>
      <xdr:rowOff>127000</xdr:rowOff>
    </xdr:from>
    <xdr:to>
      <xdr:col>4</xdr:col>
      <xdr:colOff>1479550</xdr:colOff>
      <xdr:row>4</xdr:row>
      <xdr:rowOff>0</xdr:rowOff>
    </xdr:to>
    <xdr:sp macro="LSHideZeroOrderLines" textlink="">
      <xdr:nvSpPr>
        <xdr:cNvPr id="3" name="Rectangle 2">
          <a:extLst>
            <a:ext uri="{FF2B5EF4-FFF2-40B4-BE49-F238E27FC236}">
              <a16:creationId xmlns:a16="http://schemas.microsoft.com/office/drawing/2014/main" id="{11F0D495-D54E-11F8-A753-FF830D4A8C05}"/>
            </a:ext>
          </a:extLst>
        </xdr:cNvPr>
        <xdr:cNvSpPr/>
      </xdr:nvSpPr>
      <xdr:spPr>
        <a:xfrm>
          <a:off x="2540000" y="508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Ordered Items</a:t>
          </a:r>
        </a:p>
      </xdr:txBody>
    </xdr:sp>
    <xdr:clientData/>
  </xdr:twoCellAnchor>
  <xdr:twoCellAnchor>
    <xdr:from>
      <xdr:col>4</xdr:col>
      <xdr:colOff>1631950</xdr:colOff>
      <xdr:row>0</xdr:row>
      <xdr:rowOff>127000</xdr:rowOff>
    </xdr:from>
    <xdr:to>
      <xdr:col>6</xdr:col>
      <xdr:colOff>600075</xdr:colOff>
      <xdr:row>2</xdr:row>
      <xdr:rowOff>0</xdr:rowOff>
    </xdr:to>
    <xdr:sp macro="LSShowAllOrderLines" textlink="">
      <xdr:nvSpPr>
        <xdr:cNvPr id="4" name="Rectangle 3">
          <a:extLst>
            <a:ext uri="{FF2B5EF4-FFF2-40B4-BE49-F238E27FC236}">
              <a16:creationId xmlns:a16="http://schemas.microsoft.com/office/drawing/2014/main" id="{333C5A52-D96C-2767-F9EB-2CAFCE4253A0}"/>
            </a:ext>
          </a:extLst>
        </xdr:cNvPr>
        <xdr:cNvSpPr/>
      </xdr:nvSpPr>
      <xdr:spPr>
        <a:xfrm>
          <a:off x="5080000" y="127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tous les items</a:t>
          </a:r>
        </a:p>
      </xdr:txBody>
    </xdr:sp>
    <xdr:clientData/>
  </xdr:twoCellAnchor>
  <xdr:twoCellAnchor>
    <xdr:from>
      <xdr:col>4</xdr:col>
      <xdr:colOff>1631950</xdr:colOff>
      <xdr:row>2</xdr:row>
      <xdr:rowOff>127000</xdr:rowOff>
    </xdr:from>
    <xdr:to>
      <xdr:col>6</xdr:col>
      <xdr:colOff>600075</xdr:colOff>
      <xdr:row>4</xdr:row>
      <xdr:rowOff>0</xdr:rowOff>
    </xdr:to>
    <xdr:sp macro="LSShowAllOrderLines" textlink="">
      <xdr:nvSpPr>
        <xdr:cNvPr id="5" name="Rectangle 4">
          <a:extLst>
            <a:ext uri="{FF2B5EF4-FFF2-40B4-BE49-F238E27FC236}">
              <a16:creationId xmlns:a16="http://schemas.microsoft.com/office/drawing/2014/main" id="{D685365D-0BCA-A8AB-B512-42C3BA85F117}"/>
            </a:ext>
          </a:extLst>
        </xdr:cNvPr>
        <xdr:cNvSpPr/>
      </xdr:nvSpPr>
      <xdr:spPr>
        <a:xfrm>
          <a:off x="5080000" y="508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All Items</a:t>
          </a:r>
        </a:p>
      </xdr:txBody>
    </xdr:sp>
    <xdr:clientData/>
  </xdr:twoCellAnchor>
  <xdr:twoCellAnchor>
    <xdr:from>
      <xdr:col>7</xdr:col>
      <xdr:colOff>38100</xdr:colOff>
      <xdr:row>0</xdr:row>
      <xdr:rowOff>127000</xdr:rowOff>
    </xdr:from>
    <xdr:to>
      <xdr:col>9</xdr:col>
      <xdr:colOff>260350</xdr:colOff>
      <xdr:row>2</xdr:row>
      <xdr:rowOff>0</xdr:rowOff>
    </xdr:to>
    <xdr:sp macro="SendOrderFR" textlink="">
      <xdr:nvSpPr>
        <xdr:cNvPr id="6" name="Rectangle 5">
          <a:extLst>
            <a:ext uri="{FF2B5EF4-FFF2-40B4-BE49-F238E27FC236}">
              <a16:creationId xmlns:a16="http://schemas.microsoft.com/office/drawing/2014/main" id="{B2CA1DD3-3048-EE0A-331F-07BFA8DAD484}"/>
            </a:ext>
          </a:extLst>
        </xdr:cNvPr>
        <xdr:cNvSpPr/>
      </xdr:nvSpPr>
      <xdr:spPr>
        <a:xfrm>
          <a:off x="66294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Envoyer votre commande</a:t>
          </a:r>
        </a:p>
      </xdr:txBody>
    </xdr:sp>
    <xdr:clientData/>
  </xdr:twoCellAnchor>
  <xdr:twoCellAnchor>
    <xdr:from>
      <xdr:col>7</xdr:col>
      <xdr:colOff>38100</xdr:colOff>
      <xdr:row>2</xdr:row>
      <xdr:rowOff>127000</xdr:rowOff>
    </xdr:from>
    <xdr:to>
      <xdr:col>9</xdr:col>
      <xdr:colOff>260350</xdr:colOff>
      <xdr:row>4</xdr:row>
      <xdr:rowOff>0</xdr:rowOff>
    </xdr:to>
    <xdr:sp macro="SendOrderAN" textlink="">
      <xdr:nvSpPr>
        <xdr:cNvPr id="7" name="Rectangle 6">
          <a:extLst>
            <a:ext uri="{FF2B5EF4-FFF2-40B4-BE49-F238E27FC236}">
              <a16:creationId xmlns:a16="http://schemas.microsoft.com/office/drawing/2014/main" id="{C37DD00A-D505-C39C-9DFD-D91A97CA4D26}"/>
            </a:ext>
          </a:extLst>
        </xdr:cNvPr>
        <xdr:cNvSpPr/>
      </xdr:nvSpPr>
      <xdr:spPr>
        <a:xfrm>
          <a:off x="66294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Email Order</a:t>
          </a:r>
        </a:p>
      </xdr:txBody>
    </xdr:sp>
    <xdr:clientData/>
  </xdr:twoCellAnchor>
  <xdr:twoCellAnchor>
    <xdr:from>
      <xdr:col>9</xdr:col>
      <xdr:colOff>412750</xdr:colOff>
      <xdr:row>0</xdr:row>
      <xdr:rowOff>127000</xdr:rowOff>
    </xdr:from>
    <xdr:to>
      <xdr:col>11</xdr:col>
      <xdr:colOff>635000</xdr:colOff>
      <xdr:row>2</xdr:row>
      <xdr:rowOff>0</xdr:rowOff>
    </xdr:to>
    <xdr:sp macro="ClearOrderWorksheet" textlink="">
      <xdr:nvSpPr>
        <xdr:cNvPr id="8" name="Rectangle 7">
          <a:extLst>
            <a:ext uri="{FF2B5EF4-FFF2-40B4-BE49-F238E27FC236}">
              <a16:creationId xmlns:a16="http://schemas.microsoft.com/office/drawing/2014/main" id="{FC060A79-5C51-CB5A-2B1E-EA821701BE5B}"/>
            </a:ext>
          </a:extLst>
        </xdr:cNvPr>
        <xdr:cNvSpPr/>
      </xdr:nvSpPr>
      <xdr:spPr>
        <a:xfrm>
          <a:off x="84328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Effacer les quantités</a:t>
          </a:r>
        </a:p>
      </xdr:txBody>
    </xdr:sp>
    <xdr:clientData/>
  </xdr:twoCellAnchor>
  <xdr:twoCellAnchor>
    <xdr:from>
      <xdr:col>9</xdr:col>
      <xdr:colOff>412750</xdr:colOff>
      <xdr:row>2</xdr:row>
      <xdr:rowOff>127000</xdr:rowOff>
    </xdr:from>
    <xdr:to>
      <xdr:col>11</xdr:col>
      <xdr:colOff>635000</xdr:colOff>
      <xdr:row>4</xdr:row>
      <xdr:rowOff>0</xdr:rowOff>
    </xdr:to>
    <xdr:sp macro="ClearOrderWorksheet" textlink="">
      <xdr:nvSpPr>
        <xdr:cNvPr id="9" name="Rectangle 8">
          <a:extLst>
            <a:ext uri="{FF2B5EF4-FFF2-40B4-BE49-F238E27FC236}">
              <a16:creationId xmlns:a16="http://schemas.microsoft.com/office/drawing/2014/main" id="{752AE289-1F4B-09C6-65B7-240FBF4480D8}"/>
            </a:ext>
          </a:extLst>
        </xdr:cNvPr>
        <xdr:cNvSpPr/>
      </xdr:nvSpPr>
      <xdr:spPr>
        <a:xfrm>
          <a:off x="84328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Clear Order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1206500</xdr:colOff>
      <xdr:row>0</xdr:row>
      <xdr:rowOff>127000</xdr:rowOff>
    </xdr:from>
    <xdr:to>
      <xdr:col>4</xdr:col>
      <xdr:colOff>355600</xdr:colOff>
      <xdr:row>2</xdr:row>
      <xdr:rowOff>0</xdr:rowOff>
    </xdr:to>
    <xdr:sp macro="LSHideZeroOrderLines" textlink="">
      <xdr:nvSpPr>
        <xdr:cNvPr id="2" name="Rectangle 1">
          <a:extLst>
            <a:ext uri="{FF2B5EF4-FFF2-40B4-BE49-F238E27FC236}">
              <a16:creationId xmlns:a16="http://schemas.microsoft.com/office/drawing/2014/main" id="{4C97CDB2-BFA1-5828-A69E-51E11DDD442A}"/>
            </a:ext>
          </a:extLst>
        </xdr:cNvPr>
        <xdr:cNvSpPr/>
      </xdr:nvSpPr>
      <xdr:spPr>
        <a:xfrm>
          <a:off x="2540000" y="127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seulement les items commandés</a:t>
          </a:r>
        </a:p>
      </xdr:txBody>
    </xdr:sp>
    <xdr:clientData/>
  </xdr:twoCellAnchor>
  <xdr:twoCellAnchor>
    <xdr:from>
      <xdr:col>2</xdr:col>
      <xdr:colOff>1206500</xdr:colOff>
      <xdr:row>2</xdr:row>
      <xdr:rowOff>127000</xdr:rowOff>
    </xdr:from>
    <xdr:to>
      <xdr:col>4</xdr:col>
      <xdr:colOff>355600</xdr:colOff>
      <xdr:row>4</xdr:row>
      <xdr:rowOff>0</xdr:rowOff>
    </xdr:to>
    <xdr:sp macro="LSHideZeroOrderLines" textlink="">
      <xdr:nvSpPr>
        <xdr:cNvPr id="3" name="Rectangle 2">
          <a:extLst>
            <a:ext uri="{FF2B5EF4-FFF2-40B4-BE49-F238E27FC236}">
              <a16:creationId xmlns:a16="http://schemas.microsoft.com/office/drawing/2014/main" id="{F3C4DF15-F7C6-EA19-1CD8-22D452BCFCDA}"/>
            </a:ext>
          </a:extLst>
        </xdr:cNvPr>
        <xdr:cNvSpPr/>
      </xdr:nvSpPr>
      <xdr:spPr>
        <a:xfrm>
          <a:off x="2540000" y="508000"/>
          <a:ext cx="23876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Ordered Items</a:t>
          </a:r>
        </a:p>
      </xdr:txBody>
    </xdr:sp>
    <xdr:clientData/>
  </xdr:twoCellAnchor>
  <xdr:twoCellAnchor>
    <xdr:from>
      <xdr:col>4</xdr:col>
      <xdr:colOff>508000</xdr:colOff>
      <xdr:row>0</xdr:row>
      <xdr:rowOff>127000</xdr:rowOff>
    </xdr:from>
    <xdr:to>
      <xdr:col>5</xdr:col>
      <xdr:colOff>190500</xdr:colOff>
      <xdr:row>2</xdr:row>
      <xdr:rowOff>0</xdr:rowOff>
    </xdr:to>
    <xdr:sp macro="LSShowAllOrderLines" textlink="">
      <xdr:nvSpPr>
        <xdr:cNvPr id="4" name="Rectangle 3">
          <a:extLst>
            <a:ext uri="{FF2B5EF4-FFF2-40B4-BE49-F238E27FC236}">
              <a16:creationId xmlns:a16="http://schemas.microsoft.com/office/drawing/2014/main" id="{44D6BA1A-3E77-C7CF-AEFD-A96B4077EED3}"/>
            </a:ext>
          </a:extLst>
        </xdr:cNvPr>
        <xdr:cNvSpPr/>
      </xdr:nvSpPr>
      <xdr:spPr>
        <a:xfrm>
          <a:off x="5080000" y="127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Afficher tous les items</a:t>
          </a:r>
        </a:p>
      </xdr:txBody>
    </xdr:sp>
    <xdr:clientData/>
  </xdr:twoCellAnchor>
  <xdr:twoCellAnchor>
    <xdr:from>
      <xdr:col>4</xdr:col>
      <xdr:colOff>508000</xdr:colOff>
      <xdr:row>2</xdr:row>
      <xdr:rowOff>127000</xdr:rowOff>
    </xdr:from>
    <xdr:to>
      <xdr:col>5</xdr:col>
      <xdr:colOff>190500</xdr:colOff>
      <xdr:row>4</xdr:row>
      <xdr:rowOff>0</xdr:rowOff>
    </xdr:to>
    <xdr:sp macro="LSShowAllOrderLines" textlink="">
      <xdr:nvSpPr>
        <xdr:cNvPr id="5" name="Rectangle 4">
          <a:extLst>
            <a:ext uri="{FF2B5EF4-FFF2-40B4-BE49-F238E27FC236}">
              <a16:creationId xmlns:a16="http://schemas.microsoft.com/office/drawing/2014/main" id="{D4FF5C58-7A81-673E-270B-1F4FBDFB640D}"/>
            </a:ext>
          </a:extLst>
        </xdr:cNvPr>
        <xdr:cNvSpPr/>
      </xdr:nvSpPr>
      <xdr:spPr>
        <a:xfrm>
          <a:off x="5080000" y="508000"/>
          <a:ext cx="1397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All Items</a:t>
          </a:r>
        </a:p>
      </xdr:txBody>
    </xdr:sp>
    <xdr:clientData/>
  </xdr:twoCellAnchor>
  <xdr:twoCellAnchor>
    <xdr:from>
      <xdr:col>5</xdr:col>
      <xdr:colOff>342900</xdr:colOff>
      <xdr:row>0</xdr:row>
      <xdr:rowOff>127000</xdr:rowOff>
    </xdr:from>
    <xdr:to>
      <xdr:col>7</xdr:col>
      <xdr:colOff>565150</xdr:colOff>
      <xdr:row>2</xdr:row>
      <xdr:rowOff>0</xdr:rowOff>
    </xdr:to>
    <xdr:sp macro="SendOrderFR" textlink="">
      <xdr:nvSpPr>
        <xdr:cNvPr id="6" name="Rectangle 5">
          <a:extLst>
            <a:ext uri="{FF2B5EF4-FFF2-40B4-BE49-F238E27FC236}">
              <a16:creationId xmlns:a16="http://schemas.microsoft.com/office/drawing/2014/main" id="{F332CD02-DE6E-169B-D7A1-5A9E7AD2999C}"/>
            </a:ext>
          </a:extLst>
        </xdr:cNvPr>
        <xdr:cNvSpPr/>
      </xdr:nvSpPr>
      <xdr:spPr>
        <a:xfrm>
          <a:off x="66294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Envoyer votre commande</a:t>
          </a:r>
        </a:p>
      </xdr:txBody>
    </xdr:sp>
    <xdr:clientData/>
  </xdr:twoCellAnchor>
  <xdr:twoCellAnchor>
    <xdr:from>
      <xdr:col>5</xdr:col>
      <xdr:colOff>342900</xdr:colOff>
      <xdr:row>2</xdr:row>
      <xdr:rowOff>127000</xdr:rowOff>
    </xdr:from>
    <xdr:to>
      <xdr:col>7</xdr:col>
      <xdr:colOff>565150</xdr:colOff>
      <xdr:row>4</xdr:row>
      <xdr:rowOff>0</xdr:rowOff>
    </xdr:to>
    <xdr:sp macro="SendOrderAN" textlink="">
      <xdr:nvSpPr>
        <xdr:cNvPr id="7" name="Rectangle 6">
          <a:extLst>
            <a:ext uri="{FF2B5EF4-FFF2-40B4-BE49-F238E27FC236}">
              <a16:creationId xmlns:a16="http://schemas.microsoft.com/office/drawing/2014/main" id="{61132CC6-525D-9CCA-2366-6EB148830818}"/>
            </a:ext>
          </a:extLst>
        </xdr:cNvPr>
        <xdr:cNvSpPr/>
      </xdr:nvSpPr>
      <xdr:spPr>
        <a:xfrm>
          <a:off x="66294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Email Order</a:t>
          </a:r>
        </a:p>
      </xdr:txBody>
    </xdr:sp>
    <xdr:clientData/>
  </xdr:twoCellAnchor>
  <xdr:twoCellAnchor>
    <xdr:from>
      <xdr:col>8</xdr:col>
      <xdr:colOff>3175</xdr:colOff>
      <xdr:row>0</xdr:row>
      <xdr:rowOff>127000</xdr:rowOff>
    </xdr:from>
    <xdr:to>
      <xdr:col>10</xdr:col>
      <xdr:colOff>225425</xdr:colOff>
      <xdr:row>2</xdr:row>
      <xdr:rowOff>0</xdr:rowOff>
    </xdr:to>
    <xdr:sp macro="ClearOrderWorksheet" textlink="">
      <xdr:nvSpPr>
        <xdr:cNvPr id="8" name="Rectangle 7">
          <a:extLst>
            <a:ext uri="{FF2B5EF4-FFF2-40B4-BE49-F238E27FC236}">
              <a16:creationId xmlns:a16="http://schemas.microsoft.com/office/drawing/2014/main" id="{4CA08781-5C6B-8D25-1A21-F667FBF3317C}"/>
            </a:ext>
          </a:extLst>
        </xdr:cNvPr>
        <xdr:cNvSpPr/>
      </xdr:nvSpPr>
      <xdr:spPr>
        <a:xfrm>
          <a:off x="8432800" y="127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Effacer les quantités</a:t>
          </a:r>
        </a:p>
      </xdr:txBody>
    </xdr:sp>
    <xdr:clientData/>
  </xdr:twoCellAnchor>
  <xdr:twoCellAnchor>
    <xdr:from>
      <xdr:col>8</xdr:col>
      <xdr:colOff>3175</xdr:colOff>
      <xdr:row>2</xdr:row>
      <xdr:rowOff>127000</xdr:rowOff>
    </xdr:from>
    <xdr:to>
      <xdr:col>10</xdr:col>
      <xdr:colOff>225425</xdr:colOff>
      <xdr:row>4</xdr:row>
      <xdr:rowOff>0</xdr:rowOff>
    </xdr:to>
    <xdr:sp macro="ClearOrderWorksheet" textlink="">
      <xdr:nvSpPr>
        <xdr:cNvPr id="9" name="Rectangle 8">
          <a:extLst>
            <a:ext uri="{FF2B5EF4-FFF2-40B4-BE49-F238E27FC236}">
              <a16:creationId xmlns:a16="http://schemas.microsoft.com/office/drawing/2014/main" id="{ED6C8AF9-939F-0472-A39E-9AABC58589F7}"/>
            </a:ext>
          </a:extLst>
        </xdr:cNvPr>
        <xdr:cNvSpPr/>
      </xdr:nvSpPr>
      <xdr:spPr>
        <a:xfrm>
          <a:off x="8432800" y="508000"/>
          <a:ext cx="1651000" cy="254000"/>
        </a:xfrm>
        <a:prstGeom prst="rect">
          <a:avLst/>
        </a:prstGeom>
        <a:solidFill>
          <a:srgbClr val="FFFFFF"/>
        </a:solidFill>
        <a:effectLst>
          <a:outerShdw blurRad="63500" dist="53881" dir="2700016" rotWithShape="0">
            <a:scrgbClr r="0" g="0" b="0">
              <a:alpha val="40000"/>
            </a:sc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000000"/>
              </a:solidFill>
            </a:rPr>
            <a:t>Clear Order</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3267075</xdr:colOff>
          <xdr:row>0</xdr:row>
          <xdr:rowOff>161925</xdr:rowOff>
        </xdr:from>
        <xdr:to>
          <xdr:col>2</xdr:col>
          <xdr:colOff>4848225</xdr:colOff>
          <xdr:row>3</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GENERATE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333375</xdr:colOff>
          <xdr:row>1</xdr:row>
          <xdr:rowOff>0</xdr:rowOff>
        </xdr:from>
        <xdr:to>
          <xdr:col>2</xdr:col>
          <xdr:colOff>1990725</xdr:colOff>
          <xdr:row>3</xdr:row>
          <xdr:rowOff>19050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LOAD DATA FROM SAP</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Temp%20from%20Lanctot\Orderform-Nivo%2023FW\Order%20Form%20-%20Nivo%20CDN%2023F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lanctot-my.sharepoint.com/rlanctot/users/dbarrette/Order%20Form/Order%20Form-%20Luhta22%20v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barrette\Downloads\Order%20Form%20request%20template%20-NVO%20SS25%20v2.xlsx" TargetMode="External"/><Relationship Id="rId1" Type="http://schemas.openxmlformats.org/officeDocument/2006/relationships/externalLinkPath" Target="file:///C:\Users\dbarrette\Downloads\Order%20Form%20request%20template%20-NVO%20SS25%20v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barrette\Downloads\Order%20Form%20request%20template%20%20-%20NVO%20FW25-%20Oct%2021%20-AB.xlsx" TargetMode="External"/><Relationship Id="rId1" Type="http://schemas.openxmlformats.org/officeDocument/2006/relationships/externalLinkPath" Target="file:///C:\Users\dbarrette\Downloads\Order%20Form%20request%20template%20%20-%20NVO%20FW25-%20Oct%2021%20-AB.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B:\Product%20Creation\Style%20Update-%20Templates\Outerwear\Rukka-Review-Update-WO-Descrip-v12-30-2022.xlsx" TargetMode="External"/><Relationship Id="rId1" Type="http://schemas.openxmlformats.org/officeDocument/2006/relationships/externalLinkPath" Target="file:///B:\Product%20Creation\Style%20Update-%20Templates\Outerwear\Rukka-Review-Update-WO-Descrip-v12-3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ill"/>
      <sheetName val="Program22FW"/>
      <sheetName val="TOPS"/>
      <sheetName val="BOTTOMS"/>
      <sheetName val="ACCESSORIES"/>
      <sheetName val="DRESS"/>
      <sheetName val="OUTERWEAR"/>
      <sheetName val="LIVCOOL"/>
      <sheetName val="MasterWorksheet"/>
      <sheetName val="REP"/>
      <sheetName val="Terms and conditions"/>
      <sheetName val="Termes et conditions"/>
      <sheetName val="Listes "/>
      <sheetName val="ORDR"/>
      <sheetName val="RDR1"/>
      <sheetName val="Order Form - Nivo CDN 23FW"/>
    </sheetNames>
    <sheetDataSet>
      <sheetData sheetId="0">
        <row r="27">
          <cell r="F27">
            <v>44879</v>
          </cell>
        </row>
        <row r="33">
          <cell r="F33">
            <v>30</v>
          </cell>
        </row>
        <row r="40">
          <cell r="F40" t="str">
            <v>Net 30</v>
          </cell>
        </row>
        <row r="48">
          <cell r="G48">
            <v>0</v>
          </cell>
        </row>
        <row r="84">
          <cell r="J84">
            <v>0</v>
          </cell>
        </row>
        <row r="85">
          <cell r="J85">
            <v>0</v>
          </cell>
        </row>
      </sheetData>
      <sheetData sheetId="1"/>
      <sheetData sheetId="2"/>
      <sheetData sheetId="3">
        <row r="56">
          <cell r="L56">
            <v>0</v>
          </cell>
          <cell r="N56">
            <v>0</v>
          </cell>
        </row>
      </sheetData>
      <sheetData sheetId="4">
        <row r="35">
          <cell r="V35">
            <v>0</v>
          </cell>
          <cell r="X35">
            <v>0</v>
          </cell>
        </row>
      </sheetData>
      <sheetData sheetId="5">
        <row r="29">
          <cell r="G29">
            <v>0</v>
          </cell>
          <cell r="I29">
            <v>0</v>
          </cell>
        </row>
      </sheetData>
      <sheetData sheetId="6">
        <row r="17">
          <cell r="L17">
            <v>0</v>
          </cell>
          <cell r="N17">
            <v>0</v>
          </cell>
        </row>
      </sheetData>
      <sheetData sheetId="7">
        <row r="34">
          <cell r="L34">
            <v>0</v>
          </cell>
          <cell r="N34">
            <v>0</v>
          </cell>
        </row>
      </sheetData>
      <sheetData sheetId="8">
        <row r="41">
          <cell r="M41">
            <v>0</v>
          </cell>
          <cell r="O41">
            <v>0</v>
          </cell>
        </row>
      </sheetData>
      <sheetData sheetId="9">
        <row r="4">
          <cell r="M4">
            <v>0</v>
          </cell>
        </row>
      </sheetData>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rder Form- Luhta22 v1"/>
      <sheetName val="Program22SS"/>
      <sheetName val="MasterWorksheet"/>
      <sheetName val="MEN SECOND DE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_Users"/>
      <sheetName val="Instructions_IT"/>
      <sheetName val="IT_Checklist"/>
      <sheetName val="Styles requested"/>
      <sheetName val="Questions and suggestions"/>
      <sheetName val="Review"/>
      <sheetName val="Orderform_Request_list INTER"/>
      <sheetName val="Lists INTER"/>
      <sheetName val=" Orderform_Request_list CAD"/>
      <sheetName val="DTW-Update-Tab-Text"/>
      <sheetName val="Price_Update"/>
      <sheetName val="Lists CAD"/>
      <sheetName val="Sales Reps CAD"/>
      <sheetName val="Orderform_Request_list USA"/>
      <sheetName val="Sales Reps USA"/>
      <sheetName val="Lists  USA"/>
      <sheetName val="Terms and conditions"/>
      <sheetName val="Program SS25"/>
      <sheetName val="Order Form request template -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_Users"/>
      <sheetName val="Instructions_IT"/>
      <sheetName val="IT_Checklist"/>
      <sheetName val="Styles requested"/>
      <sheetName val="Questions and suggestions"/>
      <sheetName val="Review"/>
      <sheetName val="Orderform_Request_list-CAD "/>
      <sheetName val="DTW-Update-Tab-Text"/>
      <sheetName val="Price_Update"/>
      <sheetName val="Sales Reps"/>
      <sheetName val="Terms and conditions"/>
      <sheetName val="Lists "/>
      <sheetName val="Orderform_Request_list - USA "/>
      <sheetName val="Sales Reps (USA)"/>
      <sheetName val="Terms and conditions (2)"/>
      <sheetName val="Lists  (USA)"/>
      <sheetName val="Orderform_Request_list - INTER"/>
      <sheetName val="Order Form request template  -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_Me ENG"/>
      <sheetName val="Read_Me FR"/>
      <sheetName val="Review"/>
      <sheetName val="Updates"/>
      <sheetName val="Price_Updates"/>
    </sheetNames>
    <sheetDataSet>
      <sheetData sheetId="0" refreshError="1"/>
      <sheetData sheetId="1" refreshError="1"/>
      <sheetData sheetId="2" refreshError="1"/>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597D21-B553-4169-B93C-61F18CEBD48F}" name="TableauMaster" displayName="TableauMaster" ref="A6:V1104" totalsRowShown="0" headerRowDxfId="28">
  <autoFilter ref="A6:V1104" xr:uid="{F50DC82E-190D-4DAB-AE18-A15B53807681}"/>
  <tableColumns count="22">
    <tableColumn id="2" xr3:uid="{775911BE-C2FB-420A-9E9E-1252B10346DA}" name="MasterCode"/>
    <tableColumn id="3" xr3:uid="{37FC4EBA-83A1-4AAC-A607-DDC65914D900}" name="CATEGORIE"/>
    <tableColumn id="4" xr3:uid="{A88FBE0C-DEBB-4CB7-AB3E-D1016572CFB8}" name="UPC"/>
    <tableColumn id="5" xr3:uid="{259DA3F4-1E56-44A0-B14F-DC916288552D}" name="Style"/>
    <tableColumn id="6" xr3:uid="{A2FABE96-1C2A-41AF-9EAF-DA27DC8A28AE}" name="Description" dataDxfId="27"/>
    <tableColumn id="7" xr3:uid="{35693BFE-6994-4C2D-8B71-995256162431}" name="Couleur"/>
    <tableColumn id="8" xr3:uid="{1888ED46-072B-4464-A5E2-906B42335DC2}" name="Grandeur"/>
    <tableColumn id="9" xr3:uid="{ED34016B-CBFB-4D1A-9CF9-C282312E78EB}" name="Brand"/>
    <tableColumn id="24" xr3:uid="{A037A3E4-AE1B-430D-A926-0F4DB3DFF8D5}" name="CatGrandeur"/>
    <tableColumn id="10" xr3:uid="{F09BD8B4-4010-4031-808B-4F6DA0AC90AF}" name="DataBrand" dataDxfId="26"/>
    <tableColumn id="11" xr3:uid="{61816F37-A7F1-41E3-8D19-10E2772EC472}" name="CodeBars"/>
    <tableColumn id="12" xr3:uid="{FD202EAE-870A-4EC9-B1DD-79EFFE4F2D43}" name="ItemCode" dataDxfId="25"/>
    <tableColumn id="13" xr3:uid="{FFC51202-B739-4B03-9588-BD9F09CBDFBF}" name="Qty" dataDxfId="24">
      <calculatedColumnFormula>IF(ISERROR(VLOOKUP(A7,INDIRECT(J7),MATCH(G7,INDIRECT(I7),FALSE))),0,VLOOKUP(A7,INDIRECT(J7),MATCH(G7,INDIRECT(I7),FALSE)))</calculatedColumnFormula>
    </tableColumn>
    <tableColumn id="14" xr3:uid="{CB18EC33-BBE3-493D-9D40-3037053BF69B}" name="UnitPrice" dataDxfId="23">
      <calculatedColumnFormula>IF(ISERROR(VLOOKUP(A7,INDIRECT(J7),MATCH("WHLS $",INDIRECT(I7),FALSE))),0,VLOOKUP(A7,INDIRECT(J7),MATCH("WHLS $",INDIRECT(I7),FALSE)))</calculatedColumnFormula>
    </tableColumn>
    <tableColumn id="15" xr3:uid="{B9CA37AF-AE24-4A61-BE85-D4C5AD4F4551}" name="Discount" dataDxfId="22">
      <calculatedColumnFormula>(DiscountBooking+DiscountExtra) * 100</calculatedColumnFormula>
    </tableColumn>
    <tableColumn id="16" xr3:uid="{AD33BA8D-C9CB-4422-B4A6-FB609226444F}" name="Gross" dataDxfId="21">
      <calculatedColumnFormula>M7*R7</calculatedColumnFormula>
    </tableColumn>
    <tableColumn id="17" xr3:uid="{0C144A54-6978-4346-8E2A-87FEBFC3F212}" name="Net">
      <calculatedColumnFormula>P7*(1-(O7/100))</calculatedColumnFormula>
    </tableColumn>
    <tableColumn id="1" xr3:uid="{03164650-8385-41D3-84DF-DCBE14C43B34}" name="UnitPriceSAP"/>
    <tableColumn id="18" xr3:uid="{BB44C0B0-8971-4203-8DB8-206BA99837CF}" name="MSRP" dataDxfId="20"/>
    <tableColumn id="19" xr3:uid="{0216FE67-47EC-4715-8E5E-FDC62565D4BD}" name="SIZE" dataDxfId="19"/>
    <tableColumn id="21" xr3:uid="{DF0A9681-EFFD-4CF2-BA27-BB43C1B37067}" name="EMB_Active"/>
    <tableColumn id="20" xr3:uid="{ECDD2629-CFEF-4FC2-BCDE-E2D1761A86EB}" name="Embroidery"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7F5FBB-AA52-44CD-9D45-0FB2607D558B}" name="TableauVendeurs" displayName="TableauVendeurs" ref="A1:B12" totalsRowShown="0" headerRowDxfId="17" headerRowCellStyle="Normal 3 2">
  <autoFilter ref="A1:B12" xr:uid="{00000000-0009-0000-0100-000001000000}"/>
  <sortState xmlns:xlrd2="http://schemas.microsoft.com/office/spreadsheetml/2017/richdata2" ref="A2:B7">
    <sortCondition ref="A1:A7"/>
  </sortState>
  <tableColumns count="2">
    <tableColumn id="1" xr3:uid="{023609BE-5EFA-4E4B-BE92-FC06405FAF31}" name="Vendeurs" dataDxfId="16" dataCellStyle="Normal 3 2 2"/>
    <tableColumn id="2" xr3:uid="{0049EB5D-DB29-4F46-8185-76F424EF27EA}" name="Courriels" dataDxfId="15" dataCellStyle="Normal 3 2 2"/>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889C96-A69D-4105-AB1E-F8892CB3E2AB}" name="TableauTerms" displayName="TableauTerms" ref="D1:E4" totalsRowShown="0" headerRowDxfId="14" headerRowCellStyle="Normal 3 2">
  <autoFilter ref="D1:E4" xr:uid="{00000000-0009-0000-0100-000002000000}"/>
  <tableColumns count="2">
    <tableColumn id="1" xr3:uid="{BADE3F00-85CE-4FAF-BD52-DD4D1E1D2672}" name="Terms" dataDxfId="13" dataCellStyle="Normal 3 2 2"/>
    <tableColumn id="2" xr3:uid="{DF13D968-A40A-4101-AC9F-387A882ECBE0}" name="TermsCode" dataDxfId="12" dataCellStyle="Normal 3 2 2"/>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9C415A-FD45-473B-A374-B152053EADB7}" name="TableauTransporteurs" displayName="TableauTransporteurs" ref="G1:H5" totalsRowShown="0" headerRowDxfId="11">
  <autoFilter ref="G1:H5" xr:uid="{00000000-0009-0000-0100-000003000000}"/>
  <tableColumns count="2">
    <tableColumn id="1" xr3:uid="{AB8FBA16-F433-4116-9A65-BB6DEF516381}" name="Transporteur" dataDxfId="10" dataCellStyle="Normal 3 2 2"/>
    <tableColumn id="2" xr3:uid="{29B7ECDD-018B-4323-9826-A70447101007}" name="TrnspCode" dataDxfId="9" dataCellStyle="Normal 3 2 2"/>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2CC669-5A1E-4337-9C0A-3DB78A1419B3}" name="TableauLogoLocation" displayName="TableauLogoLocation" ref="J1:J7" totalsRowShown="0" headerRowDxfId="8" dataDxfId="7" headerRowCellStyle="Normal 3 2 2" dataCellStyle="Normal 3 2 2">
  <autoFilter ref="J1:J7" xr:uid="{992CC669-5A1E-4337-9C0A-3DB78A1419B3}"/>
  <tableColumns count="1">
    <tableColumn id="1" xr3:uid="{F4CC3091-598E-492B-8540-7F308716C9F4}" name="Logo Location" dataDxfId="6" dataCellStyle="Normal 3 2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CF6379-68A9-40D7-8B27-432F6E1A3F6C}" name="TableauEmbroidery" displayName="TableauEmbroidery" ref="L1:L3" totalsRowShown="0" headerRowDxfId="5" dataDxfId="4" headerRowCellStyle="Normal 3 2" dataCellStyle="Normal 3 2">
  <autoFilter ref="L1:L3" xr:uid="{96CF6379-68A9-40D7-8B27-432F6E1A3F6C}"/>
  <tableColumns count="1">
    <tableColumn id="1" xr3:uid="{EA2869FF-8131-43D0-98A8-9192482804D8}" name="EMBROIDERY" dataDxfId="3" dataCellStyle="Normal 3 2"/>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5F915D-2DDC-4B7F-BC9A-B96B67D33901}" name="TableauLogoColors" displayName="TableauLogoColors" ref="N1:N7" totalsRowShown="0" headerRowDxfId="2" dataDxfId="1" headerRowCellStyle="Normal 3 2 2" dataCellStyle="Normal 3 2 2">
  <autoFilter ref="N1:N7" xr:uid="{815F915D-2DDC-4B7F-BC9A-B96B67D33901}"/>
  <tableColumns count="1">
    <tableColumn id="1" xr3:uid="{EA509FA6-FC2F-4BA0-856C-DE99BEFB5B97}" name="Logo colors" dataDxfId="0" dataCellStyle="Normal 3 2 2"/>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glennm@bellsports.net" TargetMode="External"/><Relationship Id="rId7" Type="http://schemas.openxmlformats.org/officeDocument/2006/relationships/printerSettings" Target="../printerSettings/printerSettings2.bin"/><Relationship Id="rId2" Type="http://schemas.openxmlformats.org/officeDocument/2006/relationships/hyperlink" Target="mailto:marshallclark.taralee@gmail.com" TargetMode="External"/><Relationship Id="rId1" Type="http://schemas.openxmlformats.org/officeDocument/2006/relationships/hyperlink" Target="mailto:snowbiz6194@comcast.net" TargetMode="External"/><Relationship Id="rId6" Type="http://schemas.openxmlformats.org/officeDocument/2006/relationships/hyperlink" Target="mailto:dvinet@rlanctot.com" TargetMode="External"/><Relationship Id="rId5" Type="http://schemas.openxmlformats.org/officeDocument/2006/relationships/hyperlink" Target="mailto:jojoly60@gmail.com" TargetMode="External"/><Relationship Id="rId4" Type="http://schemas.openxmlformats.org/officeDocument/2006/relationships/hyperlink" Target="mailto:nancyl@ryderseyewea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kponti@icloud.com" TargetMode="External"/><Relationship Id="rId3" Type="http://schemas.openxmlformats.org/officeDocument/2006/relationships/hyperlink" Target="mailto:marianne.deibel@gmail.com" TargetMode="External"/><Relationship Id="rId7" Type="http://schemas.openxmlformats.org/officeDocument/2006/relationships/hyperlink" Target="mailto:Amyprush.golfgirl@gmail.com" TargetMode="External"/><Relationship Id="rId2" Type="http://schemas.openxmlformats.org/officeDocument/2006/relationships/hyperlink" Target="mailto:bihallgal@yahoo.com" TargetMode="External"/><Relationship Id="rId1" Type="http://schemas.openxmlformats.org/officeDocument/2006/relationships/hyperlink" Target="mailto:harmoneddy@aol.com" TargetMode="External"/><Relationship Id="rId6" Type="http://schemas.openxmlformats.org/officeDocument/2006/relationships/hyperlink" Target="mailto:suepowersgolf@comcast.net" TargetMode="External"/><Relationship Id="rId5" Type="http://schemas.openxmlformats.org/officeDocument/2006/relationships/hyperlink" Target="mailto:dpick331@gmail.com" TargetMode="External"/><Relationship Id="rId4" Type="http://schemas.openxmlformats.org/officeDocument/2006/relationships/hyperlink" Target="mailto:lizogl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A949-A261-4606-804C-CC750910EE40}">
  <sheetPr codeName="Feuil7">
    <pageSetUpPr fitToPage="1"/>
  </sheetPr>
  <dimension ref="A1:AL87"/>
  <sheetViews>
    <sheetView showGridLines="0" tabSelected="1" zoomScaleNormal="100" workbookViewId="0">
      <selection activeCell="F15" sqref="F15:L15"/>
    </sheetView>
  </sheetViews>
  <sheetFormatPr defaultColWidth="8.85546875" defaultRowHeight="15" x14ac:dyDescent="0.25"/>
  <cols>
    <col min="1" max="1" width="5.140625" bestFit="1" customWidth="1"/>
    <col min="2" max="2" width="17.140625" customWidth="1"/>
    <col min="5" max="5" width="16.7109375" customWidth="1"/>
    <col min="7" max="7" width="22.5703125" bestFit="1" customWidth="1"/>
    <col min="8" max="8" width="25.7109375" bestFit="1" customWidth="1"/>
    <col min="9" max="9" width="17.42578125" customWidth="1"/>
    <col min="10" max="10" width="11.28515625" bestFit="1" customWidth="1"/>
    <col min="15" max="15" width="12.5703125" style="59" customWidth="1"/>
  </cols>
  <sheetData>
    <row r="1" spans="1:38" x14ac:dyDescent="0.25">
      <c r="A1" s="36"/>
      <c r="B1" s="37"/>
      <c r="C1" s="37"/>
      <c r="D1" s="37"/>
      <c r="E1" s="37"/>
      <c r="F1" s="37"/>
      <c r="G1" s="37"/>
      <c r="H1" s="37"/>
      <c r="I1" s="37"/>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6"/>
      <c r="AL1" s="36"/>
    </row>
    <row r="2" spans="1:38" x14ac:dyDescent="0.25">
      <c r="A2" s="36"/>
      <c r="B2" s="37"/>
      <c r="C2" s="37"/>
      <c r="D2" s="37"/>
      <c r="E2" s="37"/>
      <c r="F2" s="37"/>
      <c r="G2" s="37"/>
      <c r="H2" s="37"/>
      <c r="I2" s="37"/>
      <c r="J2" s="37"/>
      <c r="K2" s="37"/>
      <c r="L2" s="37"/>
      <c r="M2" s="37"/>
      <c r="N2" s="36"/>
      <c r="O2" s="36"/>
      <c r="P2" s="36"/>
      <c r="Q2" s="36"/>
      <c r="R2" s="36"/>
      <c r="S2" s="36"/>
      <c r="T2" s="36"/>
      <c r="U2" s="36"/>
      <c r="V2" s="36"/>
      <c r="W2" s="36"/>
      <c r="X2" s="36"/>
      <c r="Y2" s="36"/>
      <c r="Z2" s="36"/>
      <c r="AA2" s="36"/>
      <c r="AB2" s="36"/>
      <c r="AC2" s="36"/>
      <c r="AD2" s="36"/>
      <c r="AE2" s="36"/>
      <c r="AF2" s="36"/>
      <c r="AG2" s="36"/>
      <c r="AH2" s="36"/>
      <c r="AI2" s="36"/>
      <c r="AJ2" s="36"/>
      <c r="AK2" s="36"/>
      <c r="AL2" s="36"/>
    </row>
    <row r="3" spans="1:38" x14ac:dyDescent="0.25">
      <c r="A3" s="36"/>
      <c r="B3" s="58" t="e">
        <f>VLOOKUP(RepName,TableauVendeurs[],2,FALSE)</f>
        <v>#N/A</v>
      </c>
      <c r="C3" s="37"/>
      <c r="D3" s="37"/>
      <c r="E3" s="37"/>
      <c r="F3" s="37"/>
      <c r="H3" s="37"/>
      <c r="I3" s="37"/>
      <c r="J3" s="37"/>
      <c r="K3" s="37"/>
      <c r="L3" s="37"/>
      <c r="M3" s="37"/>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x14ac:dyDescent="0.25">
      <c r="A4" s="36"/>
      <c r="B4" s="38"/>
      <c r="C4" s="37"/>
      <c r="D4" s="37"/>
      <c r="E4" s="37"/>
      <c r="F4" s="37"/>
      <c r="G4" s="37"/>
      <c r="H4" s="37"/>
      <c r="I4" s="37"/>
      <c r="J4" s="37"/>
      <c r="K4" s="37"/>
      <c r="L4" s="37"/>
      <c r="M4" s="37"/>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36"/>
      <c r="B5" s="37"/>
      <c r="C5" s="37"/>
      <c r="D5" s="37"/>
      <c r="E5" s="37"/>
      <c r="F5" s="37"/>
      <c r="G5" s="37"/>
      <c r="H5" s="37"/>
      <c r="I5" s="37"/>
      <c r="J5" s="37"/>
      <c r="K5" s="37"/>
      <c r="L5" s="37"/>
      <c r="M5" s="37"/>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x14ac:dyDescent="0.25">
      <c r="A6" s="36"/>
      <c r="B6" s="38"/>
      <c r="C6" s="37"/>
      <c r="D6" s="37"/>
      <c r="E6" s="37"/>
      <c r="F6" s="37"/>
      <c r="G6" s="37"/>
      <c r="H6" s="37"/>
      <c r="I6" s="37"/>
      <c r="J6" s="37"/>
      <c r="K6" s="37"/>
      <c r="L6" s="37"/>
      <c r="M6" s="37"/>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x14ac:dyDescent="0.25">
      <c r="A7" s="38" t="e">
        <v>#N/A</v>
      </c>
      <c r="B7" s="36"/>
      <c r="C7" s="37"/>
      <c r="D7" s="37"/>
      <c r="E7" s="37"/>
      <c r="F7" s="37"/>
      <c r="G7" s="37"/>
      <c r="H7" s="37"/>
      <c r="I7" s="37"/>
      <c r="J7" s="37"/>
      <c r="K7" s="37"/>
      <c r="L7" s="37"/>
      <c r="M7" s="37"/>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s="3" customFormat="1" x14ac:dyDescent="0.25">
      <c r="A8" s="39"/>
      <c r="B8" s="40"/>
      <c r="C8" s="40"/>
      <c r="D8" s="40"/>
      <c r="E8" s="40"/>
      <c r="F8" s="40"/>
      <c r="G8" s="40"/>
      <c r="H8" s="40"/>
      <c r="I8" s="40"/>
      <c r="J8" s="40"/>
      <c r="K8" s="40"/>
      <c r="L8" s="40"/>
      <c r="M8" s="40"/>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s="3" customFormat="1" x14ac:dyDescent="0.25">
      <c r="A9" s="39"/>
      <c r="B9" s="40"/>
      <c r="C9" s="40"/>
      <c r="D9" s="40"/>
      <c r="E9" s="40"/>
      <c r="F9" s="40"/>
      <c r="G9" s="40"/>
      <c r="H9" s="40"/>
      <c r="I9" s="40"/>
      <c r="J9" s="40"/>
      <c r="K9" s="40"/>
      <c r="L9" s="40"/>
      <c r="M9" s="40"/>
      <c r="N9" s="39"/>
      <c r="O9" s="39"/>
      <c r="P9" s="39"/>
      <c r="Q9" s="39"/>
      <c r="R9" s="39"/>
      <c r="S9" s="39"/>
      <c r="T9" s="39"/>
      <c r="U9" s="39"/>
      <c r="V9" s="39"/>
      <c r="W9" s="39"/>
      <c r="X9" s="39"/>
      <c r="Y9" s="39"/>
      <c r="Z9" s="39"/>
      <c r="AA9" s="39"/>
      <c r="AB9" s="39"/>
      <c r="AC9" s="39"/>
      <c r="AD9" s="39"/>
      <c r="AE9" s="39"/>
      <c r="AF9" s="39"/>
      <c r="AG9" s="39"/>
      <c r="AH9" s="39"/>
      <c r="AI9" s="39"/>
      <c r="AJ9" s="39"/>
      <c r="AK9" s="39"/>
      <c r="AL9" s="39"/>
    </row>
    <row r="10" spans="1:38" x14ac:dyDescent="0.25">
      <c r="A10" s="36"/>
      <c r="B10" s="38"/>
      <c r="C10" s="38"/>
      <c r="D10" s="38"/>
      <c r="E10" s="38"/>
      <c r="F10" s="38"/>
      <c r="G10" s="38"/>
      <c r="H10" s="38"/>
      <c r="I10" s="38"/>
      <c r="J10" s="38"/>
      <c r="K10" s="38"/>
      <c r="L10" s="38"/>
      <c r="M10" s="38"/>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row>
    <row r="11" spans="1:38" ht="18" x14ac:dyDescent="0.25">
      <c r="A11" s="36"/>
      <c r="B11" s="209" t="s">
        <v>2571</v>
      </c>
      <c r="C11" s="209"/>
      <c r="D11" s="209"/>
      <c r="E11" s="209"/>
      <c r="F11" s="209"/>
      <c r="G11" s="209"/>
      <c r="H11" s="209"/>
      <c r="I11" s="209"/>
      <c r="J11" s="209"/>
      <c r="K11" s="209"/>
      <c r="L11" s="209"/>
      <c r="M11" s="37"/>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row>
    <row r="12" spans="1:38" ht="18" x14ac:dyDescent="0.25">
      <c r="A12" s="36"/>
      <c r="B12" s="209" t="s">
        <v>630</v>
      </c>
      <c r="C12" s="209"/>
      <c r="D12" s="209"/>
      <c r="E12" s="209"/>
      <c r="F12" s="209"/>
      <c r="G12" s="209"/>
      <c r="H12" s="209"/>
      <c r="I12" s="209"/>
      <c r="J12" s="209"/>
      <c r="K12" s="209"/>
      <c r="L12" s="209"/>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row>
    <row r="13" spans="1:38" ht="18" x14ac:dyDescent="0.25">
      <c r="A13" s="36"/>
      <c r="B13" s="41"/>
      <c r="C13" s="41"/>
      <c r="D13" s="41"/>
      <c r="E13" s="219">
        <v>45833</v>
      </c>
      <c r="F13" s="219"/>
      <c r="G13" s="219"/>
      <c r="H13" s="219"/>
      <c r="I13" s="41"/>
      <c r="J13" s="41"/>
      <c r="K13" s="41"/>
      <c r="L13" s="41"/>
      <c r="M13" s="42"/>
      <c r="N13" s="228"/>
      <c r="O13" s="228"/>
      <c r="P13" s="228"/>
      <c r="Q13" s="228"/>
      <c r="R13" s="228"/>
      <c r="S13" s="228"/>
      <c r="T13" s="228"/>
      <c r="U13" s="36"/>
      <c r="V13" s="36"/>
      <c r="W13" s="36"/>
      <c r="X13" s="36"/>
      <c r="Y13" s="36"/>
      <c r="Z13" s="36"/>
      <c r="AA13" s="36"/>
      <c r="AB13" s="36"/>
      <c r="AC13" s="36"/>
      <c r="AD13" s="36"/>
      <c r="AE13" s="36"/>
      <c r="AF13" s="36"/>
      <c r="AG13" s="36"/>
      <c r="AH13" s="36"/>
      <c r="AI13" s="36"/>
      <c r="AJ13" s="36"/>
      <c r="AK13" s="36"/>
      <c r="AL13" s="36"/>
    </row>
    <row r="14" spans="1:38" x14ac:dyDescent="0.25">
      <c r="A14" s="36"/>
      <c r="B14" s="43"/>
      <c r="C14" s="43"/>
      <c r="D14" s="43"/>
      <c r="E14" s="43"/>
      <c r="F14" s="43"/>
      <c r="G14" s="43"/>
      <c r="H14" s="43"/>
      <c r="I14" s="43"/>
      <c r="J14" s="43"/>
      <c r="K14" s="43"/>
      <c r="L14" s="43"/>
      <c r="M14" s="43"/>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38" x14ac:dyDescent="0.25">
      <c r="A15" s="36"/>
      <c r="B15" s="210" t="s">
        <v>0</v>
      </c>
      <c r="C15" s="211"/>
      <c r="D15" s="211"/>
      <c r="E15" s="212"/>
      <c r="F15" s="213"/>
      <c r="G15" s="214"/>
      <c r="H15" s="214"/>
      <c r="I15" s="214"/>
      <c r="J15" s="214"/>
      <c r="K15" s="214"/>
      <c r="L15" s="215"/>
      <c r="M15" s="56" t="str">
        <f>IF(CustomerNumber=0,"*","")</f>
        <v>*</v>
      </c>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38" x14ac:dyDescent="0.25">
      <c r="A16" s="36"/>
      <c r="B16" s="44"/>
      <c r="C16" s="44"/>
      <c r="D16" s="44"/>
      <c r="E16" s="45"/>
      <c r="F16" s="43"/>
      <c r="G16" s="43"/>
      <c r="H16" s="43"/>
      <c r="I16" s="43"/>
      <c r="J16" s="43"/>
      <c r="K16" s="43"/>
      <c r="L16" s="43"/>
      <c r="M16" s="5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1:38" ht="15.95" customHeight="1" x14ac:dyDescent="0.25">
      <c r="A17" s="36"/>
      <c r="B17" s="210" t="s">
        <v>1</v>
      </c>
      <c r="C17" s="211"/>
      <c r="D17" s="211"/>
      <c r="E17" s="212"/>
      <c r="F17" s="216"/>
      <c r="G17" s="217"/>
      <c r="H17" s="217"/>
      <c r="I17" s="217"/>
      <c r="J17" s="217"/>
      <c r="K17" s="217"/>
      <c r="L17" s="218"/>
      <c r="M17" s="56" t="str">
        <f>IF(Store=0,"*","")</f>
        <v>*</v>
      </c>
      <c r="V17" s="36"/>
      <c r="W17" s="36"/>
      <c r="X17" s="36"/>
      <c r="Y17" s="36"/>
      <c r="Z17" s="36"/>
      <c r="AA17" s="36"/>
      <c r="AB17" s="36"/>
      <c r="AC17" s="36"/>
      <c r="AD17" s="36"/>
      <c r="AE17" s="36"/>
      <c r="AF17" s="36"/>
      <c r="AG17" s="36"/>
      <c r="AH17" s="36"/>
      <c r="AI17" s="36"/>
      <c r="AJ17" s="36"/>
      <c r="AK17" s="36"/>
      <c r="AL17" s="36"/>
    </row>
    <row r="18" spans="1:38" ht="15.95" customHeight="1" x14ac:dyDescent="0.25">
      <c r="A18" s="36"/>
      <c r="B18" s="44"/>
      <c r="C18" s="44"/>
      <c r="D18" s="44"/>
      <c r="E18" s="45"/>
      <c r="F18" s="43"/>
      <c r="G18" s="43"/>
      <c r="H18" s="43"/>
      <c r="I18" s="43"/>
      <c r="J18" s="43"/>
      <c r="K18" s="43"/>
      <c r="L18" s="43"/>
      <c r="M18" s="56"/>
      <c r="V18" s="36"/>
      <c r="W18" s="36"/>
      <c r="X18" s="36"/>
      <c r="Y18" s="36"/>
      <c r="Z18" s="36"/>
      <c r="AA18" s="36"/>
      <c r="AB18" s="36"/>
      <c r="AC18" s="36"/>
      <c r="AD18" s="36"/>
      <c r="AE18" s="36"/>
      <c r="AF18" s="36"/>
      <c r="AG18" s="36"/>
      <c r="AH18" s="36"/>
      <c r="AI18" s="36"/>
      <c r="AJ18" s="36"/>
      <c r="AK18" s="36"/>
      <c r="AL18" s="36"/>
    </row>
    <row r="19" spans="1:38" ht="15.95" customHeight="1" x14ac:dyDescent="0.25">
      <c r="A19" s="36"/>
      <c r="B19" s="210" t="s">
        <v>2</v>
      </c>
      <c r="C19" s="211"/>
      <c r="D19" s="211"/>
      <c r="E19" s="212"/>
      <c r="F19" s="216"/>
      <c r="G19" s="217"/>
      <c r="H19" s="217"/>
      <c r="I19" s="217"/>
      <c r="J19" s="217"/>
      <c r="K19" s="217"/>
      <c r="L19" s="218"/>
      <c r="M19" s="56"/>
      <c r="N19" s="36"/>
      <c r="O19" s="36"/>
      <c r="P19" s="36"/>
      <c r="Q19" s="36"/>
      <c r="R19" s="36"/>
      <c r="S19" s="36"/>
      <c r="T19" s="36"/>
      <c r="U19" s="36"/>
      <c r="V19" s="36"/>
      <c r="W19" s="36"/>
      <c r="X19" s="36"/>
      <c r="Y19" s="36"/>
      <c r="Z19" s="36"/>
      <c r="AA19" s="36"/>
      <c r="AB19" s="36"/>
      <c r="AC19" s="36"/>
      <c r="AD19" s="36"/>
      <c r="AE19" s="36"/>
      <c r="AF19" s="47" t="s">
        <v>3</v>
      </c>
      <c r="AG19" s="48"/>
      <c r="AH19" s="48"/>
      <c r="AI19" s="48"/>
      <c r="AJ19" s="48"/>
      <c r="AK19" s="48"/>
      <c r="AL19" s="48"/>
    </row>
    <row r="20" spans="1:38" ht="15.95" customHeight="1" x14ac:dyDescent="0.25">
      <c r="A20" s="36"/>
      <c r="B20" s="44"/>
      <c r="C20" s="44"/>
      <c r="D20" s="44"/>
      <c r="E20" s="45"/>
      <c r="F20" s="43"/>
      <c r="G20" s="43"/>
      <c r="H20" s="43"/>
      <c r="I20" s="43"/>
      <c r="J20" s="43"/>
      <c r="K20" s="43"/>
      <c r="L20" s="43"/>
      <c r="M20" s="56"/>
      <c r="N20" s="36"/>
      <c r="O20" s="36"/>
      <c r="P20" s="36"/>
      <c r="Q20" s="36"/>
      <c r="R20" s="36"/>
      <c r="S20" s="36"/>
      <c r="T20" s="36"/>
      <c r="U20" s="36"/>
      <c r="V20" s="36"/>
      <c r="W20" s="36"/>
      <c r="X20" s="36"/>
      <c r="Y20" s="36"/>
      <c r="Z20" s="36"/>
      <c r="AA20" s="36"/>
      <c r="AB20" s="36"/>
      <c r="AC20" s="36"/>
      <c r="AD20" s="36"/>
      <c r="AE20" s="36"/>
      <c r="AF20" s="49" t="s">
        <v>4</v>
      </c>
      <c r="AG20" s="50"/>
      <c r="AH20" s="50"/>
      <c r="AI20" s="50"/>
      <c r="AJ20" s="50"/>
      <c r="AK20" s="50"/>
      <c r="AL20" s="51"/>
    </row>
    <row r="21" spans="1:38" ht="15.95" customHeight="1" x14ac:dyDescent="0.25">
      <c r="B21" s="210" t="s">
        <v>5</v>
      </c>
      <c r="C21" s="211"/>
      <c r="D21" s="211"/>
      <c r="E21" s="212"/>
      <c r="F21" s="216"/>
      <c r="G21" s="217"/>
      <c r="H21" s="217"/>
      <c r="I21" s="217"/>
      <c r="J21" s="217"/>
      <c r="K21" s="217"/>
      <c r="L21" s="218"/>
      <c r="M21" s="56"/>
      <c r="N21" s="36"/>
      <c r="O21" s="36"/>
      <c r="P21" s="36"/>
      <c r="Q21" s="36"/>
      <c r="R21" s="36"/>
      <c r="S21" s="36"/>
      <c r="T21" s="36"/>
      <c r="U21" s="36"/>
      <c r="V21" s="36"/>
      <c r="W21" s="36"/>
      <c r="X21" s="36"/>
      <c r="Y21" s="36"/>
      <c r="Z21" s="36"/>
      <c r="AA21" s="36"/>
      <c r="AB21" s="36"/>
      <c r="AC21" s="36"/>
      <c r="AD21" s="36"/>
      <c r="AE21" s="36"/>
      <c r="AF21" s="220"/>
      <c r="AG21" s="221"/>
      <c r="AH21" s="221"/>
      <c r="AI21" s="221"/>
      <c r="AJ21" s="221"/>
      <c r="AK21" s="221"/>
      <c r="AL21" s="222"/>
    </row>
    <row r="22" spans="1:38" ht="15.95" customHeight="1" x14ac:dyDescent="0.25">
      <c r="B22" s="44"/>
      <c r="C22" s="44"/>
      <c r="D22" s="44"/>
      <c r="E22" s="45"/>
      <c r="F22" s="43"/>
      <c r="G22" s="43"/>
      <c r="H22" s="43"/>
      <c r="I22" s="43"/>
      <c r="J22" s="43"/>
      <c r="K22" s="43"/>
      <c r="L22" s="43"/>
      <c r="M22" s="56"/>
      <c r="N22" s="36"/>
      <c r="O22" s="36"/>
      <c r="P22" s="36"/>
      <c r="Q22" s="36"/>
      <c r="R22" s="36"/>
      <c r="S22" s="36"/>
      <c r="T22" s="36"/>
      <c r="U22" s="36"/>
      <c r="V22" s="36"/>
      <c r="W22" s="36"/>
      <c r="X22" s="36"/>
      <c r="Y22" s="36"/>
      <c r="Z22" s="36"/>
      <c r="AA22" s="36"/>
      <c r="AB22" s="36"/>
      <c r="AC22" s="36"/>
      <c r="AD22" s="36"/>
      <c r="AE22" s="36"/>
      <c r="AF22" s="223"/>
      <c r="AG22" s="221"/>
      <c r="AH22" s="221"/>
      <c r="AI22" s="221"/>
      <c r="AJ22" s="221"/>
      <c r="AK22" s="221"/>
      <c r="AL22" s="222"/>
    </row>
    <row r="23" spans="1:38" ht="15.95" customHeight="1" x14ac:dyDescent="0.25">
      <c r="B23" s="210" t="s">
        <v>6</v>
      </c>
      <c r="C23" s="211"/>
      <c r="D23" s="211"/>
      <c r="E23" s="212"/>
      <c r="F23" s="216"/>
      <c r="G23" s="217"/>
      <c r="H23" s="217"/>
      <c r="I23" s="217"/>
      <c r="J23" s="217"/>
      <c r="K23" s="217"/>
      <c r="L23" s="218"/>
      <c r="M23" s="56"/>
      <c r="N23" s="36"/>
      <c r="O23" s="36"/>
      <c r="P23" s="36"/>
      <c r="Q23" s="36"/>
      <c r="R23" s="36"/>
      <c r="S23" s="36"/>
      <c r="T23" s="36"/>
      <c r="U23" s="36"/>
      <c r="V23" s="36"/>
      <c r="W23" s="36"/>
      <c r="X23" s="36"/>
      <c r="Y23" s="36"/>
      <c r="Z23" s="36"/>
      <c r="AA23" s="36"/>
      <c r="AB23" s="36"/>
      <c r="AC23" s="36"/>
      <c r="AD23" s="36"/>
      <c r="AE23" s="36"/>
      <c r="AF23" s="223"/>
      <c r="AG23" s="221"/>
      <c r="AH23" s="221"/>
      <c r="AI23" s="221"/>
      <c r="AJ23" s="221"/>
      <c r="AK23" s="221"/>
      <c r="AL23" s="222"/>
    </row>
    <row r="24" spans="1:38" ht="15.95" customHeight="1" x14ac:dyDescent="0.25">
      <c r="B24" s="44"/>
      <c r="C24" s="44"/>
      <c r="D24" s="44"/>
      <c r="E24" s="45"/>
      <c r="F24" s="43"/>
      <c r="G24" s="43"/>
      <c r="H24" s="43"/>
      <c r="I24" s="43"/>
      <c r="J24" s="43"/>
      <c r="K24" s="43"/>
      <c r="L24" s="43"/>
      <c r="M24" s="56"/>
      <c r="N24" s="36"/>
      <c r="O24" s="36"/>
      <c r="P24" s="36"/>
      <c r="Q24" s="36"/>
      <c r="R24" s="36"/>
      <c r="S24" s="36"/>
      <c r="T24" s="36"/>
      <c r="U24" s="36"/>
      <c r="V24" s="36"/>
      <c r="W24" s="36"/>
      <c r="X24" s="36"/>
      <c r="Y24" s="36"/>
      <c r="Z24" s="36"/>
      <c r="AA24" s="36"/>
      <c r="AB24" s="36"/>
      <c r="AC24" s="36"/>
      <c r="AD24" s="36"/>
      <c r="AE24" s="36"/>
      <c r="AF24" s="223"/>
      <c r="AG24" s="221"/>
      <c r="AH24" s="221"/>
      <c r="AI24" s="221"/>
      <c r="AJ24" s="221"/>
      <c r="AK24" s="221"/>
      <c r="AL24" s="222"/>
    </row>
    <row r="25" spans="1:38" ht="15.95" customHeight="1" x14ac:dyDescent="0.25">
      <c r="B25" s="210" t="s">
        <v>7</v>
      </c>
      <c r="C25" s="211"/>
      <c r="D25" s="211"/>
      <c r="E25" s="212"/>
      <c r="F25" s="227"/>
      <c r="G25" s="217"/>
      <c r="H25" s="217"/>
      <c r="I25" s="217"/>
      <c r="J25" s="217"/>
      <c r="K25" s="217"/>
      <c r="L25" s="218"/>
      <c r="M25" s="56" t="str">
        <f>IF(EMail=0,"*","")</f>
        <v>*</v>
      </c>
      <c r="N25" s="36"/>
      <c r="O25" s="36"/>
      <c r="P25" s="36"/>
      <c r="Q25" s="36"/>
      <c r="R25" s="36"/>
      <c r="S25" s="36"/>
      <c r="T25" s="36"/>
      <c r="U25" s="36"/>
      <c r="V25" s="36"/>
      <c r="W25" s="36"/>
      <c r="X25" s="36"/>
      <c r="Y25" s="36"/>
      <c r="Z25" s="36"/>
      <c r="AA25" s="36"/>
      <c r="AB25" s="36"/>
      <c r="AC25" s="36"/>
      <c r="AD25" s="36"/>
      <c r="AE25" s="36"/>
      <c r="AF25" s="224"/>
      <c r="AG25" s="225"/>
      <c r="AH25" s="225"/>
      <c r="AI25" s="225"/>
      <c r="AJ25" s="225"/>
      <c r="AK25" s="225"/>
      <c r="AL25" s="226"/>
    </row>
    <row r="26" spans="1:38" ht="15.95" customHeight="1" x14ac:dyDescent="0.25">
      <c r="B26" s="44"/>
      <c r="C26" s="44"/>
      <c r="D26" s="44"/>
      <c r="E26" s="45"/>
      <c r="F26" s="43"/>
      <c r="G26" s="43"/>
      <c r="H26" s="43"/>
      <c r="I26" s="43"/>
      <c r="J26" s="43"/>
      <c r="K26" s="43"/>
      <c r="L26" s="43"/>
      <c r="M26" s="56"/>
      <c r="N26" s="36"/>
      <c r="O26" s="36"/>
      <c r="P26" s="36"/>
      <c r="Q26" s="36"/>
      <c r="R26" s="36"/>
      <c r="S26" s="36"/>
      <c r="T26" s="36"/>
      <c r="U26" s="36"/>
      <c r="V26" s="36"/>
      <c r="W26" s="36"/>
      <c r="X26" s="36"/>
      <c r="Y26" s="36"/>
      <c r="Z26" s="36"/>
      <c r="AA26" s="36"/>
      <c r="AB26" s="36"/>
      <c r="AC26" s="36"/>
      <c r="AD26" s="36"/>
      <c r="AE26" s="36"/>
      <c r="AF26" s="49" t="s">
        <v>8</v>
      </c>
      <c r="AG26" s="50"/>
      <c r="AH26" s="50"/>
      <c r="AI26" s="50"/>
      <c r="AJ26" s="50"/>
      <c r="AK26" s="50"/>
      <c r="AL26" s="51"/>
    </row>
    <row r="27" spans="1:38" ht="15.95" customHeight="1" x14ac:dyDescent="0.25">
      <c r="B27" s="210" t="s">
        <v>9</v>
      </c>
      <c r="C27" s="211"/>
      <c r="D27" s="211"/>
      <c r="E27" s="212"/>
      <c r="F27" s="232">
        <f ca="1">TODAY()</f>
        <v>45853</v>
      </c>
      <c r="G27" s="217"/>
      <c r="H27" s="217"/>
      <c r="I27" s="217"/>
      <c r="J27" s="217"/>
      <c r="K27" s="217"/>
      <c r="L27" s="218"/>
      <c r="M27" s="56" t="str">
        <f ca="1">IF(OrderDate=0,"*","")</f>
        <v/>
      </c>
      <c r="N27" s="52"/>
      <c r="O27" s="52"/>
      <c r="P27" s="52"/>
      <c r="Q27" s="52"/>
      <c r="R27" s="52"/>
      <c r="S27" s="52"/>
      <c r="T27" s="52"/>
      <c r="U27" s="52"/>
      <c r="V27" s="52"/>
      <c r="W27" s="52"/>
      <c r="X27" s="52"/>
      <c r="Y27" s="52"/>
      <c r="Z27" s="52"/>
      <c r="AA27" s="52"/>
      <c r="AB27" s="52"/>
      <c r="AC27" s="52"/>
      <c r="AD27" s="52"/>
      <c r="AE27" s="36"/>
      <c r="AF27" s="229"/>
      <c r="AG27" s="230"/>
      <c r="AH27" s="230"/>
      <c r="AI27" s="230"/>
      <c r="AJ27" s="230"/>
      <c r="AK27" s="230"/>
      <c r="AL27" s="231"/>
    </row>
    <row r="28" spans="1:38" ht="15.95" customHeight="1" x14ac:dyDescent="0.25">
      <c r="B28" s="44"/>
      <c r="C28" s="44"/>
      <c r="D28" s="45"/>
      <c r="E28" s="44"/>
      <c r="F28" s="43"/>
      <c r="G28" s="43"/>
      <c r="H28" s="43"/>
      <c r="I28" s="43"/>
      <c r="J28" s="43"/>
      <c r="K28" s="43"/>
      <c r="L28" s="36"/>
      <c r="M28" s="57"/>
      <c r="N28" s="52"/>
      <c r="O28" s="52"/>
      <c r="P28" s="52"/>
      <c r="Q28" s="52"/>
      <c r="R28" s="52"/>
      <c r="S28" s="52"/>
      <c r="T28" s="52"/>
      <c r="U28" s="52"/>
      <c r="V28" s="52"/>
      <c r="W28" s="52"/>
      <c r="X28" s="52"/>
      <c r="Y28" s="52"/>
      <c r="Z28" s="52"/>
      <c r="AA28" s="52"/>
      <c r="AB28" s="52"/>
      <c r="AC28" s="52"/>
      <c r="AD28" s="52"/>
      <c r="AE28" s="36"/>
      <c r="AF28" s="223"/>
      <c r="AG28" s="221"/>
      <c r="AH28" s="221"/>
      <c r="AI28" s="221"/>
      <c r="AJ28" s="221"/>
      <c r="AK28" s="221"/>
      <c r="AL28" s="222"/>
    </row>
    <row r="29" spans="1:38" ht="15.95" customHeight="1" x14ac:dyDescent="0.25">
      <c r="B29" s="210" t="s">
        <v>10</v>
      </c>
      <c r="C29" s="211"/>
      <c r="D29" s="211"/>
      <c r="E29" s="212"/>
      <c r="F29" s="213"/>
      <c r="G29" s="214"/>
      <c r="H29" s="214"/>
      <c r="I29" s="214"/>
      <c r="J29" s="214"/>
      <c r="K29" s="214"/>
      <c r="L29" s="215"/>
      <c r="M29" s="56" t="str">
        <f>IF(PoNo=0,"*","")</f>
        <v>*</v>
      </c>
      <c r="N29" s="53"/>
      <c r="O29" s="36"/>
      <c r="P29" s="36"/>
      <c r="Q29" s="36"/>
      <c r="R29" s="36"/>
      <c r="S29" s="36"/>
      <c r="T29" s="36"/>
      <c r="U29" s="36"/>
      <c r="V29" s="36"/>
      <c r="W29" s="36"/>
      <c r="X29" s="36"/>
      <c r="Y29" s="36"/>
      <c r="Z29" s="36"/>
      <c r="AA29" s="36"/>
      <c r="AB29" s="36"/>
      <c r="AC29" s="36"/>
      <c r="AD29" s="36"/>
      <c r="AE29" s="36"/>
      <c r="AF29" s="223"/>
      <c r="AG29" s="221"/>
      <c r="AH29" s="221"/>
      <c r="AI29" s="221"/>
      <c r="AJ29" s="221"/>
      <c r="AK29" s="221"/>
      <c r="AL29" s="222"/>
    </row>
    <row r="30" spans="1:38" ht="15.95" customHeight="1" x14ac:dyDescent="0.25">
      <c r="B30" s="44"/>
      <c r="C30" s="44"/>
      <c r="D30" s="44"/>
      <c r="E30" s="45"/>
      <c r="F30" s="43"/>
      <c r="G30" s="43"/>
      <c r="H30" s="43"/>
      <c r="I30" s="43"/>
      <c r="J30" s="43"/>
      <c r="K30" s="43"/>
      <c r="L30" s="43"/>
      <c r="M30" s="56"/>
      <c r="N30" s="36"/>
      <c r="O30" s="36"/>
      <c r="P30" s="36"/>
      <c r="Q30" s="36"/>
      <c r="R30" s="36"/>
      <c r="S30" s="36"/>
      <c r="T30" s="36"/>
      <c r="U30" s="36"/>
      <c r="V30" s="36"/>
      <c r="W30" s="36"/>
      <c r="X30" s="36"/>
      <c r="Y30" s="36"/>
      <c r="Z30" s="36"/>
      <c r="AA30" s="36"/>
      <c r="AB30" s="36"/>
      <c r="AC30" s="36"/>
      <c r="AD30" s="36"/>
      <c r="AE30" s="36"/>
      <c r="AF30" s="223"/>
      <c r="AG30" s="221"/>
      <c r="AH30" s="221"/>
      <c r="AI30" s="221"/>
      <c r="AJ30" s="221"/>
      <c r="AK30" s="221"/>
      <c r="AL30" s="222"/>
    </row>
    <row r="31" spans="1:38" ht="15.95" customHeight="1" x14ac:dyDescent="0.25">
      <c r="B31" s="210" t="s">
        <v>11</v>
      </c>
      <c r="C31" s="211"/>
      <c r="D31" s="211"/>
      <c r="E31" s="212"/>
      <c r="F31" s="232"/>
      <c r="G31" s="217"/>
      <c r="H31" s="217"/>
      <c r="I31" s="217"/>
      <c r="J31" s="217"/>
      <c r="K31" s="217"/>
      <c r="L31" s="218"/>
      <c r="M31" s="56" t="str">
        <f>IF(ShipDate=0,"*","")</f>
        <v>*</v>
      </c>
      <c r="N31" s="36"/>
      <c r="O31" s="36"/>
      <c r="P31" s="36"/>
      <c r="Q31" s="36"/>
      <c r="R31" s="36"/>
      <c r="S31" s="36"/>
      <c r="T31" s="36"/>
      <c r="U31" s="36"/>
      <c r="V31" s="36"/>
      <c r="W31" s="36"/>
      <c r="X31" s="36"/>
      <c r="Y31" s="36"/>
      <c r="Z31" s="36"/>
      <c r="AA31" s="36"/>
      <c r="AB31" s="36"/>
      <c r="AC31" s="36"/>
      <c r="AD31" s="36"/>
      <c r="AE31" s="36"/>
      <c r="AF31" s="224"/>
      <c r="AG31" s="225"/>
      <c r="AH31" s="225"/>
      <c r="AI31" s="225"/>
      <c r="AJ31" s="225"/>
      <c r="AK31" s="225"/>
      <c r="AL31" s="226"/>
    </row>
    <row r="32" spans="1:38" ht="15.95" customHeight="1" x14ac:dyDescent="0.25">
      <c r="B32" s="45"/>
      <c r="C32" s="44"/>
      <c r="D32" s="44"/>
      <c r="E32" s="44"/>
      <c r="F32" s="60"/>
      <c r="G32" s="61"/>
      <c r="H32" s="61"/>
      <c r="I32" s="61"/>
      <c r="J32" s="61"/>
      <c r="K32" s="61"/>
      <c r="L32" s="61"/>
      <c r="M32" s="56"/>
      <c r="N32" s="36"/>
      <c r="O32" s="36"/>
      <c r="P32" s="36"/>
      <c r="Q32" s="36"/>
      <c r="R32" s="36"/>
      <c r="S32" s="36"/>
      <c r="T32" s="36"/>
      <c r="U32" s="36"/>
      <c r="V32" s="36"/>
      <c r="W32" s="36"/>
      <c r="X32" s="36"/>
      <c r="Y32" s="36"/>
      <c r="Z32" s="36"/>
      <c r="AA32" s="36"/>
      <c r="AB32" s="36"/>
      <c r="AC32" s="36"/>
      <c r="AD32" s="36"/>
      <c r="AE32" s="36"/>
      <c r="AF32" s="55"/>
      <c r="AG32" s="55"/>
      <c r="AH32" s="55"/>
      <c r="AI32" s="55"/>
      <c r="AJ32" s="55"/>
      <c r="AK32" s="55"/>
      <c r="AL32" s="55"/>
    </row>
    <row r="33" spans="1:38" ht="15.95" customHeight="1" x14ac:dyDescent="0.25">
      <c r="B33" s="249" t="s">
        <v>12</v>
      </c>
      <c r="C33" s="249"/>
      <c r="D33" s="249"/>
      <c r="E33" s="249"/>
      <c r="F33" s="250">
        <f>ShipDate+30</f>
        <v>30</v>
      </c>
      <c r="G33" s="250"/>
      <c r="H33" s="250"/>
      <c r="I33" s="250"/>
      <c r="J33" s="250"/>
      <c r="K33" s="250"/>
      <c r="L33" s="250"/>
      <c r="M33" s="56" t="str">
        <f>IF(CancelDate=0,"*","")</f>
        <v/>
      </c>
      <c r="N33" s="36"/>
      <c r="O33" s="36"/>
      <c r="P33" s="36"/>
      <c r="Q33" s="36"/>
      <c r="R33" s="36"/>
      <c r="S33" s="36"/>
      <c r="T33" s="36"/>
      <c r="U33" s="36"/>
      <c r="V33" s="36"/>
      <c r="W33" s="36"/>
      <c r="X33" s="36"/>
      <c r="Y33" s="36"/>
      <c r="Z33" s="36"/>
      <c r="AA33" s="36"/>
      <c r="AB33" s="36"/>
      <c r="AC33" s="36"/>
      <c r="AD33" s="36"/>
      <c r="AE33" s="36"/>
      <c r="AF33" s="55"/>
      <c r="AG33" s="55"/>
      <c r="AH33" s="55"/>
      <c r="AI33" s="55"/>
      <c r="AJ33" s="55"/>
      <c r="AK33" s="55"/>
      <c r="AL33" s="55"/>
    </row>
    <row r="34" spans="1:38" ht="15.95" customHeight="1" x14ac:dyDescent="0.25">
      <c r="B34" s="45"/>
      <c r="C34" s="44"/>
      <c r="D34" s="44"/>
      <c r="E34" s="44"/>
      <c r="F34" s="60"/>
      <c r="G34" s="61"/>
      <c r="H34" s="61"/>
      <c r="I34" s="61"/>
      <c r="J34" s="61"/>
      <c r="K34" s="61"/>
      <c r="L34" s="61"/>
      <c r="M34" s="56"/>
      <c r="N34" s="36"/>
      <c r="O34" s="36"/>
      <c r="P34" s="36"/>
      <c r="Q34" s="36"/>
      <c r="R34" s="36"/>
      <c r="S34" s="36"/>
      <c r="T34" s="36"/>
      <c r="U34" s="36"/>
      <c r="V34" s="36"/>
      <c r="W34" s="36"/>
      <c r="X34" s="36"/>
      <c r="Y34" s="36"/>
      <c r="Z34" s="36"/>
      <c r="AA34" s="36"/>
      <c r="AB34" s="36"/>
      <c r="AC34" s="36"/>
      <c r="AD34" s="36"/>
      <c r="AE34" s="36"/>
      <c r="AF34" s="55"/>
      <c r="AG34" s="55"/>
      <c r="AH34" s="55"/>
      <c r="AI34" s="55"/>
      <c r="AJ34" s="55"/>
      <c r="AK34" s="55"/>
      <c r="AL34" s="55"/>
    </row>
    <row r="35" spans="1:38" ht="15.95" customHeight="1" x14ac:dyDescent="0.25">
      <c r="B35" s="44"/>
      <c r="C35" s="44"/>
      <c r="D35" s="44"/>
      <c r="E35" s="45"/>
      <c r="F35" s="43"/>
      <c r="G35" s="43"/>
      <c r="H35" s="43"/>
      <c r="I35" s="43"/>
      <c r="J35" s="43"/>
      <c r="K35" s="43"/>
      <c r="L35" s="43"/>
      <c r="M35" s="5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row>
    <row r="36" spans="1:38" ht="15.95" customHeight="1" x14ac:dyDescent="0.25">
      <c r="B36" s="210" t="s">
        <v>13</v>
      </c>
      <c r="C36" s="211"/>
      <c r="D36" s="211"/>
      <c r="E36" s="212"/>
      <c r="F36" s="216"/>
      <c r="G36" s="217"/>
      <c r="H36" s="217"/>
      <c r="I36" s="217"/>
      <c r="J36" s="217"/>
      <c r="K36" s="217"/>
      <c r="L36" s="218"/>
      <c r="M36" s="56" t="str">
        <f>IF(ShipMode=0,"*","")</f>
        <v>*</v>
      </c>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row>
    <row r="37" spans="1:38" ht="15.95" customHeight="1" x14ac:dyDescent="0.25">
      <c r="A37" s="36"/>
      <c r="B37" s="44"/>
      <c r="C37" s="44"/>
      <c r="D37" s="44"/>
      <c r="E37" s="45"/>
      <c r="F37" s="43"/>
      <c r="G37" s="43"/>
      <c r="H37" s="43"/>
      <c r="I37" s="43"/>
      <c r="J37" s="43"/>
      <c r="K37" s="43"/>
      <c r="L37" s="43"/>
      <c r="M37" s="56"/>
      <c r="V37" s="36"/>
      <c r="W37" s="36"/>
      <c r="X37" s="36"/>
      <c r="Y37" s="36"/>
      <c r="Z37" s="36"/>
      <c r="AA37" s="36"/>
      <c r="AB37" s="36"/>
      <c r="AC37" s="36"/>
      <c r="AD37" s="36"/>
      <c r="AE37" s="36"/>
      <c r="AF37" s="36"/>
      <c r="AG37" s="36"/>
      <c r="AH37" s="36"/>
      <c r="AI37" s="36"/>
      <c r="AJ37" s="36"/>
      <c r="AK37" s="36"/>
      <c r="AL37" s="36"/>
    </row>
    <row r="38" spans="1:38" ht="15.95" customHeight="1" x14ac:dyDescent="0.25">
      <c r="A38" s="36"/>
      <c r="B38" s="241" t="s">
        <v>14</v>
      </c>
      <c r="C38" s="247"/>
      <c r="D38" s="247"/>
      <c r="E38" s="248"/>
      <c r="F38" s="216"/>
      <c r="G38" s="217"/>
      <c r="H38" s="217"/>
      <c r="I38" s="217"/>
      <c r="J38" s="217"/>
      <c r="K38" s="217"/>
      <c r="L38" s="218"/>
      <c r="M38" s="56"/>
      <c r="N38" s="36"/>
      <c r="O38" s="36"/>
      <c r="P38" s="36"/>
      <c r="Q38" s="36"/>
      <c r="R38" s="36"/>
      <c r="S38" s="36"/>
      <c r="T38" s="36"/>
      <c r="U38" s="36"/>
      <c r="V38" s="36"/>
      <c r="W38" s="36"/>
      <c r="X38" s="36"/>
      <c r="Y38" s="36"/>
      <c r="Z38" s="36"/>
      <c r="AA38" s="36"/>
      <c r="AB38" s="36"/>
      <c r="AC38" s="36"/>
      <c r="AD38" s="36"/>
      <c r="AE38" s="36"/>
      <c r="AF38" s="47" t="s">
        <v>3</v>
      </c>
      <c r="AG38" s="48"/>
      <c r="AH38" s="48"/>
      <c r="AI38" s="48"/>
      <c r="AJ38" s="48"/>
      <c r="AK38" s="48"/>
      <c r="AL38" s="48"/>
    </row>
    <row r="39" spans="1:38" ht="15.95" customHeight="1" x14ac:dyDescent="0.25">
      <c r="A39" s="36"/>
      <c r="B39" s="44"/>
      <c r="C39" s="44"/>
      <c r="D39" s="44"/>
      <c r="E39" s="45"/>
      <c r="F39" s="43"/>
      <c r="G39" s="43"/>
      <c r="H39" s="43"/>
      <c r="I39" s="43"/>
      <c r="J39" s="43"/>
      <c r="K39" s="43"/>
      <c r="L39" s="43"/>
      <c r="M39" s="56"/>
      <c r="N39" s="36"/>
      <c r="O39" s="36"/>
      <c r="P39" s="36"/>
      <c r="Q39" s="36"/>
      <c r="R39" s="36"/>
      <c r="S39" s="36"/>
      <c r="T39" s="36"/>
      <c r="U39" s="36"/>
      <c r="V39" s="36"/>
      <c r="W39" s="36"/>
      <c r="X39" s="36"/>
      <c r="Y39" s="36"/>
      <c r="Z39" s="36"/>
      <c r="AA39" s="36"/>
      <c r="AB39" s="36"/>
      <c r="AC39" s="36"/>
      <c r="AD39" s="36"/>
      <c r="AE39" s="36"/>
      <c r="AF39" s="49" t="s">
        <v>4</v>
      </c>
      <c r="AG39" s="50"/>
      <c r="AH39" s="50"/>
      <c r="AI39" s="50"/>
      <c r="AJ39" s="50"/>
      <c r="AK39" s="50"/>
      <c r="AL39" s="51"/>
    </row>
    <row r="40" spans="1:38" ht="15.95" customHeight="1" x14ac:dyDescent="0.25">
      <c r="B40" s="210" t="s">
        <v>15</v>
      </c>
      <c r="C40" s="211"/>
      <c r="D40" s="211"/>
      <c r="E40" s="212"/>
      <c r="F40" s="244"/>
      <c r="G40" s="245"/>
      <c r="H40" s="245"/>
      <c r="I40" s="245"/>
      <c r="J40" s="245"/>
      <c r="K40" s="245"/>
      <c r="L40" s="246"/>
      <c r="M40" s="56" t="str">
        <f>IF(Terms=0,"*","")</f>
        <v>*</v>
      </c>
      <c r="AC40" s="36"/>
      <c r="AD40" s="36"/>
      <c r="AE40" s="36"/>
      <c r="AF40" s="36"/>
      <c r="AG40" s="36"/>
      <c r="AH40" s="36"/>
      <c r="AI40" s="36"/>
      <c r="AJ40" s="36"/>
      <c r="AK40" s="36"/>
      <c r="AL40" s="36"/>
    </row>
    <row r="41" spans="1:38" ht="15.95" customHeight="1" x14ac:dyDescent="0.25">
      <c r="A41" s="36"/>
      <c r="B41" s="44"/>
      <c r="C41" s="44"/>
      <c r="D41" s="44"/>
      <c r="E41" s="45"/>
      <c r="F41" s="43"/>
      <c r="G41" s="43"/>
      <c r="H41" s="43"/>
      <c r="I41" s="43"/>
      <c r="J41" s="43"/>
      <c r="K41" s="43"/>
      <c r="L41" s="43"/>
      <c r="M41" s="56"/>
      <c r="V41" s="36"/>
      <c r="W41" s="36"/>
      <c r="X41" s="36"/>
      <c r="Y41" s="36"/>
      <c r="Z41" s="36"/>
      <c r="AA41" s="36"/>
      <c r="AB41" s="36"/>
      <c r="AC41" s="36"/>
      <c r="AD41" s="36"/>
      <c r="AE41" s="36"/>
      <c r="AF41" s="36"/>
      <c r="AG41" s="36"/>
      <c r="AH41" s="36"/>
      <c r="AI41" s="36"/>
      <c r="AJ41" s="36"/>
      <c r="AK41" s="36"/>
      <c r="AL41" s="36"/>
    </row>
    <row r="42" spans="1:38" ht="15.95" customHeight="1" x14ac:dyDescent="0.25">
      <c r="A42" s="36"/>
      <c r="B42" s="210" t="s">
        <v>16</v>
      </c>
      <c r="C42" s="211"/>
      <c r="D42" s="211"/>
      <c r="E42" s="212"/>
      <c r="F42" s="216"/>
      <c r="G42" s="217"/>
      <c r="H42" s="217"/>
      <c r="I42" s="217"/>
      <c r="J42" s="217"/>
      <c r="K42" s="217"/>
      <c r="L42" s="218"/>
      <c r="M42" s="56" t="str">
        <f>IF(BuyerName=0,"*","")</f>
        <v>*</v>
      </c>
      <c r="N42" s="36"/>
      <c r="O42" s="36"/>
      <c r="P42" s="36"/>
      <c r="Q42" s="36"/>
      <c r="R42" s="36"/>
      <c r="S42" s="36"/>
      <c r="T42" s="36"/>
      <c r="U42" s="36"/>
      <c r="V42" s="36"/>
      <c r="W42" s="36"/>
      <c r="X42" s="36"/>
      <c r="Y42" s="36"/>
      <c r="Z42" s="36"/>
      <c r="AA42" s="36"/>
      <c r="AB42" s="36"/>
      <c r="AC42" s="36"/>
      <c r="AD42" s="36"/>
      <c r="AE42" s="36"/>
      <c r="AF42" s="47" t="s">
        <v>3</v>
      </c>
      <c r="AG42" s="48"/>
      <c r="AH42" s="48"/>
      <c r="AI42" s="48"/>
      <c r="AJ42" s="48"/>
      <c r="AK42" s="48"/>
      <c r="AL42" s="48"/>
    </row>
    <row r="43" spans="1:38" ht="15.95" customHeight="1" x14ac:dyDescent="0.25">
      <c r="A43" s="36"/>
      <c r="B43" s="44"/>
      <c r="C43" s="44"/>
      <c r="D43" s="44"/>
      <c r="E43" s="45"/>
      <c r="F43" s="43"/>
      <c r="G43" s="43"/>
      <c r="H43" s="43"/>
      <c r="I43" s="43"/>
      <c r="J43" s="43"/>
      <c r="K43" s="43"/>
      <c r="L43" s="43"/>
      <c r="M43" s="56"/>
      <c r="N43" s="36"/>
      <c r="O43" s="36"/>
      <c r="P43" s="36"/>
      <c r="Q43" s="36"/>
      <c r="R43" s="36"/>
      <c r="S43" s="36"/>
      <c r="T43" s="36"/>
      <c r="U43" s="36"/>
      <c r="V43" s="36"/>
      <c r="W43" s="36"/>
      <c r="X43" s="36"/>
      <c r="Y43" s="36"/>
      <c r="Z43" s="36"/>
      <c r="AA43" s="36"/>
      <c r="AB43" s="36"/>
      <c r="AC43" s="36"/>
      <c r="AD43" s="36"/>
      <c r="AE43" s="36"/>
      <c r="AF43" s="49" t="s">
        <v>4</v>
      </c>
      <c r="AG43" s="50"/>
      <c r="AH43" s="50"/>
      <c r="AI43" s="50"/>
      <c r="AJ43" s="50"/>
      <c r="AK43" s="50"/>
      <c r="AL43" s="51"/>
    </row>
    <row r="44" spans="1:38" ht="15.95" customHeight="1" x14ac:dyDescent="0.25">
      <c r="A44" s="36"/>
      <c r="B44" s="210" t="s">
        <v>17</v>
      </c>
      <c r="C44" s="211"/>
      <c r="D44" s="211"/>
      <c r="E44" s="212"/>
      <c r="F44" s="216"/>
      <c r="G44" s="217"/>
      <c r="H44" s="217"/>
      <c r="I44" s="217"/>
      <c r="J44" s="217"/>
      <c r="K44" s="217"/>
      <c r="L44" s="218"/>
      <c r="M44" s="56" t="str">
        <f>IF(RepName=0,"*","")</f>
        <v>*</v>
      </c>
      <c r="AF44" s="7"/>
    </row>
    <row r="45" spans="1:38" ht="15.95" customHeight="1" x14ac:dyDescent="0.25">
      <c r="A45" s="36"/>
      <c r="B45" s="43"/>
      <c r="C45" s="43"/>
      <c r="D45" s="43"/>
      <c r="E45" s="45"/>
      <c r="F45" s="43"/>
      <c r="G45" s="43"/>
      <c r="H45" s="43"/>
      <c r="I45" s="43"/>
      <c r="J45" s="43"/>
      <c r="K45" s="43"/>
      <c r="L45" s="43"/>
      <c r="M45" s="46"/>
      <c r="N45" s="36"/>
    </row>
    <row r="46" spans="1:38" ht="52.15" customHeight="1" x14ac:dyDescent="0.25">
      <c r="A46" s="36"/>
      <c r="B46" s="210" t="s">
        <v>18</v>
      </c>
      <c r="C46" s="211"/>
      <c r="D46" s="211"/>
      <c r="E46" s="212"/>
      <c r="F46" s="238"/>
      <c r="G46" s="239"/>
      <c r="H46" s="239"/>
      <c r="I46" s="239"/>
      <c r="J46" s="239"/>
      <c r="K46" s="239"/>
      <c r="L46" s="240"/>
      <c r="M46" s="54"/>
    </row>
    <row r="47" spans="1:38" ht="13.5" customHeight="1" x14ac:dyDescent="0.25">
      <c r="A47" s="36"/>
      <c r="B47" s="43"/>
      <c r="C47" s="43"/>
      <c r="D47" s="43"/>
      <c r="E47" s="45"/>
      <c r="F47" s="43"/>
      <c r="G47" s="43"/>
      <c r="H47" s="43"/>
      <c r="I47" s="43"/>
      <c r="J47" s="43"/>
      <c r="K47" s="43"/>
      <c r="L47" s="43"/>
      <c r="M47" s="46"/>
      <c r="N47" s="36"/>
    </row>
    <row r="48" spans="1:38" ht="14.45" hidden="1" customHeight="1" x14ac:dyDescent="0.25">
      <c r="A48" s="36"/>
      <c r="B48" s="241" t="s">
        <v>19</v>
      </c>
      <c r="C48" s="242"/>
      <c r="D48" s="242"/>
      <c r="E48" s="243"/>
      <c r="F48" s="124" t="s">
        <v>20</v>
      </c>
      <c r="G48" s="233">
        <v>0</v>
      </c>
      <c r="H48" s="234"/>
      <c r="I48" s="124" t="s">
        <v>21</v>
      </c>
      <c r="J48" s="235">
        <v>0</v>
      </c>
      <c r="K48" s="236"/>
      <c r="L48" s="237"/>
      <c r="M48" s="46"/>
      <c r="N48" s="36"/>
    </row>
    <row r="49" spans="1:15" ht="14.45" hidden="1" customHeight="1" x14ac:dyDescent="0.25">
      <c r="A49" s="36"/>
      <c r="B49" s="205" t="s">
        <v>423</v>
      </c>
      <c r="C49" s="205"/>
      <c r="D49" s="205"/>
      <c r="E49" s="205"/>
      <c r="F49" s="205"/>
      <c r="G49" s="203"/>
      <c r="H49" s="203"/>
      <c r="I49" s="43"/>
      <c r="J49" s="43"/>
      <c r="K49" s="43"/>
      <c r="L49" s="43"/>
      <c r="M49" s="43"/>
      <c r="N49" s="36"/>
    </row>
    <row r="50" spans="1:15" ht="13.5" hidden="1" customHeight="1" x14ac:dyDescent="0.25">
      <c r="A50" s="36"/>
      <c r="B50" s="206" t="s">
        <v>22</v>
      </c>
      <c r="C50" s="206"/>
      <c r="D50" s="206"/>
      <c r="E50" s="206"/>
      <c r="F50" s="206"/>
      <c r="G50" s="207"/>
      <c r="H50" s="207"/>
      <c r="I50" s="120"/>
      <c r="J50" s="43"/>
      <c r="K50" s="119"/>
      <c r="L50" s="43"/>
      <c r="M50" s="43"/>
      <c r="N50" s="36"/>
    </row>
    <row r="51" spans="1:15" ht="13.5" customHeight="1" x14ac:dyDescent="0.25"/>
    <row r="52" spans="1:15" ht="23.25" hidden="1" x14ac:dyDescent="0.25">
      <c r="A52" s="36"/>
      <c r="B52" s="43"/>
      <c r="C52" s="36"/>
      <c r="D52" s="36"/>
      <c r="E52" s="36"/>
      <c r="F52" s="36"/>
      <c r="G52" s="208"/>
      <c r="H52" s="208"/>
      <c r="I52" s="208"/>
      <c r="J52" s="208"/>
      <c r="K52" s="208"/>
      <c r="L52" s="36"/>
      <c r="M52" s="36"/>
    </row>
    <row r="53" spans="1:15" ht="17.25" hidden="1" customHeight="1" x14ac:dyDescent="0.3">
      <c r="H53" s="100" t="s">
        <v>23</v>
      </c>
      <c r="I53" s="101"/>
      <c r="J53" s="101" t="s">
        <v>24</v>
      </c>
      <c r="L53" s="102"/>
    </row>
    <row r="54" spans="1:15" hidden="1" x14ac:dyDescent="0.25">
      <c r="L54" s="103"/>
      <c r="O54" s="58"/>
    </row>
    <row r="55" spans="1:15" s="104" customFormat="1" ht="25.9" hidden="1" customHeight="1" x14ac:dyDescent="0.25">
      <c r="C55" s="201" t="s">
        <v>25</v>
      </c>
      <c r="D55" s="202"/>
      <c r="E55" s="202"/>
      <c r="F55" s="202"/>
      <c r="G55" s="202"/>
      <c r="H55" s="105" t="e">
        <f>#REF!</f>
        <v>#REF!</v>
      </c>
      <c r="I55" s="106"/>
      <c r="J55" s="197" t="e">
        <f>#REF!</f>
        <v>#REF!</v>
      </c>
      <c r="K55" s="198"/>
      <c r="L55" s="107"/>
      <c r="O55" s="108"/>
    </row>
    <row r="56" spans="1:15" s="104" customFormat="1" ht="25.9" hidden="1" customHeight="1" x14ac:dyDescent="0.25">
      <c r="C56" s="201" t="s">
        <v>26</v>
      </c>
      <c r="D56" s="202"/>
      <c r="E56" s="202"/>
      <c r="F56" s="202"/>
      <c r="G56" s="204"/>
      <c r="H56" s="105" t="e">
        <f>#REF!</f>
        <v>#REF!</v>
      </c>
      <c r="I56" s="106"/>
      <c r="J56" s="197" t="e">
        <f>#REF!</f>
        <v>#REF!</v>
      </c>
      <c r="K56" s="198"/>
      <c r="L56" s="107"/>
      <c r="O56" s="108"/>
    </row>
    <row r="57" spans="1:15" s="104" customFormat="1" ht="25.9" hidden="1" customHeight="1" x14ac:dyDescent="0.25">
      <c r="C57" s="201" t="s">
        <v>27</v>
      </c>
      <c r="D57" s="202"/>
      <c r="E57" s="202"/>
      <c r="F57" s="202"/>
      <c r="G57" s="204"/>
      <c r="H57" s="105" t="e">
        <f>#REF!</f>
        <v>#REF!</v>
      </c>
      <c r="I57" s="106"/>
      <c r="J57" s="197" t="e">
        <f>#REF!</f>
        <v>#REF!</v>
      </c>
      <c r="K57" s="198"/>
      <c r="L57" s="107"/>
      <c r="O57" s="108"/>
    </row>
    <row r="58" spans="1:15" s="104" customFormat="1" ht="25.9" hidden="1" customHeight="1" x14ac:dyDescent="0.25">
      <c r="C58" s="201" t="s">
        <v>28</v>
      </c>
      <c r="D58" s="202"/>
      <c r="E58" s="202"/>
      <c r="F58" s="202"/>
      <c r="G58" s="202"/>
      <c r="H58" s="105" t="e">
        <f>#REF!</f>
        <v>#REF!</v>
      </c>
      <c r="I58" s="106"/>
      <c r="J58" s="197" t="e">
        <f>#REF!</f>
        <v>#REF!</v>
      </c>
      <c r="K58" s="198"/>
      <c r="L58" s="107"/>
      <c r="O58" s="108"/>
    </row>
    <row r="59" spans="1:15" s="104" customFormat="1" ht="25.9" hidden="1" customHeight="1" x14ac:dyDescent="0.25">
      <c r="C59" s="201" t="s">
        <v>29</v>
      </c>
      <c r="D59" s="202"/>
      <c r="E59" s="202"/>
      <c r="F59" s="202"/>
      <c r="G59" s="202"/>
      <c r="H59" s="105" t="e">
        <f>#REF!</f>
        <v>#REF!</v>
      </c>
      <c r="I59" s="106"/>
      <c r="J59" s="197" t="e">
        <f>#REF!</f>
        <v>#REF!</v>
      </c>
      <c r="K59" s="198"/>
      <c r="L59" s="107"/>
      <c r="O59" s="108"/>
    </row>
    <row r="60" spans="1:15" s="104" customFormat="1" ht="25.9" hidden="1" customHeight="1" x14ac:dyDescent="0.25">
      <c r="C60" s="201" t="s">
        <v>30</v>
      </c>
      <c r="D60" s="202"/>
      <c r="E60" s="202"/>
      <c r="F60" s="202"/>
      <c r="G60" s="202"/>
      <c r="H60" s="105" t="e">
        <f>#REF!</f>
        <v>#REF!</v>
      </c>
      <c r="I60" s="106"/>
      <c r="J60" s="197" t="e">
        <f>#REF!</f>
        <v>#REF!</v>
      </c>
      <c r="K60" s="198"/>
      <c r="L60" s="107"/>
      <c r="O60" s="108"/>
    </row>
    <row r="61" spans="1:15" s="104" customFormat="1" ht="25.9" hidden="1" customHeight="1" x14ac:dyDescent="0.25">
      <c r="C61" s="201" t="s">
        <v>31</v>
      </c>
      <c r="D61" s="202"/>
      <c r="E61" s="202"/>
      <c r="F61" s="202"/>
      <c r="G61" s="202"/>
      <c r="H61" s="105" t="e">
        <f>#REF!</f>
        <v>#REF!</v>
      </c>
      <c r="I61" s="106"/>
      <c r="J61" s="197" t="e">
        <f>#REF!</f>
        <v>#REF!</v>
      </c>
      <c r="K61" s="198"/>
      <c r="L61" s="107"/>
      <c r="O61" s="108"/>
    </row>
    <row r="62" spans="1:15" s="104" customFormat="1" ht="25.9" hidden="1" customHeight="1" x14ac:dyDescent="0.25">
      <c r="C62" s="201" t="s">
        <v>32</v>
      </c>
      <c r="D62" s="202"/>
      <c r="E62" s="202"/>
      <c r="F62" s="202"/>
      <c r="G62" s="202"/>
      <c r="H62" s="105" t="e">
        <f>#REF!</f>
        <v>#REF!</v>
      </c>
      <c r="I62" s="106"/>
      <c r="J62" s="197" t="e">
        <f>#REF!</f>
        <v>#REF!</v>
      </c>
      <c r="K62" s="198"/>
      <c r="L62" s="107"/>
      <c r="O62" s="108"/>
    </row>
    <row r="63" spans="1:15" s="104" customFormat="1" ht="25.9" hidden="1" customHeight="1" x14ac:dyDescent="0.25">
      <c r="C63" s="201" t="s">
        <v>33</v>
      </c>
      <c r="D63" s="202"/>
      <c r="E63" s="202"/>
      <c r="F63" s="202"/>
      <c r="G63" s="202"/>
      <c r="H63" s="105" t="e">
        <f>#REF!</f>
        <v>#REF!</v>
      </c>
      <c r="I63" s="106"/>
      <c r="J63" s="197" t="e">
        <f>#REF!</f>
        <v>#REF!</v>
      </c>
      <c r="K63" s="198"/>
      <c r="L63" s="107"/>
      <c r="O63" s="108"/>
    </row>
    <row r="64" spans="1:15" s="104" customFormat="1" ht="25.9" hidden="1" customHeight="1" x14ac:dyDescent="0.25">
      <c r="C64" s="201" t="s">
        <v>34</v>
      </c>
      <c r="D64" s="202"/>
      <c r="E64" s="202"/>
      <c r="F64" s="202"/>
      <c r="G64" s="202" t="str">
        <f t="shared" ref="G64" si="0">UPPER(F64)</f>
        <v/>
      </c>
      <c r="H64" s="105" t="e">
        <f>#REF!</f>
        <v>#REF!</v>
      </c>
      <c r="I64" s="106"/>
      <c r="J64" s="197" t="e">
        <f>#REF!</f>
        <v>#REF!</v>
      </c>
      <c r="K64" s="198"/>
      <c r="L64" s="107"/>
      <c r="O64" s="108"/>
    </row>
    <row r="65" spans="3:15" s="104" customFormat="1" ht="25.9" hidden="1" customHeight="1" x14ac:dyDescent="0.25">
      <c r="C65" s="201" t="s">
        <v>35</v>
      </c>
      <c r="D65" s="202"/>
      <c r="E65" s="202"/>
      <c r="F65" s="202"/>
      <c r="G65" s="202"/>
      <c r="H65" s="105" t="e">
        <f>#REF!</f>
        <v>#REF!</v>
      </c>
      <c r="I65" s="106"/>
      <c r="J65" s="197" t="e">
        <f>#REF!</f>
        <v>#REF!</v>
      </c>
      <c r="K65" s="198"/>
      <c r="L65" s="107"/>
      <c r="O65" s="108"/>
    </row>
    <row r="66" spans="3:15" s="104" customFormat="1" ht="25.9" hidden="1" customHeight="1" x14ac:dyDescent="0.25">
      <c r="C66" s="201" t="s">
        <v>36</v>
      </c>
      <c r="D66" s="202"/>
      <c r="E66" s="202"/>
      <c r="F66" s="202"/>
      <c r="G66" s="202"/>
      <c r="H66" s="105" t="e">
        <f>#REF!</f>
        <v>#REF!</v>
      </c>
      <c r="I66" s="106"/>
      <c r="J66" s="197" t="e">
        <f>#REF!</f>
        <v>#REF!</v>
      </c>
      <c r="K66" s="198"/>
      <c r="L66" s="107"/>
      <c r="O66" s="108"/>
    </row>
    <row r="67" spans="3:15" s="104" customFormat="1" ht="25.9" hidden="1" customHeight="1" x14ac:dyDescent="0.25">
      <c r="C67" s="201" t="s">
        <v>37</v>
      </c>
      <c r="D67" s="202"/>
      <c r="E67" s="202"/>
      <c r="F67" s="202"/>
      <c r="G67" s="202"/>
      <c r="H67" s="105" t="e">
        <f>#REF!</f>
        <v>#REF!</v>
      </c>
      <c r="I67" s="106"/>
      <c r="J67" s="197" t="e">
        <f>#REF!</f>
        <v>#REF!</v>
      </c>
      <c r="K67" s="198"/>
      <c r="L67" s="107"/>
      <c r="O67" s="108"/>
    </row>
    <row r="68" spans="3:15" s="104" customFormat="1" ht="25.9" hidden="1" customHeight="1" x14ac:dyDescent="0.25">
      <c r="C68" s="201" t="s">
        <v>38</v>
      </c>
      <c r="D68" s="202"/>
      <c r="E68" s="202"/>
      <c r="F68" s="202"/>
      <c r="G68" s="202"/>
      <c r="H68" s="105" t="e">
        <f>#REF!</f>
        <v>#REF!</v>
      </c>
      <c r="I68" s="106"/>
      <c r="J68" s="197" t="e">
        <f>#REF!</f>
        <v>#REF!</v>
      </c>
      <c r="K68" s="198"/>
      <c r="L68" s="107"/>
      <c r="O68" s="108"/>
    </row>
    <row r="69" spans="3:15" s="104" customFormat="1" ht="25.9" hidden="1" customHeight="1" x14ac:dyDescent="0.25">
      <c r="C69" s="201" t="s">
        <v>39</v>
      </c>
      <c r="D69" s="202"/>
      <c r="E69" s="202"/>
      <c r="F69" s="202"/>
      <c r="G69" s="202"/>
      <c r="H69" s="105"/>
      <c r="I69" s="106"/>
      <c r="J69" s="121"/>
      <c r="K69" s="122"/>
      <c r="L69" s="107"/>
      <c r="O69" s="108"/>
    </row>
    <row r="70" spans="3:15" s="104" customFormat="1" ht="25.9" hidden="1" customHeight="1" x14ac:dyDescent="0.25">
      <c r="C70" s="201" t="s">
        <v>40</v>
      </c>
      <c r="D70" s="202"/>
      <c r="E70" s="202"/>
      <c r="F70" s="202"/>
      <c r="G70" s="202"/>
      <c r="H70" s="105"/>
      <c r="I70" s="106"/>
      <c r="J70" s="121"/>
      <c r="K70" s="122"/>
      <c r="L70" s="107"/>
      <c r="O70" s="108"/>
    </row>
    <row r="71" spans="3:15" s="104" customFormat="1" ht="25.9" hidden="1" customHeight="1" x14ac:dyDescent="0.25">
      <c r="C71" s="201" t="s">
        <v>41</v>
      </c>
      <c r="D71" s="202"/>
      <c r="E71" s="202"/>
      <c r="F71" s="202"/>
      <c r="G71" s="202"/>
      <c r="H71" s="105"/>
      <c r="I71" s="106"/>
      <c r="J71" s="121"/>
      <c r="K71" s="122"/>
      <c r="L71" s="107"/>
      <c r="O71" s="108"/>
    </row>
    <row r="72" spans="3:15" s="104" customFormat="1" ht="25.9" hidden="1" customHeight="1" x14ac:dyDescent="0.25">
      <c r="C72" s="201" t="s">
        <v>42</v>
      </c>
      <c r="D72" s="202"/>
      <c r="E72" s="202"/>
      <c r="F72" s="202"/>
      <c r="G72" s="202"/>
      <c r="H72" s="105" t="e">
        <f>#REF!</f>
        <v>#REF!</v>
      </c>
      <c r="I72" s="106"/>
      <c r="J72" s="197" t="e">
        <f>#REF!</f>
        <v>#REF!</v>
      </c>
      <c r="K72" s="198"/>
      <c r="L72" s="107"/>
      <c r="O72" s="108"/>
    </row>
    <row r="73" spans="3:15" s="104" customFormat="1" ht="25.9" hidden="1" customHeight="1" x14ac:dyDescent="0.25">
      <c r="C73" s="199" t="s">
        <v>43</v>
      </c>
      <c r="D73" s="199"/>
      <c r="E73" s="199"/>
      <c r="F73" s="199"/>
      <c r="G73" s="199"/>
      <c r="H73" s="111"/>
      <c r="I73" s="112"/>
      <c r="J73" s="200"/>
      <c r="K73" s="200"/>
      <c r="L73" s="110"/>
      <c r="O73" s="109"/>
    </row>
    <row r="74" spans="3:15" s="104" customFormat="1" ht="25.9" hidden="1" customHeight="1" x14ac:dyDescent="0.25">
      <c r="C74" s="199" t="s">
        <v>42</v>
      </c>
      <c r="D74" s="199"/>
      <c r="E74" s="199"/>
      <c r="F74" s="199"/>
      <c r="G74" s="199"/>
      <c r="H74" s="111"/>
      <c r="I74" s="112"/>
      <c r="J74" s="200"/>
      <c r="K74" s="200"/>
      <c r="O74" s="109"/>
    </row>
    <row r="75" spans="3:15" hidden="1" x14ac:dyDescent="0.25"/>
    <row r="77" spans="3:15" ht="53.45" customHeight="1" x14ac:dyDescent="0.25">
      <c r="C77" s="188" t="s">
        <v>44</v>
      </c>
      <c r="D77" s="189"/>
      <c r="E77" s="189"/>
      <c r="F77" s="189"/>
      <c r="G77" s="190"/>
      <c r="H77" s="185" t="s">
        <v>449</v>
      </c>
      <c r="I77" s="185" t="s">
        <v>450</v>
      </c>
      <c r="J77" s="191" t="s">
        <v>46</v>
      </c>
      <c r="K77" s="192"/>
    </row>
    <row r="78" spans="3:15" ht="22.15" customHeight="1" x14ac:dyDescent="0.25">
      <c r="C78" s="188" t="s">
        <v>524</v>
      </c>
      <c r="D78" s="189"/>
      <c r="E78" s="189"/>
      <c r="F78" s="189"/>
      <c r="G78" s="190"/>
      <c r="H78" s="186">
        <f>SUM(TotalQty_DATA_Women_Accessories,-TotalQty_EMB_DATA_Women_Accessories)</f>
        <v>0</v>
      </c>
      <c r="I78" s="186">
        <f>TotalQty_EMB_DATA_Women_Accessories</f>
        <v>0</v>
      </c>
      <c r="J78" s="191">
        <f>TotalDollar_DATA_Women_Accessories</f>
        <v>0</v>
      </c>
      <c r="K78" s="192"/>
    </row>
    <row r="79" spans="3:15" ht="22.15" customHeight="1" x14ac:dyDescent="0.25">
      <c r="C79" s="188" t="s">
        <v>490</v>
      </c>
      <c r="D79" s="189"/>
      <c r="E79" s="189"/>
      <c r="F79" s="189"/>
      <c r="G79" s="190"/>
      <c r="H79" s="186">
        <f>SUM(TotalQty_DATA_Women_Tops,-TotalQty_EMB_DATA_Women_Tops)</f>
        <v>0</v>
      </c>
      <c r="I79" s="186">
        <f>TotalQty_EMB_DATA_Women_Tops</f>
        <v>0</v>
      </c>
      <c r="J79" s="191">
        <f>TotalDollar_DATA_Women_Tops</f>
        <v>0</v>
      </c>
      <c r="K79" s="192"/>
    </row>
    <row r="80" spans="3:15" ht="22.15" customHeight="1" x14ac:dyDescent="0.25">
      <c r="C80" s="188" t="s">
        <v>489</v>
      </c>
      <c r="D80" s="189"/>
      <c r="E80" s="189"/>
      <c r="F80" s="189"/>
      <c r="G80" s="190"/>
      <c r="H80" s="186">
        <f>SUM(TotalQty_DATA_Dresses,-TotalQty_EMB_DATA_Dresses)</f>
        <v>0</v>
      </c>
      <c r="I80" s="186">
        <f>TotalQty_EMB_DATA_Dresses</f>
        <v>0</v>
      </c>
      <c r="J80" s="191">
        <f>TotalDollar_DATA_Dresses</f>
        <v>0</v>
      </c>
      <c r="K80" s="192"/>
    </row>
    <row r="81" spans="3:11" ht="22.15" customHeight="1" x14ac:dyDescent="0.25">
      <c r="C81" s="188" t="s">
        <v>509</v>
      </c>
      <c r="D81" s="189"/>
      <c r="E81" s="189"/>
      <c r="F81" s="189"/>
      <c r="G81" s="190"/>
      <c r="H81" s="186">
        <f>SUM(TotalQty_DATA_Women_Bottoms,-TotalQty_EMB_DATA_Women_Bottoms)</f>
        <v>0</v>
      </c>
      <c r="I81" s="186">
        <f>TotalQty_EMB_DATA_Women_Bottoms</f>
        <v>0</v>
      </c>
      <c r="J81" s="191">
        <f>TotalDollar_DATA_Women_Bottoms</f>
        <v>0</v>
      </c>
      <c r="K81" s="192"/>
    </row>
    <row r="82" spans="3:11" ht="22.15" customHeight="1" x14ac:dyDescent="0.25">
      <c r="C82" s="189"/>
      <c r="D82" s="189"/>
      <c r="E82" s="189"/>
      <c r="F82" s="189"/>
      <c r="G82" s="189"/>
      <c r="H82" s="187"/>
      <c r="I82" s="187"/>
      <c r="J82" s="194"/>
      <c r="K82" s="194"/>
    </row>
    <row r="83" spans="3:11" ht="15.6" customHeight="1" x14ac:dyDescent="0.25">
      <c r="C83" s="188" t="s">
        <v>44</v>
      </c>
      <c r="D83" s="189"/>
      <c r="E83" s="189"/>
      <c r="F83" s="189"/>
      <c r="G83" s="190"/>
      <c r="H83" s="193" t="s">
        <v>45</v>
      </c>
      <c r="I83" s="192"/>
      <c r="J83" s="191" t="s">
        <v>46</v>
      </c>
      <c r="K83" s="192"/>
    </row>
    <row r="84" spans="3:11" ht="15.75" x14ac:dyDescent="0.25">
      <c r="C84" s="188" t="s">
        <v>206</v>
      </c>
      <c r="D84" s="189"/>
      <c r="E84" s="189"/>
      <c r="F84" s="189"/>
      <c r="G84" s="190"/>
      <c r="H84" s="193">
        <f>SUM(H78:I81)</f>
        <v>0</v>
      </c>
      <c r="I84" s="192"/>
      <c r="J84" s="191">
        <f>SUM(J78:K81)</f>
        <v>0</v>
      </c>
      <c r="K84" s="192"/>
    </row>
    <row r="85" spans="3:11" ht="15.75" x14ac:dyDescent="0.25">
      <c r="C85" s="188" t="s">
        <v>545</v>
      </c>
      <c r="D85" s="189"/>
      <c r="E85" s="189"/>
      <c r="F85" s="189"/>
      <c r="G85" s="190"/>
      <c r="H85" s="195">
        <f>DiscountBooking+DiscountExtra</f>
        <v>0</v>
      </c>
      <c r="I85" s="196"/>
      <c r="J85" s="191">
        <f>(DiscountBooking+DiscountExtra)*TotalDollars</f>
        <v>0</v>
      </c>
      <c r="K85" s="192"/>
    </row>
    <row r="86" spans="3:11" ht="15.75" hidden="1" customHeight="1" x14ac:dyDescent="0.25">
      <c r="C86" s="188" t="s">
        <v>225</v>
      </c>
      <c r="D86" s="189"/>
      <c r="E86" s="189"/>
      <c r="F86" s="189"/>
      <c r="G86" s="190"/>
      <c r="H86" s="193"/>
      <c r="I86" s="192"/>
      <c r="J86" s="191">
        <f>TotalDollars-TotalDiscount</f>
        <v>0</v>
      </c>
      <c r="K86" s="192"/>
    </row>
    <row r="87" spans="3:11" x14ac:dyDescent="0.25">
      <c r="H87" s="134">
        <f>SUM(TotalQty_DATA_Women_Accessories,TotalQty_EMB_DATA_Women_Accessories,TotalQty_DATA_Women_Tops,TotalQty_EMB_DATA_Women_Tops,TotalQty_DATA_Dresses,TotalQty_EMB_DATA_Dresses,TotalQty_DATA_Women_Bottoms,TotalQty_EMB_DATA_Women_Bottoms)</f>
        <v>0</v>
      </c>
    </row>
  </sheetData>
  <sheetProtection algorithmName="SHA-512" hashValue="2rEorQ7J7dxq7zuYEKbSQt+Rx/JDDzk7e6jcUcmCcC8komYDOvSAJ2HuYUEIFJGqZZmV0b3eVUoR8pJ9zN4EfA==" saltValue="9f4/N/qR3JNV6hZ7fLal+Q==" spinCount="100000" sheet="1" objects="1" scenarios="1" formatColumns="0" formatRows="0" selectLockedCells="1"/>
  <mergeCells count="107">
    <mergeCell ref="AF27:AL31"/>
    <mergeCell ref="B29:E29"/>
    <mergeCell ref="F29:L29"/>
    <mergeCell ref="B31:E31"/>
    <mergeCell ref="F31:L31"/>
    <mergeCell ref="B27:E27"/>
    <mergeCell ref="F27:L27"/>
    <mergeCell ref="G48:H48"/>
    <mergeCell ref="J48:L48"/>
    <mergeCell ref="B46:E46"/>
    <mergeCell ref="F46:L46"/>
    <mergeCell ref="B48:E48"/>
    <mergeCell ref="B42:E42"/>
    <mergeCell ref="F42:L42"/>
    <mergeCell ref="B44:E44"/>
    <mergeCell ref="F44:L44"/>
    <mergeCell ref="B36:E36"/>
    <mergeCell ref="F36:L36"/>
    <mergeCell ref="B40:E40"/>
    <mergeCell ref="F40:L40"/>
    <mergeCell ref="B38:E38"/>
    <mergeCell ref="F38:L38"/>
    <mergeCell ref="B33:E33"/>
    <mergeCell ref="F33:L33"/>
    <mergeCell ref="B11:L11"/>
    <mergeCell ref="B12:L12"/>
    <mergeCell ref="B15:E15"/>
    <mergeCell ref="F15:L15"/>
    <mergeCell ref="B17:E17"/>
    <mergeCell ref="F17:L17"/>
    <mergeCell ref="E13:H13"/>
    <mergeCell ref="AF21:AL25"/>
    <mergeCell ref="B23:E23"/>
    <mergeCell ref="F23:L23"/>
    <mergeCell ref="B25:E25"/>
    <mergeCell ref="F25:L25"/>
    <mergeCell ref="B21:E21"/>
    <mergeCell ref="F21:L21"/>
    <mergeCell ref="N13:T13"/>
    <mergeCell ref="B19:E19"/>
    <mergeCell ref="F19:L19"/>
    <mergeCell ref="G49:H49"/>
    <mergeCell ref="C72:G72"/>
    <mergeCell ref="J72:K72"/>
    <mergeCell ref="J56:K56"/>
    <mergeCell ref="C56:G56"/>
    <mergeCell ref="C55:G55"/>
    <mergeCell ref="J55:K55"/>
    <mergeCell ref="B49:F49"/>
    <mergeCell ref="B50:F50"/>
    <mergeCell ref="G50:H50"/>
    <mergeCell ref="C57:G57"/>
    <mergeCell ref="C58:G58"/>
    <mergeCell ref="C66:G66"/>
    <mergeCell ref="G52:K52"/>
    <mergeCell ref="J63:K63"/>
    <mergeCell ref="J64:K64"/>
    <mergeCell ref="J65:K65"/>
    <mergeCell ref="C64:G64"/>
    <mergeCell ref="C65:G65"/>
    <mergeCell ref="C59:G59"/>
    <mergeCell ref="C60:G60"/>
    <mergeCell ref="C61:G61"/>
    <mergeCell ref="C62:G62"/>
    <mergeCell ref="C63:G63"/>
    <mergeCell ref="J57:K57"/>
    <mergeCell ref="J58:K58"/>
    <mergeCell ref="J59:K59"/>
    <mergeCell ref="J60:K60"/>
    <mergeCell ref="J61:K61"/>
    <mergeCell ref="J62:K62"/>
    <mergeCell ref="C68:G68"/>
    <mergeCell ref="C69:G69"/>
    <mergeCell ref="C70:G70"/>
    <mergeCell ref="J67:K67"/>
    <mergeCell ref="J68:K68"/>
    <mergeCell ref="C67:G67"/>
    <mergeCell ref="J78:K78"/>
    <mergeCell ref="C78:G78"/>
    <mergeCell ref="J77:K77"/>
    <mergeCell ref="C77:G77"/>
    <mergeCell ref="J66:K66"/>
    <mergeCell ref="C74:G74"/>
    <mergeCell ref="J74:K74"/>
    <mergeCell ref="C71:G71"/>
    <mergeCell ref="C73:G73"/>
    <mergeCell ref="J73:K73"/>
    <mergeCell ref="C86:G86"/>
    <mergeCell ref="J86:K86"/>
    <mergeCell ref="C85:G85"/>
    <mergeCell ref="J85:K85"/>
    <mergeCell ref="C81:G81"/>
    <mergeCell ref="J81:K81"/>
    <mergeCell ref="C80:G80"/>
    <mergeCell ref="J80:K80"/>
    <mergeCell ref="J79:K79"/>
    <mergeCell ref="C79:G79"/>
    <mergeCell ref="H84:I84"/>
    <mergeCell ref="J82:K82"/>
    <mergeCell ref="C83:G83"/>
    <mergeCell ref="J83:K83"/>
    <mergeCell ref="C82:G82"/>
    <mergeCell ref="H83:I83"/>
    <mergeCell ref="C84:G84"/>
    <mergeCell ref="J84:K84"/>
    <mergeCell ref="H85:I85"/>
    <mergeCell ref="H86:I86"/>
  </mergeCells>
  <dataValidations count="9">
    <dataValidation type="date" operator="greaterThan" allowBlank="1" showInputMessage="1" showErrorMessage="1" errorTitle="Format de la date / Date format" error="Taper aaaa-mm-jj_x000a_Type yyyy-mm-dd_x000a_Exemple : 2017-06-24" promptTitle="Format de la date / Date format" prompt="Taper aaaa-mm-jj_x000a_Type yyyy-mm-dd_x000a_Exemple : 2017-06-24" sqref="F32:L32 F34:L34" xr:uid="{E3061356-BA08-4BDC-BF87-67C779A72056}">
      <formula1>43101</formula1>
    </dataValidation>
    <dataValidation type="textLength" operator="lessThan" allowBlank="1" showInputMessage="1" showErrorMessage="1" sqref="F46:L46" xr:uid="{F76CA0D1-B54D-46B2-B1B9-B406C9B2F9CE}">
      <formula1>255</formula1>
    </dataValidation>
    <dataValidation type="list" allowBlank="1" showInputMessage="1" showErrorMessage="1" sqref="F36:L36" xr:uid="{E0242DA4-3535-4073-988D-AABD392CEC16}">
      <formula1>ListeTransporteurs</formula1>
    </dataValidation>
    <dataValidation type="list" allowBlank="1" showInputMessage="1" showErrorMessage="1" sqref="F44:L44" xr:uid="{574745DD-9DE2-401C-BE2D-65E9A7AF2686}">
      <formula1>ListeVendeurs</formula1>
    </dataValidation>
    <dataValidation type="date" operator="greaterThan" allowBlank="1" showInputMessage="1" showErrorMessage="1" sqref="F33:L33" xr:uid="{2DD876C2-C0C4-40A5-B807-EF8389E23330}">
      <formula1>43466</formula1>
    </dataValidation>
    <dataValidation type="date" operator="greaterThan" allowBlank="1" showInputMessage="1" showErrorMessage="1" errorTitle="Format de la date / Date format" error="Taper aaaa-mm-jj_x000a_Type yyyy-mm-dd_x000a_Exemple : 2017-06-24" promptTitle="Format de la date / Date format" prompt="Taper aaaa-mm-jj_x000a_Type yyyy-mm-dd_x000a_Exemple : 2017-06-24" sqref="F27:L27" xr:uid="{086C2470-A64B-4406-B7A5-CF7D9B4D6197}">
      <formula1>43466</formula1>
    </dataValidation>
    <dataValidation allowBlank="1" showInputMessage="1" showErrorMessage="1" prompt="You can find your customer number on the &quot;Bill to&quot; line of your invoice. If it cannot be found, write &quot;ABC&quot; / Vous pouvez trouver votre numéro de client à la ligne &quot;Facturé à&quot; de votre facture. Si introuvable, mettez &quot;ABC&quot;" sqref="N13:T13 F15:L15" xr:uid="{4783D0CA-0E5D-49DB-AE2A-E7F61B9C5459}"/>
    <dataValidation type="list" allowBlank="1" showInputMessage="1" showErrorMessage="1" sqref="B3" xr:uid="{393FB760-51CF-4055-8574-EA8C0406C7F8}">
      <formula1>"b3"</formula1>
    </dataValidation>
    <dataValidation type="date" operator="greaterThanOrEqual" allowBlank="1" showInputMessage="1" showErrorMessage="1" errorTitle="Format de la date / Date format" error="Taper aaaa-mm-jj_x000a_Type yyyy-mm-dd_x000a_Exemple : 2017-06-24_x000a__x000a_No order can ship before 2024-06-01._x000a_If ordering Outerwear or beanies, ensure your ship date is 2023-06-01 or later." promptTitle="Format de la date / Date format" prompt="Taper aaaa-mm-jj_x000a_Type yyyy-mm-dd_x000a_Exemple : 2017-06-24_x000a__x000a_Initial ship date 2024-06-01." sqref="F31:L31" xr:uid="{F8A4421A-56B1-4EFB-8E60-7AC32F170011}">
      <formula1>45444</formula1>
    </dataValidation>
  </dataValidations>
  <pageMargins left="0.70866141732283472" right="0.70866141732283472" top="0.74803149606299213" bottom="0.74803149606299213" header="0.31496062992125984" footer="0.31496062992125984"/>
  <pageSetup scale="69" orientation="portrait" horizontalDpi="200" verticalDpi="200" r:id="rId1"/>
  <headerFooter>
    <oddFooter>&amp;L&amp;D&amp;R&amp;P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531DAB-945F-471E-9038-9799489A92FC}">
          <x14:formula1>
            <xm:f>'Listes '!$D$2:$D$4</xm:f>
          </x14:formula1>
          <xm:sqref>F40:L40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7537-68A8-405D-BD4B-6F95A4E2DAD4}">
  <sheetPr codeName="Sheet8"/>
  <dimension ref="A1:H4"/>
  <sheetViews>
    <sheetView workbookViewId="0">
      <selection activeCell="A5" sqref="A5"/>
    </sheetView>
  </sheetViews>
  <sheetFormatPr defaultColWidth="11.42578125" defaultRowHeight="15" x14ac:dyDescent="0.25"/>
  <cols>
    <col min="1" max="1" width="19.42578125" customWidth="1"/>
    <col min="2" max="2" width="44" customWidth="1"/>
    <col min="3" max="3" width="25.42578125" customWidth="1"/>
    <col min="5" max="5" width="21.140625" customWidth="1"/>
    <col min="6" max="6" width="20" customWidth="1"/>
    <col min="7" max="7" width="7.7109375" customWidth="1"/>
    <col min="8" max="8" width="18.42578125" customWidth="1"/>
    <col min="9" max="16384" width="11.42578125" style="145"/>
  </cols>
  <sheetData>
    <row r="1" spans="1:8" ht="26.25" x14ac:dyDescent="0.4">
      <c r="A1" s="140"/>
      <c r="B1" s="141"/>
      <c r="C1" s="142"/>
      <c r="D1" s="143"/>
      <c r="E1" s="141"/>
      <c r="F1" s="141"/>
      <c r="G1" s="143"/>
      <c r="H1" s="144"/>
    </row>
    <row r="2" spans="1:8" ht="18" x14ac:dyDescent="0.25">
      <c r="A2" s="146" t="s">
        <v>418</v>
      </c>
      <c r="B2" s="141"/>
      <c r="C2" s="142"/>
      <c r="D2" s="143"/>
      <c r="E2" s="141"/>
      <c r="F2" s="141"/>
      <c r="G2" s="143"/>
      <c r="H2" s="144"/>
    </row>
    <row r="3" spans="1:8" ht="12.75" x14ac:dyDescent="0.2">
      <c r="A3" s="141"/>
      <c r="B3" s="141"/>
      <c r="C3" s="142"/>
      <c r="D3" s="143"/>
      <c r="E3" s="141"/>
      <c r="F3" s="141"/>
      <c r="G3" s="143"/>
      <c r="H3" s="144"/>
    </row>
    <row r="4" spans="1:8" ht="15.75" thickBot="1" x14ac:dyDescent="0.3">
      <c r="A4" s="147" t="s">
        <v>56</v>
      </c>
      <c r="B4" s="147" t="s">
        <v>57</v>
      </c>
      <c r="C4" s="148" t="s">
        <v>419</v>
      </c>
      <c r="D4" s="149" t="s">
        <v>420</v>
      </c>
      <c r="E4" s="147" t="s">
        <v>421</v>
      </c>
      <c r="F4" s="147" t="s">
        <v>418</v>
      </c>
      <c r="G4" s="149" t="s">
        <v>23</v>
      </c>
      <c r="H4" s="150" t="s">
        <v>422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29DB-BEFA-4F82-94BC-ADA81AD46408}">
  <sheetPr codeName="Feuil24">
    <pageSetUpPr fitToPage="1"/>
  </sheetPr>
  <dimension ref="B1:F41"/>
  <sheetViews>
    <sheetView showGridLines="0" showRowColHeaders="0" zoomScale="90" zoomScaleNormal="90" workbookViewId="0">
      <selection activeCell="B4" sqref="B4"/>
    </sheetView>
  </sheetViews>
  <sheetFormatPr defaultColWidth="8.85546875" defaultRowHeight="15" x14ac:dyDescent="0.25"/>
  <cols>
    <col min="1" max="1" width="3" customWidth="1"/>
    <col min="2" max="2" width="17.42578125" customWidth="1"/>
    <col min="3" max="3" width="8.5703125" customWidth="1"/>
    <col min="4" max="4" width="25.42578125" customWidth="1"/>
    <col min="5" max="5" width="15.28515625" customWidth="1"/>
    <col min="6" max="6" width="27.85546875" customWidth="1"/>
  </cols>
  <sheetData>
    <row r="1" spans="2:6" ht="15" customHeight="1" x14ac:dyDescent="0.25"/>
    <row r="2" spans="2:6" ht="20.25" x14ac:dyDescent="0.3">
      <c r="B2" s="251" t="s">
        <v>72</v>
      </c>
      <c r="C2" s="251"/>
      <c r="D2" s="251"/>
      <c r="E2" s="251"/>
      <c r="F2" s="251"/>
    </row>
    <row r="3" spans="2:6" ht="15" customHeight="1" x14ac:dyDescent="0.25"/>
    <row r="4" spans="2:6" ht="20.25" customHeight="1" x14ac:dyDescent="0.25">
      <c r="B4" s="127" t="s">
        <v>73</v>
      </c>
      <c r="C4" s="7" t="s">
        <v>74</v>
      </c>
      <c r="D4" s="7"/>
      <c r="E4" s="127" t="s">
        <v>75</v>
      </c>
      <c r="F4" s="7" t="s">
        <v>76</v>
      </c>
    </row>
    <row r="5" spans="2:6" ht="15.75" x14ac:dyDescent="0.25">
      <c r="B5" s="127"/>
      <c r="C5" s="7" t="s">
        <v>77</v>
      </c>
      <c r="D5" s="127"/>
      <c r="E5" s="127"/>
      <c r="F5" s="127" t="s">
        <v>78</v>
      </c>
    </row>
    <row r="6" spans="2:6" ht="15.75" x14ac:dyDescent="0.25">
      <c r="B6" s="127"/>
      <c r="C6" s="127" t="s">
        <v>79</v>
      </c>
      <c r="D6" s="127"/>
      <c r="E6" s="127"/>
      <c r="F6" s="127" t="s">
        <v>80</v>
      </c>
    </row>
    <row r="7" spans="2:6" ht="15.75" x14ac:dyDescent="0.25">
      <c r="B7" s="127"/>
      <c r="C7" s="127" t="s">
        <v>81</v>
      </c>
      <c r="D7" s="127"/>
      <c r="E7" s="127"/>
      <c r="F7" s="123" t="s">
        <v>82</v>
      </c>
    </row>
    <row r="8" spans="2:6" x14ac:dyDescent="0.25">
      <c r="C8" t="s">
        <v>83</v>
      </c>
    </row>
    <row r="9" spans="2:6" x14ac:dyDescent="0.25">
      <c r="C9" s="131" t="s">
        <v>84</v>
      </c>
      <c r="F9" s="3" t="s">
        <v>85</v>
      </c>
    </row>
    <row r="10" spans="2:6" x14ac:dyDescent="0.25">
      <c r="F10" t="s">
        <v>86</v>
      </c>
    </row>
    <row r="11" spans="2:6" ht="15" customHeight="1" x14ac:dyDescent="0.25">
      <c r="B11" s="252" t="s">
        <v>87</v>
      </c>
      <c r="C11" s="3" t="s">
        <v>88</v>
      </c>
      <c r="F11" t="s">
        <v>89</v>
      </c>
    </row>
    <row r="12" spans="2:6" x14ac:dyDescent="0.25">
      <c r="B12" s="252"/>
      <c r="C12" s="3" t="s">
        <v>90</v>
      </c>
      <c r="F12" s="131" t="s">
        <v>91</v>
      </c>
    </row>
    <row r="13" spans="2:6" x14ac:dyDescent="0.25">
      <c r="B13" s="252"/>
      <c r="C13" t="s">
        <v>92</v>
      </c>
    </row>
    <row r="14" spans="2:6" x14ac:dyDescent="0.25">
      <c r="C14" t="s">
        <v>93</v>
      </c>
      <c r="F14" s="3" t="s">
        <v>94</v>
      </c>
    </row>
    <row r="15" spans="2:6" x14ac:dyDescent="0.25">
      <c r="C15" t="s">
        <v>95</v>
      </c>
      <c r="F15" t="s">
        <v>96</v>
      </c>
    </row>
    <row r="16" spans="2:6" x14ac:dyDescent="0.25">
      <c r="C16" s="131" t="s">
        <v>97</v>
      </c>
      <c r="F16" t="s">
        <v>98</v>
      </c>
    </row>
    <row r="17" spans="2:6" x14ac:dyDescent="0.25">
      <c r="F17" t="s">
        <v>99</v>
      </c>
    </row>
    <row r="18" spans="2:6" x14ac:dyDescent="0.25">
      <c r="B18" t="s">
        <v>100</v>
      </c>
      <c r="C18" s="3" t="s">
        <v>101</v>
      </c>
      <c r="F18" t="s">
        <v>102</v>
      </c>
    </row>
    <row r="19" spans="2:6" ht="15.75" x14ac:dyDescent="0.25">
      <c r="B19" s="127"/>
      <c r="C19" s="127" t="s">
        <v>103</v>
      </c>
      <c r="D19" s="127"/>
      <c r="E19" s="127"/>
      <c r="F19" s="123" t="s">
        <v>104</v>
      </c>
    </row>
    <row r="20" spans="2:6" ht="15.75" x14ac:dyDescent="0.25">
      <c r="B20" s="127"/>
      <c r="C20" s="127" t="s">
        <v>105</v>
      </c>
      <c r="D20" s="7"/>
      <c r="E20" s="127"/>
      <c r="F20" s="129"/>
    </row>
    <row r="21" spans="2:6" ht="15.75" x14ac:dyDescent="0.25">
      <c r="B21" s="127"/>
      <c r="C21" s="127" t="s">
        <v>106</v>
      </c>
      <c r="D21" s="127"/>
      <c r="E21" s="127"/>
      <c r="F21" s="130"/>
    </row>
    <row r="22" spans="2:6" ht="15.75" x14ac:dyDescent="0.25">
      <c r="B22" s="127"/>
      <c r="C22" s="123" t="s">
        <v>107</v>
      </c>
      <c r="D22" s="127"/>
      <c r="E22" s="127"/>
      <c r="F22" s="127"/>
    </row>
    <row r="23" spans="2:6" ht="15.75" x14ac:dyDescent="0.25">
      <c r="B23" s="127"/>
      <c r="C23" s="7"/>
      <c r="D23" s="127"/>
      <c r="E23" s="127"/>
      <c r="F23" s="7"/>
    </row>
    <row r="24" spans="2:6" ht="15.75" x14ac:dyDescent="0.25">
      <c r="B24" s="127"/>
      <c r="C24" s="127"/>
      <c r="D24" s="7"/>
      <c r="E24" s="127"/>
      <c r="F24" s="127"/>
    </row>
    <row r="25" spans="2:6" ht="15.75" x14ac:dyDescent="0.25">
      <c r="B25" s="127"/>
      <c r="C25" s="129"/>
      <c r="D25" s="127"/>
      <c r="E25" s="127"/>
      <c r="F25" s="127"/>
    </row>
    <row r="26" spans="2:6" ht="15.75" x14ac:dyDescent="0.25">
      <c r="B26" s="127"/>
      <c r="C26" s="130"/>
      <c r="D26" s="129"/>
      <c r="E26" s="127"/>
      <c r="F26" s="130"/>
    </row>
    <row r="27" spans="2:6" ht="15.75" x14ac:dyDescent="0.25">
      <c r="B27" s="127"/>
      <c r="C27" s="127"/>
      <c r="D27" s="127"/>
      <c r="E27" s="127"/>
      <c r="F27" s="127"/>
    </row>
    <row r="28" spans="2:6" ht="15.75" x14ac:dyDescent="0.25">
      <c r="B28" s="127"/>
      <c r="C28" s="7"/>
      <c r="D28" s="127"/>
      <c r="E28" s="127"/>
      <c r="F28" s="7"/>
    </row>
    <row r="29" spans="2:6" ht="15.75" x14ac:dyDescent="0.25">
      <c r="B29" s="127"/>
      <c r="C29" s="127"/>
      <c r="D29" s="7"/>
      <c r="E29" s="127"/>
      <c r="F29" s="127"/>
    </row>
    <row r="30" spans="2:6" ht="15.75" x14ac:dyDescent="0.25">
      <c r="B30" s="127"/>
      <c r="C30" s="130"/>
      <c r="D30" s="127"/>
      <c r="E30" s="127"/>
      <c r="F30" s="128"/>
    </row>
    <row r="31" spans="2:6" ht="20.25" x14ac:dyDescent="0.3">
      <c r="B31" s="113"/>
      <c r="D31" s="63"/>
      <c r="E31" s="72"/>
      <c r="F31" s="65"/>
    </row>
    <row r="32" spans="2:6" ht="15.75" x14ac:dyDescent="0.25">
      <c r="B32" s="114"/>
      <c r="C32" s="65"/>
      <c r="D32" s="65"/>
      <c r="E32" s="65"/>
      <c r="F32" s="65"/>
    </row>
    <row r="33" spans="2:6" ht="15.75" x14ac:dyDescent="0.25">
      <c r="B33" s="113"/>
      <c r="D33" s="66"/>
      <c r="E33" s="71"/>
      <c r="F33" s="72"/>
    </row>
    <row r="34" spans="2:6" x14ac:dyDescent="0.25">
      <c r="B34" s="64"/>
      <c r="C34" s="65"/>
      <c r="D34" s="73"/>
      <c r="F34" s="65"/>
    </row>
    <row r="35" spans="2:6" x14ac:dyDescent="0.25">
      <c r="B35" s="68"/>
      <c r="C35" s="67"/>
      <c r="D35" s="69"/>
      <c r="F35" s="70"/>
    </row>
    <row r="36" spans="2:6" ht="15.75" x14ac:dyDescent="0.25">
      <c r="B36" s="68"/>
      <c r="C36" s="68"/>
      <c r="D36" s="74"/>
      <c r="F36" s="65"/>
    </row>
    <row r="37" spans="2:6" x14ac:dyDescent="0.25">
      <c r="B37" s="68"/>
      <c r="C37" s="68"/>
      <c r="D37" s="75"/>
      <c r="F37" s="69"/>
    </row>
    <row r="38" spans="2:6" x14ac:dyDescent="0.25">
      <c r="B38" s="62"/>
      <c r="D38" s="66"/>
      <c r="F38" s="65"/>
    </row>
    <row r="39" spans="2:6" x14ac:dyDescent="0.25">
      <c r="B39" s="68"/>
      <c r="C39" s="68"/>
      <c r="D39" s="73"/>
      <c r="F39" s="65"/>
    </row>
    <row r="40" spans="2:6" x14ac:dyDescent="0.25">
      <c r="B40" s="68"/>
      <c r="C40" s="64"/>
      <c r="D40" s="69"/>
      <c r="F40" s="65"/>
    </row>
    <row r="41" spans="2:6" x14ac:dyDescent="0.25">
      <c r="B41" s="68"/>
      <c r="C41" s="65"/>
      <c r="D41" s="65"/>
      <c r="E41" s="65"/>
      <c r="F41" s="65"/>
    </row>
  </sheetData>
  <sheetProtection selectLockedCells="1" selectUnlockedCells="1"/>
  <mergeCells count="2">
    <mergeCell ref="B2:F2"/>
    <mergeCell ref="B11:B13"/>
  </mergeCells>
  <hyperlinks>
    <hyperlink ref="C9" r:id="rId1" xr:uid="{1211D336-C3C3-431C-A257-97477EC55FF0}"/>
    <hyperlink ref="C16" r:id="rId2" xr:uid="{AD391268-70B4-4A72-83B0-BAA4D5F5FCB8}"/>
    <hyperlink ref="C22" r:id="rId3" xr:uid="{66828375-68AC-4CB9-ACC2-AA24A0173A84}"/>
    <hyperlink ref="F7" r:id="rId4" xr:uid="{A091BA99-5E9A-4FDD-A373-566ED23A880A}"/>
    <hyperlink ref="F12" r:id="rId5" xr:uid="{962FE1E9-19DE-4BAF-A1F3-9D83B68D0CB4}"/>
    <hyperlink ref="F19" r:id="rId6" xr:uid="{4B11C412-7B0A-46A8-8553-74F10BCEC5D2}"/>
  </hyperlinks>
  <pageMargins left="0.70866141732283472" right="0.70866141732283472" top="0.74803149606299213" bottom="0.74803149606299213" header="0.31496062992125984" footer="0.31496062992125984"/>
  <pageSetup scale="92" fitToHeight="0" orientation="portrait" horizontalDpi="200" verticalDpi="200" r:id="rId7"/>
  <headerFooter>
    <oddFooter>&amp;L&amp;D&amp;C&amp;A&amp;R&amp;P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834A-81E9-4B2E-BE51-DC7BAF2578E8}">
  <sheetPr codeName="Feuil16">
    <pageSetUpPr fitToPage="1"/>
  </sheetPr>
  <dimension ref="A1:E47"/>
  <sheetViews>
    <sheetView showGridLines="0" showRowColHeaders="0" zoomScale="80" zoomScaleNormal="80" zoomScalePageLayoutView="125" workbookViewId="0">
      <selection activeCell="F21" sqref="F21"/>
    </sheetView>
  </sheetViews>
  <sheetFormatPr defaultColWidth="11.42578125" defaultRowHeight="15" x14ac:dyDescent="0.25"/>
  <cols>
    <col min="1" max="1" width="6.42578125" style="87" customWidth="1"/>
    <col min="2" max="2" width="6.7109375" style="87" customWidth="1"/>
    <col min="3" max="3" width="212.140625" style="87" customWidth="1"/>
    <col min="4" max="16384" width="11.42578125" style="87"/>
  </cols>
  <sheetData>
    <row r="1" spans="1:3" s="86" customFormat="1" ht="23.25" x14ac:dyDescent="0.35">
      <c r="A1" s="85"/>
    </row>
    <row r="2" spans="1:3" ht="21" x14ac:dyDescent="0.3">
      <c r="A2" s="76"/>
      <c r="B2" s="115" t="s">
        <v>108</v>
      </c>
      <c r="C2" s="117"/>
    </row>
    <row r="3" spans="1:3" ht="21" x14ac:dyDescent="0.3">
      <c r="A3" s="77"/>
      <c r="B3" s="116" t="s">
        <v>109</v>
      </c>
      <c r="C3" s="118" t="s">
        <v>110</v>
      </c>
    </row>
    <row r="4" spans="1:3" ht="21" x14ac:dyDescent="0.25">
      <c r="A4" s="76"/>
      <c r="B4" s="116" t="s">
        <v>109</v>
      </c>
      <c r="C4" s="118" t="s">
        <v>111</v>
      </c>
    </row>
    <row r="5" spans="1:3" s="88" customFormat="1" ht="21" x14ac:dyDescent="0.3">
      <c r="A5" s="78"/>
      <c r="B5" s="116" t="s">
        <v>109</v>
      </c>
      <c r="C5" s="118" t="s">
        <v>112</v>
      </c>
    </row>
    <row r="6" spans="1:3" s="88" customFormat="1" ht="21" x14ac:dyDescent="0.3">
      <c r="A6" s="79"/>
      <c r="B6" s="116" t="s">
        <v>109</v>
      </c>
      <c r="C6" s="118" t="s">
        <v>113</v>
      </c>
    </row>
    <row r="7" spans="1:3" s="88" customFormat="1" ht="21" x14ac:dyDescent="0.3">
      <c r="A7" s="79"/>
      <c r="B7" s="116" t="s">
        <v>109</v>
      </c>
      <c r="C7" s="118" t="s">
        <v>114</v>
      </c>
    </row>
    <row r="8" spans="1:3" s="88" customFormat="1" ht="21" x14ac:dyDescent="0.3">
      <c r="A8" s="79"/>
      <c r="B8" s="116" t="s">
        <v>109</v>
      </c>
      <c r="C8" s="118" t="s">
        <v>115</v>
      </c>
    </row>
    <row r="9" spans="1:3" s="88" customFormat="1" ht="21" x14ac:dyDescent="0.3">
      <c r="A9" s="79"/>
      <c r="B9" s="116" t="s">
        <v>109</v>
      </c>
      <c r="C9" s="118" t="s">
        <v>116</v>
      </c>
    </row>
    <row r="10" spans="1:3" s="88" customFormat="1" ht="21" x14ac:dyDescent="0.3">
      <c r="A10" s="79"/>
      <c r="B10" s="116" t="s">
        <v>109</v>
      </c>
      <c r="C10" s="118" t="s">
        <v>117</v>
      </c>
    </row>
    <row r="11" spans="1:3" s="88" customFormat="1" ht="21" x14ac:dyDescent="0.3">
      <c r="A11" s="79"/>
      <c r="B11" s="115" t="s">
        <v>118</v>
      </c>
      <c r="C11" s="117"/>
    </row>
    <row r="12" spans="1:3" s="88" customFormat="1" ht="21" x14ac:dyDescent="0.3">
      <c r="A12" s="80"/>
      <c r="B12" s="116" t="s">
        <v>109</v>
      </c>
      <c r="C12" s="118" t="s">
        <v>119</v>
      </c>
    </row>
    <row r="13" spans="1:3" s="88" customFormat="1" ht="21" x14ac:dyDescent="0.3">
      <c r="A13" s="80"/>
      <c r="B13" s="116" t="s">
        <v>109</v>
      </c>
      <c r="C13" s="118" t="s">
        <v>120</v>
      </c>
    </row>
    <row r="14" spans="1:3" s="88" customFormat="1" ht="21" x14ac:dyDescent="0.3">
      <c r="A14" s="80"/>
      <c r="B14" s="116" t="s">
        <v>109</v>
      </c>
      <c r="C14" s="118" t="s">
        <v>121</v>
      </c>
    </row>
    <row r="15" spans="1:3" s="88" customFormat="1" ht="21" x14ac:dyDescent="0.3">
      <c r="A15" s="81"/>
      <c r="B15" s="115" t="s">
        <v>122</v>
      </c>
      <c r="C15" s="117"/>
    </row>
    <row r="16" spans="1:3" s="88" customFormat="1" ht="21" x14ac:dyDescent="0.3">
      <c r="A16" s="82"/>
      <c r="B16" s="116" t="s">
        <v>109</v>
      </c>
      <c r="C16" s="118" t="s">
        <v>123</v>
      </c>
    </row>
    <row r="17" spans="1:5" s="88" customFormat="1" ht="21" x14ac:dyDescent="0.3">
      <c r="A17" s="79"/>
      <c r="B17" s="116" t="s">
        <v>109</v>
      </c>
      <c r="C17" s="118" t="s">
        <v>124</v>
      </c>
    </row>
    <row r="18" spans="1:5" s="88" customFormat="1" ht="21" x14ac:dyDescent="0.3">
      <c r="A18" s="83"/>
      <c r="B18" s="115" t="s">
        <v>125</v>
      </c>
      <c r="C18" s="117"/>
    </row>
    <row r="19" spans="1:5" s="88" customFormat="1" ht="21" x14ac:dyDescent="0.3">
      <c r="A19" s="79"/>
      <c r="B19" s="116" t="s">
        <v>109</v>
      </c>
      <c r="C19" s="118" t="s">
        <v>126</v>
      </c>
    </row>
    <row r="20" spans="1:5" s="88" customFormat="1" ht="21" x14ac:dyDescent="0.3">
      <c r="A20" s="80"/>
      <c r="B20" s="116" t="s">
        <v>109</v>
      </c>
      <c r="C20" s="118" t="s">
        <v>127</v>
      </c>
      <c r="D20" s="89"/>
      <c r="E20" s="89"/>
    </row>
    <row r="21" spans="1:5" s="88" customFormat="1" ht="21" x14ac:dyDescent="0.3">
      <c r="A21" s="80"/>
      <c r="B21" s="115" t="s">
        <v>128</v>
      </c>
      <c r="C21" s="117"/>
    </row>
    <row r="22" spans="1:5" s="88" customFormat="1" ht="21" x14ac:dyDescent="0.3">
      <c r="A22" s="79"/>
      <c r="B22" s="116" t="s">
        <v>109</v>
      </c>
      <c r="C22" s="118" t="s">
        <v>129</v>
      </c>
    </row>
    <row r="23" spans="1:5" s="88" customFormat="1" ht="21" x14ac:dyDescent="0.3">
      <c r="A23" s="83"/>
      <c r="B23" s="116" t="s">
        <v>109</v>
      </c>
      <c r="C23" s="118" t="s">
        <v>130</v>
      </c>
    </row>
    <row r="24" spans="1:5" s="88" customFormat="1" ht="21" x14ac:dyDescent="0.3">
      <c r="A24" s="80"/>
      <c r="B24" s="116" t="s">
        <v>109</v>
      </c>
      <c r="C24" s="118" t="s">
        <v>131</v>
      </c>
    </row>
    <row r="25" spans="1:5" s="88" customFormat="1" ht="21" x14ac:dyDescent="0.3">
      <c r="A25" s="79"/>
      <c r="B25" s="115" t="s">
        <v>132</v>
      </c>
      <c r="C25" s="117"/>
    </row>
    <row r="26" spans="1:5" s="88" customFormat="1" ht="37.5" x14ac:dyDescent="0.3">
      <c r="A26" s="79"/>
      <c r="B26" s="116" t="s">
        <v>109</v>
      </c>
      <c r="C26" s="118" t="s">
        <v>133</v>
      </c>
    </row>
    <row r="27" spans="1:5" s="88" customFormat="1" ht="21" x14ac:dyDescent="0.3">
      <c r="A27" s="83"/>
      <c r="B27" s="116" t="s">
        <v>109</v>
      </c>
      <c r="C27" s="118" t="s">
        <v>134</v>
      </c>
    </row>
    <row r="28" spans="1:5" s="88" customFormat="1" ht="21" x14ac:dyDescent="0.3">
      <c r="A28" s="80"/>
      <c r="B28" s="115" t="s">
        <v>135</v>
      </c>
      <c r="C28" s="117"/>
    </row>
    <row r="29" spans="1:5" s="88" customFormat="1" ht="21" x14ac:dyDescent="0.3">
      <c r="A29" s="80"/>
      <c r="B29" s="116" t="s">
        <v>109</v>
      </c>
      <c r="C29" s="118" t="s">
        <v>136</v>
      </c>
    </row>
    <row r="30" spans="1:5" s="88" customFormat="1" ht="21" x14ac:dyDescent="0.35">
      <c r="A30" s="79"/>
      <c r="B30" s="92"/>
      <c r="C30" s="93"/>
    </row>
    <row r="31" spans="1:5" s="88" customFormat="1" ht="21" x14ac:dyDescent="0.3">
      <c r="A31" s="83"/>
      <c r="B31" s="94"/>
      <c r="C31" s="95"/>
    </row>
    <row r="32" spans="1:5" s="88" customFormat="1" ht="18.75" x14ac:dyDescent="0.3">
      <c r="A32" s="80"/>
    </row>
    <row r="33" spans="1:3" s="88" customFormat="1" ht="18.75" x14ac:dyDescent="0.3">
      <c r="A33" s="80"/>
    </row>
    <row r="34" spans="1:3" s="88" customFormat="1" ht="18.75" x14ac:dyDescent="0.3">
      <c r="A34" s="80"/>
    </row>
    <row r="35" spans="1:3" s="88" customFormat="1" ht="18.75" x14ac:dyDescent="0.3">
      <c r="A35" s="79"/>
    </row>
    <row r="36" spans="1:3" s="88" customFormat="1" ht="18.75" x14ac:dyDescent="0.3">
      <c r="A36" s="83"/>
    </row>
    <row r="37" spans="1:3" s="88" customFormat="1" ht="18.75" x14ac:dyDescent="0.3">
      <c r="A37" s="80"/>
    </row>
    <row r="38" spans="1:3" s="88" customFormat="1" ht="18.75" x14ac:dyDescent="0.3">
      <c r="A38" s="80"/>
    </row>
    <row r="39" spans="1:3" s="88" customFormat="1" ht="18.75" x14ac:dyDescent="0.3">
      <c r="A39" s="80"/>
    </row>
    <row r="40" spans="1:3" s="88" customFormat="1" ht="18.75" x14ac:dyDescent="0.3">
      <c r="A40" s="84"/>
    </row>
    <row r="41" spans="1:3" s="88" customFormat="1" ht="18.75" x14ac:dyDescent="0.3">
      <c r="A41" s="80"/>
    </row>
    <row r="42" spans="1:3" s="88" customFormat="1" ht="18.75" x14ac:dyDescent="0.3">
      <c r="A42" s="90"/>
    </row>
    <row r="43" spans="1:3" x14ac:dyDescent="0.25">
      <c r="A43"/>
    </row>
    <row r="47" spans="1:3" x14ac:dyDescent="0.25">
      <c r="C47" s="91"/>
    </row>
  </sheetData>
  <sheetProtection algorithmName="SHA-512" hashValue="LfpLkCXhvqW+pIEvyALZnIbiBCE4i94EFhtCMdjkBSCzBO1xwqHIMiOOkdk5MVY+Er9K1KnFE4aWebfFh/IRVA==" saltValue="prcbuvpRZIQhw5nY4Vz9gA==" spinCount="100000" sheet="1" selectLockedCells="1" selectUnlockedCells="1"/>
  <pageMargins left="0.70866141732283472" right="0.70866141732283472" top="0.47244094488188981" bottom="0.52" header="0.31496062992125984" footer="0.31496062992125984"/>
  <pageSetup scale="54" fitToHeight="0" orientation="landscape" r:id="rId1"/>
  <headerFooter>
    <oddFooter>&amp;L&amp;D&amp;R&amp;P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D1C5-61B0-4A09-A30B-ACDFE67882B0}">
  <sheetPr codeName="Feuil171">
    <pageSetUpPr fitToPage="1"/>
  </sheetPr>
  <dimension ref="A1:E47"/>
  <sheetViews>
    <sheetView showGridLines="0" showRowColHeaders="0" zoomScale="80" zoomScaleNormal="80" zoomScalePageLayoutView="125" workbookViewId="0">
      <selection activeCell="F21" sqref="F21"/>
    </sheetView>
  </sheetViews>
  <sheetFormatPr defaultColWidth="11.42578125" defaultRowHeight="15" x14ac:dyDescent="0.25"/>
  <cols>
    <col min="1" max="1" width="6" style="87" customWidth="1"/>
    <col min="2" max="2" width="5.5703125" style="87" customWidth="1"/>
    <col min="3" max="3" width="255.5703125" style="87" customWidth="1"/>
    <col min="4" max="16384" width="11.42578125" style="87"/>
  </cols>
  <sheetData>
    <row r="1" spans="1:4" ht="23.25" x14ac:dyDescent="0.35">
      <c r="A1" s="85"/>
    </row>
    <row r="2" spans="1:4" ht="21" x14ac:dyDescent="0.3">
      <c r="B2" s="115" t="s">
        <v>137</v>
      </c>
      <c r="C2" s="117"/>
    </row>
    <row r="3" spans="1:4" ht="21" x14ac:dyDescent="0.3">
      <c r="A3" s="77"/>
      <c r="B3" s="116" t="s">
        <v>109</v>
      </c>
      <c r="C3" s="118" t="s">
        <v>138</v>
      </c>
      <c r="D3" s="97"/>
    </row>
    <row r="4" spans="1:4" ht="21" x14ac:dyDescent="0.25">
      <c r="B4" s="116" t="s">
        <v>109</v>
      </c>
      <c r="C4" s="118" t="s">
        <v>139</v>
      </c>
      <c r="D4" s="97"/>
    </row>
    <row r="5" spans="1:4" s="88" customFormat="1" ht="21" x14ac:dyDescent="0.3">
      <c r="A5" s="96"/>
      <c r="B5" s="116" t="s">
        <v>109</v>
      </c>
      <c r="C5" s="118" t="s">
        <v>140</v>
      </c>
      <c r="D5" s="98"/>
    </row>
    <row r="6" spans="1:4" s="88" customFormat="1" ht="21" x14ac:dyDescent="0.3">
      <c r="B6" s="116" t="s">
        <v>109</v>
      </c>
      <c r="C6" s="118" t="s">
        <v>141</v>
      </c>
      <c r="D6" s="98"/>
    </row>
    <row r="7" spans="1:4" s="88" customFormat="1" ht="21" x14ac:dyDescent="0.3">
      <c r="B7" s="116" t="s">
        <v>109</v>
      </c>
      <c r="C7" s="118" t="s">
        <v>142</v>
      </c>
      <c r="D7" s="98"/>
    </row>
    <row r="8" spans="1:4" s="88" customFormat="1" ht="21" x14ac:dyDescent="0.3">
      <c r="A8" s="99"/>
      <c r="B8" s="116" t="s">
        <v>109</v>
      </c>
      <c r="C8" s="118" t="s">
        <v>143</v>
      </c>
      <c r="D8" s="98"/>
    </row>
    <row r="9" spans="1:4" s="88" customFormat="1" ht="21" x14ac:dyDescent="0.3">
      <c r="B9" s="116" t="s">
        <v>109</v>
      </c>
      <c r="C9" s="118" t="s">
        <v>144</v>
      </c>
      <c r="D9" s="98"/>
    </row>
    <row r="10" spans="1:4" s="88" customFormat="1" ht="21" x14ac:dyDescent="0.3">
      <c r="B10" s="116" t="s">
        <v>109</v>
      </c>
      <c r="C10" s="118" t="s">
        <v>145</v>
      </c>
      <c r="D10" s="98"/>
    </row>
    <row r="11" spans="1:4" s="88" customFormat="1" ht="21" x14ac:dyDescent="0.3">
      <c r="B11" s="115" t="s">
        <v>146</v>
      </c>
      <c r="C11" s="117"/>
      <c r="D11" s="98"/>
    </row>
    <row r="12" spans="1:4" s="88" customFormat="1" ht="21" x14ac:dyDescent="0.3">
      <c r="B12" s="116" t="s">
        <v>109</v>
      </c>
      <c r="C12" s="118" t="s">
        <v>147</v>
      </c>
      <c r="D12" s="98"/>
    </row>
    <row r="13" spans="1:4" s="88" customFormat="1" ht="21" x14ac:dyDescent="0.3">
      <c r="B13" s="116" t="s">
        <v>109</v>
      </c>
      <c r="C13" s="118" t="s">
        <v>148</v>
      </c>
      <c r="D13" s="98"/>
    </row>
    <row r="14" spans="1:4" s="88" customFormat="1" ht="21" x14ac:dyDescent="0.3">
      <c r="B14" s="116" t="s">
        <v>109</v>
      </c>
      <c r="C14" s="118" t="s">
        <v>149</v>
      </c>
      <c r="D14" s="98"/>
    </row>
    <row r="15" spans="1:4" s="88" customFormat="1" ht="21" x14ac:dyDescent="0.3">
      <c r="A15" s="99"/>
      <c r="B15" s="115" t="s">
        <v>150</v>
      </c>
      <c r="C15" s="117"/>
      <c r="D15" s="98"/>
    </row>
    <row r="16" spans="1:4" s="88" customFormat="1" ht="21" x14ac:dyDescent="0.3">
      <c r="B16" s="116" t="s">
        <v>109</v>
      </c>
      <c r="C16" s="118" t="s">
        <v>151</v>
      </c>
      <c r="D16" s="98"/>
    </row>
    <row r="17" spans="1:5" s="88" customFormat="1" ht="21" x14ac:dyDescent="0.3">
      <c r="B17" s="116" t="s">
        <v>109</v>
      </c>
      <c r="C17" s="118" t="s">
        <v>152</v>
      </c>
      <c r="D17" s="98"/>
    </row>
    <row r="18" spans="1:5" s="88" customFormat="1" ht="21" x14ac:dyDescent="0.3">
      <c r="A18" s="96"/>
      <c r="B18" s="115" t="s">
        <v>153</v>
      </c>
      <c r="C18" s="117"/>
      <c r="D18" s="98"/>
    </row>
    <row r="19" spans="1:5" s="88" customFormat="1" ht="21" x14ac:dyDescent="0.3">
      <c r="B19" s="116" t="s">
        <v>109</v>
      </c>
      <c r="C19" s="118" t="s">
        <v>154</v>
      </c>
      <c r="D19" s="98"/>
    </row>
    <row r="20" spans="1:5" s="88" customFormat="1" ht="21" x14ac:dyDescent="0.3">
      <c r="A20" s="99"/>
      <c r="B20" s="116" t="s">
        <v>109</v>
      </c>
      <c r="C20" s="118" t="s">
        <v>155</v>
      </c>
      <c r="D20" s="89"/>
      <c r="E20" s="89"/>
    </row>
    <row r="21" spans="1:5" s="88" customFormat="1" ht="21" x14ac:dyDescent="0.3">
      <c r="A21" s="99"/>
      <c r="B21" s="115" t="s">
        <v>156</v>
      </c>
      <c r="C21" s="117"/>
      <c r="D21" s="98"/>
    </row>
    <row r="22" spans="1:5" s="88" customFormat="1" ht="21" x14ac:dyDescent="0.3">
      <c r="B22" s="116" t="s">
        <v>109</v>
      </c>
      <c r="C22" s="118" t="s">
        <v>157</v>
      </c>
      <c r="D22" s="98"/>
    </row>
    <row r="23" spans="1:5" s="88" customFormat="1" ht="21" x14ac:dyDescent="0.3">
      <c r="A23" s="96"/>
      <c r="B23" s="116" t="s">
        <v>109</v>
      </c>
      <c r="C23" s="118" t="s">
        <v>158</v>
      </c>
      <c r="D23" s="98"/>
    </row>
    <row r="24" spans="1:5" s="88" customFormat="1" ht="37.5" x14ac:dyDescent="0.3">
      <c r="B24" s="116" t="s">
        <v>109</v>
      </c>
      <c r="C24" s="118" t="s">
        <v>159</v>
      </c>
      <c r="D24" s="98"/>
    </row>
    <row r="25" spans="1:5" s="88" customFormat="1" ht="21" x14ac:dyDescent="0.3">
      <c r="B25" s="115" t="s">
        <v>160</v>
      </c>
      <c r="C25" s="117"/>
      <c r="D25" s="98"/>
    </row>
    <row r="26" spans="1:5" s="88" customFormat="1" ht="37.5" x14ac:dyDescent="0.3">
      <c r="B26" s="116" t="s">
        <v>109</v>
      </c>
      <c r="C26" s="118" t="s">
        <v>161</v>
      </c>
      <c r="D26" s="98"/>
    </row>
    <row r="27" spans="1:5" s="88" customFormat="1" ht="21" x14ac:dyDescent="0.3">
      <c r="A27" s="96"/>
      <c r="B27" s="116" t="s">
        <v>109</v>
      </c>
      <c r="C27" s="118" t="s">
        <v>162</v>
      </c>
      <c r="D27" s="98"/>
    </row>
    <row r="28" spans="1:5" s="88" customFormat="1" ht="21" x14ac:dyDescent="0.3">
      <c r="A28" s="99"/>
      <c r="B28" s="115" t="s">
        <v>163</v>
      </c>
      <c r="C28" s="117"/>
      <c r="D28" s="98"/>
    </row>
    <row r="29" spans="1:5" s="88" customFormat="1" ht="21" x14ac:dyDescent="0.3">
      <c r="B29" s="116" t="s">
        <v>109</v>
      </c>
      <c r="C29" s="118" t="s">
        <v>164</v>
      </c>
    </row>
    <row r="30" spans="1:5" s="88" customFormat="1" ht="21" x14ac:dyDescent="0.3">
      <c r="B30" s="115"/>
      <c r="C30" s="117"/>
    </row>
    <row r="31" spans="1:5" s="88" customFormat="1" ht="18.75" x14ac:dyDescent="0.3">
      <c r="A31" s="96"/>
    </row>
    <row r="32" spans="1:5" s="88" customFormat="1" ht="18.75" x14ac:dyDescent="0.3">
      <c r="A32" s="99"/>
    </row>
    <row r="33" spans="1:3" s="88" customFormat="1" ht="18.75" x14ac:dyDescent="0.3"/>
    <row r="34" spans="1:3" s="88" customFormat="1" ht="18.75" x14ac:dyDescent="0.3">
      <c r="A34" s="99"/>
    </row>
    <row r="35" spans="1:3" s="88" customFormat="1" ht="18.75" x14ac:dyDescent="0.3"/>
    <row r="36" spans="1:3" s="88" customFormat="1" ht="18.75" x14ac:dyDescent="0.3">
      <c r="A36" s="96"/>
    </row>
    <row r="37" spans="1:3" s="88" customFormat="1" ht="18.75" x14ac:dyDescent="0.3">
      <c r="A37" s="99"/>
    </row>
    <row r="38" spans="1:3" s="88" customFormat="1" ht="18.75" x14ac:dyDescent="0.3">
      <c r="A38" s="99"/>
    </row>
    <row r="39" spans="1:3" s="88" customFormat="1" ht="18.75" x14ac:dyDescent="0.3"/>
    <row r="47" spans="1:3" x14ac:dyDescent="0.25">
      <c r="C47" s="91"/>
    </row>
  </sheetData>
  <sheetProtection algorithmName="SHA-512" hashValue="yJtlZo8DUmsIb4lR7N7LsmJaoh/1k5uRMdGt1F73rUc+MqqZUc4wblzclothncEjSmK/0Gb1kDPKdYDxJiJxwQ==" saltValue="e6ESPxLKgkfqXY7fL5rQfg==" spinCount="100000" sheet="1" selectLockedCells="1" selectUnlockedCells="1"/>
  <pageMargins left="0.70866141732283472" right="0.70866141732283472" top="0.47244094488188981" bottom="0.51" header="0.31496062992125984" footer="0.31496062992125984"/>
  <pageSetup scale="46" fitToHeight="0" orientation="landscape" r:id="rId1"/>
  <headerFooter>
    <oddFooter>&amp;L&amp;D&amp;R&amp;P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ADEB-EA6B-427E-A95D-1119208BF3E7}">
  <sheetPr codeName="Sheet12"/>
  <dimension ref="A2:F16"/>
  <sheetViews>
    <sheetView workbookViewId="0">
      <selection activeCell="A5" sqref="A5"/>
    </sheetView>
  </sheetViews>
  <sheetFormatPr defaultRowHeight="15" x14ac:dyDescent="0.25"/>
  <cols>
    <col min="1" max="1" width="43.140625" bestFit="1" customWidth="1"/>
    <col min="2" max="2" width="36.7109375" customWidth="1"/>
    <col min="3" max="3" width="31.28515625" bestFit="1" customWidth="1"/>
    <col min="4" max="4" width="64.7109375" customWidth="1"/>
    <col min="5" max="5" width="8.85546875" bestFit="1" customWidth="1"/>
    <col min="6" max="6" width="27.42578125" bestFit="1" customWidth="1"/>
  </cols>
  <sheetData>
    <row r="2" spans="1:6" ht="20.25" x14ac:dyDescent="0.3">
      <c r="B2" s="253" t="s">
        <v>72</v>
      </c>
      <c r="C2" s="253"/>
      <c r="D2" s="253"/>
      <c r="E2" s="253"/>
      <c r="F2" s="253"/>
    </row>
    <row r="3" spans="1:6" ht="15.75" thickBot="1" x14ac:dyDescent="0.3"/>
    <row r="4" spans="1:6" ht="19.5" thickBot="1" x14ac:dyDescent="0.3">
      <c r="A4" s="163" t="s">
        <v>647</v>
      </c>
      <c r="B4" s="164"/>
      <c r="C4" s="164"/>
      <c r="D4" s="164"/>
    </row>
    <row r="5" spans="1:6" ht="29.25" customHeight="1" thickBot="1" x14ac:dyDescent="0.3">
      <c r="A5" s="165" t="s">
        <v>631</v>
      </c>
      <c r="B5" s="166" t="s">
        <v>632</v>
      </c>
      <c r="C5" s="167" t="s">
        <v>633</v>
      </c>
      <c r="D5" s="167" t="s">
        <v>634</v>
      </c>
    </row>
    <row r="6" spans="1:6" ht="27.75" customHeight="1" thickBot="1" x14ac:dyDescent="0.3">
      <c r="A6" s="168" t="s">
        <v>327</v>
      </c>
      <c r="B6" s="169" t="s">
        <v>336</v>
      </c>
      <c r="C6" s="170" t="s">
        <v>635</v>
      </c>
      <c r="D6" s="170" t="s">
        <v>546</v>
      </c>
    </row>
    <row r="7" spans="1:6" ht="27.75" customHeight="1" thickBot="1" x14ac:dyDescent="0.3">
      <c r="A7" s="171" t="s">
        <v>328</v>
      </c>
      <c r="B7" s="169" t="s">
        <v>331</v>
      </c>
      <c r="C7" s="170" t="s">
        <v>636</v>
      </c>
      <c r="D7" s="170" t="s">
        <v>547</v>
      </c>
    </row>
    <row r="8" spans="1:6" ht="27.75" customHeight="1" thickBot="1" x14ac:dyDescent="0.3">
      <c r="A8" s="168" t="s">
        <v>330</v>
      </c>
      <c r="B8" s="169" t="s">
        <v>334</v>
      </c>
      <c r="C8" s="172" t="s">
        <v>637</v>
      </c>
      <c r="D8" s="172" t="s">
        <v>548</v>
      </c>
    </row>
    <row r="9" spans="1:6" ht="27.75" customHeight="1" thickBot="1" x14ac:dyDescent="0.3">
      <c r="A9" s="171" t="s">
        <v>329</v>
      </c>
      <c r="B9" s="169" t="s">
        <v>333</v>
      </c>
      <c r="C9" s="170" t="s">
        <v>638</v>
      </c>
      <c r="D9" s="170" t="s">
        <v>549</v>
      </c>
    </row>
    <row r="10" spans="1:6" ht="21" thickBot="1" x14ac:dyDescent="0.3">
      <c r="A10" s="168" t="s">
        <v>534</v>
      </c>
      <c r="B10" s="169" t="s">
        <v>332</v>
      </c>
      <c r="C10" s="172" t="s">
        <v>639</v>
      </c>
      <c r="D10" s="172" t="s">
        <v>550</v>
      </c>
    </row>
    <row r="11" spans="1:6" ht="41.25" thickBot="1" x14ac:dyDescent="0.3">
      <c r="A11" s="168" t="s">
        <v>535</v>
      </c>
      <c r="B11" s="169" t="s">
        <v>335</v>
      </c>
      <c r="C11" s="172" t="s">
        <v>640</v>
      </c>
      <c r="D11" s="172" t="s">
        <v>551</v>
      </c>
    </row>
    <row r="12" spans="1:6" ht="21" thickBot="1" x14ac:dyDescent="0.3">
      <c r="A12" s="168" t="s">
        <v>536</v>
      </c>
      <c r="B12" s="173" t="s">
        <v>537</v>
      </c>
      <c r="C12" s="168" t="s">
        <v>641</v>
      </c>
      <c r="D12" s="168" t="s">
        <v>552</v>
      </c>
    </row>
    <row r="13" spans="1:6" ht="20.25" x14ac:dyDescent="0.25">
      <c r="A13" s="254" t="s">
        <v>555</v>
      </c>
      <c r="B13" s="256" t="s">
        <v>556</v>
      </c>
      <c r="C13" s="254" t="s">
        <v>642</v>
      </c>
      <c r="D13" s="174" t="s">
        <v>643</v>
      </c>
    </row>
    <row r="14" spans="1:6" ht="21" thickBot="1" x14ac:dyDescent="0.3">
      <c r="A14" s="255"/>
      <c r="B14" s="257"/>
      <c r="C14" s="255"/>
      <c r="D14" s="175" t="s">
        <v>644</v>
      </c>
    </row>
    <row r="15" spans="1:6" ht="21" thickBot="1" x14ac:dyDescent="0.3">
      <c r="A15" s="168" t="s">
        <v>557</v>
      </c>
      <c r="B15" s="176" t="s">
        <v>558</v>
      </c>
      <c r="C15" s="168" t="s">
        <v>645</v>
      </c>
      <c r="D15" s="177" t="s">
        <v>559</v>
      </c>
    </row>
    <row r="16" spans="1:6" ht="21" thickBot="1" x14ac:dyDescent="0.3">
      <c r="A16" s="178" t="s">
        <v>553</v>
      </c>
      <c r="B16" s="179" t="s">
        <v>84</v>
      </c>
      <c r="C16" s="180" t="s">
        <v>646</v>
      </c>
      <c r="D16" s="181" t="s">
        <v>560</v>
      </c>
    </row>
  </sheetData>
  <mergeCells count="4">
    <mergeCell ref="B2:F2"/>
    <mergeCell ref="A13:A14"/>
    <mergeCell ref="B13:B14"/>
    <mergeCell ref="C13:C14"/>
  </mergeCells>
  <hyperlinks>
    <hyperlink ref="B6" r:id="rId1" display="mailto:harmoneddy@aol.com" xr:uid="{44F473E3-84F3-441A-904B-63D29095B786}"/>
    <hyperlink ref="B7" r:id="rId2" display="mailto:bihallgal@yahoo.com" xr:uid="{1D7328F1-BFC3-4EC5-947A-B1947F192F32}"/>
    <hyperlink ref="B8" r:id="rId3" display="mailto:marianne.deibel@gmail.com" xr:uid="{E4B74664-ACE9-4A8E-8382-00459B3FCBB6}"/>
    <hyperlink ref="B9" r:id="rId4" display="mailto:lizogle@hotmail.com" xr:uid="{16984D58-5C12-4FEB-AE25-ECEE682C356D}"/>
    <hyperlink ref="B10" r:id="rId5" display="mailto:dpick331@gmail.com" xr:uid="{0118D7FE-8F3D-4594-BF27-9DF9B4439B7B}"/>
    <hyperlink ref="B11" r:id="rId6" display="mailto:suepowersgolf@comcast.net" xr:uid="{3BBF9219-FBDD-4B58-B1DA-EFDB5BB043A5}"/>
    <hyperlink ref="B13" r:id="rId7" display="mailto:Amyprush.golfgirl@gmail.com" xr:uid="{FF92312B-F27B-4627-B58F-AB8B6AE23065}"/>
    <hyperlink ref="B15" r:id="rId8" display="mailto:kponti@icloud.com" xr:uid="{6866E2D5-E9AF-4ABD-862D-16BF526F792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FF44-55CA-42C1-88D6-FB056289CE06}">
  <dimension ref="A5:R25"/>
  <sheetViews>
    <sheetView showGridLines="0" topLeftCell="B1" workbookViewId="0"/>
  </sheetViews>
  <sheetFormatPr defaultRowHeight="15" x14ac:dyDescent="0.25"/>
  <cols>
    <col min="1" max="1" width="0" hidden="1" customWidth="1"/>
    <col min="2" max="2" width="10.85546875" bestFit="1" customWidth="1"/>
    <col min="3" max="3" width="34.7109375" bestFit="1" customWidth="1"/>
    <col min="4" max="4" width="19" bestFit="1" customWidth="1"/>
    <col min="5" max="5" width="13.140625" bestFit="1" customWidth="1"/>
    <col min="6" max="13" width="10.7109375" customWidth="1"/>
    <col min="15" max="15" width="13.140625" bestFit="1" customWidth="1"/>
    <col min="16" max="16" width="10.85546875" bestFit="1" customWidth="1"/>
    <col min="17" max="17" width="20" bestFit="1" customWidth="1"/>
    <col min="18" max="18" width="0" hidden="1" customWidth="1"/>
  </cols>
  <sheetData>
    <row r="5" spans="1:18" x14ac:dyDescent="0.25">
      <c r="O5" s="263" t="s">
        <v>426</v>
      </c>
      <c r="P5" s="264"/>
      <c r="Q5" s="265"/>
    </row>
    <row r="6" spans="1:18" ht="20.100000000000001" customHeight="1" x14ac:dyDescent="0.25">
      <c r="A6" s="183"/>
      <c r="B6" s="183"/>
      <c r="C6" s="183" t="s">
        <v>524</v>
      </c>
      <c r="D6" s="183"/>
      <c r="E6" s="183"/>
      <c r="F6" s="183"/>
      <c r="G6" s="183"/>
      <c r="H6" s="183"/>
      <c r="I6" s="183"/>
      <c r="J6" s="183"/>
      <c r="K6" s="183"/>
      <c r="L6" s="183"/>
      <c r="M6" s="183"/>
      <c r="O6" s="260" t="str">
        <f>IF(SUM(R9:R24)=0,"NO","YES")</f>
        <v>NO</v>
      </c>
      <c r="P6" s="261"/>
      <c r="Q6" s="262"/>
    </row>
    <row r="8" spans="1:18" hidden="1" x14ac:dyDescent="0.25">
      <c r="N8" s="134">
        <v>14</v>
      </c>
    </row>
    <row r="9" spans="1:18" ht="24.95" customHeight="1" x14ac:dyDescent="0.25">
      <c r="A9" s="156"/>
      <c r="B9" s="156"/>
      <c r="C9" s="156"/>
      <c r="D9" s="156"/>
      <c r="E9" s="156"/>
      <c r="F9" s="156"/>
      <c r="G9" s="156"/>
      <c r="H9" s="156"/>
      <c r="I9" s="156"/>
      <c r="J9" s="156"/>
      <c r="K9" s="156"/>
      <c r="L9" s="156"/>
      <c r="M9" s="156"/>
      <c r="N9" s="135">
        <f>SUM(J10:J23)</f>
        <v>0</v>
      </c>
      <c r="O9" s="258" t="s">
        <v>433</v>
      </c>
      <c r="P9" s="258"/>
      <c r="Q9" s="258"/>
      <c r="R9" s="158"/>
    </row>
    <row r="10" spans="1:18" x14ac:dyDescent="0.25">
      <c r="A10" s="157" t="s">
        <v>226</v>
      </c>
      <c r="B10" s="157" t="s">
        <v>48</v>
      </c>
      <c r="C10" s="157" t="s">
        <v>227</v>
      </c>
      <c r="D10" s="157" t="s">
        <v>228</v>
      </c>
      <c r="E10" s="157" t="s">
        <v>229</v>
      </c>
      <c r="F10" s="157" t="s">
        <v>248</v>
      </c>
      <c r="G10" s="157" t="s">
        <v>242</v>
      </c>
      <c r="H10" s="157" t="s">
        <v>245</v>
      </c>
      <c r="I10" s="157" t="s">
        <v>209</v>
      </c>
      <c r="J10" s="157" t="s">
        <v>230</v>
      </c>
      <c r="K10" s="157" t="s">
        <v>231</v>
      </c>
      <c r="L10" s="157" t="s">
        <v>232</v>
      </c>
      <c r="M10" s="157" t="s">
        <v>233</v>
      </c>
      <c r="N10" s="135">
        <f>SUM(J10:J23)</f>
        <v>0</v>
      </c>
      <c r="O10" s="162" t="s">
        <v>434</v>
      </c>
      <c r="P10" s="162" t="s">
        <v>435</v>
      </c>
      <c r="Q10" s="162" t="s">
        <v>436</v>
      </c>
      <c r="R10" s="158"/>
    </row>
    <row r="11" spans="1:18" x14ac:dyDescent="0.25">
      <c r="A11" s="158">
        <v>1</v>
      </c>
      <c r="B11" s="158"/>
      <c r="C11" s="158" t="s">
        <v>211</v>
      </c>
      <c r="D11" s="158" t="s">
        <v>325</v>
      </c>
      <c r="E11" s="158" t="s">
        <v>484</v>
      </c>
      <c r="F11" s="161"/>
      <c r="G11" s="161"/>
      <c r="H11" s="161"/>
      <c r="I11" s="159"/>
      <c r="J11" s="158" t="str">
        <f t="shared" ref="J11:J23" si="0">IF(SUM(F11:I11)=0,"",SUM(F11:I11))</f>
        <v/>
      </c>
      <c r="K11" s="160">
        <v>18</v>
      </c>
      <c r="L11" s="160" t="str">
        <f t="shared" ref="L11:L23" si="1">IF(J11="","",J11*K11)</f>
        <v/>
      </c>
      <c r="M11" s="160">
        <v>36</v>
      </c>
      <c r="N11" s="134" t="str">
        <f t="shared" ref="N11:N23" si="2">IF(SUM(F11:I11)=0,"",SUM(F11:I11))</f>
        <v/>
      </c>
      <c r="O11" s="161"/>
      <c r="P11" s="161"/>
      <c r="Q11" s="161"/>
      <c r="R11" s="158"/>
    </row>
    <row r="12" spans="1:18" x14ac:dyDescent="0.25">
      <c r="A12" s="158">
        <v>2</v>
      </c>
      <c r="B12" s="158"/>
      <c r="C12" s="158" t="s">
        <v>211</v>
      </c>
      <c r="D12" s="158" t="s">
        <v>325</v>
      </c>
      <c r="E12" s="158" t="s">
        <v>485</v>
      </c>
      <c r="F12" s="161"/>
      <c r="G12" s="161"/>
      <c r="H12" s="161"/>
      <c r="I12" s="159"/>
      <c r="J12" s="158" t="str">
        <f t="shared" si="0"/>
        <v/>
      </c>
      <c r="K12" s="160">
        <v>18</v>
      </c>
      <c r="L12" s="160" t="str">
        <f t="shared" si="1"/>
        <v/>
      </c>
      <c r="M12" s="160">
        <v>36</v>
      </c>
      <c r="N12" s="134" t="str">
        <f t="shared" si="2"/>
        <v/>
      </c>
      <c r="O12" s="161"/>
      <c r="P12" s="161"/>
      <c r="Q12" s="161"/>
      <c r="R12" s="158"/>
    </row>
    <row r="13" spans="1:18" x14ac:dyDescent="0.25">
      <c r="A13" s="158">
        <v>3</v>
      </c>
      <c r="B13" s="158"/>
      <c r="C13" s="158" t="s">
        <v>211</v>
      </c>
      <c r="D13" s="158" t="s">
        <v>325</v>
      </c>
      <c r="E13" s="158" t="s">
        <v>651</v>
      </c>
      <c r="F13" s="161"/>
      <c r="G13" s="161"/>
      <c r="H13" s="161"/>
      <c r="I13" s="159"/>
      <c r="J13" s="158" t="str">
        <f t="shared" si="0"/>
        <v/>
      </c>
      <c r="K13" s="160">
        <v>18</v>
      </c>
      <c r="L13" s="160" t="str">
        <f t="shared" si="1"/>
        <v/>
      </c>
      <c r="M13" s="160">
        <v>36</v>
      </c>
      <c r="N13" s="134" t="str">
        <f t="shared" si="2"/>
        <v/>
      </c>
      <c r="O13" s="161"/>
      <c r="P13" s="161"/>
      <c r="Q13" s="161"/>
      <c r="R13" s="158"/>
    </row>
    <row r="14" spans="1:18" x14ac:dyDescent="0.25">
      <c r="A14" s="158">
        <v>4</v>
      </c>
      <c r="B14" s="158"/>
      <c r="C14" s="158" t="s">
        <v>211</v>
      </c>
      <c r="D14" s="158" t="s">
        <v>325</v>
      </c>
      <c r="E14" s="158" t="s">
        <v>486</v>
      </c>
      <c r="F14" s="161"/>
      <c r="G14" s="161"/>
      <c r="H14" s="161"/>
      <c r="I14" s="159"/>
      <c r="J14" s="158" t="str">
        <f t="shared" si="0"/>
        <v/>
      </c>
      <c r="K14" s="160">
        <v>18</v>
      </c>
      <c r="L14" s="160" t="str">
        <f t="shared" si="1"/>
        <v/>
      </c>
      <c r="M14" s="160">
        <v>36</v>
      </c>
      <c r="N14" s="134" t="str">
        <f t="shared" si="2"/>
        <v/>
      </c>
      <c r="O14" s="161"/>
      <c r="P14" s="161"/>
      <c r="Q14" s="161"/>
      <c r="R14" s="158"/>
    </row>
    <row r="15" spans="1:18" x14ac:dyDescent="0.25">
      <c r="A15" s="158">
        <v>5</v>
      </c>
      <c r="B15" s="158"/>
      <c r="C15" s="158" t="s">
        <v>219</v>
      </c>
      <c r="D15" s="158" t="s">
        <v>238</v>
      </c>
      <c r="E15" s="158" t="s">
        <v>484</v>
      </c>
      <c r="F15" s="161"/>
      <c r="G15" s="161"/>
      <c r="H15" s="161"/>
      <c r="I15" s="159"/>
      <c r="J15" s="158" t="str">
        <f t="shared" si="0"/>
        <v/>
      </c>
      <c r="K15" s="160">
        <v>20</v>
      </c>
      <c r="L15" s="160" t="str">
        <f t="shared" si="1"/>
        <v/>
      </c>
      <c r="M15" s="160">
        <v>40</v>
      </c>
      <c r="N15" s="134" t="str">
        <f t="shared" si="2"/>
        <v/>
      </c>
      <c r="O15" s="161"/>
      <c r="P15" s="161"/>
      <c r="Q15" s="161"/>
      <c r="R15" s="158"/>
    </row>
    <row r="16" spans="1:18" x14ac:dyDescent="0.25">
      <c r="A16" s="158">
        <v>6</v>
      </c>
      <c r="B16" s="158"/>
      <c r="C16" s="158" t="s">
        <v>219</v>
      </c>
      <c r="D16" s="158" t="s">
        <v>238</v>
      </c>
      <c r="E16" s="158" t="s">
        <v>485</v>
      </c>
      <c r="F16" s="161"/>
      <c r="G16" s="161"/>
      <c r="H16" s="161"/>
      <c r="I16" s="159"/>
      <c r="J16" s="158" t="str">
        <f t="shared" si="0"/>
        <v/>
      </c>
      <c r="K16" s="160">
        <v>20</v>
      </c>
      <c r="L16" s="160" t="str">
        <f t="shared" si="1"/>
        <v/>
      </c>
      <c r="M16" s="160">
        <v>40</v>
      </c>
      <c r="N16" s="134" t="str">
        <f t="shared" si="2"/>
        <v/>
      </c>
      <c r="O16" s="161"/>
      <c r="P16" s="161"/>
      <c r="Q16" s="161"/>
      <c r="R16" s="158"/>
    </row>
    <row r="17" spans="1:18" x14ac:dyDescent="0.25">
      <c r="A17" s="158">
        <v>7</v>
      </c>
      <c r="B17" s="158"/>
      <c r="C17" s="158" t="s">
        <v>219</v>
      </c>
      <c r="D17" s="158" t="s">
        <v>238</v>
      </c>
      <c r="E17" s="158" t="s">
        <v>487</v>
      </c>
      <c r="F17" s="161"/>
      <c r="G17" s="161"/>
      <c r="H17" s="161"/>
      <c r="I17" s="159"/>
      <c r="J17" s="158" t="str">
        <f t="shared" si="0"/>
        <v/>
      </c>
      <c r="K17" s="160">
        <v>20</v>
      </c>
      <c r="L17" s="160" t="str">
        <f t="shared" si="1"/>
        <v/>
      </c>
      <c r="M17" s="160">
        <v>40</v>
      </c>
      <c r="N17" s="134" t="str">
        <f t="shared" si="2"/>
        <v/>
      </c>
      <c r="O17" s="161"/>
      <c r="P17" s="161"/>
      <c r="Q17" s="161"/>
      <c r="R17" s="158"/>
    </row>
    <row r="18" spans="1:18" x14ac:dyDescent="0.25">
      <c r="A18" s="158">
        <v>8</v>
      </c>
      <c r="B18" s="158"/>
      <c r="C18" s="158" t="s">
        <v>240</v>
      </c>
      <c r="D18" s="158" t="s">
        <v>241</v>
      </c>
      <c r="E18" s="158" t="s">
        <v>484</v>
      </c>
      <c r="F18" s="159"/>
      <c r="G18" s="159"/>
      <c r="H18" s="159"/>
      <c r="I18" s="161"/>
      <c r="J18" s="158" t="str">
        <f t="shared" si="0"/>
        <v/>
      </c>
      <c r="K18" s="160">
        <v>17.5</v>
      </c>
      <c r="L18" s="160" t="str">
        <f t="shared" si="1"/>
        <v/>
      </c>
      <c r="M18" s="160">
        <v>35</v>
      </c>
      <c r="N18" s="134" t="str">
        <f t="shared" si="2"/>
        <v/>
      </c>
      <c r="O18" s="161"/>
      <c r="P18" s="161"/>
      <c r="Q18" s="161"/>
      <c r="R18" s="158"/>
    </row>
    <row r="19" spans="1:18" x14ac:dyDescent="0.25">
      <c r="A19" s="158">
        <v>9</v>
      </c>
      <c r="B19" s="158"/>
      <c r="C19" s="158" t="s">
        <v>240</v>
      </c>
      <c r="D19" s="158" t="s">
        <v>241</v>
      </c>
      <c r="E19" s="158" t="s">
        <v>485</v>
      </c>
      <c r="F19" s="159"/>
      <c r="G19" s="161"/>
      <c r="H19" s="159"/>
      <c r="I19" s="161"/>
      <c r="J19" s="158" t="str">
        <f t="shared" si="0"/>
        <v/>
      </c>
      <c r="K19" s="160">
        <v>17.5</v>
      </c>
      <c r="L19" s="160" t="str">
        <f t="shared" si="1"/>
        <v/>
      </c>
      <c r="M19" s="160">
        <v>35</v>
      </c>
      <c r="N19" s="134" t="str">
        <f t="shared" si="2"/>
        <v/>
      </c>
      <c r="O19" s="161"/>
      <c r="P19" s="161"/>
      <c r="Q19" s="161"/>
      <c r="R19" s="158"/>
    </row>
    <row r="20" spans="1:18" x14ac:dyDescent="0.25">
      <c r="A20" s="158">
        <v>10</v>
      </c>
      <c r="B20" s="158"/>
      <c r="C20" s="158" t="s">
        <v>240</v>
      </c>
      <c r="D20" s="158" t="s">
        <v>241</v>
      </c>
      <c r="E20" s="158" t="s">
        <v>486</v>
      </c>
      <c r="F20" s="159"/>
      <c r="G20" s="159"/>
      <c r="H20" s="159"/>
      <c r="I20" s="161"/>
      <c r="J20" s="158" t="str">
        <f t="shared" si="0"/>
        <v/>
      </c>
      <c r="K20" s="160">
        <v>17.5</v>
      </c>
      <c r="L20" s="160" t="str">
        <f t="shared" si="1"/>
        <v/>
      </c>
      <c r="M20" s="160">
        <v>35</v>
      </c>
      <c r="N20" s="134" t="str">
        <f t="shared" si="2"/>
        <v/>
      </c>
      <c r="O20" s="161"/>
      <c r="P20" s="161"/>
      <c r="Q20" s="161"/>
      <c r="R20" s="158"/>
    </row>
    <row r="21" spans="1:18" x14ac:dyDescent="0.25">
      <c r="A21" s="158">
        <v>11</v>
      </c>
      <c r="B21" s="158"/>
      <c r="C21" s="158" t="s">
        <v>261</v>
      </c>
      <c r="D21" s="158" t="s">
        <v>262</v>
      </c>
      <c r="E21" s="158" t="s">
        <v>484</v>
      </c>
      <c r="F21" s="161"/>
      <c r="G21" s="161"/>
      <c r="H21" s="161"/>
      <c r="I21" s="159"/>
      <c r="J21" s="158" t="str">
        <f t="shared" si="0"/>
        <v/>
      </c>
      <c r="K21" s="160">
        <v>17.5</v>
      </c>
      <c r="L21" s="160" t="str">
        <f t="shared" si="1"/>
        <v/>
      </c>
      <c r="M21" s="160">
        <v>35</v>
      </c>
      <c r="N21" s="134" t="str">
        <f t="shared" si="2"/>
        <v/>
      </c>
      <c r="O21" s="161"/>
      <c r="P21" s="161"/>
      <c r="Q21" s="161"/>
      <c r="R21" s="158"/>
    </row>
    <row r="22" spans="1:18" x14ac:dyDescent="0.25">
      <c r="A22" s="158">
        <v>12</v>
      </c>
      <c r="B22" s="158"/>
      <c r="C22" s="158" t="s">
        <v>261</v>
      </c>
      <c r="D22" s="158" t="s">
        <v>262</v>
      </c>
      <c r="E22" s="158" t="s">
        <v>485</v>
      </c>
      <c r="F22" s="161"/>
      <c r="G22" s="161"/>
      <c r="H22" s="161"/>
      <c r="I22" s="159"/>
      <c r="J22" s="158" t="str">
        <f t="shared" si="0"/>
        <v/>
      </c>
      <c r="K22" s="160">
        <v>17.5</v>
      </c>
      <c r="L22" s="160" t="str">
        <f t="shared" si="1"/>
        <v/>
      </c>
      <c r="M22" s="160">
        <v>35</v>
      </c>
      <c r="N22" s="134" t="str">
        <f t="shared" si="2"/>
        <v/>
      </c>
      <c r="O22" s="161"/>
      <c r="P22" s="161"/>
      <c r="Q22" s="161"/>
      <c r="R22" s="158"/>
    </row>
    <row r="23" spans="1:18" x14ac:dyDescent="0.25">
      <c r="A23" s="158">
        <v>13</v>
      </c>
      <c r="B23" s="158"/>
      <c r="C23" s="158" t="s">
        <v>261</v>
      </c>
      <c r="D23" s="158" t="s">
        <v>262</v>
      </c>
      <c r="E23" s="158" t="s">
        <v>486</v>
      </c>
      <c r="F23" s="161"/>
      <c r="G23" s="161"/>
      <c r="H23" s="161"/>
      <c r="I23" s="159"/>
      <c r="J23" s="158" t="str">
        <f t="shared" si="0"/>
        <v/>
      </c>
      <c r="K23" s="160">
        <v>17.5</v>
      </c>
      <c r="L23" s="160" t="str">
        <f t="shared" si="1"/>
        <v/>
      </c>
      <c r="M23" s="160">
        <v>35</v>
      </c>
      <c r="N23" s="134" t="str">
        <f t="shared" si="2"/>
        <v/>
      </c>
      <c r="O23" s="161"/>
      <c r="P23" s="161"/>
      <c r="Q23" s="161"/>
      <c r="R23" s="158"/>
    </row>
    <row r="25" spans="1:18" x14ac:dyDescent="0.25">
      <c r="I25" s="158" t="s">
        <v>448</v>
      </c>
      <c r="J25" s="259">
        <f>SUM(J9:J24)</f>
        <v>0</v>
      </c>
      <c r="K25" s="259"/>
      <c r="L25" s="184">
        <f>SUM(L9:L24)</f>
        <v>0</v>
      </c>
      <c r="R25">
        <f>SUM(R9:R24)</f>
        <v>0</v>
      </c>
    </row>
  </sheetData>
  <sheetProtection algorithmName="SHA-512" hashValue="em7P+HgxnOGR9UkXj+5btUN2smrdAzmQxUv0SWgtWGx5So/RqrvZC3wIeTg9ivuMirx2q3kPtm5zxvUR6XSAmA==" saltValue="XBGhHg6GNeS++9v+NgzIKg==" spinCount="100000" sheet="1" objects="1" scenarios="1" formatColumns="0" formatRows="0"/>
  <mergeCells count="4">
    <mergeCell ref="O9:Q9"/>
    <mergeCell ref="J25:K25"/>
    <mergeCell ref="O6:Q6"/>
    <mergeCell ref="O5:Q5"/>
  </mergeCells>
  <dataValidations count="1">
    <dataValidation type="whole" operator="greaterThan" allowBlank="1" showInputMessage="1" showErrorMessage="1" errorTitle="Integers" error="You must enter a number greater than 0" promptTitle="Integers" sqref="I21:I23 G20 H19:H20 F19:F20 F18:H18 I11:I17" xr:uid="{3A3FB684-1CD2-4D4C-A7A8-1D3531E944E6}">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5346-23B0-4154-8C79-62F7E8E5F771}">
  <dimension ref="A5:T114"/>
  <sheetViews>
    <sheetView showGridLines="0" workbookViewId="0">
      <pane ySplit="10" topLeftCell="A11" activePane="bottomLeft" state="frozen"/>
      <selection pane="bottomLeft" activeCell="A11" sqref="A11:XFD11"/>
    </sheetView>
  </sheetViews>
  <sheetFormatPr defaultRowHeight="15" x14ac:dyDescent="0.25"/>
  <cols>
    <col min="1" max="1" width="0" hidden="1" customWidth="1"/>
    <col min="2" max="2" width="10.85546875" bestFit="1" customWidth="1"/>
    <col min="3" max="3" width="23.140625" bestFit="1" customWidth="1"/>
    <col min="4" max="4" width="21.85546875" bestFit="1" customWidth="1"/>
    <col min="5" max="5" width="25.7109375" bestFit="1" customWidth="1"/>
    <col min="6" max="15" width="10.7109375" customWidth="1"/>
    <col min="17" max="17" width="13.140625" bestFit="1" customWidth="1"/>
    <col min="18" max="18" width="10.85546875" bestFit="1" customWidth="1"/>
    <col min="19" max="19" width="20" bestFit="1" customWidth="1"/>
    <col min="20" max="20" width="0" hidden="1" customWidth="1"/>
  </cols>
  <sheetData>
    <row r="5" spans="1:20" x14ac:dyDescent="0.25">
      <c r="Q5" s="263" t="s">
        <v>426</v>
      </c>
      <c r="R5" s="264"/>
      <c r="S5" s="265"/>
    </row>
    <row r="6" spans="1:20" ht="20.100000000000001" customHeight="1" x14ac:dyDescent="0.25">
      <c r="A6" s="183"/>
      <c r="B6" s="183"/>
      <c r="C6" s="183" t="s">
        <v>490</v>
      </c>
      <c r="D6" s="183"/>
      <c r="E6" s="183"/>
      <c r="F6" s="183"/>
      <c r="G6" s="183"/>
      <c r="H6" s="183"/>
      <c r="I6" s="183"/>
      <c r="J6" s="183"/>
      <c r="K6" s="183"/>
      <c r="L6" s="183"/>
      <c r="M6" s="183"/>
      <c r="N6" s="183"/>
      <c r="O6" s="183"/>
      <c r="Q6" s="260" t="str">
        <f>IF(SUM(T9:T113)=0,"NO","YES")</f>
        <v>NO</v>
      </c>
      <c r="R6" s="261"/>
      <c r="S6" s="262"/>
    </row>
    <row r="8" spans="1:20" hidden="1" x14ac:dyDescent="0.25">
      <c r="P8" s="134">
        <v>16</v>
      </c>
    </row>
    <row r="9" spans="1:20" ht="24.95" customHeight="1" x14ac:dyDescent="0.25">
      <c r="A9" s="156"/>
      <c r="B9" s="156"/>
      <c r="C9" s="156"/>
      <c r="D9" s="156"/>
      <c r="E9" s="156"/>
      <c r="F9" s="156"/>
      <c r="G9" s="156"/>
      <c r="H9" s="156"/>
      <c r="I9" s="156"/>
      <c r="J9" s="156"/>
      <c r="K9" s="156"/>
      <c r="L9" s="156"/>
      <c r="M9" s="156"/>
      <c r="N9" s="156"/>
      <c r="O9" s="156"/>
      <c r="P9" s="135">
        <f>SUM(L10:L112)</f>
        <v>0</v>
      </c>
      <c r="Q9" s="258" t="s">
        <v>433</v>
      </c>
      <c r="R9" s="258"/>
      <c r="S9" s="258"/>
      <c r="T9" s="158"/>
    </row>
    <row r="10" spans="1:20" x14ac:dyDescent="0.25">
      <c r="A10" s="157" t="s">
        <v>226</v>
      </c>
      <c r="B10" s="157" t="s">
        <v>48</v>
      </c>
      <c r="C10" s="157" t="s">
        <v>227</v>
      </c>
      <c r="D10" s="157" t="s">
        <v>228</v>
      </c>
      <c r="E10" s="157" t="s">
        <v>229</v>
      </c>
      <c r="F10" s="157" t="s">
        <v>208</v>
      </c>
      <c r="G10" s="157" t="s">
        <v>49</v>
      </c>
      <c r="H10" s="157" t="s">
        <v>50</v>
      </c>
      <c r="I10" s="157" t="s">
        <v>51</v>
      </c>
      <c r="J10" s="157" t="s">
        <v>52</v>
      </c>
      <c r="K10" s="157" t="s">
        <v>53</v>
      </c>
      <c r="L10" s="157" t="s">
        <v>230</v>
      </c>
      <c r="M10" s="157" t="s">
        <v>231</v>
      </c>
      <c r="N10" s="157" t="s">
        <v>232</v>
      </c>
      <c r="O10" s="157" t="s">
        <v>233</v>
      </c>
      <c r="P10" s="135">
        <f>SUM(L10:L112)</f>
        <v>0</v>
      </c>
      <c r="Q10" s="162" t="s">
        <v>434</v>
      </c>
      <c r="R10" s="162" t="s">
        <v>435</v>
      </c>
      <c r="S10" s="162" t="s">
        <v>436</v>
      </c>
      <c r="T10" s="158"/>
    </row>
    <row r="11" spans="1:20" x14ac:dyDescent="0.25">
      <c r="A11" s="158">
        <v>1</v>
      </c>
      <c r="B11" s="158"/>
      <c r="C11" s="158" t="s">
        <v>654</v>
      </c>
      <c r="D11" s="158" t="s">
        <v>655</v>
      </c>
      <c r="E11" s="158" t="s">
        <v>484</v>
      </c>
      <c r="F11" s="161"/>
      <c r="G11" s="159"/>
      <c r="H11" s="159"/>
      <c r="I11" s="159"/>
      <c r="J11" s="159"/>
      <c r="K11" s="161"/>
      <c r="L11" s="158" t="str">
        <f t="shared" ref="L11:L42" si="0">IF(SUM(F11:K11)=0,"",SUM(F11:K11))</f>
        <v/>
      </c>
      <c r="M11" s="160">
        <v>50</v>
      </c>
      <c r="N11" s="160" t="str">
        <f t="shared" ref="N11:N42" si="1">IF(L11="","",L11*M11)</f>
        <v/>
      </c>
      <c r="O11" s="160">
        <v>100</v>
      </c>
      <c r="P11" s="134" t="str">
        <f t="shared" ref="P11:P42" si="2">IF(SUM(F11:K11)=0,"",SUM(F11:K11))</f>
        <v/>
      </c>
      <c r="Q11" s="159"/>
      <c r="R11" s="159"/>
      <c r="S11" s="159"/>
      <c r="T11" s="158">
        <f t="shared" ref="T11:T42" si="3">IF(COUNTA(Q11:S11)&gt;0,L11,0)</f>
        <v>0</v>
      </c>
    </row>
    <row r="12" spans="1:20" x14ac:dyDescent="0.25">
      <c r="A12" s="158">
        <v>2</v>
      </c>
      <c r="B12" s="158"/>
      <c r="C12" s="158" t="s">
        <v>664</v>
      </c>
      <c r="D12" s="158" t="s">
        <v>665</v>
      </c>
      <c r="E12" s="158" t="s">
        <v>666</v>
      </c>
      <c r="F12" s="159"/>
      <c r="G12" s="159"/>
      <c r="H12" s="159"/>
      <c r="I12" s="159"/>
      <c r="J12" s="159"/>
      <c r="K12" s="159"/>
      <c r="L12" s="158" t="str">
        <f t="shared" si="0"/>
        <v/>
      </c>
      <c r="M12" s="160">
        <v>65</v>
      </c>
      <c r="N12" s="160" t="str">
        <f t="shared" si="1"/>
        <v/>
      </c>
      <c r="O12" s="160">
        <v>130</v>
      </c>
      <c r="P12" s="134" t="str">
        <f t="shared" si="2"/>
        <v/>
      </c>
      <c r="Q12" s="159"/>
      <c r="R12" s="159"/>
      <c r="S12" s="159"/>
      <c r="T12" s="158">
        <f t="shared" si="3"/>
        <v>0</v>
      </c>
    </row>
    <row r="13" spans="1:20" x14ac:dyDescent="0.25">
      <c r="A13" s="158">
        <v>3</v>
      </c>
      <c r="B13" s="158"/>
      <c r="C13" s="158" t="s">
        <v>664</v>
      </c>
      <c r="D13" s="158" t="s">
        <v>665</v>
      </c>
      <c r="E13" s="158" t="s">
        <v>488</v>
      </c>
      <c r="F13" s="159"/>
      <c r="G13" s="159"/>
      <c r="H13" s="159"/>
      <c r="I13" s="159"/>
      <c r="J13" s="159"/>
      <c r="K13" s="159"/>
      <c r="L13" s="158" t="str">
        <f t="shared" si="0"/>
        <v/>
      </c>
      <c r="M13" s="160">
        <v>65</v>
      </c>
      <c r="N13" s="160" t="str">
        <f t="shared" si="1"/>
        <v/>
      </c>
      <c r="O13" s="160">
        <v>130</v>
      </c>
      <c r="P13" s="134" t="str">
        <f t="shared" si="2"/>
        <v/>
      </c>
      <c r="Q13" s="159"/>
      <c r="R13" s="159"/>
      <c r="S13" s="159"/>
      <c r="T13" s="158">
        <f t="shared" si="3"/>
        <v>0</v>
      </c>
    </row>
    <row r="14" spans="1:20" x14ac:dyDescent="0.25">
      <c r="A14" s="158">
        <v>4</v>
      </c>
      <c r="B14" s="158"/>
      <c r="C14" s="158" t="s">
        <v>693</v>
      </c>
      <c r="D14" s="158" t="s">
        <v>694</v>
      </c>
      <c r="E14" s="158" t="s">
        <v>666</v>
      </c>
      <c r="F14" s="159"/>
      <c r="G14" s="159"/>
      <c r="H14" s="159"/>
      <c r="I14" s="159"/>
      <c r="J14" s="159"/>
      <c r="K14" s="159"/>
      <c r="L14" s="158" t="str">
        <f t="shared" si="0"/>
        <v/>
      </c>
      <c r="M14" s="160">
        <v>77</v>
      </c>
      <c r="N14" s="160" t="str">
        <f t="shared" si="1"/>
        <v/>
      </c>
      <c r="O14" s="160">
        <v>154</v>
      </c>
      <c r="P14" s="134" t="str">
        <f t="shared" si="2"/>
        <v/>
      </c>
      <c r="Q14" s="159"/>
      <c r="R14" s="159"/>
      <c r="S14" s="159"/>
      <c r="T14" s="158">
        <f t="shared" si="3"/>
        <v>0</v>
      </c>
    </row>
    <row r="15" spans="1:20" x14ac:dyDescent="0.25">
      <c r="A15" s="158">
        <v>5</v>
      </c>
      <c r="B15" s="158"/>
      <c r="C15" s="158" t="s">
        <v>693</v>
      </c>
      <c r="D15" s="158" t="s">
        <v>694</v>
      </c>
      <c r="E15" s="158" t="s">
        <v>485</v>
      </c>
      <c r="F15" s="159"/>
      <c r="G15" s="159"/>
      <c r="H15" s="159"/>
      <c r="I15" s="159"/>
      <c r="J15" s="159"/>
      <c r="K15" s="159"/>
      <c r="L15" s="158" t="str">
        <f t="shared" si="0"/>
        <v/>
      </c>
      <c r="M15" s="160">
        <v>77</v>
      </c>
      <c r="N15" s="160" t="str">
        <f t="shared" si="1"/>
        <v/>
      </c>
      <c r="O15" s="160">
        <v>154</v>
      </c>
      <c r="P15" s="134" t="str">
        <f t="shared" si="2"/>
        <v/>
      </c>
      <c r="Q15" s="159"/>
      <c r="R15" s="159"/>
      <c r="S15" s="159"/>
      <c r="T15" s="158">
        <f t="shared" si="3"/>
        <v>0</v>
      </c>
    </row>
    <row r="16" spans="1:20" x14ac:dyDescent="0.25">
      <c r="A16" s="158">
        <v>6</v>
      </c>
      <c r="B16" s="158"/>
      <c r="C16" s="158" t="s">
        <v>721</v>
      </c>
      <c r="D16" s="158" t="s">
        <v>722</v>
      </c>
      <c r="E16" s="158" t="s">
        <v>723</v>
      </c>
      <c r="F16" s="159"/>
      <c r="G16" s="159"/>
      <c r="H16" s="159"/>
      <c r="I16" s="159"/>
      <c r="J16" s="159"/>
      <c r="K16" s="159"/>
      <c r="L16" s="158" t="str">
        <f t="shared" si="0"/>
        <v/>
      </c>
      <c r="M16" s="160">
        <v>38</v>
      </c>
      <c r="N16" s="160" t="str">
        <f t="shared" si="1"/>
        <v/>
      </c>
      <c r="O16" s="160">
        <v>76</v>
      </c>
      <c r="P16" s="134" t="str">
        <f t="shared" si="2"/>
        <v/>
      </c>
      <c r="Q16" s="159"/>
      <c r="R16" s="159"/>
      <c r="S16" s="159"/>
      <c r="T16" s="158">
        <f t="shared" si="3"/>
        <v>0</v>
      </c>
    </row>
    <row r="17" spans="1:20" x14ac:dyDescent="0.25">
      <c r="A17" s="158">
        <v>7</v>
      </c>
      <c r="B17" s="158"/>
      <c r="C17" s="158" t="s">
        <v>721</v>
      </c>
      <c r="D17" s="158" t="s">
        <v>722</v>
      </c>
      <c r="E17" s="158" t="s">
        <v>736</v>
      </c>
      <c r="F17" s="159"/>
      <c r="G17" s="159"/>
      <c r="H17" s="159"/>
      <c r="I17" s="159"/>
      <c r="J17" s="159"/>
      <c r="K17" s="159"/>
      <c r="L17" s="158" t="str">
        <f t="shared" si="0"/>
        <v/>
      </c>
      <c r="M17" s="160">
        <v>38</v>
      </c>
      <c r="N17" s="160" t="str">
        <f t="shared" si="1"/>
        <v/>
      </c>
      <c r="O17" s="160">
        <v>76</v>
      </c>
      <c r="P17" s="134" t="str">
        <f t="shared" si="2"/>
        <v/>
      </c>
      <c r="Q17" s="159"/>
      <c r="R17" s="159"/>
      <c r="S17" s="159"/>
      <c r="T17" s="158">
        <f t="shared" si="3"/>
        <v>0</v>
      </c>
    </row>
    <row r="18" spans="1:20" x14ac:dyDescent="0.25">
      <c r="A18" s="158">
        <v>8</v>
      </c>
      <c r="B18" s="158"/>
      <c r="C18" s="158" t="s">
        <v>721</v>
      </c>
      <c r="D18" s="158" t="s">
        <v>722</v>
      </c>
      <c r="E18" s="158" t="s">
        <v>749</v>
      </c>
      <c r="F18" s="159"/>
      <c r="G18" s="159"/>
      <c r="H18" s="159"/>
      <c r="I18" s="159"/>
      <c r="J18" s="159"/>
      <c r="K18" s="159"/>
      <c r="L18" s="158" t="str">
        <f t="shared" si="0"/>
        <v/>
      </c>
      <c r="M18" s="160">
        <v>38</v>
      </c>
      <c r="N18" s="160" t="str">
        <f t="shared" si="1"/>
        <v/>
      </c>
      <c r="O18" s="160">
        <v>76</v>
      </c>
      <c r="P18" s="134" t="str">
        <f t="shared" si="2"/>
        <v/>
      </c>
      <c r="Q18" s="159"/>
      <c r="R18" s="159"/>
      <c r="S18" s="159"/>
      <c r="T18" s="158">
        <f t="shared" si="3"/>
        <v>0</v>
      </c>
    </row>
    <row r="19" spans="1:20" x14ac:dyDescent="0.25">
      <c r="A19" s="158">
        <v>9</v>
      </c>
      <c r="B19" s="158"/>
      <c r="C19" s="158" t="s">
        <v>721</v>
      </c>
      <c r="D19" s="158" t="s">
        <v>722</v>
      </c>
      <c r="E19" s="158" t="s">
        <v>762</v>
      </c>
      <c r="F19" s="159"/>
      <c r="G19" s="159"/>
      <c r="H19" s="159"/>
      <c r="I19" s="159"/>
      <c r="J19" s="159"/>
      <c r="K19" s="159"/>
      <c r="L19" s="158" t="str">
        <f t="shared" si="0"/>
        <v/>
      </c>
      <c r="M19" s="160">
        <v>38</v>
      </c>
      <c r="N19" s="160" t="str">
        <f t="shared" si="1"/>
        <v/>
      </c>
      <c r="O19" s="160">
        <v>76</v>
      </c>
      <c r="P19" s="134" t="str">
        <f t="shared" si="2"/>
        <v/>
      </c>
      <c r="Q19" s="159"/>
      <c r="R19" s="159"/>
      <c r="S19" s="159"/>
      <c r="T19" s="158">
        <f t="shared" si="3"/>
        <v>0</v>
      </c>
    </row>
    <row r="20" spans="1:20" x14ac:dyDescent="0.25">
      <c r="A20" s="158">
        <v>10</v>
      </c>
      <c r="B20" s="158"/>
      <c r="C20" s="158" t="s">
        <v>721</v>
      </c>
      <c r="D20" s="158" t="s">
        <v>722</v>
      </c>
      <c r="E20" s="158" t="s">
        <v>775</v>
      </c>
      <c r="F20" s="159"/>
      <c r="G20" s="159"/>
      <c r="H20" s="159"/>
      <c r="I20" s="159"/>
      <c r="J20" s="159"/>
      <c r="K20" s="159"/>
      <c r="L20" s="158" t="str">
        <f t="shared" si="0"/>
        <v/>
      </c>
      <c r="M20" s="160">
        <v>38</v>
      </c>
      <c r="N20" s="160" t="str">
        <f t="shared" si="1"/>
        <v/>
      </c>
      <c r="O20" s="160">
        <v>76</v>
      </c>
      <c r="P20" s="134" t="str">
        <f t="shared" si="2"/>
        <v/>
      </c>
      <c r="Q20" s="159"/>
      <c r="R20" s="159"/>
      <c r="S20" s="159"/>
      <c r="T20" s="158">
        <f t="shared" si="3"/>
        <v>0</v>
      </c>
    </row>
    <row r="21" spans="1:20" x14ac:dyDescent="0.25">
      <c r="A21" s="158">
        <v>11</v>
      </c>
      <c r="B21" s="158"/>
      <c r="C21" s="158" t="s">
        <v>788</v>
      </c>
      <c r="D21" s="158" t="s">
        <v>789</v>
      </c>
      <c r="E21" s="158" t="s">
        <v>485</v>
      </c>
      <c r="F21" s="159"/>
      <c r="G21" s="159"/>
      <c r="H21" s="159"/>
      <c r="I21" s="159"/>
      <c r="J21" s="159"/>
      <c r="K21" s="159"/>
      <c r="L21" s="158" t="str">
        <f t="shared" si="0"/>
        <v/>
      </c>
      <c r="M21" s="160">
        <v>37.5</v>
      </c>
      <c r="N21" s="160" t="str">
        <f t="shared" si="1"/>
        <v/>
      </c>
      <c r="O21" s="160">
        <v>75</v>
      </c>
      <c r="P21" s="134" t="str">
        <f t="shared" si="2"/>
        <v/>
      </c>
      <c r="Q21" s="159"/>
      <c r="R21" s="159"/>
      <c r="S21" s="159"/>
      <c r="T21" s="158">
        <f t="shared" si="3"/>
        <v>0</v>
      </c>
    </row>
    <row r="22" spans="1:20" x14ac:dyDescent="0.25">
      <c r="A22" s="158">
        <v>12</v>
      </c>
      <c r="B22" s="158"/>
      <c r="C22" s="158" t="s">
        <v>788</v>
      </c>
      <c r="D22" s="158" t="s">
        <v>789</v>
      </c>
      <c r="E22" s="158" t="s">
        <v>802</v>
      </c>
      <c r="F22" s="159"/>
      <c r="G22" s="159"/>
      <c r="H22" s="159"/>
      <c r="I22" s="159"/>
      <c r="J22" s="159"/>
      <c r="K22" s="159"/>
      <c r="L22" s="158" t="str">
        <f t="shared" si="0"/>
        <v/>
      </c>
      <c r="M22" s="160">
        <v>37.5</v>
      </c>
      <c r="N22" s="160" t="str">
        <f t="shared" si="1"/>
        <v/>
      </c>
      <c r="O22" s="160">
        <v>75</v>
      </c>
      <c r="P22" s="134" t="str">
        <f t="shared" si="2"/>
        <v/>
      </c>
      <c r="Q22" s="159"/>
      <c r="R22" s="159"/>
      <c r="S22" s="159"/>
      <c r="T22" s="158">
        <f t="shared" si="3"/>
        <v>0</v>
      </c>
    </row>
    <row r="23" spans="1:20" x14ac:dyDescent="0.25">
      <c r="A23" s="158">
        <v>13</v>
      </c>
      <c r="B23" s="158"/>
      <c r="C23" s="158" t="s">
        <v>815</v>
      </c>
      <c r="D23" s="158" t="s">
        <v>816</v>
      </c>
      <c r="E23" s="158" t="s">
        <v>485</v>
      </c>
      <c r="F23" s="159"/>
      <c r="G23" s="159"/>
      <c r="H23" s="159"/>
      <c r="I23" s="159"/>
      <c r="J23" s="159"/>
      <c r="K23" s="159"/>
      <c r="L23" s="158" t="str">
        <f t="shared" si="0"/>
        <v/>
      </c>
      <c r="M23" s="160">
        <v>40</v>
      </c>
      <c r="N23" s="160" t="str">
        <f t="shared" si="1"/>
        <v/>
      </c>
      <c r="O23" s="160">
        <v>80</v>
      </c>
      <c r="P23" s="134" t="str">
        <f t="shared" si="2"/>
        <v/>
      </c>
      <c r="Q23" s="159"/>
      <c r="R23" s="159"/>
      <c r="S23" s="159"/>
      <c r="T23" s="158">
        <f t="shared" si="3"/>
        <v>0</v>
      </c>
    </row>
    <row r="24" spans="1:20" x14ac:dyDescent="0.25">
      <c r="A24" s="158">
        <v>14</v>
      </c>
      <c r="B24" s="158"/>
      <c r="C24" s="158" t="s">
        <v>815</v>
      </c>
      <c r="D24" s="158" t="s">
        <v>816</v>
      </c>
      <c r="E24" s="158" t="s">
        <v>829</v>
      </c>
      <c r="F24" s="159"/>
      <c r="G24" s="159"/>
      <c r="H24" s="159"/>
      <c r="I24" s="159"/>
      <c r="J24" s="159"/>
      <c r="K24" s="159"/>
      <c r="L24" s="158" t="str">
        <f t="shared" si="0"/>
        <v/>
      </c>
      <c r="M24" s="160">
        <v>40</v>
      </c>
      <c r="N24" s="160" t="str">
        <f t="shared" si="1"/>
        <v/>
      </c>
      <c r="O24" s="160">
        <v>80</v>
      </c>
      <c r="P24" s="134" t="str">
        <f t="shared" si="2"/>
        <v/>
      </c>
      <c r="Q24" s="159"/>
      <c r="R24" s="159"/>
      <c r="S24" s="159"/>
      <c r="T24" s="158">
        <f t="shared" si="3"/>
        <v>0</v>
      </c>
    </row>
    <row r="25" spans="1:20" x14ac:dyDescent="0.25">
      <c r="A25" s="158">
        <v>15</v>
      </c>
      <c r="B25" s="158"/>
      <c r="C25" s="158" t="s">
        <v>842</v>
      </c>
      <c r="D25" s="158" t="s">
        <v>843</v>
      </c>
      <c r="E25" s="158" t="s">
        <v>484</v>
      </c>
      <c r="F25" s="159"/>
      <c r="G25" s="159"/>
      <c r="H25" s="159"/>
      <c r="I25" s="159"/>
      <c r="J25" s="159"/>
      <c r="K25" s="159"/>
      <c r="L25" s="158" t="str">
        <f t="shared" si="0"/>
        <v/>
      </c>
      <c r="M25" s="160">
        <v>45</v>
      </c>
      <c r="N25" s="160" t="str">
        <f t="shared" si="1"/>
        <v/>
      </c>
      <c r="O25" s="160">
        <v>90</v>
      </c>
      <c r="P25" s="134" t="str">
        <f t="shared" si="2"/>
        <v/>
      </c>
      <c r="Q25" s="159"/>
      <c r="R25" s="159"/>
      <c r="S25" s="159"/>
      <c r="T25" s="158">
        <f t="shared" si="3"/>
        <v>0</v>
      </c>
    </row>
    <row r="26" spans="1:20" x14ac:dyDescent="0.25">
      <c r="A26" s="158">
        <v>16</v>
      </c>
      <c r="B26" s="158"/>
      <c r="C26" s="158" t="s">
        <v>842</v>
      </c>
      <c r="D26" s="158" t="s">
        <v>843</v>
      </c>
      <c r="E26" s="158" t="s">
        <v>485</v>
      </c>
      <c r="F26" s="159"/>
      <c r="G26" s="159"/>
      <c r="H26" s="159"/>
      <c r="I26" s="159"/>
      <c r="J26" s="159"/>
      <c r="K26" s="159"/>
      <c r="L26" s="158" t="str">
        <f t="shared" si="0"/>
        <v/>
      </c>
      <c r="M26" s="160">
        <v>45</v>
      </c>
      <c r="N26" s="160" t="str">
        <f t="shared" si="1"/>
        <v/>
      </c>
      <c r="O26" s="160">
        <v>90</v>
      </c>
      <c r="P26" s="134" t="str">
        <f t="shared" si="2"/>
        <v/>
      </c>
      <c r="Q26" s="159"/>
      <c r="R26" s="159"/>
      <c r="S26" s="159"/>
      <c r="T26" s="158">
        <f t="shared" si="3"/>
        <v>0</v>
      </c>
    </row>
    <row r="27" spans="1:20" x14ac:dyDescent="0.25">
      <c r="A27" s="158">
        <v>17</v>
      </c>
      <c r="B27" s="158"/>
      <c r="C27" s="158" t="s">
        <v>842</v>
      </c>
      <c r="D27" s="158" t="s">
        <v>843</v>
      </c>
      <c r="E27" s="158" t="s">
        <v>486</v>
      </c>
      <c r="F27" s="159"/>
      <c r="G27" s="159"/>
      <c r="H27" s="159"/>
      <c r="I27" s="159"/>
      <c r="J27" s="159"/>
      <c r="K27" s="159"/>
      <c r="L27" s="158" t="str">
        <f t="shared" si="0"/>
        <v/>
      </c>
      <c r="M27" s="160">
        <v>45</v>
      </c>
      <c r="N27" s="160" t="str">
        <f t="shared" si="1"/>
        <v/>
      </c>
      <c r="O27" s="160">
        <v>90</v>
      </c>
      <c r="P27" s="134" t="str">
        <f t="shared" si="2"/>
        <v/>
      </c>
      <c r="Q27" s="159"/>
      <c r="R27" s="159"/>
      <c r="S27" s="159"/>
      <c r="T27" s="158">
        <f t="shared" si="3"/>
        <v>0</v>
      </c>
    </row>
    <row r="28" spans="1:20" x14ac:dyDescent="0.25">
      <c r="A28" s="158">
        <v>18</v>
      </c>
      <c r="B28" s="158"/>
      <c r="C28" s="158" t="s">
        <v>880</v>
      </c>
      <c r="D28" s="158" t="s">
        <v>881</v>
      </c>
      <c r="E28" s="158" t="s">
        <v>882</v>
      </c>
      <c r="F28" s="159"/>
      <c r="G28" s="159"/>
      <c r="H28" s="159"/>
      <c r="I28" s="159"/>
      <c r="J28" s="159"/>
      <c r="K28" s="159"/>
      <c r="L28" s="158" t="str">
        <f t="shared" si="0"/>
        <v/>
      </c>
      <c r="M28" s="160">
        <v>40</v>
      </c>
      <c r="N28" s="160" t="str">
        <f t="shared" si="1"/>
        <v/>
      </c>
      <c r="O28" s="160">
        <v>80</v>
      </c>
      <c r="P28" s="134" t="str">
        <f t="shared" si="2"/>
        <v/>
      </c>
      <c r="Q28" s="159"/>
      <c r="R28" s="159"/>
      <c r="S28" s="159"/>
      <c r="T28" s="158">
        <f t="shared" si="3"/>
        <v>0</v>
      </c>
    </row>
    <row r="29" spans="1:20" x14ac:dyDescent="0.25">
      <c r="A29" s="158">
        <v>19</v>
      </c>
      <c r="B29" s="158"/>
      <c r="C29" s="158" t="s">
        <v>880</v>
      </c>
      <c r="D29" s="158" t="s">
        <v>881</v>
      </c>
      <c r="E29" s="158" t="s">
        <v>485</v>
      </c>
      <c r="F29" s="159"/>
      <c r="G29" s="159"/>
      <c r="H29" s="159"/>
      <c r="I29" s="159"/>
      <c r="J29" s="159"/>
      <c r="K29" s="159"/>
      <c r="L29" s="158" t="str">
        <f t="shared" si="0"/>
        <v/>
      </c>
      <c r="M29" s="160">
        <v>40</v>
      </c>
      <c r="N29" s="160" t="str">
        <f t="shared" si="1"/>
        <v/>
      </c>
      <c r="O29" s="160">
        <v>80</v>
      </c>
      <c r="P29" s="134" t="str">
        <f t="shared" si="2"/>
        <v/>
      </c>
      <c r="Q29" s="159"/>
      <c r="R29" s="159"/>
      <c r="S29" s="159"/>
      <c r="T29" s="158">
        <f t="shared" si="3"/>
        <v>0</v>
      </c>
    </row>
    <row r="30" spans="1:20" x14ac:dyDescent="0.25">
      <c r="A30" s="158">
        <v>20</v>
      </c>
      <c r="B30" s="158"/>
      <c r="C30" s="158" t="s">
        <v>880</v>
      </c>
      <c r="D30" s="158" t="s">
        <v>881</v>
      </c>
      <c r="E30" s="158" t="s">
        <v>486</v>
      </c>
      <c r="F30" s="159"/>
      <c r="G30" s="159"/>
      <c r="H30" s="159"/>
      <c r="I30" s="159"/>
      <c r="J30" s="159"/>
      <c r="K30" s="159"/>
      <c r="L30" s="158" t="str">
        <f t="shared" si="0"/>
        <v/>
      </c>
      <c r="M30" s="160">
        <v>40</v>
      </c>
      <c r="N30" s="160" t="str">
        <f t="shared" si="1"/>
        <v/>
      </c>
      <c r="O30" s="160">
        <v>80</v>
      </c>
      <c r="P30" s="134" t="str">
        <f t="shared" si="2"/>
        <v/>
      </c>
      <c r="Q30" s="159"/>
      <c r="R30" s="159"/>
      <c r="S30" s="159"/>
      <c r="T30" s="158">
        <f t="shared" si="3"/>
        <v>0</v>
      </c>
    </row>
    <row r="31" spans="1:20" x14ac:dyDescent="0.25">
      <c r="A31" s="158">
        <v>21</v>
      </c>
      <c r="B31" s="158"/>
      <c r="C31" s="158" t="s">
        <v>919</v>
      </c>
      <c r="D31" s="158" t="s">
        <v>920</v>
      </c>
      <c r="E31" s="158" t="s">
        <v>921</v>
      </c>
      <c r="F31" s="159"/>
      <c r="G31" s="159"/>
      <c r="H31" s="159"/>
      <c r="I31" s="159"/>
      <c r="J31" s="159"/>
      <c r="K31" s="159"/>
      <c r="L31" s="158" t="str">
        <f t="shared" si="0"/>
        <v/>
      </c>
      <c r="M31" s="160">
        <v>37.5</v>
      </c>
      <c r="N31" s="160" t="str">
        <f t="shared" si="1"/>
        <v/>
      </c>
      <c r="O31" s="160">
        <v>75</v>
      </c>
      <c r="P31" s="134" t="str">
        <f t="shared" si="2"/>
        <v/>
      </c>
      <c r="Q31" s="159"/>
      <c r="R31" s="159"/>
      <c r="S31" s="159"/>
      <c r="T31" s="158">
        <f t="shared" si="3"/>
        <v>0</v>
      </c>
    </row>
    <row r="32" spans="1:20" x14ac:dyDescent="0.25">
      <c r="A32" s="158">
        <v>22</v>
      </c>
      <c r="B32" s="158"/>
      <c r="C32" s="158" t="s">
        <v>919</v>
      </c>
      <c r="D32" s="158" t="s">
        <v>920</v>
      </c>
      <c r="E32" s="158" t="s">
        <v>934</v>
      </c>
      <c r="F32" s="159"/>
      <c r="G32" s="159"/>
      <c r="H32" s="159"/>
      <c r="I32" s="159"/>
      <c r="J32" s="159"/>
      <c r="K32" s="159"/>
      <c r="L32" s="158" t="str">
        <f t="shared" si="0"/>
        <v/>
      </c>
      <c r="M32" s="160">
        <v>37.5</v>
      </c>
      <c r="N32" s="160" t="str">
        <f t="shared" si="1"/>
        <v/>
      </c>
      <c r="O32" s="160">
        <v>75</v>
      </c>
      <c r="P32" s="134" t="str">
        <f t="shared" si="2"/>
        <v/>
      </c>
      <c r="Q32" s="159"/>
      <c r="R32" s="159"/>
      <c r="S32" s="159"/>
      <c r="T32" s="158">
        <f t="shared" si="3"/>
        <v>0</v>
      </c>
    </row>
    <row r="33" spans="1:20" x14ac:dyDescent="0.25">
      <c r="A33" s="158">
        <v>23</v>
      </c>
      <c r="B33" s="158"/>
      <c r="C33" s="158" t="s">
        <v>947</v>
      </c>
      <c r="D33" s="158" t="s">
        <v>948</v>
      </c>
      <c r="E33" s="158" t="s">
        <v>484</v>
      </c>
      <c r="F33" s="159"/>
      <c r="G33" s="159"/>
      <c r="H33" s="159"/>
      <c r="I33" s="159"/>
      <c r="J33" s="159"/>
      <c r="K33" s="159"/>
      <c r="L33" s="158" t="str">
        <f t="shared" si="0"/>
        <v/>
      </c>
      <c r="M33" s="160">
        <v>40</v>
      </c>
      <c r="N33" s="160" t="str">
        <f t="shared" si="1"/>
        <v/>
      </c>
      <c r="O33" s="160">
        <v>80</v>
      </c>
      <c r="P33" s="134" t="str">
        <f t="shared" si="2"/>
        <v/>
      </c>
      <c r="Q33" s="159"/>
      <c r="R33" s="159"/>
      <c r="S33" s="159"/>
      <c r="T33" s="158">
        <f t="shared" si="3"/>
        <v>0</v>
      </c>
    </row>
    <row r="34" spans="1:20" x14ac:dyDescent="0.25">
      <c r="A34" s="158">
        <v>24</v>
      </c>
      <c r="B34" s="158"/>
      <c r="C34" s="158" t="s">
        <v>947</v>
      </c>
      <c r="D34" s="158" t="s">
        <v>948</v>
      </c>
      <c r="E34" s="158" t="s">
        <v>485</v>
      </c>
      <c r="F34" s="159"/>
      <c r="G34" s="159"/>
      <c r="H34" s="159"/>
      <c r="I34" s="159"/>
      <c r="J34" s="159"/>
      <c r="K34" s="159"/>
      <c r="L34" s="158" t="str">
        <f t="shared" si="0"/>
        <v/>
      </c>
      <c r="M34" s="160">
        <v>40</v>
      </c>
      <c r="N34" s="160" t="str">
        <f t="shared" si="1"/>
        <v/>
      </c>
      <c r="O34" s="160">
        <v>80</v>
      </c>
      <c r="P34" s="134" t="str">
        <f t="shared" si="2"/>
        <v/>
      </c>
      <c r="Q34" s="159"/>
      <c r="R34" s="159"/>
      <c r="S34" s="159"/>
      <c r="T34" s="158">
        <f t="shared" si="3"/>
        <v>0</v>
      </c>
    </row>
    <row r="35" spans="1:20" x14ac:dyDescent="0.25">
      <c r="A35" s="158">
        <v>25</v>
      </c>
      <c r="B35" s="158"/>
      <c r="C35" s="158" t="s">
        <v>947</v>
      </c>
      <c r="D35" s="158" t="s">
        <v>948</v>
      </c>
      <c r="E35" s="158" t="s">
        <v>486</v>
      </c>
      <c r="F35" s="159"/>
      <c r="G35" s="159"/>
      <c r="H35" s="159"/>
      <c r="I35" s="159"/>
      <c r="J35" s="159"/>
      <c r="K35" s="159"/>
      <c r="L35" s="158" t="str">
        <f t="shared" si="0"/>
        <v/>
      </c>
      <c r="M35" s="160">
        <v>40</v>
      </c>
      <c r="N35" s="160" t="str">
        <f t="shared" si="1"/>
        <v/>
      </c>
      <c r="O35" s="160">
        <v>80</v>
      </c>
      <c r="P35" s="134" t="str">
        <f t="shared" si="2"/>
        <v/>
      </c>
      <c r="Q35" s="159"/>
      <c r="R35" s="159"/>
      <c r="S35" s="159"/>
      <c r="T35" s="158">
        <f t="shared" si="3"/>
        <v>0</v>
      </c>
    </row>
    <row r="36" spans="1:20" x14ac:dyDescent="0.25">
      <c r="A36" s="158">
        <v>26</v>
      </c>
      <c r="B36" s="158"/>
      <c r="C36" s="158" t="s">
        <v>985</v>
      </c>
      <c r="D36" s="158" t="s">
        <v>986</v>
      </c>
      <c r="E36" s="158" t="s">
        <v>987</v>
      </c>
      <c r="F36" s="159"/>
      <c r="G36" s="159"/>
      <c r="H36" s="159"/>
      <c r="I36" s="159"/>
      <c r="J36" s="159"/>
      <c r="K36" s="159"/>
      <c r="L36" s="158" t="str">
        <f t="shared" si="0"/>
        <v/>
      </c>
      <c r="M36" s="160">
        <v>35</v>
      </c>
      <c r="N36" s="160" t="str">
        <f t="shared" si="1"/>
        <v/>
      </c>
      <c r="O36" s="160">
        <v>70</v>
      </c>
      <c r="P36" s="134" t="str">
        <f t="shared" si="2"/>
        <v/>
      </c>
      <c r="Q36" s="159"/>
      <c r="R36" s="159"/>
      <c r="S36" s="159"/>
      <c r="T36" s="158">
        <f t="shared" si="3"/>
        <v>0</v>
      </c>
    </row>
    <row r="37" spans="1:20" x14ac:dyDescent="0.25">
      <c r="A37" s="158">
        <v>27</v>
      </c>
      <c r="B37" s="158"/>
      <c r="C37" s="158" t="s">
        <v>985</v>
      </c>
      <c r="D37" s="158" t="s">
        <v>986</v>
      </c>
      <c r="E37" s="158" t="s">
        <v>486</v>
      </c>
      <c r="F37" s="159"/>
      <c r="G37" s="159"/>
      <c r="H37" s="159"/>
      <c r="I37" s="159"/>
      <c r="J37" s="159"/>
      <c r="K37" s="159"/>
      <c r="L37" s="158" t="str">
        <f t="shared" si="0"/>
        <v/>
      </c>
      <c r="M37" s="160">
        <v>35</v>
      </c>
      <c r="N37" s="160" t="str">
        <f t="shared" si="1"/>
        <v/>
      </c>
      <c r="O37" s="160">
        <v>70</v>
      </c>
      <c r="P37" s="134" t="str">
        <f t="shared" si="2"/>
        <v/>
      </c>
      <c r="Q37" s="159"/>
      <c r="R37" s="159"/>
      <c r="S37" s="159"/>
      <c r="T37" s="158">
        <f t="shared" si="3"/>
        <v>0</v>
      </c>
    </row>
    <row r="38" spans="1:20" x14ac:dyDescent="0.25">
      <c r="A38" s="158">
        <v>28</v>
      </c>
      <c r="B38" s="158"/>
      <c r="C38" s="158" t="s">
        <v>985</v>
      </c>
      <c r="D38" s="158" t="s">
        <v>986</v>
      </c>
      <c r="E38" s="158" t="s">
        <v>1012</v>
      </c>
      <c r="F38" s="159"/>
      <c r="G38" s="159"/>
      <c r="H38" s="159"/>
      <c r="I38" s="159"/>
      <c r="J38" s="159"/>
      <c r="K38" s="159"/>
      <c r="L38" s="158" t="str">
        <f t="shared" si="0"/>
        <v/>
      </c>
      <c r="M38" s="160">
        <v>35</v>
      </c>
      <c r="N38" s="160" t="str">
        <f t="shared" si="1"/>
        <v/>
      </c>
      <c r="O38" s="160">
        <v>70</v>
      </c>
      <c r="P38" s="134" t="str">
        <f t="shared" si="2"/>
        <v/>
      </c>
      <c r="Q38" s="159"/>
      <c r="R38" s="159"/>
      <c r="S38" s="159"/>
      <c r="T38" s="158">
        <f t="shared" si="3"/>
        <v>0</v>
      </c>
    </row>
    <row r="39" spans="1:20" x14ac:dyDescent="0.25">
      <c r="A39" s="158">
        <v>29</v>
      </c>
      <c r="B39" s="158"/>
      <c r="C39" s="158" t="s">
        <v>1026</v>
      </c>
      <c r="D39" s="158" t="s">
        <v>1027</v>
      </c>
      <c r="E39" s="158" t="s">
        <v>485</v>
      </c>
      <c r="F39" s="159"/>
      <c r="G39" s="159"/>
      <c r="H39" s="159"/>
      <c r="I39" s="159"/>
      <c r="J39" s="159"/>
      <c r="K39" s="159"/>
      <c r="L39" s="158" t="str">
        <f t="shared" si="0"/>
        <v/>
      </c>
      <c r="M39" s="160">
        <v>55</v>
      </c>
      <c r="N39" s="160" t="str">
        <f t="shared" si="1"/>
        <v/>
      </c>
      <c r="O39" s="160">
        <v>110</v>
      </c>
      <c r="P39" s="134" t="str">
        <f t="shared" si="2"/>
        <v/>
      </c>
      <c r="Q39" s="159"/>
      <c r="R39" s="159"/>
      <c r="S39" s="159"/>
      <c r="T39" s="158">
        <f t="shared" si="3"/>
        <v>0</v>
      </c>
    </row>
    <row r="40" spans="1:20" x14ac:dyDescent="0.25">
      <c r="A40" s="158">
        <v>30</v>
      </c>
      <c r="B40" s="158"/>
      <c r="C40" s="158" t="s">
        <v>1026</v>
      </c>
      <c r="D40" s="158" t="s">
        <v>1027</v>
      </c>
      <c r="E40" s="158" t="s">
        <v>486</v>
      </c>
      <c r="F40" s="159"/>
      <c r="G40" s="159"/>
      <c r="H40" s="159"/>
      <c r="I40" s="159"/>
      <c r="J40" s="159"/>
      <c r="K40" s="159"/>
      <c r="L40" s="158" t="str">
        <f t="shared" si="0"/>
        <v/>
      </c>
      <c r="M40" s="160">
        <v>55</v>
      </c>
      <c r="N40" s="160" t="str">
        <f t="shared" si="1"/>
        <v/>
      </c>
      <c r="O40" s="160">
        <v>110</v>
      </c>
      <c r="P40" s="134" t="str">
        <f t="shared" si="2"/>
        <v/>
      </c>
      <c r="Q40" s="159"/>
      <c r="R40" s="159"/>
      <c r="S40" s="159"/>
      <c r="T40" s="158">
        <f t="shared" si="3"/>
        <v>0</v>
      </c>
    </row>
    <row r="41" spans="1:20" x14ac:dyDescent="0.25">
      <c r="A41" s="158">
        <v>31</v>
      </c>
      <c r="B41" s="158"/>
      <c r="C41" s="158" t="s">
        <v>268</v>
      </c>
      <c r="D41" s="158" t="s">
        <v>322</v>
      </c>
      <c r="E41" s="158" t="s">
        <v>484</v>
      </c>
      <c r="F41" s="159"/>
      <c r="G41" s="159"/>
      <c r="H41" s="159"/>
      <c r="I41" s="159"/>
      <c r="J41" s="159"/>
      <c r="K41" s="159"/>
      <c r="L41" s="158" t="str">
        <f t="shared" si="0"/>
        <v/>
      </c>
      <c r="M41" s="160">
        <v>30</v>
      </c>
      <c r="N41" s="160" t="str">
        <f t="shared" si="1"/>
        <v/>
      </c>
      <c r="O41" s="160">
        <v>60</v>
      </c>
      <c r="P41" s="134" t="str">
        <f t="shared" si="2"/>
        <v/>
      </c>
      <c r="Q41" s="159"/>
      <c r="R41" s="159"/>
      <c r="S41" s="159"/>
      <c r="T41" s="158">
        <f t="shared" si="3"/>
        <v>0</v>
      </c>
    </row>
    <row r="42" spans="1:20" x14ac:dyDescent="0.25">
      <c r="A42" s="158">
        <v>32</v>
      </c>
      <c r="B42" s="158"/>
      <c r="C42" s="158" t="s">
        <v>268</v>
      </c>
      <c r="D42" s="158" t="s">
        <v>322</v>
      </c>
      <c r="E42" s="158" t="s">
        <v>485</v>
      </c>
      <c r="F42" s="159"/>
      <c r="G42" s="159"/>
      <c r="H42" s="159"/>
      <c r="I42" s="159"/>
      <c r="J42" s="159"/>
      <c r="K42" s="159"/>
      <c r="L42" s="158" t="str">
        <f t="shared" si="0"/>
        <v/>
      </c>
      <c r="M42" s="160">
        <v>30</v>
      </c>
      <c r="N42" s="160" t="str">
        <f t="shared" si="1"/>
        <v/>
      </c>
      <c r="O42" s="160">
        <v>60</v>
      </c>
      <c r="P42" s="134" t="str">
        <f t="shared" si="2"/>
        <v/>
      </c>
      <c r="Q42" s="159"/>
      <c r="R42" s="159"/>
      <c r="S42" s="159"/>
      <c r="T42" s="158">
        <f t="shared" si="3"/>
        <v>0</v>
      </c>
    </row>
    <row r="43" spans="1:20" x14ac:dyDescent="0.25">
      <c r="A43" s="158">
        <v>33</v>
      </c>
      <c r="B43" s="158"/>
      <c r="C43" s="158" t="s">
        <v>268</v>
      </c>
      <c r="D43" s="158" t="s">
        <v>322</v>
      </c>
      <c r="E43" s="158" t="s">
        <v>1056</v>
      </c>
      <c r="F43" s="159"/>
      <c r="G43" s="159"/>
      <c r="H43" s="159"/>
      <c r="I43" s="159"/>
      <c r="J43" s="159"/>
      <c r="K43" s="159"/>
      <c r="L43" s="158" t="str">
        <f t="shared" ref="L43:L74" si="4">IF(SUM(F43:K43)=0,"",SUM(F43:K43))</f>
        <v/>
      </c>
      <c r="M43" s="160">
        <v>30</v>
      </c>
      <c r="N43" s="160" t="str">
        <f t="shared" ref="N43:N74" si="5">IF(L43="","",L43*M43)</f>
        <v/>
      </c>
      <c r="O43" s="160">
        <v>60</v>
      </c>
      <c r="P43" s="134" t="str">
        <f t="shared" ref="P43:P74" si="6">IF(SUM(F43:K43)=0,"",SUM(F43:K43))</f>
        <v/>
      </c>
      <c r="Q43" s="159"/>
      <c r="R43" s="159"/>
      <c r="S43" s="159"/>
      <c r="T43" s="158">
        <f t="shared" ref="T43:T74" si="7">IF(COUNTA(Q43:S43)&gt;0,L43,0)</f>
        <v>0</v>
      </c>
    </row>
    <row r="44" spans="1:20" x14ac:dyDescent="0.25">
      <c r="A44" s="158">
        <v>34</v>
      </c>
      <c r="B44" s="158"/>
      <c r="C44" s="158" t="s">
        <v>268</v>
      </c>
      <c r="D44" s="158" t="s">
        <v>322</v>
      </c>
      <c r="E44" s="158" t="s">
        <v>1069</v>
      </c>
      <c r="F44" s="159"/>
      <c r="G44" s="159"/>
      <c r="H44" s="159"/>
      <c r="I44" s="159"/>
      <c r="J44" s="159"/>
      <c r="K44" s="159"/>
      <c r="L44" s="158" t="str">
        <f t="shared" si="4"/>
        <v/>
      </c>
      <c r="M44" s="160">
        <v>30</v>
      </c>
      <c r="N44" s="160" t="str">
        <f t="shared" si="5"/>
        <v/>
      </c>
      <c r="O44" s="160">
        <v>60</v>
      </c>
      <c r="P44" s="134" t="str">
        <f t="shared" si="6"/>
        <v/>
      </c>
      <c r="Q44" s="159"/>
      <c r="R44" s="159"/>
      <c r="S44" s="159"/>
      <c r="T44" s="158">
        <f t="shared" si="7"/>
        <v>0</v>
      </c>
    </row>
    <row r="45" spans="1:20" x14ac:dyDescent="0.25">
      <c r="A45" s="158">
        <v>35</v>
      </c>
      <c r="B45" s="158"/>
      <c r="C45" s="158" t="s">
        <v>268</v>
      </c>
      <c r="D45" s="158" t="s">
        <v>322</v>
      </c>
      <c r="E45" s="158" t="s">
        <v>1082</v>
      </c>
      <c r="F45" s="159"/>
      <c r="G45" s="159"/>
      <c r="H45" s="159"/>
      <c r="I45" s="159"/>
      <c r="J45" s="159"/>
      <c r="K45" s="159"/>
      <c r="L45" s="158" t="str">
        <f t="shared" si="4"/>
        <v/>
      </c>
      <c r="M45" s="160">
        <v>30</v>
      </c>
      <c r="N45" s="160" t="str">
        <f t="shared" si="5"/>
        <v/>
      </c>
      <c r="O45" s="160">
        <v>60</v>
      </c>
      <c r="P45" s="134" t="str">
        <f t="shared" si="6"/>
        <v/>
      </c>
      <c r="Q45" s="159"/>
      <c r="R45" s="159"/>
      <c r="S45" s="159"/>
      <c r="T45" s="158">
        <f t="shared" si="7"/>
        <v>0</v>
      </c>
    </row>
    <row r="46" spans="1:20" x14ac:dyDescent="0.25">
      <c r="A46" s="158">
        <v>36</v>
      </c>
      <c r="B46" s="158"/>
      <c r="C46" s="158" t="s">
        <v>268</v>
      </c>
      <c r="D46" s="158" t="s">
        <v>322</v>
      </c>
      <c r="E46" s="158" t="s">
        <v>1095</v>
      </c>
      <c r="F46" s="159"/>
      <c r="G46" s="159"/>
      <c r="H46" s="159"/>
      <c r="I46" s="159"/>
      <c r="J46" s="159"/>
      <c r="K46" s="159"/>
      <c r="L46" s="158" t="str">
        <f t="shared" si="4"/>
        <v/>
      </c>
      <c r="M46" s="160">
        <v>30</v>
      </c>
      <c r="N46" s="160" t="str">
        <f t="shared" si="5"/>
        <v/>
      </c>
      <c r="O46" s="160">
        <v>60</v>
      </c>
      <c r="P46" s="134" t="str">
        <f t="shared" si="6"/>
        <v/>
      </c>
      <c r="Q46" s="159"/>
      <c r="R46" s="159"/>
      <c r="S46" s="159"/>
      <c r="T46" s="158">
        <f t="shared" si="7"/>
        <v>0</v>
      </c>
    </row>
    <row r="47" spans="1:20" x14ac:dyDescent="0.25">
      <c r="A47" s="158">
        <v>37</v>
      </c>
      <c r="B47" s="158"/>
      <c r="C47" s="158" t="s">
        <v>268</v>
      </c>
      <c r="D47" s="158" t="s">
        <v>322</v>
      </c>
      <c r="E47" s="158" t="s">
        <v>1108</v>
      </c>
      <c r="F47" s="159"/>
      <c r="G47" s="159"/>
      <c r="H47" s="159"/>
      <c r="I47" s="159"/>
      <c r="J47" s="159"/>
      <c r="K47" s="159"/>
      <c r="L47" s="158" t="str">
        <f t="shared" si="4"/>
        <v/>
      </c>
      <c r="M47" s="160">
        <v>30</v>
      </c>
      <c r="N47" s="160" t="str">
        <f t="shared" si="5"/>
        <v/>
      </c>
      <c r="O47" s="160">
        <v>60</v>
      </c>
      <c r="P47" s="134" t="str">
        <f t="shared" si="6"/>
        <v/>
      </c>
      <c r="Q47" s="159"/>
      <c r="R47" s="159"/>
      <c r="S47" s="159"/>
      <c r="T47" s="158">
        <f t="shared" si="7"/>
        <v>0</v>
      </c>
    </row>
    <row r="48" spans="1:20" x14ac:dyDescent="0.25">
      <c r="A48" s="158">
        <v>38</v>
      </c>
      <c r="B48" s="158"/>
      <c r="C48" s="158" t="s">
        <v>268</v>
      </c>
      <c r="D48" s="158" t="s">
        <v>322</v>
      </c>
      <c r="E48" s="158" t="s">
        <v>1121</v>
      </c>
      <c r="F48" s="159"/>
      <c r="G48" s="159"/>
      <c r="H48" s="159"/>
      <c r="I48" s="159"/>
      <c r="J48" s="159"/>
      <c r="K48" s="159"/>
      <c r="L48" s="158" t="str">
        <f t="shared" si="4"/>
        <v/>
      </c>
      <c r="M48" s="160">
        <v>30</v>
      </c>
      <c r="N48" s="160" t="str">
        <f t="shared" si="5"/>
        <v/>
      </c>
      <c r="O48" s="160">
        <v>60</v>
      </c>
      <c r="P48" s="134" t="str">
        <f t="shared" si="6"/>
        <v/>
      </c>
      <c r="Q48" s="159"/>
      <c r="R48" s="159"/>
      <c r="S48" s="159"/>
      <c r="T48" s="158">
        <f t="shared" si="7"/>
        <v>0</v>
      </c>
    </row>
    <row r="49" spans="1:20" x14ac:dyDescent="0.25">
      <c r="A49" s="158">
        <v>39</v>
      </c>
      <c r="B49" s="158"/>
      <c r="C49" s="158" t="s">
        <v>268</v>
      </c>
      <c r="D49" s="158" t="s">
        <v>322</v>
      </c>
      <c r="E49" s="158" t="s">
        <v>1012</v>
      </c>
      <c r="F49" s="159"/>
      <c r="G49" s="159"/>
      <c r="H49" s="159"/>
      <c r="I49" s="159"/>
      <c r="J49" s="159"/>
      <c r="K49" s="159"/>
      <c r="L49" s="158" t="str">
        <f t="shared" si="4"/>
        <v/>
      </c>
      <c r="M49" s="160">
        <v>30</v>
      </c>
      <c r="N49" s="160" t="str">
        <f t="shared" si="5"/>
        <v/>
      </c>
      <c r="O49" s="160">
        <v>60</v>
      </c>
      <c r="P49" s="134" t="str">
        <f t="shared" si="6"/>
        <v/>
      </c>
      <c r="Q49" s="159"/>
      <c r="R49" s="159"/>
      <c r="S49" s="159"/>
      <c r="T49" s="158">
        <f t="shared" si="7"/>
        <v>0</v>
      </c>
    </row>
    <row r="50" spans="1:20" x14ac:dyDescent="0.25">
      <c r="A50" s="158">
        <v>40</v>
      </c>
      <c r="B50" s="158"/>
      <c r="C50" s="158" t="s">
        <v>268</v>
      </c>
      <c r="D50" s="158" t="s">
        <v>322</v>
      </c>
      <c r="E50" s="158" t="s">
        <v>802</v>
      </c>
      <c r="F50" s="159"/>
      <c r="G50" s="159"/>
      <c r="H50" s="159"/>
      <c r="I50" s="159"/>
      <c r="J50" s="159"/>
      <c r="K50" s="159"/>
      <c r="L50" s="158" t="str">
        <f t="shared" si="4"/>
        <v/>
      </c>
      <c r="M50" s="160">
        <v>30</v>
      </c>
      <c r="N50" s="160" t="str">
        <f t="shared" si="5"/>
        <v/>
      </c>
      <c r="O50" s="160">
        <v>60</v>
      </c>
      <c r="P50" s="134" t="str">
        <f t="shared" si="6"/>
        <v/>
      </c>
      <c r="Q50" s="159"/>
      <c r="R50" s="159"/>
      <c r="S50" s="159"/>
      <c r="T50" s="158">
        <f t="shared" si="7"/>
        <v>0</v>
      </c>
    </row>
    <row r="51" spans="1:20" x14ac:dyDescent="0.25">
      <c r="A51" s="158">
        <v>41</v>
      </c>
      <c r="B51" s="158"/>
      <c r="C51" s="158" t="s">
        <v>268</v>
      </c>
      <c r="D51" s="158" t="s">
        <v>322</v>
      </c>
      <c r="E51" s="158" t="s">
        <v>487</v>
      </c>
      <c r="F51" s="159"/>
      <c r="G51" s="159"/>
      <c r="H51" s="159"/>
      <c r="I51" s="159"/>
      <c r="J51" s="159"/>
      <c r="K51" s="159"/>
      <c r="L51" s="158" t="str">
        <f t="shared" si="4"/>
        <v/>
      </c>
      <c r="M51" s="160">
        <v>30</v>
      </c>
      <c r="N51" s="160" t="str">
        <f t="shared" si="5"/>
        <v/>
      </c>
      <c r="O51" s="160">
        <v>60</v>
      </c>
      <c r="P51" s="134" t="str">
        <f t="shared" si="6"/>
        <v/>
      </c>
      <c r="Q51" s="159"/>
      <c r="R51" s="159"/>
      <c r="S51" s="159"/>
      <c r="T51" s="158">
        <f t="shared" si="7"/>
        <v>0</v>
      </c>
    </row>
    <row r="52" spans="1:20" x14ac:dyDescent="0.25">
      <c r="A52" s="158">
        <v>42</v>
      </c>
      <c r="B52" s="158"/>
      <c r="C52" s="158" t="s">
        <v>269</v>
      </c>
      <c r="D52" s="158" t="s">
        <v>323</v>
      </c>
      <c r="E52" s="158" t="s">
        <v>484</v>
      </c>
      <c r="F52" s="159"/>
      <c r="G52" s="159"/>
      <c r="H52" s="159"/>
      <c r="I52" s="159"/>
      <c r="J52" s="159"/>
      <c r="K52" s="159"/>
      <c r="L52" s="158" t="str">
        <f t="shared" si="4"/>
        <v/>
      </c>
      <c r="M52" s="160">
        <v>32.5</v>
      </c>
      <c r="N52" s="160" t="str">
        <f t="shared" si="5"/>
        <v/>
      </c>
      <c r="O52" s="160">
        <v>65</v>
      </c>
      <c r="P52" s="134" t="str">
        <f t="shared" si="6"/>
        <v/>
      </c>
      <c r="Q52" s="159"/>
      <c r="R52" s="159"/>
      <c r="S52" s="159"/>
      <c r="T52" s="158">
        <f t="shared" si="7"/>
        <v>0</v>
      </c>
    </row>
    <row r="53" spans="1:20" x14ac:dyDescent="0.25">
      <c r="A53" s="158">
        <v>43</v>
      </c>
      <c r="B53" s="158"/>
      <c r="C53" s="158" t="s">
        <v>269</v>
      </c>
      <c r="D53" s="158" t="s">
        <v>323</v>
      </c>
      <c r="E53" s="158" t="s">
        <v>485</v>
      </c>
      <c r="F53" s="159"/>
      <c r="G53" s="159"/>
      <c r="H53" s="159"/>
      <c r="I53" s="159"/>
      <c r="J53" s="159"/>
      <c r="K53" s="159"/>
      <c r="L53" s="158" t="str">
        <f t="shared" si="4"/>
        <v/>
      </c>
      <c r="M53" s="160">
        <v>32.5</v>
      </c>
      <c r="N53" s="160" t="str">
        <f t="shared" si="5"/>
        <v/>
      </c>
      <c r="O53" s="160">
        <v>65</v>
      </c>
      <c r="P53" s="134" t="str">
        <f t="shared" si="6"/>
        <v/>
      </c>
      <c r="Q53" s="159"/>
      <c r="R53" s="159"/>
      <c r="S53" s="159"/>
      <c r="T53" s="158">
        <f t="shared" si="7"/>
        <v>0</v>
      </c>
    </row>
    <row r="54" spans="1:20" x14ac:dyDescent="0.25">
      <c r="A54" s="158">
        <v>44</v>
      </c>
      <c r="B54" s="158"/>
      <c r="C54" s="158" t="s">
        <v>269</v>
      </c>
      <c r="D54" s="158" t="s">
        <v>323</v>
      </c>
      <c r="E54" s="158" t="s">
        <v>1158</v>
      </c>
      <c r="F54" s="159"/>
      <c r="G54" s="159"/>
      <c r="H54" s="159"/>
      <c r="I54" s="159"/>
      <c r="J54" s="159"/>
      <c r="K54" s="159"/>
      <c r="L54" s="158" t="str">
        <f t="shared" si="4"/>
        <v/>
      </c>
      <c r="M54" s="160">
        <v>32.5</v>
      </c>
      <c r="N54" s="160" t="str">
        <f t="shared" si="5"/>
        <v/>
      </c>
      <c r="O54" s="160">
        <v>65</v>
      </c>
      <c r="P54" s="134" t="str">
        <f t="shared" si="6"/>
        <v/>
      </c>
      <c r="Q54" s="159"/>
      <c r="R54" s="159"/>
      <c r="S54" s="159"/>
      <c r="T54" s="158">
        <f t="shared" si="7"/>
        <v>0</v>
      </c>
    </row>
    <row r="55" spans="1:20" x14ac:dyDescent="0.25">
      <c r="A55" s="158">
        <v>45</v>
      </c>
      <c r="B55" s="158"/>
      <c r="C55" s="158" t="s">
        <v>269</v>
      </c>
      <c r="D55" s="158" t="s">
        <v>323</v>
      </c>
      <c r="E55" s="158" t="s">
        <v>1056</v>
      </c>
      <c r="F55" s="159"/>
      <c r="G55" s="159"/>
      <c r="H55" s="159"/>
      <c r="I55" s="159"/>
      <c r="J55" s="159"/>
      <c r="K55" s="159"/>
      <c r="L55" s="158" t="str">
        <f t="shared" si="4"/>
        <v/>
      </c>
      <c r="M55" s="160">
        <v>32.5</v>
      </c>
      <c r="N55" s="160" t="str">
        <f t="shared" si="5"/>
        <v/>
      </c>
      <c r="O55" s="160">
        <v>65</v>
      </c>
      <c r="P55" s="134" t="str">
        <f t="shared" si="6"/>
        <v/>
      </c>
      <c r="Q55" s="159"/>
      <c r="R55" s="159"/>
      <c r="S55" s="159"/>
      <c r="T55" s="158">
        <f t="shared" si="7"/>
        <v>0</v>
      </c>
    </row>
    <row r="56" spans="1:20" x14ac:dyDescent="0.25">
      <c r="A56" s="158">
        <v>46</v>
      </c>
      <c r="B56" s="158"/>
      <c r="C56" s="158" t="s">
        <v>269</v>
      </c>
      <c r="D56" s="158" t="s">
        <v>323</v>
      </c>
      <c r="E56" s="158" t="s">
        <v>1183</v>
      </c>
      <c r="F56" s="159"/>
      <c r="G56" s="159"/>
      <c r="H56" s="159"/>
      <c r="I56" s="159"/>
      <c r="J56" s="159"/>
      <c r="K56" s="159"/>
      <c r="L56" s="158" t="str">
        <f t="shared" si="4"/>
        <v/>
      </c>
      <c r="M56" s="160">
        <v>32.5</v>
      </c>
      <c r="N56" s="160" t="str">
        <f t="shared" si="5"/>
        <v/>
      </c>
      <c r="O56" s="160">
        <v>65</v>
      </c>
      <c r="P56" s="134" t="str">
        <f t="shared" si="6"/>
        <v/>
      </c>
      <c r="Q56" s="159"/>
      <c r="R56" s="159"/>
      <c r="S56" s="159"/>
      <c r="T56" s="158">
        <f t="shared" si="7"/>
        <v>0</v>
      </c>
    </row>
    <row r="57" spans="1:20" x14ac:dyDescent="0.25">
      <c r="A57" s="158">
        <v>47</v>
      </c>
      <c r="B57" s="158"/>
      <c r="C57" s="158" t="s">
        <v>269</v>
      </c>
      <c r="D57" s="158" t="s">
        <v>323</v>
      </c>
      <c r="E57" s="158" t="s">
        <v>1196</v>
      </c>
      <c r="F57" s="159"/>
      <c r="G57" s="159"/>
      <c r="H57" s="159"/>
      <c r="I57" s="159"/>
      <c r="J57" s="159"/>
      <c r="K57" s="159"/>
      <c r="L57" s="158" t="str">
        <f t="shared" si="4"/>
        <v/>
      </c>
      <c r="M57" s="160">
        <v>32.5</v>
      </c>
      <c r="N57" s="160" t="str">
        <f t="shared" si="5"/>
        <v/>
      </c>
      <c r="O57" s="160">
        <v>65</v>
      </c>
      <c r="P57" s="134" t="str">
        <f t="shared" si="6"/>
        <v/>
      </c>
      <c r="Q57" s="159"/>
      <c r="R57" s="159"/>
      <c r="S57" s="159"/>
      <c r="T57" s="158">
        <f t="shared" si="7"/>
        <v>0</v>
      </c>
    </row>
    <row r="58" spans="1:20" x14ac:dyDescent="0.25">
      <c r="A58" s="158">
        <v>48</v>
      </c>
      <c r="B58" s="158"/>
      <c r="C58" s="158" t="s">
        <v>269</v>
      </c>
      <c r="D58" s="158" t="s">
        <v>323</v>
      </c>
      <c r="E58" s="158" t="s">
        <v>1069</v>
      </c>
      <c r="F58" s="159"/>
      <c r="G58" s="159"/>
      <c r="H58" s="159"/>
      <c r="I58" s="159"/>
      <c r="J58" s="159"/>
      <c r="K58" s="159"/>
      <c r="L58" s="158" t="str">
        <f t="shared" si="4"/>
        <v/>
      </c>
      <c r="M58" s="160">
        <v>32.5</v>
      </c>
      <c r="N58" s="160" t="str">
        <f t="shared" si="5"/>
        <v/>
      </c>
      <c r="O58" s="160">
        <v>65</v>
      </c>
      <c r="P58" s="134" t="str">
        <f t="shared" si="6"/>
        <v/>
      </c>
      <c r="Q58" s="159"/>
      <c r="R58" s="159"/>
      <c r="S58" s="159"/>
      <c r="T58" s="158">
        <f t="shared" si="7"/>
        <v>0</v>
      </c>
    </row>
    <row r="59" spans="1:20" x14ac:dyDescent="0.25">
      <c r="A59" s="158">
        <v>49</v>
      </c>
      <c r="B59" s="158"/>
      <c r="C59" s="158" t="s">
        <v>269</v>
      </c>
      <c r="D59" s="158" t="s">
        <v>323</v>
      </c>
      <c r="E59" s="158" t="s">
        <v>1082</v>
      </c>
      <c r="F59" s="159"/>
      <c r="G59" s="159"/>
      <c r="H59" s="159"/>
      <c r="I59" s="159"/>
      <c r="J59" s="159"/>
      <c r="K59" s="159"/>
      <c r="L59" s="158" t="str">
        <f t="shared" si="4"/>
        <v/>
      </c>
      <c r="M59" s="160">
        <v>32.5</v>
      </c>
      <c r="N59" s="160" t="str">
        <f t="shared" si="5"/>
        <v/>
      </c>
      <c r="O59" s="160">
        <v>65</v>
      </c>
      <c r="P59" s="134" t="str">
        <f t="shared" si="6"/>
        <v/>
      </c>
      <c r="Q59" s="159"/>
      <c r="R59" s="159"/>
      <c r="S59" s="159"/>
      <c r="T59" s="158">
        <f t="shared" si="7"/>
        <v>0</v>
      </c>
    </row>
    <row r="60" spans="1:20" x14ac:dyDescent="0.25">
      <c r="A60" s="158">
        <v>50</v>
      </c>
      <c r="B60" s="158"/>
      <c r="C60" s="158" t="s">
        <v>269</v>
      </c>
      <c r="D60" s="158" t="s">
        <v>323</v>
      </c>
      <c r="E60" s="158" t="s">
        <v>1095</v>
      </c>
      <c r="F60" s="159"/>
      <c r="G60" s="159"/>
      <c r="H60" s="159"/>
      <c r="I60" s="159"/>
      <c r="J60" s="159"/>
      <c r="K60" s="159"/>
      <c r="L60" s="158" t="str">
        <f t="shared" si="4"/>
        <v/>
      </c>
      <c r="M60" s="160">
        <v>32.5</v>
      </c>
      <c r="N60" s="160" t="str">
        <f t="shared" si="5"/>
        <v/>
      </c>
      <c r="O60" s="160">
        <v>65</v>
      </c>
      <c r="P60" s="134" t="str">
        <f t="shared" si="6"/>
        <v/>
      </c>
      <c r="Q60" s="159"/>
      <c r="R60" s="159"/>
      <c r="S60" s="159"/>
      <c r="T60" s="158">
        <f t="shared" si="7"/>
        <v>0</v>
      </c>
    </row>
    <row r="61" spans="1:20" x14ac:dyDescent="0.25">
      <c r="A61" s="158">
        <v>51</v>
      </c>
      <c r="B61" s="158"/>
      <c r="C61" s="158" t="s">
        <v>269</v>
      </c>
      <c r="D61" s="158" t="s">
        <v>323</v>
      </c>
      <c r="E61" s="158" t="s">
        <v>1108</v>
      </c>
      <c r="F61" s="159"/>
      <c r="G61" s="159"/>
      <c r="H61" s="159"/>
      <c r="I61" s="159"/>
      <c r="J61" s="159"/>
      <c r="K61" s="159"/>
      <c r="L61" s="158" t="str">
        <f t="shared" si="4"/>
        <v/>
      </c>
      <c r="M61" s="160">
        <v>32.5</v>
      </c>
      <c r="N61" s="160" t="str">
        <f t="shared" si="5"/>
        <v/>
      </c>
      <c r="O61" s="160">
        <v>65</v>
      </c>
      <c r="P61" s="134" t="str">
        <f t="shared" si="6"/>
        <v/>
      </c>
      <c r="Q61" s="159"/>
      <c r="R61" s="159"/>
      <c r="S61" s="159"/>
      <c r="T61" s="158">
        <f t="shared" si="7"/>
        <v>0</v>
      </c>
    </row>
    <row r="62" spans="1:20" x14ac:dyDescent="0.25">
      <c r="A62" s="158">
        <v>52</v>
      </c>
      <c r="B62" s="158"/>
      <c r="C62" s="158" t="s">
        <v>269</v>
      </c>
      <c r="D62" s="158" t="s">
        <v>323</v>
      </c>
      <c r="E62" s="158" t="s">
        <v>1121</v>
      </c>
      <c r="F62" s="159"/>
      <c r="G62" s="159"/>
      <c r="H62" s="159"/>
      <c r="I62" s="159"/>
      <c r="J62" s="159"/>
      <c r="K62" s="159"/>
      <c r="L62" s="158" t="str">
        <f t="shared" si="4"/>
        <v/>
      </c>
      <c r="M62" s="160">
        <v>32.5</v>
      </c>
      <c r="N62" s="160" t="str">
        <f t="shared" si="5"/>
        <v/>
      </c>
      <c r="O62" s="160">
        <v>65</v>
      </c>
      <c r="P62" s="134" t="str">
        <f t="shared" si="6"/>
        <v/>
      </c>
      <c r="Q62" s="159"/>
      <c r="R62" s="159"/>
      <c r="S62" s="159"/>
      <c r="T62" s="158">
        <f t="shared" si="7"/>
        <v>0</v>
      </c>
    </row>
    <row r="63" spans="1:20" x14ac:dyDescent="0.25">
      <c r="A63" s="158">
        <v>53</v>
      </c>
      <c r="B63" s="158"/>
      <c r="C63" s="158" t="s">
        <v>269</v>
      </c>
      <c r="D63" s="158" t="s">
        <v>323</v>
      </c>
      <c r="E63" s="158" t="s">
        <v>1012</v>
      </c>
      <c r="F63" s="159"/>
      <c r="G63" s="159"/>
      <c r="H63" s="159"/>
      <c r="I63" s="159"/>
      <c r="J63" s="159"/>
      <c r="K63" s="159"/>
      <c r="L63" s="158" t="str">
        <f t="shared" si="4"/>
        <v/>
      </c>
      <c r="M63" s="160">
        <v>32.5</v>
      </c>
      <c r="N63" s="160" t="str">
        <f t="shared" si="5"/>
        <v/>
      </c>
      <c r="O63" s="160">
        <v>65</v>
      </c>
      <c r="P63" s="134" t="str">
        <f t="shared" si="6"/>
        <v/>
      </c>
      <c r="Q63" s="159"/>
      <c r="R63" s="159"/>
      <c r="S63" s="159"/>
      <c r="T63" s="158">
        <f t="shared" si="7"/>
        <v>0</v>
      </c>
    </row>
    <row r="64" spans="1:20" x14ac:dyDescent="0.25">
      <c r="A64" s="158">
        <v>54</v>
      </c>
      <c r="B64" s="158"/>
      <c r="C64" s="158" t="s">
        <v>269</v>
      </c>
      <c r="D64" s="158" t="s">
        <v>323</v>
      </c>
      <c r="E64" s="158" t="s">
        <v>802</v>
      </c>
      <c r="F64" s="159"/>
      <c r="G64" s="159"/>
      <c r="H64" s="159"/>
      <c r="I64" s="159"/>
      <c r="J64" s="159"/>
      <c r="K64" s="159"/>
      <c r="L64" s="158" t="str">
        <f t="shared" si="4"/>
        <v/>
      </c>
      <c r="M64" s="160">
        <v>32.5</v>
      </c>
      <c r="N64" s="160" t="str">
        <f t="shared" si="5"/>
        <v/>
      </c>
      <c r="O64" s="160">
        <v>65</v>
      </c>
      <c r="P64" s="134" t="str">
        <f t="shared" si="6"/>
        <v/>
      </c>
      <c r="Q64" s="159"/>
      <c r="R64" s="159"/>
      <c r="S64" s="159"/>
      <c r="T64" s="158">
        <f t="shared" si="7"/>
        <v>0</v>
      </c>
    </row>
    <row r="65" spans="1:20" x14ac:dyDescent="0.25">
      <c r="A65" s="158">
        <v>55</v>
      </c>
      <c r="B65" s="158"/>
      <c r="C65" s="158" t="s">
        <v>269</v>
      </c>
      <c r="D65" s="158" t="s">
        <v>323</v>
      </c>
      <c r="E65" s="158" t="s">
        <v>487</v>
      </c>
      <c r="F65" s="159"/>
      <c r="G65" s="159"/>
      <c r="H65" s="159"/>
      <c r="I65" s="159"/>
      <c r="J65" s="159"/>
      <c r="K65" s="159"/>
      <c r="L65" s="158" t="str">
        <f t="shared" si="4"/>
        <v/>
      </c>
      <c r="M65" s="160">
        <v>32.5</v>
      </c>
      <c r="N65" s="160" t="str">
        <f t="shared" si="5"/>
        <v/>
      </c>
      <c r="O65" s="160">
        <v>65</v>
      </c>
      <c r="P65" s="134" t="str">
        <f t="shared" si="6"/>
        <v/>
      </c>
      <c r="Q65" s="159"/>
      <c r="R65" s="159"/>
      <c r="S65" s="159"/>
      <c r="T65" s="158">
        <f t="shared" si="7"/>
        <v>0</v>
      </c>
    </row>
    <row r="66" spans="1:20" x14ac:dyDescent="0.25">
      <c r="A66" s="158">
        <v>56</v>
      </c>
      <c r="B66" s="158"/>
      <c r="C66" s="158" t="s">
        <v>234</v>
      </c>
      <c r="D66" s="158" t="s">
        <v>324</v>
      </c>
      <c r="E66" s="158" t="s">
        <v>484</v>
      </c>
      <c r="F66" s="159"/>
      <c r="G66" s="159"/>
      <c r="H66" s="159"/>
      <c r="I66" s="159"/>
      <c r="J66" s="159"/>
      <c r="K66" s="159"/>
      <c r="L66" s="158" t="str">
        <f t="shared" si="4"/>
        <v/>
      </c>
      <c r="M66" s="160">
        <v>37.5</v>
      </c>
      <c r="N66" s="160" t="str">
        <f t="shared" si="5"/>
        <v/>
      </c>
      <c r="O66" s="160">
        <v>75</v>
      </c>
      <c r="P66" s="134" t="str">
        <f t="shared" si="6"/>
        <v/>
      </c>
      <c r="Q66" s="159"/>
      <c r="R66" s="159"/>
      <c r="S66" s="159"/>
      <c r="T66" s="158">
        <f t="shared" si="7"/>
        <v>0</v>
      </c>
    </row>
    <row r="67" spans="1:20" x14ac:dyDescent="0.25">
      <c r="A67" s="158">
        <v>57</v>
      </c>
      <c r="B67" s="158"/>
      <c r="C67" s="158" t="s">
        <v>234</v>
      </c>
      <c r="D67" s="158" t="s">
        <v>324</v>
      </c>
      <c r="E67" s="158" t="s">
        <v>485</v>
      </c>
      <c r="F67" s="159"/>
      <c r="G67" s="159"/>
      <c r="H67" s="159"/>
      <c r="I67" s="159"/>
      <c r="J67" s="159"/>
      <c r="K67" s="159"/>
      <c r="L67" s="158" t="str">
        <f t="shared" si="4"/>
        <v/>
      </c>
      <c r="M67" s="160">
        <v>37.5</v>
      </c>
      <c r="N67" s="160" t="str">
        <f t="shared" si="5"/>
        <v/>
      </c>
      <c r="O67" s="160">
        <v>75</v>
      </c>
      <c r="P67" s="134" t="str">
        <f t="shared" si="6"/>
        <v/>
      </c>
      <c r="Q67" s="159"/>
      <c r="R67" s="159"/>
      <c r="S67" s="159"/>
      <c r="T67" s="158">
        <f t="shared" si="7"/>
        <v>0</v>
      </c>
    </row>
    <row r="68" spans="1:20" x14ac:dyDescent="0.25">
      <c r="A68" s="158">
        <v>58</v>
      </c>
      <c r="B68" s="158"/>
      <c r="C68" s="158" t="s">
        <v>234</v>
      </c>
      <c r="D68" s="158" t="s">
        <v>324</v>
      </c>
      <c r="E68" s="158" t="s">
        <v>1293</v>
      </c>
      <c r="F68" s="159"/>
      <c r="G68" s="159"/>
      <c r="H68" s="159"/>
      <c r="I68" s="159"/>
      <c r="J68" s="159"/>
      <c r="K68" s="161"/>
      <c r="L68" s="158" t="str">
        <f t="shared" si="4"/>
        <v/>
      </c>
      <c r="M68" s="160">
        <v>37.5</v>
      </c>
      <c r="N68" s="160" t="str">
        <f t="shared" si="5"/>
        <v/>
      </c>
      <c r="O68" s="160">
        <v>75</v>
      </c>
      <c r="P68" s="134" t="str">
        <f t="shared" si="6"/>
        <v/>
      </c>
      <c r="Q68" s="159"/>
      <c r="R68" s="159"/>
      <c r="S68" s="159"/>
      <c r="T68" s="158">
        <f t="shared" si="7"/>
        <v>0</v>
      </c>
    </row>
    <row r="69" spans="1:20" x14ac:dyDescent="0.25">
      <c r="A69" s="158">
        <v>59</v>
      </c>
      <c r="B69" s="158"/>
      <c r="C69" s="158" t="s">
        <v>234</v>
      </c>
      <c r="D69" s="158" t="s">
        <v>324</v>
      </c>
      <c r="E69" s="158" t="s">
        <v>486</v>
      </c>
      <c r="F69" s="159"/>
      <c r="G69" s="159"/>
      <c r="H69" s="159"/>
      <c r="I69" s="159"/>
      <c r="J69" s="159"/>
      <c r="K69" s="159"/>
      <c r="L69" s="158" t="str">
        <f t="shared" si="4"/>
        <v/>
      </c>
      <c r="M69" s="160">
        <v>37.5</v>
      </c>
      <c r="N69" s="160" t="str">
        <f t="shared" si="5"/>
        <v/>
      </c>
      <c r="O69" s="160">
        <v>75</v>
      </c>
      <c r="P69" s="134" t="str">
        <f t="shared" si="6"/>
        <v/>
      </c>
      <c r="Q69" s="159"/>
      <c r="R69" s="159"/>
      <c r="S69" s="159"/>
      <c r="T69" s="158">
        <f t="shared" si="7"/>
        <v>0</v>
      </c>
    </row>
    <row r="70" spans="1:20" x14ac:dyDescent="0.25">
      <c r="A70" s="158">
        <v>60</v>
      </c>
      <c r="B70" s="158"/>
      <c r="C70" s="158" t="s">
        <v>234</v>
      </c>
      <c r="D70" s="158" t="s">
        <v>324</v>
      </c>
      <c r="E70" s="158" t="s">
        <v>1304</v>
      </c>
      <c r="F70" s="159"/>
      <c r="G70" s="159"/>
      <c r="H70" s="159"/>
      <c r="I70" s="159"/>
      <c r="J70" s="159"/>
      <c r="K70" s="161"/>
      <c r="L70" s="158" t="str">
        <f t="shared" si="4"/>
        <v/>
      </c>
      <c r="M70" s="160">
        <v>37.5</v>
      </c>
      <c r="N70" s="160" t="str">
        <f t="shared" si="5"/>
        <v/>
      </c>
      <c r="O70" s="160">
        <v>75</v>
      </c>
      <c r="P70" s="134" t="str">
        <f t="shared" si="6"/>
        <v/>
      </c>
      <c r="Q70" s="159"/>
      <c r="R70" s="159"/>
      <c r="S70" s="159"/>
      <c r="T70" s="158">
        <f t="shared" si="7"/>
        <v>0</v>
      </c>
    </row>
    <row r="71" spans="1:20" x14ac:dyDescent="0.25">
      <c r="A71" s="158">
        <v>61</v>
      </c>
      <c r="B71" s="158"/>
      <c r="C71" s="158" t="s">
        <v>234</v>
      </c>
      <c r="D71" s="158" t="s">
        <v>324</v>
      </c>
      <c r="E71" s="158" t="s">
        <v>1095</v>
      </c>
      <c r="F71" s="159"/>
      <c r="G71" s="159"/>
      <c r="H71" s="159"/>
      <c r="I71" s="159"/>
      <c r="J71" s="159"/>
      <c r="K71" s="161"/>
      <c r="L71" s="158" t="str">
        <f t="shared" si="4"/>
        <v/>
      </c>
      <c r="M71" s="160">
        <v>37.5</v>
      </c>
      <c r="N71" s="160" t="str">
        <f t="shared" si="5"/>
        <v/>
      </c>
      <c r="O71" s="160">
        <v>75</v>
      </c>
      <c r="P71" s="134" t="str">
        <f t="shared" si="6"/>
        <v/>
      </c>
      <c r="Q71" s="159"/>
      <c r="R71" s="159"/>
      <c r="S71" s="159"/>
      <c r="T71" s="158">
        <f t="shared" si="7"/>
        <v>0</v>
      </c>
    </row>
    <row r="72" spans="1:20" x14ac:dyDescent="0.25">
      <c r="A72" s="158">
        <v>62</v>
      </c>
      <c r="B72" s="158"/>
      <c r="C72" s="158" t="s">
        <v>234</v>
      </c>
      <c r="D72" s="158" t="s">
        <v>324</v>
      </c>
      <c r="E72" s="158" t="s">
        <v>829</v>
      </c>
      <c r="F72" s="159"/>
      <c r="G72" s="159"/>
      <c r="H72" s="159"/>
      <c r="I72" s="159"/>
      <c r="J72" s="159"/>
      <c r="K72" s="159"/>
      <c r="L72" s="158" t="str">
        <f t="shared" si="4"/>
        <v/>
      </c>
      <c r="M72" s="160">
        <v>37.5</v>
      </c>
      <c r="N72" s="160" t="str">
        <f t="shared" si="5"/>
        <v/>
      </c>
      <c r="O72" s="160">
        <v>75</v>
      </c>
      <c r="P72" s="134" t="str">
        <f t="shared" si="6"/>
        <v/>
      </c>
      <c r="Q72" s="159"/>
      <c r="R72" s="159"/>
      <c r="S72" s="159"/>
      <c r="T72" s="158">
        <f t="shared" si="7"/>
        <v>0</v>
      </c>
    </row>
    <row r="73" spans="1:20" x14ac:dyDescent="0.25">
      <c r="A73" s="158">
        <v>63</v>
      </c>
      <c r="B73" s="158"/>
      <c r="C73" s="158" t="s">
        <v>1337</v>
      </c>
      <c r="D73" s="158" t="s">
        <v>1338</v>
      </c>
      <c r="E73" s="158" t="s">
        <v>484</v>
      </c>
      <c r="F73" s="159"/>
      <c r="G73" s="159"/>
      <c r="H73" s="159"/>
      <c r="I73" s="159"/>
      <c r="J73" s="159"/>
      <c r="K73" s="161"/>
      <c r="L73" s="158" t="str">
        <f t="shared" si="4"/>
        <v/>
      </c>
      <c r="M73" s="160">
        <v>35</v>
      </c>
      <c r="N73" s="160" t="str">
        <f t="shared" si="5"/>
        <v/>
      </c>
      <c r="O73" s="160">
        <v>70</v>
      </c>
      <c r="P73" s="134" t="str">
        <f t="shared" si="6"/>
        <v/>
      </c>
      <c r="Q73" s="159"/>
      <c r="R73" s="159"/>
      <c r="S73" s="159"/>
      <c r="T73" s="158">
        <f t="shared" si="7"/>
        <v>0</v>
      </c>
    </row>
    <row r="74" spans="1:20" x14ac:dyDescent="0.25">
      <c r="A74" s="158">
        <v>64</v>
      </c>
      <c r="B74" s="158"/>
      <c r="C74" s="158" t="s">
        <v>1337</v>
      </c>
      <c r="D74" s="158" t="s">
        <v>1338</v>
      </c>
      <c r="E74" s="158" t="s">
        <v>485</v>
      </c>
      <c r="F74" s="159"/>
      <c r="G74" s="159"/>
      <c r="H74" s="159"/>
      <c r="I74" s="159"/>
      <c r="J74" s="159"/>
      <c r="K74" s="161"/>
      <c r="L74" s="158" t="str">
        <f t="shared" si="4"/>
        <v/>
      </c>
      <c r="M74" s="160">
        <v>35</v>
      </c>
      <c r="N74" s="160" t="str">
        <f t="shared" si="5"/>
        <v/>
      </c>
      <c r="O74" s="160">
        <v>70</v>
      </c>
      <c r="P74" s="134" t="str">
        <f t="shared" si="6"/>
        <v/>
      </c>
      <c r="Q74" s="159"/>
      <c r="R74" s="159"/>
      <c r="S74" s="159"/>
      <c r="T74" s="158">
        <f t="shared" si="7"/>
        <v>0</v>
      </c>
    </row>
    <row r="75" spans="1:20" x14ac:dyDescent="0.25">
      <c r="A75" s="158">
        <v>65</v>
      </c>
      <c r="B75" s="158"/>
      <c r="C75" s="158" t="s">
        <v>1337</v>
      </c>
      <c r="D75" s="158" t="s">
        <v>1338</v>
      </c>
      <c r="E75" s="158" t="s">
        <v>1293</v>
      </c>
      <c r="F75" s="159"/>
      <c r="G75" s="159"/>
      <c r="H75" s="159"/>
      <c r="I75" s="159"/>
      <c r="J75" s="159"/>
      <c r="K75" s="159"/>
      <c r="L75" s="158" t="str">
        <f t="shared" ref="L75:L106" si="8">IF(SUM(F75:K75)=0,"",SUM(F75:K75))</f>
        <v/>
      </c>
      <c r="M75" s="160">
        <v>35</v>
      </c>
      <c r="N75" s="160" t="str">
        <f t="shared" ref="N75:N106" si="9">IF(L75="","",L75*M75)</f>
        <v/>
      </c>
      <c r="O75" s="160">
        <v>70</v>
      </c>
      <c r="P75" s="134" t="str">
        <f t="shared" ref="P75:P106" si="10">IF(SUM(F75:K75)=0,"",SUM(F75:K75))</f>
        <v/>
      </c>
      <c r="Q75" s="159"/>
      <c r="R75" s="159"/>
      <c r="S75" s="159"/>
      <c r="T75" s="158">
        <f t="shared" ref="T75:T106" si="11">IF(COUNTA(Q75:S75)&gt;0,L75,0)</f>
        <v>0</v>
      </c>
    </row>
    <row r="76" spans="1:20" x14ac:dyDescent="0.25">
      <c r="A76" s="158">
        <v>66</v>
      </c>
      <c r="B76" s="158"/>
      <c r="C76" s="158" t="s">
        <v>1337</v>
      </c>
      <c r="D76" s="158" t="s">
        <v>1338</v>
      </c>
      <c r="E76" s="158" t="s">
        <v>1304</v>
      </c>
      <c r="F76" s="159"/>
      <c r="G76" s="159"/>
      <c r="H76" s="159"/>
      <c r="I76" s="159"/>
      <c r="J76" s="159"/>
      <c r="K76" s="161"/>
      <c r="L76" s="158" t="str">
        <f t="shared" si="8"/>
        <v/>
      </c>
      <c r="M76" s="160">
        <v>35</v>
      </c>
      <c r="N76" s="160" t="str">
        <f t="shared" si="9"/>
        <v/>
      </c>
      <c r="O76" s="160">
        <v>70</v>
      </c>
      <c r="P76" s="134" t="str">
        <f t="shared" si="10"/>
        <v/>
      </c>
      <c r="Q76" s="159"/>
      <c r="R76" s="159"/>
      <c r="S76" s="159"/>
      <c r="T76" s="158">
        <f t="shared" si="11"/>
        <v>0</v>
      </c>
    </row>
    <row r="77" spans="1:20" x14ac:dyDescent="0.25">
      <c r="A77" s="158">
        <v>67</v>
      </c>
      <c r="B77" s="158"/>
      <c r="C77" s="158" t="s">
        <v>1337</v>
      </c>
      <c r="D77" s="158" t="s">
        <v>1338</v>
      </c>
      <c r="E77" s="158" t="s">
        <v>1196</v>
      </c>
      <c r="F77" s="159"/>
      <c r="G77" s="159"/>
      <c r="H77" s="159"/>
      <c r="I77" s="159"/>
      <c r="J77" s="159"/>
      <c r="K77" s="159"/>
      <c r="L77" s="158" t="str">
        <f t="shared" si="8"/>
        <v/>
      </c>
      <c r="M77" s="160">
        <v>35</v>
      </c>
      <c r="N77" s="160" t="str">
        <f t="shared" si="9"/>
        <v/>
      </c>
      <c r="O77" s="160">
        <v>70</v>
      </c>
      <c r="P77" s="134" t="str">
        <f t="shared" si="10"/>
        <v/>
      </c>
      <c r="Q77" s="159"/>
      <c r="R77" s="159"/>
      <c r="S77" s="159"/>
      <c r="T77" s="158">
        <f t="shared" si="11"/>
        <v>0</v>
      </c>
    </row>
    <row r="78" spans="1:20" x14ac:dyDescent="0.25">
      <c r="A78" s="158">
        <v>68</v>
      </c>
      <c r="B78" s="158"/>
      <c r="C78" s="158" t="s">
        <v>1337</v>
      </c>
      <c r="D78" s="158" t="s">
        <v>1338</v>
      </c>
      <c r="E78" s="158" t="s">
        <v>1082</v>
      </c>
      <c r="F78" s="159"/>
      <c r="G78" s="159"/>
      <c r="H78" s="159"/>
      <c r="I78" s="159"/>
      <c r="J78" s="159"/>
      <c r="K78" s="161"/>
      <c r="L78" s="158" t="str">
        <f t="shared" si="8"/>
        <v/>
      </c>
      <c r="M78" s="160">
        <v>35</v>
      </c>
      <c r="N78" s="160" t="str">
        <f t="shared" si="9"/>
        <v/>
      </c>
      <c r="O78" s="160">
        <v>70</v>
      </c>
      <c r="P78" s="134" t="str">
        <f t="shared" si="10"/>
        <v/>
      </c>
      <c r="Q78" s="159"/>
      <c r="R78" s="159"/>
      <c r="S78" s="159"/>
      <c r="T78" s="158">
        <f t="shared" si="11"/>
        <v>0</v>
      </c>
    </row>
    <row r="79" spans="1:20" x14ac:dyDescent="0.25">
      <c r="A79" s="158">
        <v>69</v>
      </c>
      <c r="B79" s="158"/>
      <c r="C79" s="158" t="s">
        <v>1337</v>
      </c>
      <c r="D79" s="158" t="s">
        <v>1338</v>
      </c>
      <c r="E79" s="158" t="s">
        <v>1403</v>
      </c>
      <c r="F79" s="159"/>
      <c r="G79" s="159"/>
      <c r="H79" s="159"/>
      <c r="I79" s="159"/>
      <c r="J79" s="159"/>
      <c r="K79" s="161"/>
      <c r="L79" s="158" t="str">
        <f t="shared" si="8"/>
        <v/>
      </c>
      <c r="M79" s="160">
        <v>35</v>
      </c>
      <c r="N79" s="160" t="str">
        <f t="shared" si="9"/>
        <v/>
      </c>
      <c r="O79" s="160">
        <v>70</v>
      </c>
      <c r="P79" s="134" t="str">
        <f t="shared" si="10"/>
        <v/>
      </c>
      <c r="Q79" s="159"/>
      <c r="R79" s="159"/>
      <c r="S79" s="159"/>
      <c r="T79" s="158">
        <f t="shared" si="11"/>
        <v>0</v>
      </c>
    </row>
    <row r="80" spans="1:20" x14ac:dyDescent="0.25">
      <c r="A80" s="158">
        <v>70</v>
      </c>
      <c r="B80" s="158"/>
      <c r="C80" s="158" t="s">
        <v>1337</v>
      </c>
      <c r="D80" s="158" t="s">
        <v>1338</v>
      </c>
      <c r="E80" s="158" t="s">
        <v>1095</v>
      </c>
      <c r="F80" s="159"/>
      <c r="G80" s="159"/>
      <c r="H80" s="159"/>
      <c r="I80" s="159"/>
      <c r="J80" s="159"/>
      <c r="K80" s="161"/>
      <c r="L80" s="158" t="str">
        <f t="shared" si="8"/>
        <v/>
      </c>
      <c r="M80" s="160">
        <v>35</v>
      </c>
      <c r="N80" s="160" t="str">
        <f t="shared" si="9"/>
        <v/>
      </c>
      <c r="O80" s="160">
        <v>70</v>
      </c>
      <c r="P80" s="134" t="str">
        <f t="shared" si="10"/>
        <v/>
      </c>
      <c r="Q80" s="159"/>
      <c r="R80" s="159"/>
      <c r="S80" s="159"/>
      <c r="T80" s="158">
        <f t="shared" si="11"/>
        <v>0</v>
      </c>
    </row>
    <row r="81" spans="1:20" x14ac:dyDescent="0.25">
      <c r="A81" s="158">
        <v>71</v>
      </c>
      <c r="B81" s="158"/>
      <c r="C81" s="158" t="s">
        <v>298</v>
      </c>
      <c r="D81" s="158" t="s">
        <v>299</v>
      </c>
      <c r="E81" s="158" t="s">
        <v>484</v>
      </c>
      <c r="F81" s="159"/>
      <c r="G81" s="159"/>
      <c r="H81" s="159"/>
      <c r="I81" s="159"/>
      <c r="J81" s="159"/>
      <c r="K81" s="159"/>
      <c r="L81" s="158" t="str">
        <f t="shared" si="8"/>
        <v/>
      </c>
      <c r="M81" s="160">
        <v>50</v>
      </c>
      <c r="N81" s="160" t="str">
        <f t="shared" si="9"/>
        <v/>
      </c>
      <c r="O81" s="160">
        <v>100</v>
      </c>
      <c r="P81" s="134" t="str">
        <f t="shared" si="10"/>
        <v/>
      </c>
      <c r="Q81" s="159"/>
      <c r="R81" s="159"/>
      <c r="S81" s="159"/>
      <c r="T81" s="158">
        <f t="shared" si="11"/>
        <v>0</v>
      </c>
    </row>
    <row r="82" spans="1:20" x14ac:dyDescent="0.25">
      <c r="A82" s="158">
        <v>72</v>
      </c>
      <c r="B82" s="158"/>
      <c r="C82" s="158" t="s">
        <v>298</v>
      </c>
      <c r="D82" s="158" t="s">
        <v>299</v>
      </c>
      <c r="E82" s="158" t="s">
        <v>485</v>
      </c>
      <c r="F82" s="159"/>
      <c r="G82" s="159"/>
      <c r="H82" s="159"/>
      <c r="I82" s="159"/>
      <c r="J82" s="159"/>
      <c r="K82" s="159"/>
      <c r="L82" s="158" t="str">
        <f t="shared" si="8"/>
        <v/>
      </c>
      <c r="M82" s="160">
        <v>50</v>
      </c>
      <c r="N82" s="160" t="str">
        <f t="shared" si="9"/>
        <v/>
      </c>
      <c r="O82" s="160">
        <v>100</v>
      </c>
      <c r="P82" s="134" t="str">
        <f t="shared" si="10"/>
        <v/>
      </c>
      <c r="Q82" s="159"/>
      <c r="R82" s="159"/>
      <c r="S82" s="159"/>
      <c r="T82" s="158">
        <f t="shared" si="11"/>
        <v>0</v>
      </c>
    </row>
    <row r="83" spans="1:20" x14ac:dyDescent="0.25">
      <c r="A83" s="158">
        <v>73</v>
      </c>
      <c r="B83" s="158"/>
      <c r="C83" s="158" t="s">
        <v>298</v>
      </c>
      <c r="D83" s="158" t="s">
        <v>299</v>
      </c>
      <c r="E83" s="158" t="s">
        <v>486</v>
      </c>
      <c r="F83" s="159"/>
      <c r="G83" s="159"/>
      <c r="H83" s="159"/>
      <c r="I83" s="159"/>
      <c r="J83" s="159"/>
      <c r="K83" s="159"/>
      <c r="L83" s="158" t="str">
        <f t="shared" si="8"/>
        <v/>
      </c>
      <c r="M83" s="160">
        <v>50</v>
      </c>
      <c r="N83" s="160" t="str">
        <f t="shared" si="9"/>
        <v/>
      </c>
      <c r="O83" s="160">
        <v>100</v>
      </c>
      <c r="P83" s="134" t="str">
        <f t="shared" si="10"/>
        <v/>
      </c>
      <c r="Q83" s="159"/>
      <c r="R83" s="159"/>
      <c r="S83" s="159"/>
      <c r="T83" s="158">
        <f t="shared" si="11"/>
        <v>0</v>
      </c>
    </row>
    <row r="84" spans="1:20" x14ac:dyDescent="0.25">
      <c r="A84" s="158">
        <v>74</v>
      </c>
      <c r="B84" s="158"/>
      <c r="C84" s="158" t="s">
        <v>298</v>
      </c>
      <c r="D84" s="158" t="s">
        <v>299</v>
      </c>
      <c r="E84" s="158" t="s">
        <v>1012</v>
      </c>
      <c r="F84" s="159"/>
      <c r="G84" s="159"/>
      <c r="H84" s="159"/>
      <c r="I84" s="159"/>
      <c r="J84" s="159"/>
      <c r="K84" s="159"/>
      <c r="L84" s="158" t="str">
        <f t="shared" si="8"/>
        <v/>
      </c>
      <c r="M84" s="160">
        <v>50</v>
      </c>
      <c r="N84" s="160" t="str">
        <f t="shared" si="9"/>
        <v/>
      </c>
      <c r="O84" s="160">
        <v>100</v>
      </c>
      <c r="P84" s="134" t="str">
        <f t="shared" si="10"/>
        <v/>
      </c>
      <c r="Q84" s="159"/>
      <c r="R84" s="159"/>
      <c r="S84" s="159"/>
      <c r="T84" s="158">
        <f t="shared" si="11"/>
        <v>0</v>
      </c>
    </row>
    <row r="85" spans="1:20" x14ac:dyDescent="0.25">
      <c r="A85" s="158">
        <v>75</v>
      </c>
      <c r="B85" s="158"/>
      <c r="C85" s="158" t="s">
        <v>298</v>
      </c>
      <c r="D85" s="158" t="s">
        <v>299</v>
      </c>
      <c r="E85" s="158" t="s">
        <v>1024</v>
      </c>
      <c r="F85" s="159"/>
      <c r="G85" s="159"/>
      <c r="H85" s="159"/>
      <c r="I85" s="159"/>
      <c r="J85" s="159"/>
      <c r="K85" s="159"/>
      <c r="L85" s="158" t="str">
        <f t="shared" si="8"/>
        <v/>
      </c>
      <c r="M85" s="160">
        <v>50</v>
      </c>
      <c r="N85" s="160" t="str">
        <f t="shared" si="9"/>
        <v/>
      </c>
      <c r="O85" s="160">
        <v>100</v>
      </c>
      <c r="P85" s="134" t="str">
        <f t="shared" si="10"/>
        <v/>
      </c>
      <c r="Q85" s="159"/>
      <c r="R85" s="159"/>
      <c r="S85" s="159"/>
      <c r="T85" s="158">
        <f t="shared" si="11"/>
        <v>0</v>
      </c>
    </row>
    <row r="86" spans="1:20" x14ac:dyDescent="0.25">
      <c r="A86" s="158">
        <v>76</v>
      </c>
      <c r="B86" s="158"/>
      <c r="C86" s="158" t="s">
        <v>1448</v>
      </c>
      <c r="D86" s="158" t="s">
        <v>1449</v>
      </c>
      <c r="E86" s="158" t="s">
        <v>484</v>
      </c>
      <c r="F86" s="159"/>
      <c r="G86" s="159"/>
      <c r="H86" s="159"/>
      <c r="I86" s="159"/>
      <c r="J86" s="159"/>
      <c r="K86" s="161"/>
      <c r="L86" s="158" t="str">
        <f t="shared" si="8"/>
        <v/>
      </c>
      <c r="M86" s="160">
        <v>35</v>
      </c>
      <c r="N86" s="160" t="str">
        <f t="shared" si="9"/>
        <v/>
      </c>
      <c r="O86" s="160">
        <v>70</v>
      </c>
      <c r="P86" s="134" t="str">
        <f t="shared" si="10"/>
        <v/>
      </c>
      <c r="Q86" s="159"/>
      <c r="R86" s="159"/>
      <c r="S86" s="159"/>
      <c r="T86" s="158">
        <f t="shared" si="11"/>
        <v>0</v>
      </c>
    </row>
    <row r="87" spans="1:20" x14ac:dyDescent="0.25">
      <c r="A87" s="158">
        <v>77</v>
      </c>
      <c r="B87" s="158"/>
      <c r="C87" s="158" t="s">
        <v>1448</v>
      </c>
      <c r="D87" s="158" t="s">
        <v>1449</v>
      </c>
      <c r="E87" s="158" t="s">
        <v>486</v>
      </c>
      <c r="F87" s="159"/>
      <c r="G87" s="159"/>
      <c r="H87" s="159"/>
      <c r="I87" s="159"/>
      <c r="J87" s="159"/>
      <c r="K87" s="161"/>
      <c r="L87" s="158" t="str">
        <f t="shared" si="8"/>
        <v/>
      </c>
      <c r="M87" s="160">
        <v>35</v>
      </c>
      <c r="N87" s="160" t="str">
        <f t="shared" si="9"/>
        <v/>
      </c>
      <c r="O87" s="160">
        <v>70</v>
      </c>
      <c r="P87" s="134" t="str">
        <f t="shared" si="10"/>
        <v/>
      </c>
      <c r="Q87" s="159"/>
      <c r="R87" s="159"/>
      <c r="S87" s="159"/>
      <c r="T87" s="158">
        <f t="shared" si="11"/>
        <v>0</v>
      </c>
    </row>
    <row r="88" spans="1:20" x14ac:dyDescent="0.25">
      <c r="A88" s="158">
        <v>78</v>
      </c>
      <c r="B88" s="158"/>
      <c r="C88" s="158" t="s">
        <v>1448</v>
      </c>
      <c r="D88" s="158" t="s">
        <v>1449</v>
      </c>
      <c r="E88" s="158" t="s">
        <v>829</v>
      </c>
      <c r="F88" s="159"/>
      <c r="G88" s="159"/>
      <c r="H88" s="159"/>
      <c r="I88" s="159"/>
      <c r="J88" s="159"/>
      <c r="K88" s="161"/>
      <c r="L88" s="158" t="str">
        <f t="shared" si="8"/>
        <v/>
      </c>
      <c r="M88" s="160">
        <v>35</v>
      </c>
      <c r="N88" s="160" t="str">
        <f t="shared" si="9"/>
        <v/>
      </c>
      <c r="O88" s="160">
        <v>70</v>
      </c>
      <c r="P88" s="134" t="str">
        <f t="shared" si="10"/>
        <v/>
      </c>
      <c r="Q88" s="159"/>
      <c r="R88" s="159"/>
      <c r="S88" s="159"/>
      <c r="T88" s="158">
        <f t="shared" si="11"/>
        <v>0</v>
      </c>
    </row>
    <row r="89" spans="1:20" x14ac:dyDescent="0.25">
      <c r="A89" s="158">
        <v>79</v>
      </c>
      <c r="B89" s="158"/>
      <c r="C89" s="158" t="s">
        <v>1448</v>
      </c>
      <c r="D89" s="158" t="s">
        <v>1449</v>
      </c>
      <c r="E89" s="158" t="s">
        <v>1024</v>
      </c>
      <c r="F89" s="159"/>
      <c r="G89" s="159"/>
      <c r="H89" s="159"/>
      <c r="I89" s="159"/>
      <c r="J89" s="159"/>
      <c r="K89" s="161"/>
      <c r="L89" s="158" t="str">
        <f t="shared" si="8"/>
        <v/>
      </c>
      <c r="M89" s="160">
        <v>35</v>
      </c>
      <c r="N89" s="160" t="str">
        <f t="shared" si="9"/>
        <v/>
      </c>
      <c r="O89" s="160">
        <v>70</v>
      </c>
      <c r="P89" s="134" t="str">
        <f t="shared" si="10"/>
        <v/>
      </c>
      <c r="Q89" s="159"/>
      <c r="R89" s="159"/>
      <c r="S89" s="159"/>
      <c r="T89" s="158">
        <f t="shared" si="11"/>
        <v>0</v>
      </c>
    </row>
    <row r="90" spans="1:20" x14ac:dyDescent="0.25">
      <c r="A90" s="158">
        <v>80</v>
      </c>
      <c r="B90" s="158"/>
      <c r="C90" s="158" t="s">
        <v>495</v>
      </c>
      <c r="D90" s="158" t="s">
        <v>236</v>
      </c>
      <c r="E90" s="158" t="s">
        <v>1490</v>
      </c>
      <c r="F90" s="159"/>
      <c r="G90" s="159"/>
      <c r="H90" s="159"/>
      <c r="I90" s="159"/>
      <c r="J90" s="159"/>
      <c r="K90" s="159"/>
      <c r="L90" s="158" t="str">
        <f t="shared" si="8"/>
        <v/>
      </c>
      <c r="M90" s="160">
        <v>41.5</v>
      </c>
      <c r="N90" s="160" t="str">
        <f t="shared" si="9"/>
        <v/>
      </c>
      <c r="O90" s="160">
        <v>83</v>
      </c>
      <c r="P90" s="134" t="str">
        <f t="shared" si="10"/>
        <v/>
      </c>
      <c r="Q90" s="159"/>
      <c r="R90" s="159"/>
      <c r="S90" s="159"/>
      <c r="T90" s="158">
        <f t="shared" si="11"/>
        <v>0</v>
      </c>
    </row>
    <row r="91" spans="1:20" x14ac:dyDescent="0.25">
      <c r="A91" s="158">
        <v>81</v>
      </c>
      <c r="B91" s="158"/>
      <c r="C91" s="158" t="s">
        <v>495</v>
      </c>
      <c r="D91" s="158" t="s">
        <v>236</v>
      </c>
      <c r="E91" s="158" t="s">
        <v>1503</v>
      </c>
      <c r="F91" s="159"/>
      <c r="G91" s="159"/>
      <c r="H91" s="159"/>
      <c r="I91" s="159"/>
      <c r="J91" s="159"/>
      <c r="K91" s="159"/>
      <c r="L91" s="158" t="str">
        <f t="shared" si="8"/>
        <v/>
      </c>
      <c r="M91" s="160">
        <v>41.5</v>
      </c>
      <c r="N91" s="160" t="str">
        <f t="shared" si="9"/>
        <v/>
      </c>
      <c r="O91" s="160">
        <v>83</v>
      </c>
      <c r="P91" s="134" t="str">
        <f t="shared" si="10"/>
        <v/>
      </c>
      <c r="Q91" s="159"/>
      <c r="R91" s="159"/>
      <c r="S91" s="159"/>
      <c r="T91" s="158">
        <f t="shared" si="11"/>
        <v>0</v>
      </c>
    </row>
    <row r="92" spans="1:20" x14ac:dyDescent="0.25">
      <c r="A92" s="158">
        <v>82</v>
      </c>
      <c r="B92" s="158"/>
      <c r="C92" s="158" t="s">
        <v>495</v>
      </c>
      <c r="D92" s="158" t="s">
        <v>236</v>
      </c>
      <c r="E92" s="158" t="s">
        <v>1516</v>
      </c>
      <c r="F92" s="159"/>
      <c r="G92" s="159"/>
      <c r="H92" s="159"/>
      <c r="I92" s="159"/>
      <c r="J92" s="159"/>
      <c r="K92" s="159"/>
      <c r="L92" s="158" t="str">
        <f t="shared" si="8"/>
        <v/>
      </c>
      <c r="M92" s="160">
        <v>41.5</v>
      </c>
      <c r="N92" s="160" t="str">
        <f t="shared" si="9"/>
        <v/>
      </c>
      <c r="O92" s="160">
        <v>83</v>
      </c>
      <c r="P92" s="134" t="str">
        <f t="shared" si="10"/>
        <v/>
      </c>
      <c r="Q92" s="159"/>
      <c r="R92" s="159"/>
      <c r="S92" s="159"/>
      <c r="T92" s="158">
        <f t="shared" si="11"/>
        <v>0</v>
      </c>
    </row>
    <row r="93" spans="1:20" x14ac:dyDescent="0.25">
      <c r="A93" s="158">
        <v>83</v>
      </c>
      <c r="B93" s="158"/>
      <c r="C93" s="158" t="s">
        <v>495</v>
      </c>
      <c r="D93" s="158" t="s">
        <v>236</v>
      </c>
      <c r="E93" s="158" t="s">
        <v>1529</v>
      </c>
      <c r="F93" s="159"/>
      <c r="G93" s="159"/>
      <c r="H93" s="159"/>
      <c r="I93" s="159"/>
      <c r="J93" s="159"/>
      <c r="K93" s="159"/>
      <c r="L93" s="158" t="str">
        <f t="shared" si="8"/>
        <v/>
      </c>
      <c r="M93" s="160">
        <v>41.5</v>
      </c>
      <c r="N93" s="160" t="str">
        <f t="shared" si="9"/>
        <v/>
      </c>
      <c r="O93" s="160">
        <v>83</v>
      </c>
      <c r="P93" s="134" t="str">
        <f t="shared" si="10"/>
        <v/>
      </c>
      <c r="Q93" s="159"/>
      <c r="R93" s="159"/>
      <c r="S93" s="159"/>
      <c r="T93" s="158">
        <f t="shared" si="11"/>
        <v>0</v>
      </c>
    </row>
    <row r="94" spans="1:20" x14ac:dyDescent="0.25">
      <c r="A94" s="158">
        <v>84</v>
      </c>
      <c r="B94" s="158"/>
      <c r="C94" s="158" t="s">
        <v>495</v>
      </c>
      <c r="D94" s="158" t="s">
        <v>236</v>
      </c>
      <c r="E94" s="158" t="s">
        <v>1542</v>
      </c>
      <c r="F94" s="159"/>
      <c r="G94" s="159"/>
      <c r="H94" s="159"/>
      <c r="I94" s="159"/>
      <c r="J94" s="159"/>
      <c r="K94" s="159"/>
      <c r="L94" s="158" t="str">
        <f t="shared" si="8"/>
        <v/>
      </c>
      <c r="M94" s="160">
        <v>41.5</v>
      </c>
      <c r="N94" s="160" t="str">
        <f t="shared" si="9"/>
        <v/>
      </c>
      <c r="O94" s="160">
        <v>83</v>
      </c>
      <c r="P94" s="134" t="str">
        <f t="shared" si="10"/>
        <v/>
      </c>
      <c r="Q94" s="159"/>
      <c r="R94" s="159"/>
      <c r="S94" s="159"/>
      <c r="T94" s="158">
        <f t="shared" si="11"/>
        <v>0</v>
      </c>
    </row>
    <row r="95" spans="1:20" x14ac:dyDescent="0.25">
      <c r="A95" s="158">
        <v>85</v>
      </c>
      <c r="B95" s="158"/>
      <c r="C95" s="158" t="s">
        <v>496</v>
      </c>
      <c r="D95" s="158" t="s">
        <v>497</v>
      </c>
      <c r="E95" s="158" t="s">
        <v>1490</v>
      </c>
      <c r="F95" s="159"/>
      <c r="G95" s="159"/>
      <c r="H95" s="159"/>
      <c r="I95" s="159"/>
      <c r="J95" s="159"/>
      <c r="K95" s="159"/>
      <c r="L95" s="158" t="str">
        <f t="shared" si="8"/>
        <v/>
      </c>
      <c r="M95" s="160">
        <v>44</v>
      </c>
      <c r="N95" s="160" t="str">
        <f t="shared" si="9"/>
        <v/>
      </c>
      <c r="O95" s="160">
        <v>88</v>
      </c>
      <c r="P95" s="134" t="str">
        <f t="shared" si="10"/>
        <v/>
      </c>
      <c r="Q95" s="159"/>
      <c r="R95" s="159"/>
      <c r="S95" s="159"/>
      <c r="T95" s="158">
        <f t="shared" si="11"/>
        <v>0</v>
      </c>
    </row>
    <row r="96" spans="1:20" x14ac:dyDescent="0.25">
      <c r="A96" s="158">
        <v>86</v>
      </c>
      <c r="B96" s="158"/>
      <c r="C96" s="158" t="s">
        <v>496</v>
      </c>
      <c r="D96" s="158" t="s">
        <v>497</v>
      </c>
      <c r="E96" s="158" t="s">
        <v>1567</v>
      </c>
      <c r="F96" s="159"/>
      <c r="G96" s="159"/>
      <c r="H96" s="159"/>
      <c r="I96" s="159"/>
      <c r="J96" s="159"/>
      <c r="K96" s="159"/>
      <c r="L96" s="158" t="str">
        <f t="shared" si="8"/>
        <v/>
      </c>
      <c r="M96" s="160">
        <v>44</v>
      </c>
      <c r="N96" s="160" t="str">
        <f t="shared" si="9"/>
        <v/>
      </c>
      <c r="O96" s="160">
        <v>88</v>
      </c>
      <c r="P96" s="134" t="str">
        <f t="shared" si="10"/>
        <v/>
      </c>
      <c r="Q96" s="159"/>
      <c r="R96" s="159"/>
      <c r="S96" s="159"/>
      <c r="T96" s="158">
        <f t="shared" si="11"/>
        <v>0</v>
      </c>
    </row>
    <row r="97" spans="1:20" x14ac:dyDescent="0.25">
      <c r="A97" s="158">
        <v>87</v>
      </c>
      <c r="B97" s="158"/>
      <c r="C97" s="158" t="s">
        <v>496</v>
      </c>
      <c r="D97" s="158" t="s">
        <v>497</v>
      </c>
      <c r="E97" s="158" t="s">
        <v>1503</v>
      </c>
      <c r="F97" s="159"/>
      <c r="G97" s="159"/>
      <c r="H97" s="159"/>
      <c r="I97" s="159"/>
      <c r="J97" s="159"/>
      <c r="K97" s="159"/>
      <c r="L97" s="158" t="str">
        <f t="shared" si="8"/>
        <v/>
      </c>
      <c r="M97" s="160">
        <v>44</v>
      </c>
      <c r="N97" s="160" t="str">
        <f t="shared" si="9"/>
        <v/>
      </c>
      <c r="O97" s="160">
        <v>88</v>
      </c>
      <c r="P97" s="134" t="str">
        <f t="shared" si="10"/>
        <v/>
      </c>
      <c r="Q97" s="159"/>
      <c r="R97" s="159"/>
      <c r="S97" s="159"/>
      <c r="T97" s="158">
        <f t="shared" si="11"/>
        <v>0</v>
      </c>
    </row>
    <row r="98" spans="1:20" x14ac:dyDescent="0.25">
      <c r="A98" s="158">
        <v>88</v>
      </c>
      <c r="B98" s="158"/>
      <c r="C98" s="158" t="s">
        <v>496</v>
      </c>
      <c r="D98" s="158" t="s">
        <v>497</v>
      </c>
      <c r="E98" s="158" t="s">
        <v>1516</v>
      </c>
      <c r="F98" s="159"/>
      <c r="G98" s="159"/>
      <c r="H98" s="159"/>
      <c r="I98" s="159"/>
      <c r="J98" s="159"/>
      <c r="K98" s="159"/>
      <c r="L98" s="158" t="str">
        <f t="shared" si="8"/>
        <v/>
      </c>
      <c r="M98" s="160">
        <v>44</v>
      </c>
      <c r="N98" s="160" t="str">
        <f t="shared" si="9"/>
        <v/>
      </c>
      <c r="O98" s="160">
        <v>88</v>
      </c>
      <c r="P98" s="134" t="str">
        <f t="shared" si="10"/>
        <v/>
      </c>
      <c r="Q98" s="159"/>
      <c r="R98" s="159"/>
      <c r="S98" s="159"/>
      <c r="T98" s="158">
        <f t="shared" si="11"/>
        <v>0</v>
      </c>
    </row>
    <row r="99" spans="1:20" x14ac:dyDescent="0.25">
      <c r="A99" s="158">
        <v>89</v>
      </c>
      <c r="B99" s="158"/>
      <c r="C99" s="158" t="s">
        <v>496</v>
      </c>
      <c r="D99" s="158" t="s">
        <v>497</v>
      </c>
      <c r="E99" s="158" t="s">
        <v>1529</v>
      </c>
      <c r="F99" s="159"/>
      <c r="G99" s="159"/>
      <c r="H99" s="159"/>
      <c r="I99" s="159"/>
      <c r="J99" s="159"/>
      <c r="K99" s="159"/>
      <c r="L99" s="158" t="str">
        <f t="shared" si="8"/>
        <v/>
      </c>
      <c r="M99" s="160">
        <v>44</v>
      </c>
      <c r="N99" s="160" t="str">
        <f t="shared" si="9"/>
        <v/>
      </c>
      <c r="O99" s="160">
        <v>88</v>
      </c>
      <c r="P99" s="134" t="str">
        <f t="shared" si="10"/>
        <v/>
      </c>
      <c r="Q99" s="159"/>
      <c r="R99" s="159"/>
      <c r="S99" s="159"/>
      <c r="T99" s="158">
        <f t="shared" si="11"/>
        <v>0</v>
      </c>
    </row>
    <row r="100" spans="1:20" x14ac:dyDescent="0.25">
      <c r="A100" s="158">
        <v>90</v>
      </c>
      <c r="B100" s="158"/>
      <c r="C100" s="158" t="s">
        <v>496</v>
      </c>
      <c r="D100" s="158" t="s">
        <v>497</v>
      </c>
      <c r="E100" s="158" t="s">
        <v>1542</v>
      </c>
      <c r="F100" s="159"/>
      <c r="G100" s="159"/>
      <c r="H100" s="159"/>
      <c r="I100" s="159"/>
      <c r="J100" s="159"/>
      <c r="K100" s="159"/>
      <c r="L100" s="158" t="str">
        <f t="shared" si="8"/>
        <v/>
      </c>
      <c r="M100" s="160">
        <v>44</v>
      </c>
      <c r="N100" s="160" t="str">
        <f t="shared" si="9"/>
        <v/>
      </c>
      <c r="O100" s="160">
        <v>88</v>
      </c>
      <c r="P100" s="134" t="str">
        <f t="shared" si="10"/>
        <v/>
      </c>
      <c r="Q100" s="159"/>
      <c r="R100" s="159"/>
      <c r="S100" s="159"/>
      <c r="T100" s="158">
        <f t="shared" si="11"/>
        <v>0</v>
      </c>
    </row>
    <row r="101" spans="1:20" x14ac:dyDescent="0.25">
      <c r="A101" s="158">
        <v>91</v>
      </c>
      <c r="B101" s="158"/>
      <c r="C101" s="158" t="s">
        <v>498</v>
      </c>
      <c r="D101" s="158" t="s">
        <v>237</v>
      </c>
      <c r="E101" s="158" t="s">
        <v>1490</v>
      </c>
      <c r="F101" s="159"/>
      <c r="G101" s="159"/>
      <c r="H101" s="159"/>
      <c r="I101" s="159"/>
      <c r="J101" s="159"/>
      <c r="K101" s="159"/>
      <c r="L101" s="158" t="str">
        <f t="shared" si="8"/>
        <v/>
      </c>
      <c r="M101" s="160">
        <v>45.5</v>
      </c>
      <c r="N101" s="160" t="str">
        <f t="shared" si="9"/>
        <v/>
      </c>
      <c r="O101" s="160">
        <v>91</v>
      </c>
      <c r="P101" s="134" t="str">
        <f t="shared" si="10"/>
        <v/>
      </c>
      <c r="Q101" s="159"/>
      <c r="R101" s="159"/>
      <c r="S101" s="159"/>
      <c r="T101" s="158">
        <f t="shared" si="11"/>
        <v>0</v>
      </c>
    </row>
    <row r="102" spans="1:20" x14ac:dyDescent="0.25">
      <c r="A102" s="158">
        <v>92</v>
      </c>
      <c r="B102" s="158"/>
      <c r="C102" s="158" t="s">
        <v>498</v>
      </c>
      <c r="D102" s="158" t="s">
        <v>237</v>
      </c>
      <c r="E102" s="158" t="s">
        <v>1503</v>
      </c>
      <c r="F102" s="159"/>
      <c r="G102" s="159"/>
      <c r="H102" s="159"/>
      <c r="I102" s="159"/>
      <c r="J102" s="159"/>
      <c r="K102" s="159"/>
      <c r="L102" s="158" t="str">
        <f t="shared" si="8"/>
        <v/>
      </c>
      <c r="M102" s="160">
        <v>45.5</v>
      </c>
      <c r="N102" s="160" t="str">
        <f t="shared" si="9"/>
        <v/>
      </c>
      <c r="O102" s="160">
        <v>91</v>
      </c>
      <c r="P102" s="134" t="str">
        <f t="shared" si="10"/>
        <v/>
      </c>
      <c r="Q102" s="159"/>
      <c r="R102" s="159"/>
      <c r="S102" s="159"/>
      <c r="T102" s="158">
        <f t="shared" si="11"/>
        <v>0</v>
      </c>
    </row>
    <row r="103" spans="1:20" x14ac:dyDescent="0.25">
      <c r="A103" s="158">
        <v>93</v>
      </c>
      <c r="B103" s="158"/>
      <c r="C103" s="158" t="s">
        <v>498</v>
      </c>
      <c r="D103" s="158" t="s">
        <v>237</v>
      </c>
      <c r="E103" s="158" t="s">
        <v>1516</v>
      </c>
      <c r="F103" s="159"/>
      <c r="G103" s="159"/>
      <c r="H103" s="159"/>
      <c r="I103" s="159"/>
      <c r="J103" s="159"/>
      <c r="K103" s="159"/>
      <c r="L103" s="158" t="str">
        <f t="shared" si="8"/>
        <v/>
      </c>
      <c r="M103" s="160">
        <v>45.5</v>
      </c>
      <c r="N103" s="160" t="str">
        <f t="shared" si="9"/>
        <v/>
      </c>
      <c r="O103" s="160">
        <v>91</v>
      </c>
      <c r="P103" s="134" t="str">
        <f t="shared" si="10"/>
        <v/>
      </c>
      <c r="Q103" s="159"/>
      <c r="R103" s="159"/>
      <c r="S103" s="159"/>
      <c r="T103" s="158">
        <f t="shared" si="11"/>
        <v>0</v>
      </c>
    </row>
    <row r="104" spans="1:20" x14ac:dyDescent="0.25">
      <c r="A104" s="158">
        <v>94</v>
      </c>
      <c r="B104" s="158"/>
      <c r="C104" s="158" t="s">
        <v>498</v>
      </c>
      <c r="D104" s="158" t="s">
        <v>237</v>
      </c>
      <c r="E104" s="158" t="s">
        <v>1529</v>
      </c>
      <c r="F104" s="159"/>
      <c r="G104" s="159"/>
      <c r="H104" s="159"/>
      <c r="I104" s="159"/>
      <c r="J104" s="159"/>
      <c r="K104" s="159"/>
      <c r="L104" s="158" t="str">
        <f t="shared" si="8"/>
        <v/>
      </c>
      <c r="M104" s="160">
        <v>45.5</v>
      </c>
      <c r="N104" s="160" t="str">
        <f t="shared" si="9"/>
        <v/>
      </c>
      <c r="O104" s="160">
        <v>91</v>
      </c>
      <c r="P104" s="134" t="str">
        <f t="shared" si="10"/>
        <v/>
      </c>
      <c r="Q104" s="159"/>
      <c r="R104" s="159"/>
      <c r="S104" s="159"/>
      <c r="T104" s="158">
        <f t="shared" si="11"/>
        <v>0</v>
      </c>
    </row>
    <row r="105" spans="1:20" x14ac:dyDescent="0.25">
      <c r="A105" s="158">
        <v>95</v>
      </c>
      <c r="B105" s="158"/>
      <c r="C105" s="158" t="s">
        <v>498</v>
      </c>
      <c r="D105" s="158" t="s">
        <v>237</v>
      </c>
      <c r="E105" s="158" t="s">
        <v>1542</v>
      </c>
      <c r="F105" s="159"/>
      <c r="G105" s="159"/>
      <c r="H105" s="159"/>
      <c r="I105" s="159"/>
      <c r="J105" s="159"/>
      <c r="K105" s="159"/>
      <c r="L105" s="158" t="str">
        <f t="shared" si="8"/>
        <v/>
      </c>
      <c r="M105" s="160">
        <v>45.5</v>
      </c>
      <c r="N105" s="160" t="str">
        <f t="shared" si="9"/>
        <v/>
      </c>
      <c r="O105" s="160">
        <v>91</v>
      </c>
      <c r="P105" s="134" t="str">
        <f t="shared" si="10"/>
        <v/>
      </c>
      <c r="Q105" s="159"/>
      <c r="R105" s="159"/>
      <c r="S105" s="159"/>
      <c r="T105" s="158">
        <f t="shared" si="11"/>
        <v>0</v>
      </c>
    </row>
    <row r="106" spans="1:20" x14ac:dyDescent="0.25">
      <c r="A106" s="158">
        <v>96</v>
      </c>
      <c r="B106" s="158"/>
      <c r="C106" s="158" t="s">
        <v>579</v>
      </c>
      <c r="D106" s="158" t="s">
        <v>580</v>
      </c>
      <c r="E106" s="158" t="s">
        <v>484</v>
      </c>
      <c r="F106" s="159"/>
      <c r="G106" s="159"/>
      <c r="H106" s="159"/>
      <c r="I106" s="159"/>
      <c r="J106" s="159"/>
      <c r="K106" s="159"/>
      <c r="L106" s="158" t="str">
        <f t="shared" si="8"/>
        <v/>
      </c>
      <c r="M106" s="160">
        <v>70</v>
      </c>
      <c r="N106" s="160" t="str">
        <f t="shared" si="9"/>
        <v/>
      </c>
      <c r="O106" s="160">
        <v>140</v>
      </c>
      <c r="P106" s="134" t="str">
        <f t="shared" si="10"/>
        <v/>
      </c>
      <c r="Q106" s="159"/>
      <c r="R106" s="159"/>
      <c r="S106" s="159"/>
      <c r="T106" s="158">
        <f t="shared" si="11"/>
        <v>0</v>
      </c>
    </row>
    <row r="107" spans="1:20" x14ac:dyDescent="0.25">
      <c r="A107" s="158">
        <v>97</v>
      </c>
      <c r="B107" s="158"/>
      <c r="C107" s="158" t="s">
        <v>579</v>
      </c>
      <c r="D107" s="158" t="s">
        <v>580</v>
      </c>
      <c r="E107" s="158" t="s">
        <v>554</v>
      </c>
      <c r="F107" s="159"/>
      <c r="G107" s="159"/>
      <c r="H107" s="159"/>
      <c r="I107" s="159"/>
      <c r="J107" s="159"/>
      <c r="K107" s="159"/>
      <c r="L107" s="158" t="str">
        <f t="shared" ref="L107:L138" si="12">IF(SUM(F107:K107)=0,"",SUM(F107:K107))</f>
        <v/>
      </c>
      <c r="M107" s="160">
        <v>70</v>
      </c>
      <c r="N107" s="160" t="str">
        <f t="shared" ref="N107:N138" si="13">IF(L107="","",L107*M107)</f>
        <v/>
      </c>
      <c r="O107" s="160">
        <v>140</v>
      </c>
      <c r="P107" s="134" t="str">
        <f t="shared" ref="P107:P112" si="14">IF(SUM(F107:K107)=0,"",SUM(F107:K107))</f>
        <v/>
      </c>
      <c r="Q107" s="159"/>
      <c r="R107" s="159"/>
      <c r="S107" s="159"/>
      <c r="T107" s="158">
        <f t="shared" ref="T107:T138" si="15">IF(COUNTA(Q107:S107)&gt;0,L107,0)</f>
        <v>0</v>
      </c>
    </row>
    <row r="108" spans="1:20" x14ac:dyDescent="0.25">
      <c r="A108" s="158">
        <v>98</v>
      </c>
      <c r="B108" s="158"/>
      <c r="C108" s="158" t="s">
        <v>499</v>
      </c>
      <c r="D108" s="158" t="s">
        <v>500</v>
      </c>
      <c r="E108" s="158" t="s">
        <v>485</v>
      </c>
      <c r="F108" s="159"/>
      <c r="G108" s="159"/>
      <c r="H108" s="159"/>
      <c r="I108" s="159"/>
      <c r="J108" s="159"/>
      <c r="K108" s="159"/>
      <c r="L108" s="158" t="str">
        <f t="shared" si="12"/>
        <v/>
      </c>
      <c r="M108" s="160">
        <v>60</v>
      </c>
      <c r="N108" s="160" t="str">
        <f t="shared" si="13"/>
        <v/>
      </c>
      <c r="O108" s="160">
        <v>120</v>
      </c>
      <c r="P108" s="134" t="str">
        <f t="shared" si="14"/>
        <v/>
      </c>
      <c r="Q108" s="159"/>
      <c r="R108" s="159"/>
      <c r="S108" s="159"/>
      <c r="T108" s="158">
        <f t="shared" si="15"/>
        <v>0</v>
      </c>
    </row>
    <row r="109" spans="1:20" x14ac:dyDescent="0.25">
      <c r="A109" s="158">
        <v>99</v>
      </c>
      <c r="B109" s="158"/>
      <c r="C109" s="158" t="s">
        <v>499</v>
      </c>
      <c r="D109" s="158" t="s">
        <v>500</v>
      </c>
      <c r="E109" s="158" t="s">
        <v>486</v>
      </c>
      <c r="F109" s="159"/>
      <c r="G109" s="159"/>
      <c r="H109" s="159"/>
      <c r="I109" s="159"/>
      <c r="J109" s="159"/>
      <c r="K109" s="159"/>
      <c r="L109" s="158" t="str">
        <f t="shared" si="12"/>
        <v/>
      </c>
      <c r="M109" s="160">
        <v>60</v>
      </c>
      <c r="N109" s="160" t="str">
        <f t="shared" si="13"/>
        <v/>
      </c>
      <c r="O109" s="160">
        <v>120</v>
      </c>
      <c r="P109" s="134" t="str">
        <f t="shared" si="14"/>
        <v/>
      </c>
      <c r="Q109" s="159"/>
      <c r="R109" s="159"/>
      <c r="S109" s="159"/>
      <c r="T109" s="158">
        <f t="shared" si="15"/>
        <v>0</v>
      </c>
    </row>
    <row r="110" spans="1:20" x14ac:dyDescent="0.25">
      <c r="A110" s="158">
        <v>100</v>
      </c>
      <c r="B110" s="158"/>
      <c r="C110" s="158" t="s">
        <v>499</v>
      </c>
      <c r="D110" s="158" t="s">
        <v>500</v>
      </c>
      <c r="E110" s="158" t="s">
        <v>1700</v>
      </c>
      <c r="F110" s="159"/>
      <c r="G110" s="159"/>
      <c r="H110" s="159"/>
      <c r="I110" s="159"/>
      <c r="J110" s="159"/>
      <c r="K110" s="159"/>
      <c r="L110" s="158" t="str">
        <f t="shared" si="12"/>
        <v/>
      </c>
      <c r="M110" s="160">
        <v>60</v>
      </c>
      <c r="N110" s="160" t="str">
        <f t="shared" si="13"/>
        <v/>
      </c>
      <c r="O110" s="160">
        <v>120</v>
      </c>
      <c r="P110" s="134" t="str">
        <f t="shared" si="14"/>
        <v/>
      </c>
      <c r="Q110" s="159"/>
      <c r="R110" s="159"/>
      <c r="S110" s="159"/>
      <c r="T110" s="158">
        <f t="shared" si="15"/>
        <v>0</v>
      </c>
    </row>
    <row r="111" spans="1:20" x14ac:dyDescent="0.25">
      <c r="A111" s="158">
        <v>101</v>
      </c>
      <c r="B111" s="158"/>
      <c r="C111" s="158" t="s">
        <v>605</v>
      </c>
      <c r="D111" s="158" t="s">
        <v>606</v>
      </c>
      <c r="E111" s="158" t="s">
        <v>484</v>
      </c>
      <c r="F111" s="159"/>
      <c r="G111" s="159"/>
      <c r="H111" s="159"/>
      <c r="I111" s="159"/>
      <c r="J111" s="159"/>
      <c r="K111" s="159"/>
      <c r="L111" s="158" t="str">
        <f t="shared" si="12"/>
        <v/>
      </c>
      <c r="M111" s="160">
        <v>80</v>
      </c>
      <c r="N111" s="160" t="str">
        <f t="shared" si="13"/>
        <v/>
      </c>
      <c r="O111" s="160">
        <v>160</v>
      </c>
      <c r="P111" s="134" t="str">
        <f t="shared" si="14"/>
        <v/>
      </c>
      <c r="Q111" s="159"/>
      <c r="R111" s="159"/>
      <c r="S111" s="159"/>
      <c r="T111" s="158">
        <f t="shared" si="15"/>
        <v>0</v>
      </c>
    </row>
    <row r="112" spans="1:20" x14ac:dyDescent="0.25">
      <c r="A112" s="158">
        <v>102</v>
      </c>
      <c r="B112" s="158"/>
      <c r="C112" s="158" t="s">
        <v>605</v>
      </c>
      <c r="D112" s="158" t="s">
        <v>606</v>
      </c>
      <c r="E112" s="158" t="s">
        <v>554</v>
      </c>
      <c r="F112" s="159"/>
      <c r="G112" s="159"/>
      <c r="H112" s="159"/>
      <c r="I112" s="159"/>
      <c r="J112" s="159"/>
      <c r="K112" s="159"/>
      <c r="L112" s="158" t="str">
        <f t="shared" si="12"/>
        <v/>
      </c>
      <c r="M112" s="160">
        <v>80</v>
      </c>
      <c r="N112" s="160" t="str">
        <f t="shared" si="13"/>
        <v/>
      </c>
      <c r="O112" s="160">
        <v>160</v>
      </c>
      <c r="P112" s="134" t="str">
        <f t="shared" si="14"/>
        <v/>
      </c>
      <c r="Q112" s="159"/>
      <c r="R112" s="159"/>
      <c r="S112" s="159"/>
      <c r="T112" s="158">
        <f t="shared" si="15"/>
        <v>0</v>
      </c>
    </row>
    <row r="114" spans="11:20" x14ac:dyDescent="0.25">
      <c r="K114" s="158" t="s">
        <v>448</v>
      </c>
      <c r="L114" s="259">
        <f>SUM(L9:L113)</f>
        <v>0</v>
      </c>
      <c r="M114" s="259"/>
      <c r="N114" s="184">
        <f>SUM(N9:N113)</f>
        <v>0</v>
      </c>
      <c r="T114">
        <f>SUM(T9:T113)</f>
        <v>0</v>
      </c>
    </row>
  </sheetData>
  <sheetProtection algorithmName="SHA-512" hashValue="qsdY2G/cSm12VdT81uKpFvum47RmLaEpAbTFdRx1KyPYeeR2K9BVgOTiUGgAEzh7DMEgEtyHygUUsHkljoQW8A==" saltValue="/nS/Iy4mRHIHNoUz6VfT+A==" spinCount="100000" sheet="1" objects="1" scenarios="1" formatColumns="0" formatRows="0"/>
  <mergeCells count="4">
    <mergeCell ref="Q9:S9"/>
    <mergeCell ref="L114:M114"/>
    <mergeCell ref="Q6:S6"/>
    <mergeCell ref="Q5:S5"/>
  </mergeCells>
  <dataValidations count="3">
    <dataValidation type="whole" operator="greaterThan" allowBlank="1" showInputMessage="1" showErrorMessage="1" errorTitle="Integers" error="You must enter a number greater than 0" promptTitle="Integers" sqref="F68:J112 K90:K112 K81:K85 K77 K75 K72 K69 F12:K67 G11:J11" xr:uid="{A7D36237-5C33-4361-B9D7-BA6E542BADB8}">
      <formula1>0</formula1>
    </dataValidation>
    <dataValidation type="list" allowBlank="1" showInputMessage="1" showErrorMessage="1" sqref="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xr:uid="{4EEBF853-AE59-4A6E-BD65-9A1967C47546}">
      <formula1>ListeLogoLocation</formula1>
    </dataValidation>
    <dataValidation type="list" allowBlank="1" showInputMessage="1" showErrorMessage="1" sqref="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xr:uid="{073DF6DC-187E-457F-A82C-E43EEB048919}">
      <formula1>ListeLogoColors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26873-3D24-4A5B-94D1-C33580210F49}">
  <dimension ref="A5:T27"/>
  <sheetViews>
    <sheetView showGridLines="0" topLeftCell="B1" workbookViewId="0"/>
  </sheetViews>
  <sheetFormatPr defaultRowHeight="15" x14ac:dyDescent="0.25"/>
  <cols>
    <col min="1" max="1" width="0" hidden="1" customWidth="1"/>
    <col min="2" max="2" width="10.85546875" bestFit="1" customWidth="1"/>
    <col min="3" max="3" width="14.28515625" bestFit="1" customWidth="1"/>
    <col min="4" max="4" width="17.42578125" bestFit="1" customWidth="1"/>
    <col min="5" max="5" width="25.7109375" bestFit="1" customWidth="1"/>
    <col min="6" max="15" width="10.7109375" customWidth="1"/>
    <col min="17" max="17" width="13.140625" bestFit="1" customWidth="1"/>
    <col min="18" max="18" width="10.85546875" bestFit="1" customWidth="1"/>
    <col min="19" max="19" width="20" bestFit="1" customWidth="1"/>
    <col min="20" max="20" width="0" hidden="1" customWidth="1"/>
  </cols>
  <sheetData>
    <row r="5" spans="1:20" x14ac:dyDescent="0.25">
      <c r="Q5" s="263" t="s">
        <v>426</v>
      </c>
      <c r="R5" s="264"/>
      <c r="S5" s="265"/>
    </row>
    <row r="6" spans="1:20" ht="20.100000000000001" customHeight="1" x14ac:dyDescent="0.25">
      <c r="A6" s="183"/>
      <c r="B6" s="183"/>
      <c r="C6" s="183" t="s">
        <v>489</v>
      </c>
      <c r="D6" s="183"/>
      <c r="E6" s="183"/>
      <c r="F6" s="183"/>
      <c r="G6" s="183"/>
      <c r="H6" s="183"/>
      <c r="I6" s="183"/>
      <c r="J6" s="183"/>
      <c r="K6" s="183"/>
      <c r="L6" s="183"/>
      <c r="M6" s="183"/>
      <c r="N6" s="183"/>
      <c r="O6" s="183"/>
      <c r="Q6" s="260" t="str">
        <f>IF(SUM(T9:T26)=0,"NO","YES")</f>
        <v>NO</v>
      </c>
      <c r="R6" s="261"/>
      <c r="S6" s="262"/>
    </row>
    <row r="8" spans="1:20" hidden="1" x14ac:dyDescent="0.25">
      <c r="P8" s="134">
        <v>16</v>
      </c>
    </row>
    <row r="9" spans="1:20" ht="24.95" customHeight="1" x14ac:dyDescent="0.25">
      <c r="A9" s="156"/>
      <c r="B9" s="156"/>
      <c r="C9" s="156"/>
      <c r="D9" s="156"/>
      <c r="E9" s="156"/>
      <c r="F9" s="156"/>
      <c r="G9" s="156"/>
      <c r="H9" s="156"/>
      <c r="I9" s="156"/>
      <c r="J9" s="156"/>
      <c r="K9" s="156"/>
      <c r="L9" s="156"/>
      <c r="M9" s="156"/>
      <c r="N9" s="156"/>
      <c r="O9" s="156"/>
      <c r="P9" s="135">
        <f>SUM(L10:L25)</f>
        <v>0</v>
      </c>
      <c r="Q9" s="258" t="s">
        <v>433</v>
      </c>
      <c r="R9" s="258"/>
      <c r="S9" s="258"/>
      <c r="T9" s="158"/>
    </row>
    <row r="10" spans="1:20" x14ac:dyDescent="0.25">
      <c r="A10" s="157" t="s">
        <v>226</v>
      </c>
      <c r="B10" s="157" t="s">
        <v>48</v>
      </c>
      <c r="C10" s="157" t="s">
        <v>227</v>
      </c>
      <c r="D10" s="157" t="s">
        <v>228</v>
      </c>
      <c r="E10" s="157" t="s">
        <v>229</v>
      </c>
      <c r="F10" s="157" t="s">
        <v>208</v>
      </c>
      <c r="G10" s="157" t="s">
        <v>49</v>
      </c>
      <c r="H10" s="157" t="s">
        <v>50</v>
      </c>
      <c r="I10" s="157" t="s">
        <v>51</v>
      </c>
      <c r="J10" s="157" t="s">
        <v>52</v>
      </c>
      <c r="K10" s="157" t="s">
        <v>53</v>
      </c>
      <c r="L10" s="157" t="s">
        <v>230</v>
      </c>
      <c r="M10" s="157" t="s">
        <v>231</v>
      </c>
      <c r="N10" s="157" t="s">
        <v>232</v>
      </c>
      <c r="O10" s="157" t="s">
        <v>233</v>
      </c>
      <c r="P10" s="135">
        <f>SUM(L10:L25)</f>
        <v>0</v>
      </c>
      <c r="Q10" s="162" t="s">
        <v>434</v>
      </c>
      <c r="R10" s="162" t="s">
        <v>435</v>
      </c>
      <c r="S10" s="162" t="s">
        <v>436</v>
      </c>
      <c r="T10" s="158"/>
    </row>
    <row r="11" spans="1:20" x14ac:dyDescent="0.25">
      <c r="A11" s="158">
        <v>1</v>
      </c>
      <c r="B11" s="158"/>
      <c r="C11" s="158" t="s">
        <v>1713</v>
      </c>
      <c r="D11" s="158" t="s">
        <v>1714</v>
      </c>
      <c r="E11" s="158" t="s">
        <v>484</v>
      </c>
      <c r="F11" s="159"/>
      <c r="G11" s="159"/>
      <c r="H11" s="159"/>
      <c r="I11" s="159"/>
      <c r="J11" s="159"/>
      <c r="K11" s="161"/>
      <c r="L11" s="158" t="str">
        <f t="shared" ref="L11:L25" si="0">IF(SUM(F11:K11)=0,"",SUM(F11:K11))</f>
        <v/>
      </c>
      <c r="M11" s="160">
        <v>60</v>
      </c>
      <c r="N11" s="160" t="str">
        <f t="shared" ref="N11:N25" si="1">IF(L11="","",L11*M11)</f>
        <v/>
      </c>
      <c r="O11" s="160">
        <v>120</v>
      </c>
      <c r="P11" s="134" t="str">
        <f t="shared" ref="P11:P25" si="2">IF(SUM(F11:K11)=0,"",SUM(F11:K11))</f>
        <v/>
      </c>
      <c r="Q11" s="159"/>
      <c r="R11" s="159"/>
      <c r="S11" s="159"/>
      <c r="T11" s="158">
        <f t="shared" ref="T11:T25" si="3">IF(COUNTA(Q11:S11)&gt;0,L11,0)</f>
        <v>0</v>
      </c>
    </row>
    <row r="12" spans="1:20" x14ac:dyDescent="0.25">
      <c r="A12" s="158">
        <v>2</v>
      </c>
      <c r="B12" s="158"/>
      <c r="C12" s="158" t="s">
        <v>1713</v>
      </c>
      <c r="D12" s="158" t="s">
        <v>1714</v>
      </c>
      <c r="E12" s="158" t="s">
        <v>1725</v>
      </c>
      <c r="F12" s="161"/>
      <c r="G12" s="159"/>
      <c r="H12" s="159"/>
      <c r="I12" s="159"/>
      <c r="J12" s="161"/>
      <c r="K12" s="161"/>
      <c r="L12" s="158" t="str">
        <f t="shared" si="0"/>
        <v/>
      </c>
      <c r="M12" s="160">
        <v>60</v>
      </c>
      <c r="N12" s="160" t="str">
        <f t="shared" si="1"/>
        <v/>
      </c>
      <c r="O12" s="160">
        <v>120</v>
      </c>
      <c r="P12" s="134" t="str">
        <f t="shared" si="2"/>
        <v/>
      </c>
      <c r="Q12" s="159"/>
      <c r="R12" s="159"/>
      <c r="S12" s="159"/>
      <c r="T12" s="158">
        <f t="shared" si="3"/>
        <v>0</v>
      </c>
    </row>
    <row r="13" spans="1:20" x14ac:dyDescent="0.25">
      <c r="A13" s="158">
        <v>3</v>
      </c>
      <c r="B13" s="158"/>
      <c r="C13" s="158" t="s">
        <v>1713</v>
      </c>
      <c r="D13" s="158" t="s">
        <v>1714</v>
      </c>
      <c r="E13" s="158" t="s">
        <v>487</v>
      </c>
      <c r="F13" s="159"/>
      <c r="G13" s="159"/>
      <c r="H13" s="159"/>
      <c r="I13" s="159"/>
      <c r="J13" s="159"/>
      <c r="K13" s="161"/>
      <c r="L13" s="158" t="str">
        <f t="shared" si="0"/>
        <v/>
      </c>
      <c r="M13" s="160">
        <v>60</v>
      </c>
      <c r="N13" s="160" t="str">
        <f t="shared" si="1"/>
        <v/>
      </c>
      <c r="O13" s="160">
        <v>120</v>
      </c>
      <c r="P13" s="134" t="str">
        <f t="shared" si="2"/>
        <v/>
      </c>
      <c r="Q13" s="159"/>
      <c r="R13" s="159"/>
      <c r="S13" s="159"/>
      <c r="T13" s="158">
        <f t="shared" si="3"/>
        <v>0</v>
      </c>
    </row>
    <row r="14" spans="1:20" x14ac:dyDescent="0.25">
      <c r="A14" s="158">
        <v>4</v>
      </c>
      <c r="B14" s="158"/>
      <c r="C14" s="158" t="s">
        <v>1713</v>
      </c>
      <c r="D14" s="158" t="s">
        <v>1714</v>
      </c>
      <c r="E14" s="158" t="s">
        <v>1403</v>
      </c>
      <c r="F14" s="159"/>
      <c r="G14" s="159"/>
      <c r="H14" s="159"/>
      <c r="I14" s="159"/>
      <c r="J14" s="159"/>
      <c r="K14" s="161"/>
      <c r="L14" s="158" t="str">
        <f t="shared" si="0"/>
        <v/>
      </c>
      <c r="M14" s="160">
        <v>60</v>
      </c>
      <c r="N14" s="160" t="str">
        <f t="shared" si="1"/>
        <v/>
      </c>
      <c r="O14" s="160">
        <v>120</v>
      </c>
      <c r="P14" s="134" t="str">
        <f t="shared" si="2"/>
        <v/>
      </c>
      <c r="Q14" s="159"/>
      <c r="R14" s="159"/>
      <c r="S14" s="159"/>
      <c r="T14" s="158">
        <f t="shared" si="3"/>
        <v>0</v>
      </c>
    </row>
    <row r="15" spans="1:20" x14ac:dyDescent="0.25">
      <c r="A15" s="158">
        <v>5</v>
      </c>
      <c r="B15" s="158"/>
      <c r="C15" s="158" t="s">
        <v>1752</v>
      </c>
      <c r="D15" s="158" t="s">
        <v>1753</v>
      </c>
      <c r="E15" s="158" t="s">
        <v>485</v>
      </c>
      <c r="F15" s="159"/>
      <c r="G15" s="159"/>
      <c r="H15" s="159"/>
      <c r="I15" s="159"/>
      <c r="J15" s="159"/>
      <c r="K15" s="159"/>
      <c r="L15" s="158" t="str">
        <f t="shared" si="0"/>
        <v/>
      </c>
      <c r="M15" s="160">
        <v>64</v>
      </c>
      <c r="N15" s="160" t="str">
        <f t="shared" si="1"/>
        <v/>
      </c>
      <c r="O15" s="160">
        <v>128</v>
      </c>
      <c r="P15" s="134" t="str">
        <f t="shared" si="2"/>
        <v/>
      </c>
      <c r="Q15" s="159"/>
      <c r="R15" s="159"/>
      <c r="S15" s="159"/>
      <c r="T15" s="158">
        <f t="shared" si="3"/>
        <v>0</v>
      </c>
    </row>
    <row r="16" spans="1:20" x14ac:dyDescent="0.25">
      <c r="A16" s="158">
        <v>6</v>
      </c>
      <c r="B16" s="158"/>
      <c r="C16" s="158" t="s">
        <v>1752</v>
      </c>
      <c r="D16" s="158" t="s">
        <v>1753</v>
      </c>
      <c r="E16" s="158" t="s">
        <v>486</v>
      </c>
      <c r="F16" s="159"/>
      <c r="G16" s="159"/>
      <c r="H16" s="159"/>
      <c r="I16" s="159"/>
      <c r="J16" s="159"/>
      <c r="K16" s="159"/>
      <c r="L16" s="158" t="str">
        <f t="shared" si="0"/>
        <v/>
      </c>
      <c r="M16" s="160">
        <v>64</v>
      </c>
      <c r="N16" s="160" t="str">
        <f t="shared" si="1"/>
        <v/>
      </c>
      <c r="O16" s="160">
        <v>128</v>
      </c>
      <c r="P16" s="134" t="str">
        <f t="shared" si="2"/>
        <v/>
      </c>
      <c r="Q16" s="159"/>
      <c r="R16" s="159"/>
      <c r="S16" s="159"/>
      <c r="T16" s="158">
        <f t="shared" si="3"/>
        <v>0</v>
      </c>
    </row>
    <row r="17" spans="1:20" x14ac:dyDescent="0.25">
      <c r="A17" s="158">
        <v>7</v>
      </c>
      <c r="B17" s="158"/>
      <c r="C17" s="158" t="s">
        <v>1752</v>
      </c>
      <c r="D17" s="158" t="s">
        <v>1753</v>
      </c>
      <c r="E17" s="158" t="s">
        <v>882</v>
      </c>
      <c r="F17" s="159"/>
      <c r="G17" s="159"/>
      <c r="H17" s="159"/>
      <c r="I17" s="159"/>
      <c r="J17" s="159"/>
      <c r="K17" s="159"/>
      <c r="L17" s="158" t="str">
        <f t="shared" si="0"/>
        <v/>
      </c>
      <c r="M17" s="160">
        <v>64</v>
      </c>
      <c r="N17" s="160" t="str">
        <f t="shared" si="1"/>
        <v/>
      </c>
      <c r="O17" s="160">
        <v>128</v>
      </c>
      <c r="P17" s="134" t="str">
        <f t="shared" si="2"/>
        <v/>
      </c>
      <c r="Q17" s="159"/>
      <c r="R17" s="159"/>
      <c r="S17" s="159"/>
      <c r="T17" s="158">
        <f t="shared" si="3"/>
        <v>0</v>
      </c>
    </row>
    <row r="18" spans="1:20" x14ac:dyDescent="0.25">
      <c r="A18" s="158">
        <v>8</v>
      </c>
      <c r="B18" s="158"/>
      <c r="C18" s="158" t="s">
        <v>1790</v>
      </c>
      <c r="D18" s="158" t="s">
        <v>1791</v>
      </c>
      <c r="E18" s="158" t="s">
        <v>486</v>
      </c>
      <c r="F18" s="159"/>
      <c r="G18" s="159"/>
      <c r="H18" s="159"/>
      <c r="I18" s="159"/>
      <c r="J18" s="159"/>
      <c r="K18" s="159"/>
      <c r="L18" s="158" t="str">
        <f t="shared" si="0"/>
        <v/>
      </c>
      <c r="M18" s="160">
        <v>62.5</v>
      </c>
      <c r="N18" s="160" t="str">
        <f t="shared" si="1"/>
        <v/>
      </c>
      <c r="O18" s="160">
        <v>125</v>
      </c>
      <c r="P18" s="134" t="str">
        <f t="shared" si="2"/>
        <v/>
      </c>
      <c r="Q18" s="159"/>
      <c r="R18" s="159"/>
      <c r="S18" s="159"/>
      <c r="T18" s="158">
        <f t="shared" si="3"/>
        <v>0</v>
      </c>
    </row>
    <row r="19" spans="1:20" x14ac:dyDescent="0.25">
      <c r="A19" s="158">
        <v>9</v>
      </c>
      <c r="B19" s="158"/>
      <c r="C19" s="158" t="s">
        <v>1790</v>
      </c>
      <c r="D19" s="158" t="s">
        <v>1791</v>
      </c>
      <c r="E19" s="158" t="s">
        <v>1012</v>
      </c>
      <c r="F19" s="159"/>
      <c r="G19" s="159"/>
      <c r="H19" s="159"/>
      <c r="I19" s="159"/>
      <c r="J19" s="159"/>
      <c r="K19" s="159"/>
      <c r="L19" s="158" t="str">
        <f t="shared" si="0"/>
        <v/>
      </c>
      <c r="M19" s="160">
        <v>62.5</v>
      </c>
      <c r="N19" s="160" t="str">
        <f t="shared" si="1"/>
        <v/>
      </c>
      <c r="O19" s="160">
        <v>125</v>
      </c>
      <c r="P19" s="134" t="str">
        <f t="shared" si="2"/>
        <v/>
      </c>
      <c r="Q19" s="159"/>
      <c r="R19" s="159"/>
      <c r="S19" s="159"/>
      <c r="T19" s="158">
        <f t="shared" si="3"/>
        <v>0</v>
      </c>
    </row>
    <row r="20" spans="1:20" x14ac:dyDescent="0.25">
      <c r="A20" s="158">
        <v>10</v>
      </c>
      <c r="B20" s="158"/>
      <c r="C20" s="158" t="s">
        <v>1790</v>
      </c>
      <c r="D20" s="158" t="s">
        <v>1791</v>
      </c>
      <c r="E20" s="158" t="s">
        <v>829</v>
      </c>
      <c r="F20" s="159"/>
      <c r="G20" s="159"/>
      <c r="H20" s="159"/>
      <c r="I20" s="159"/>
      <c r="J20" s="159"/>
      <c r="K20" s="159"/>
      <c r="L20" s="158" t="str">
        <f t="shared" si="0"/>
        <v/>
      </c>
      <c r="M20" s="160">
        <v>62.5</v>
      </c>
      <c r="N20" s="160" t="str">
        <f t="shared" si="1"/>
        <v/>
      </c>
      <c r="O20" s="160">
        <v>125</v>
      </c>
      <c r="P20" s="134" t="str">
        <f t="shared" si="2"/>
        <v/>
      </c>
      <c r="Q20" s="159"/>
      <c r="R20" s="159"/>
      <c r="S20" s="159"/>
      <c r="T20" s="158">
        <f t="shared" si="3"/>
        <v>0</v>
      </c>
    </row>
    <row r="21" spans="1:20" x14ac:dyDescent="0.25">
      <c r="A21" s="158">
        <v>11</v>
      </c>
      <c r="B21" s="158"/>
      <c r="C21" s="158" t="s">
        <v>1828</v>
      </c>
      <c r="D21" s="158" t="s">
        <v>1829</v>
      </c>
      <c r="E21" s="158" t="s">
        <v>1490</v>
      </c>
      <c r="F21" s="159"/>
      <c r="G21" s="159"/>
      <c r="H21" s="159"/>
      <c r="I21" s="159"/>
      <c r="J21" s="159"/>
      <c r="K21" s="159"/>
      <c r="L21" s="158" t="str">
        <f t="shared" si="0"/>
        <v/>
      </c>
      <c r="M21" s="160">
        <v>59</v>
      </c>
      <c r="N21" s="160" t="str">
        <f t="shared" si="1"/>
        <v/>
      </c>
      <c r="O21" s="160">
        <v>118</v>
      </c>
      <c r="P21" s="134" t="str">
        <f t="shared" si="2"/>
        <v/>
      </c>
      <c r="Q21" s="159"/>
      <c r="R21" s="159"/>
      <c r="S21" s="159"/>
      <c r="T21" s="158">
        <f t="shared" si="3"/>
        <v>0</v>
      </c>
    </row>
    <row r="22" spans="1:20" x14ac:dyDescent="0.25">
      <c r="A22" s="158">
        <v>12</v>
      </c>
      <c r="B22" s="158"/>
      <c r="C22" s="158" t="s">
        <v>1828</v>
      </c>
      <c r="D22" s="158" t="s">
        <v>1829</v>
      </c>
      <c r="E22" s="158" t="s">
        <v>1516</v>
      </c>
      <c r="F22" s="159"/>
      <c r="G22" s="159"/>
      <c r="H22" s="159"/>
      <c r="I22" s="159"/>
      <c r="J22" s="159"/>
      <c r="K22" s="159"/>
      <c r="L22" s="158" t="str">
        <f t="shared" si="0"/>
        <v/>
      </c>
      <c r="M22" s="160">
        <v>59</v>
      </c>
      <c r="N22" s="160" t="str">
        <f t="shared" si="1"/>
        <v/>
      </c>
      <c r="O22" s="160">
        <v>118</v>
      </c>
      <c r="P22" s="134" t="str">
        <f t="shared" si="2"/>
        <v/>
      </c>
      <c r="Q22" s="159"/>
      <c r="R22" s="159"/>
      <c r="S22" s="159"/>
      <c r="T22" s="158">
        <f t="shared" si="3"/>
        <v>0</v>
      </c>
    </row>
    <row r="23" spans="1:20" x14ac:dyDescent="0.25">
      <c r="A23" s="158">
        <v>13</v>
      </c>
      <c r="B23" s="158"/>
      <c r="C23" s="158" t="s">
        <v>1828</v>
      </c>
      <c r="D23" s="158" t="s">
        <v>1829</v>
      </c>
      <c r="E23" s="158" t="s">
        <v>1529</v>
      </c>
      <c r="F23" s="159"/>
      <c r="G23" s="159"/>
      <c r="H23" s="159"/>
      <c r="I23" s="159"/>
      <c r="J23" s="159"/>
      <c r="K23" s="159"/>
      <c r="L23" s="158" t="str">
        <f t="shared" si="0"/>
        <v/>
      </c>
      <c r="M23" s="160">
        <v>59</v>
      </c>
      <c r="N23" s="160" t="str">
        <f t="shared" si="1"/>
        <v/>
      </c>
      <c r="O23" s="160">
        <v>118</v>
      </c>
      <c r="P23" s="134" t="str">
        <f t="shared" si="2"/>
        <v/>
      </c>
      <c r="Q23" s="159"/>
      <c r="R23" s="159"/>
      <c r="S23" s="159"/>
      <c r="T23" s="158">
        <f t="shared" si="3"/>
        <v>0</v>
      </c>
    </row>
    <row r="24" spans="1:20" x14ac:dyDescent="0.25">
      <c r="A24" s="158">
        <v>14</v>
      </c>
      <c r="B24" s="158"/>
      <c r="C24" s="158" t="s">
        <v>1866</v>
      </c>
      <c r="D24" s="158" t="s">
        <v>1867</v>
      </c>
      <c r="E24" s="158" t="s">
        <v>921</v>
      </c>
      <c r="F24" s="159"/>
      <c r="G24" s="159"/>
      <c r="H24" s="159"/>
      <c r="I24" s="159"/>
      <c r="J24" s="159"/>
      <c r="K24" s="159"/>
      <c r="L24" s="158" t="str">
        <f t="shared" si="0"/>
        <v/>
      </c>
      <c r="M24" s="160">
        <v>55</v>
      </c>
      <c r="N24" s="160" t="str">
        <f t="shared" si="1"/>
        <v/>
      </c>
      <c r="O24" s="160">
        <v>110</v>
      </c>
      <c r="P24" s="134" t="str">
        <f t="shared" si="2"/>
        <v/>
      </c>
      <c r="Q24" s="159"/>
      <c r="R24" s="159"/>
      <c r="S24" s="159"/>
      <c r="T24" s="158">
        <f t="shared" si="3"/>
        <v>0</v>
      </c>
    </row>
    <row r="25" spans="1:20" x14ac:dyDescent="0.25">
      <c r="A25" s="158">
        <v>15</v>
      </c>
      <c r="B25" s="158"/>
      <c r="C25" s="158" t="s">
        <v>1866</v>
      </c>
      <c r="D25" s="158" t="s">
        <v>1867</v>
      </c>
      <c r="E25" s="158" t="s">
        <v>934</v>
      </c>
      <c r="F25" s="159"/>
      <c r="G25" s="159"/>
      <c r="H25" s="159"/>
      <c r="I25" s="159"/>
      <c r="J25" s="159"/>
      <c r="K25" s="159"/>
      <c r="L25" s="158" t="str">
        <f t="shared" si="0"/>
        <v/>
      </c>
      <c r="M25" s="160">
        <v>55</v>
      </c>
      <c r="N25" s="160" t="str">
        <f t="shared" si="1"/>
        <v/>
      </c>
      <c r="O25" s="160">
        <v>110</v>
      </c>
      <c r="P25" s="134" t="str">
        <f t="shared" si="2"/>
        <v/>
      </c>
      <c r="Q25" s="159"/>
      <c r="R25" s="159"/>
      <c r="S25" s="159"/>
      <c r="T25" s="158">
        <f t="shared" si="3"/>
        <v>0</v>
      </c>
    </row>
    <row r="27" spans="1:20" x14ac:dyDescent="0.25">
      <c r="K27" s="158" t="s">
        <v>448</v>
      </c>
      <c r="L27" s="259">
        <f>SUM(L9:L26)</f>
        <v>0</v>
      </c>
      <c r="M27" s="259"/>
      <c r="N27" s="184">
        <f>SUM(N9:N26)</f>
        <v>0</v>
      </c>
      <c r="T27">
        <f>SUM(T9:T26)</f>
        <v>0</v>
      </c>
    </row>
  </sheetData>
  <sheetProtection algorithmName="SHA-512" hashValue="X/9sL36aCSDYfjoHMdVHGHi+zF2AwJSSPfReU9X2oj1pj/9SKkysRJdpv/uCmwaWBCtGl1Yy2Khw+cSq9we0+w==" saltValue="Bc710Kc1M9H6uzYQV2d9Tg==" spinCount="100000" sheet="1" objects="1" scenarios="1" formatColumns="0" formatRows="0"/>
  <mergeCells count="4">
    <mergeCell ref="Q9:S9"/>
    <mergeCell ref="L27:M27"/>
    <mergeCell ref="Q6:S6"/>
    <mergeCell ref="Q5:S5"/>
  </mergeCells>
  <dataValidations count="3">
    <dataValidation type="whole" operator="greaterThan" allowBlank="1" showInputMessage="1" showErrorMessage="1" errorTitle="Integers" error="You must enter a number greater than 0" promptTitle="Integers" sqref="F13:J25 K15:K25 G12:I12 F11:J11" xr:uid="{D0C23BF6-7CD1-4B5C-B293-837815E674D5}">
      <formula1>0</formula1>
    </dataValidation>
    <dataValidation type="list" allowBlank="1" showInputMessage="1" showErrorMessage="1" sqref="Q11 Q12 Q13 Q14 Q15 Q16 Q17 Q18 Q19 Q20 Q21 Q22 Q23 Q24 Q25" xr:uid="{2DBB3B66-B6DB-4753-B2E9-EF46248D05D8}">
      <formula1>ListeLogoLocation</formula1>
    </dataValidation>
    <dataValidation type="list" allowBlank="1" showInputMessage="1" showErrorMessage="1" sqref="R11 R12 R13 R14 R15 R16 R17 R18 R19 R20 R21 R22 R23 R24 R25" xr:uid="{58BD05FE-B907-41CC-BC5A-51E0BFE945A2}">
      <formula1>ListeLogoColors</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B19E-FB36-49FA-B513-E56EA3E07398}">
  <dimension ref="A5:AD66"/>
  <sheetViews>
    <sheetView showGridLines="0" topLeftCell="B1" workbookViewId="0">
      <pane ySplit="10" topLeftCell="A11" activePane="bottomLeft" state="frozen"/>
      <selection activeCell="B1" sqref="B1"/>
      <selection pane="bottomLeft" activeCell="B11" sqref="A11:XFD11"/>
    </sheetView>
  </sheetViews>
  <sheetFormatPr defaultRowHeight="15" x14ac:dyDescent="0.25"/>
  <cols>
    <col min="1" max="1" width="0" hidden="1" customWidth="1"/>
    <col min="2" max="2" width="10.85546875" bestFit="1" customWidth="1"/>
    <col min="3" max="3" width="29.42578125" bestFit="1" customWidth="1"/>
    <col min="4" max="4" width="19.140625" bestFit="1" customWidth="1"/>
    <col min="5" max="5" width="25.7109375" bestFit="1" customWidth="1"/>
    <col min="6" max="25" width="10.7109375" customWidth="1"/>
    <col min="27" max="27" width="13.140625" bestFit="1" customWidth="1"/>
    <col min="28" max="28" width="10.85546875" bestFit="1" customWidth="1"/>
    <col min="29" max="29" width="20" bestFit="1" customWidth="1"/>
    <col min="30" max="30" width="0" hidden="1" customWidth="1"/>
  </cols>
  <sheetData>
    <row r="5" spans="1:30" x14ac:dyDescent="0.25">
      <c r="AA5" s="263" t="s">
        <v>426</v>
      </c>
      <c r="AB5" s="264"/>
      <c r="AC5" s="265"/>
    </row>
    <row r="6" spans="1:30" ht="20.100000000000001" customHeight="1" x14ac:dyDescent="0.25">
      <c r="A6" s="183"/>
      <c r="B6" s="183"/>
      <c r="C6" s="183" t="s">
        <v>509</v>
      </c>
      <c r="D6" s="183"/>
      <c r="E6" s="183"/>
      <c r="F6" s="183"/>
      <c r="G6" s="183"/>
      <c r="H6" s="183"/>
      <c r="I6" s="183"/>
      <c r="J6" s="183"/>
      <c r="K6" s="183"/>
      <c r="L6" s="183"/>
      <c r="M6" s="183"/>
      <c r="N6" s="183"/>
      <c r="O6" s="183"/>
      <c r="P6" s="183"/>
      <c r="Q6" s="183"/>
      <c r="R6" s="183"/>
      <c r="S6" s="183"/>
      <c r="T6" s="183"/>
      <c r="U6" s="183"/>
      <c r="V6" s="183"/>
      <c r="W6" s="183"/>
      <c r="X6" s="183"/>
      <c r="Y6" s="183"/>
      <c r="AA6" s="260" t="str">
        <f>IF(SUM(AD9:AD65)=0,"NO","YES")</f>
        <v>NO</v>
      </c>
      <c r="AB6" s="261"/>
      <c r="AC6" s="262"/>
    </row>
    <row r="8" spans="1:30" hidden="1" x14ac:dyDescent="0.25">
      <c r="Z8" s="134">
        <v>26</v>
      </c>
    </row>
    <row r="9" spans="1:30" ht="24.95" customHeight="1" x14ac:dyDescent="0.2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35">
        <f>SUM(V10:V64)</f>
        <v>0</v>
      </c>
      <c r="AA9" s="258" t="s">
        <v>433</v>
      </c>
      <c r="AB9" s="258"/>
      <c r="AC9" s="258"/>
      <c r="AD9" s="158"/>
    </row>
    <row r="10" spans="1:30" x14ac:dyDescent="0.25">
      <c r="A10" s="157" t="s">
        <v>226</v>
      </c>
      <c r="B10" s="157" t="s">
        <v>48</v>
      </c>
      <c r="C10" s="157" t="s">
        <v>227</v>
      </c>
      <c r="D10" s="157" t="s">
        <v>228</v>
      </c>
      <c r="E10" s="157" t="s">
        <v>229</v>
      </c>
      <c r="F10" s="157" t="s">
        <v>2621</v>
      </c>
      <c r="G10" s="157" t="s">
        <v>208</v>
      </c>
      <c r="H10" s="157" t="s">
        <v>49</v>
      </c>
      <c r="I10" s="157" t="s">
        <v>50</v>
      </c>
      <c r="J10" s="157" t="s">
        <v>51</v>
      </c>
      <c r="K10" s="157" t="s">
        <v>52</v>
      </c>
      <c r="L10" s="157" t="s">
        <v>53</v>
      </c>
      <c r="M10" s="157" t="s">
        <v>300</v>
      </c>
      <c r="N10" s="157" t="s">
        <v>307</v>
      </c>
      <c r="O10" s="157" t="s">
        <v>309</v>
      </c>
      <c r="P10" s="157" t="s">
        <v>217</v>
      </c>
      <c r="Q10" s="157" t="s">
        <v>314</v>
      </c>
      <c r="R10" s="157" t="s">
        <v>301</v>
      </c>
      <c r="S10" s="157" t="s">
        <v>303</v>
      </c>
      <c r="T10" s="157" t="s">
        <v>305</v>
      </c>
      <c r="U10" s="157" t="s">
        <v>306</v>
      </c>
      <c r="V10" s="157" t="s">
        <v>230</v>
      </c>
      <c r="W10" s="157" t="s">
        <v>231</v>
      </c>
      <c r="X10" s="157" t="s">
        <v>232</v>
      </c>
      <c r="Y10" s="157" t="s">
        <v>233</v>
      </c>
      <c r="Z10" s="135">
        <f>SUM(V10:V64)</f>
        <v>0</v>
      </c>
      <c r="AA10" s="162" t="s">
        <v>434</v>
      </c>
      <c r="AB10" s="162" t="s">
        <v>435</v>
      </c>
      <c r="AC10" s="162" t="s">
        <v>436</v>
      </c>
      <c r="AD10" s="158"/>
    </row>
    <row r="11" spans="1:30" x14ac:dyDescent="0.25">
      <c r="A11" s="158">
        <v>1</v>
      </c>
      <c r="B11" s="158"/>
      <c r="C11" s="158" t="s">
        <v>1892</v>
      </c>
      <c r="D11" s="158" t="s">
        <v>1893</v>
      </c>
      <c r="E11" s="158" t="s">
        <v>484</v>
      </c>
      <c r="F11" s="161"/>
      <c r="G11" s="161"/>
      <c r="H11" s="161"/>
      <c r="I11" s="161"/>
      <c r="J11" s="161"/>
      <c r="K11" s="161"/>
      <c r="L11" s="161"/>
      <c r="M11" s="159"/>
      <c r="N11" s="159"/>
      <c r="O11" s="159"/>
      <c r="P11" s="159"/>
      <c r="Q11" s="159"/>
      <c r="R11" s="159"/>
      <c r="S11" s="159"/>
      <c r="T11" s="161"/>
      <c r="U11" s="161"/>
      <c r="V11" s="158" t="str">
        <f t="shared" ref="V11:V42" si="0">IF(SUM(F11:U11)=0,"",SUM(F11:U11))</f>
        <v/>
      </c>
      <c r="W11" s="160">
        <v>45</v>
      </c>
      <c r="X11" s="160" t="str">
        <f t="shared" ref="X11:X42" si="1">IF(V11="","",V11*W11)</f>
        <v/>
      </c>
      <c r="Y11" s="160">
        <v>90</v>
      </c>
      <c r="Z11" s="134" t="str">
        <f t="shared" ref="Z11:Z42" si="2">IF(SUM(F11:U11)=0,"",SUM(F11:U11))</f>
        <v/>
      </c>
      <c r="AA11" s="161"/>
      <c r="AB11" s="161"/>
      <c r="AC11" s="161"/>
      <c r="AD11" s="158"/>
    </row>
    <row r="12" spans="1:30" x14ac:dyDescent="0.25">
      <c r="A12" s="158">
        <v>2</v>
      </c>
      <c r="B12" s="158"/>
      <c r="C12" s="158" t="s">
        <v>1892</v>
      </c>
      <c r="D12" s="158" t="s">
        <v>1893</v>
      </c>
      <c r="E12" s="158" t="s">
        <v>1908</v>
      </c>
      <c r="F12" s="161"/>
      <c r="G12" s="161"/>
      <c r="H12" s="161"/>
      <c r="I12" s="161"/>
      <c r="J12" s="161"/>
      <c r="K12" s="161"/>
      <c r="L12" s="161"/>
      <c r="M12" s="161"/>
      <c r="N12" s="161"/>
      <c r="O12" s="159"/>
      <c r="P12" s="159"/>
      <c r="Q12" s="159"/>
      <c r="R12" s="159"/>
      <c r="S12" s="159"/>
      <c r="T12" s="159"/>
      <c r="U12" s="161"/>
      <c r="V12" s="158" t="str">
        <f t="shared" si="0"/>
        <v/>
      </c>
      <c r="W12" s="160">
        <v>45</v>
      </c>
      <c r="X12" s="160" t="str">
        <f t="shared" si="1"/>
        <v/>
      </c>
      <c r="Y12" s="160">
        <v>90</v>
      </c>
      <c r="Z12" s="134" t="str">
        <f t="shared" si="2"/>
        <v/>
      </c>
      <c r="AA12" s="161"/>
      <c r="AB12" s="161"/>
      <c r="AC12" s="161"/>
      <c r="AD12" s="158"/>
    </row>
    <row r="13" spans="1:30" x14ac:dyDescent="0.25">
      <c r="A13" s="158">
        <v>3</v>
      </c>
      <c r="B13" s="158"/>
      <c r="C13" s="158" t="s">
        <v>1892</v>
      </c>
      <c r="D13" s="158" t="s">
        <v>1893</v>
      </c>
      <c r="E13" s="158" t="s">
        <v>485</v>
      </c>
      <c r="F13" s="161"/>
      <c r="G13" s="161"/>
      <c r="H13" s="161"/>
      <c r="I13" s="161"/>
      <c r="J13" s="161"/>
      <c r="K13" s="161"/>
      <c r="L13" s="161"/>
      <c r="M13" s="159"/>
      <c r="N13" s="159"/>
      <c r="O13" s="159"/>
      <c r="P13" s="159"/>
      <c r="Q13" s="159"/>
      <c r="R13" s="159"/>
      <c r="S13" s="159"/>
      <c r="T13" s="159"/>
      <c r="U13" s="159"/>
      <c r="V13" s="158" t="str">
        <f t="shared" si="0"/>
        <v/>
      </c>
      <c r="W13" s="160">
        <v>45</v>
      </c>
      <c r="X13" s="160" t="str">
        <f t="shared" si="1"/>
        <v/>
      </c>
      <c r="Y13" s="160">
        <v>90</v>
      </c>
      <c r="Z13" s="134" t="str">
        <f t="shared" si="2"/>
        <v/>
      </c>
      <c r="AA13" s="161"/>
      <c r="AB13" s="161"/>
      <c r="AC13" s="161"/>
      <c r="AD13" s="158"/>
    </row>
    <row r="14" spans="1:30" x14ac:dyDescent="0.25">
      <c r="A14" s="158">
        <v>4</v>
      </c>
      <c r="B14" s="158"/>
      <c r="C14" s="158" t="s">
        <v>1892</v>
      </c>
      <c r="D14" s="158" t="s">
        <v>1893</v>
      </c>
      <c r="E14" s="158" t="s">
        <v>1939</v>
      </c>
      <c r="F14" s="161"/>
      <c r="G14" s="161"/>
      <c r="H14" s="161"/>
      <c r="I14" s="161"/>
      <c r="J14" s="161"/>
      <c r="K14" s="161"/>
      <c r="L14" s="161"/>
      <c r="M14" s="159"/>
      <c r="N14" s="159"/>
      <c r="O14" s="159"/>
      <c r="P14" s="159"/>
      <c r="Q14" s="159"/>
      <c r="R14" s="159"/>
      <c r="S14" s="159"/>
      <c r="T14" s="159"/>
      <c r="U14" s="159"/>
      <c r="V14" s="158" t="str">
        <f t="shared" si="0"/>
        <v/>
      </c>
      <c r="W14" s="160">
        <v>45</v>
      </c>
      <c r="X14" s="160" t="str">
        <f t="shared" si="1"/>
        <v/>
      </c>
      <c r="Y14" s="160">
        <v>90</v>
      </c>
      <c r="Z14" s="134" t="str">
        <f t="shared" si="2"/>
        <v/>
      </c>
      <c r="AA14" s="161"/>
      <c r="AB14" s="161"/>
      <c r="AC14" s="161"/>
      <c r="AD14" s="158"/>
    </row>
    <row r="15" spans="1:30" x14ac:dyDescent="0.25">
      <c r="A15" s="158">
        <v>5</v>
      </c>
      <c r="B15" s="158"/>
      <c r="C15" s="158" t="s">
        <v>1892</v>
      </c>
      <c r="D15" s="158" t="s">
        <v>1893</v>
      </c>
      <c r="E15" s="158" t="s">
        <v>1958</v>
      </c>
      <c r="F15" s="161"/>
      <c r="G15" s="161"/>
      <c r="H15" s="161"/>
      <c r="I15" s="161"/>
      <c r="J15" s="161"/>
      <c r="K15" s="161"/>
      <c r="L15" s="161"/>
      <c r="M15" s="161"/>
      <c r="N15" s="159"/>
      <c r="O15" s="159"/>
      <c r="P15" s="159"/>
      <c r="Q15" s="159"/>
      <c r="R15" s="159"/>
      <c r="S15" s="159"/>
      <c r="T15" s="161"/>
      <c r="U15" s="161"/>
      <c r="V15" s="158" t="str">
        <f t="shared" si="0"/>
        <v/>
      </c>
      <c r="W15" s="160">
        <v>45</v>
      </c>
      <c r="X15" s="160" t="str">
        <f t="shared" si="1"/>
        <v/>
      </c>
      <c r="Y15" s="160">
        <v>90</v>
      </c>
      <c r="Z15" s="134" t="str">
        <f t="shared" si="2"/>
        <v/>
      </c>
      <c r="AA15" s="161"/>
      <c r="AB15" s="161"/>
      <c r="AC15" s="161"/>
      <c r="AD15" s="158"/>
    </row>
    <row r="16" spans="1:30" x14ac:dyDescent="0.25">
      <c r="A16" s="158">
        <v>6</v>
      </c>
      <c r="B16" s="158"/>
      <c r="C16" s="158" t="s">
        <v>1892</v>
      </c>
      <c r="D16" s="158" t="s">
        <v>1893</v>
      </c>
      <c r="E16" s="158" t="s">
        <v>1971</v>
      </c>
      <c r="F16" s="161"/>
      <c r="G16" s="161"/>
      <c r="H16" s="161"/>
      <c r="I16" s="161"/>
      <c r="J16" s="161"/>
      <c r="K16" s="161"/>
      <c r="L16" s="161"/>
      <c r="M16" s="159"/>
      <c r="N16" s="159"/>
      <c r="O16" s="159"/>
      <c r="P16" s="159"/>
      <c r="Q16" s="159"/>
      <c r="R16" s="159"/>
      <c r="S16" s="159"/>
      <c r="T16" s="159"/>
      <c r="U16" s="161"/>
      <c r="V16" s="158" t="str">
        <f t="shared" si="0"/>
        <v/>
      </c>
      <c r="W16" s="160">
        <v>45</v>
      </c>
      <c r="X16" s="160" t="str">
        <f t="shared" si="1"/>
        <v/>
      </c>
      <c r="Y16" s="160">
        <v>90</v>
      </c>
      <c r="Z16" s="134" t="str">
        <f t="shared" si="2"/>
        <v/>
      </c>
      <c r="AA16" s="161"/>
      <c r="AB16" s="161"/>
      <c r="AC16" s="161"/>
      <c r="AD16" s="158"/>
    </row>
    <row r="17" spans="1:30" x14ac:dyDescent="0.25">
      <c r="A17" s="158">
        <v>7</v>
      </c>
      <c r="B17" s="158"/>
      <c r="C17" s="158" t="s">
        <v>1892</v>
      </c>
      <c r="D17" s="158" t="s">
        <v>1893</v>
      </c>
      <c r="E17" s="158" t="s">
        <v>1988</v>
      </c>
      <c r="F17" s="161"/>
      <c r="G17" s="161"/>
      <c r="H17" s="161"/>
      <c r="I17" s="161"/>
      <c r="J17" s="161"/>
      <c r="K17" s="161"/>
      <c r="L17" s="161"/>
      <c r="M17" s="161"/>
      <c r="N17" s="161"/>
      <c r="O17" s="159"/>
      <c r="P17" s="159"/>
      <c r="Q17" s="159"/>
      <c r="R17" s="159"/>
      <c r="S17" s="159"/>
      <c r="T17" s="161"/>
      <c r="U17" s="161"/>
      <c r="V17" s="158" t="str">
        <f t="shared" si="0"/>
        <v/>
      </c>
      <c r="W17" s="160">
        <v>45</v>
      </c>
      <c r="X17" s="160" t="str">
        <f t="shared" si="1"/>
        <v/>
      </c>
      <c r="Y17" s="160">
        <v>90</v>
      </c>
      <c r="Z17" s="134" t="str">
        <f t="shared" si="2"/>
        <v/>
      </c>
      <c r="AA17" s="161"/>
      <c r="AB17" s="161"/>
      <c r="AC17" s="161"/>
      <c r="AD17" s="158"/>
    </row>
    <row r="18" spans="1:30" x14ac:dyDescent="0.25">
      <c r="A18" s="158">
        <v>8</v>
      </c>
      <c r="B18" s="158"/>
      <c r="C18" s="158" t="s">
        <v>1892</v>
      </c>
      <c r="D18" s="158" t="s">
        <v>1893</v>
      </c>
      <c r="E18" s="158" t="s">
        <v>1999</v>
      </c>
      <c r="F18" s="161"/>
      <c r="G18" s="161"/>
      <c r="H18" s="161"/>
      <c r="I18" s="161"/>
      <c r="J18" s="161"/>
      <c r="K18" s="161"/>
      <c r="L18" s="161"/>
      <c r="M18" s="161"/>
      <c r="N18" s="161"/>
      <c r="O18" s="159"/>
      <c r="P18" s="159"/>
      <c r="Q18" s="159"/>
      <c r="R18" s="159"/>
      <c r="S18" s="159"/>
      <c r="T18" s="159"/>
      <c r="U18" s="159"/>
      <c r="V18" s="158" t="str">
        <f t="shared" si="0"/>
        <v/>
      </c>
      <c r="W18" s="160">
        <v>45</v>
      </c>
      <c r="X18" s="160" t="str">
        <f t="shared" si="1"/>
        <v/>
      </c>
      <c r="Y18" s="160">
        <v>90</v>
      </c>
      <c r="Z18" s="134" t="str">
        <f t="shared" si="2"/>
        <v/>
      </c>
      <c r="AA18" s="161"/>
      <c r="AB18" s="161"/>
      <c r="AC18" s="161"/>
      <c r="AD18" s="158"/>
    </row>
    <row r="19" spans="1:30" x14ac:dyDescent="0.25">
      <c r="A19" s="158">
        <v>9</v>
      </c>
      <c r="B19" s="158"/>
      <c r="C19" s="158" t="s">
        <v>2030</v>
      </c>
      <c r="D19" s="158" t="s">
        <v>2031</v>
      </c>
      <c r="E19" s="158" t="s">
        <v>484</v>
      </c>
      <c r="F19" s="159"/>
      <c r="G19" s="159"/>
      <c r="H19" s="159"/>
      <c r="I19" s="159"/>
      <c r="J19" s="159"/>
      <c r="K19" s="159"/>
      <c r="L19" s="159"/>
      <c r="M19" s="161"/>
      <c r="N19" s="161"/>
      <c r="O19" s="161"/>
      <c r="P19" s="161"/>
      <c r="Q19" s="161"/>
      <c r="R19" s="161"/>
      <c r="S19" s="161"/>
      <c r="T19" s="161"/>
      <c r="U19" s="161"/>
      <c r="V19" s="158" t="str">
        <f t="shared" si="0"/>
        <v/>
      </c>
      <c r="W19" s="160">
        <v>47.5</v>
      </c>
      <c r="X19" s="160" t="str">
        <f t="shared" si="1"/>
        <v/>
      </c>
      <c r="Y19" s="160">
        <v>95</v>
      </c>
      <c r="Z19" s="134" t="str">
        <f t="shared" si="2"/>
        <v/>
      </c>
      <c r="AA19" s="161"/>
      <c r="AB19" s="161"/>
      <c r="AC19" s="161"/>
      <c r="AD19" s="158"/>
    </row>
    <row r="20" spans="1:30" x14ac:dyDescent="0.25">
      <c r="A20" s="158">
        <v>10</v>
      </c>
      <c r="B20" s="158"/>
      <c r="C20" s="158" t="s">
        <v>2030</v>
      </c>
      <c r="D20" s="158" t="s">
        <v>2031</v>
      </c>
      <c r="E20" s="158" t="s">
        <v>486</v>
      </c>
      <c r="F20" s="159"/>
      <c r="G20" s="159"/>
      <c r="H20" s="159"/>
      <c r="I20" s="159"/>
      <c r="J20" s="159"/>
      <c r="K20" s="159"/>
      <c r="L20" s="159"/>
      <c r="M20" s="161"/>
      <c r="N20" s="161"/>
      <c r="O20" s="161"/>
      <c r="P20" s="161"/>
      <c r="Q20" s="161"/>
      <c r="R20" s="161"/>
      <c r="S20" s="161"/>
      <c r="T20" s="161"/>
      <c r="U20" s="161"/>
      <c r="V20" s="158" t="str">
        <f t="shared" si="0"/>
        <v/>
      </c>
      <c r="W20" s="160">
        <v>47.5</v>
      </c>
      <c r="X20" s="160" t="str">
        <f t="shared" si="1"/>
        <v/>
      </c>
      <c r="Y20" s="160">
        <v>95</v>
      </c>
      <c r="Z20" s="134" t="str">
        <f t="shared" si="2"/>
        <v/>
      </c>
      <c r="AA20" s="161"/>
      <c r="AB20" s="161"/>
      <c r="AC20" s="161"/>
      <c r="AD20" s="158"/>
    </row>
    <row r="21" spans="1:30" x14ac:dyDescent="0.25">
      <c r="A21" s="158">
        <v>11</v>
      </c>
      <c r="B21" s="158"/>
      <c r="C21" s="158" t="s">
        <v>2030</v>
      </c>
      <c r="D21" s="158" t="s">
        <v>2031</v>
      </c>
      <c r="E21" s="158" t="s">
        <v>1700</v>
      </c>
      <c r="F21" s="159"/>
      <c r="G21" s="159"/>
      <c r="H21" s="159"/>
      <c r="I21" s="159"/>
      <c r="J21" s="159"/>
      <c r="K21" s="159"/>
      <c r="L21" s="159"/>
      <c r="M21" s="161"/>
      <c r="N21" s="161"/>
      <c r="O21" s="161"/>
      <c r="P21" s="161"/>
      <c r="Q21" s="161"/>
      <c r="R21" s="161"/>
      <c r="S21" s="161"/>
      <c r="T21" s="161"/>
      <c r="U21" s="161"/>
      <c r="V21" s="158" t="str">
        <f t="shared" si="0"/>
        <v/>
      </c>
      <c r="W21" s="160">
        <v>47.5</v>
      </c>
      <c r="X21" s="160" t="str">
        <f t="shared" si="1"/>
        <v/>
      </c>
      <c r="Y21" s="160">
        <v>95</v>
      </c>
      <c r="Z21" s="134" t="str">
        <f t="shared" si="2"/>
        <v/>
      </c>
      <c r="AA21" s="161"/>
      <c r="AB21" s="161"/>
      <c r="AC21" s="161"/>
      <c r="AD21" s="158"/>
    </row>
    <row r="22" spans="1:30" x14ac:dyDescent="0.25">
      <c r="A22" s="158">
        <v>12</v>
      </c>
      <c r="B22" s="158"/>
      <c r="C22" s="158" t="s">
        <v>2030</v>
      </c>
      <c r="D22" s="158" t="s">
        <v>2031</v>
      </c>
      <c r="E22" s="158" t="s">
        <v>829</v>
      </c>
      <c r="F22" s="159"/>
      <c r="G22" s="159"/>
      <c r="H22" s="159"/>
      <c r="I22" s="159"/>
      <c r="J22" s="159"/>
      <c r="K22" s="159"/>
      <c r="L22" s="159"/>
      <c r="M22" s="161"/>
      <c r="N22" s="161"/>
      <c r="O22" s="161"/>
      <c r="P22" s="161"/>
      <c r="Q22" s="161"/>
      <c r="R22" s="161"/>
      <c r="S22" s="161"/>
      <c r="T22" s="161"/>
      <c r="U22" s="161"/>
      <c r="V22" s="158" t="str">
        <f t="shared" si="0"/>
        <v/>
      </c>
      <c r="W22" s="160">
        <v>47.5</v>
      </c>
      <c r="X22" s="160" t="str">
        <f t="shared" si="1"/>
        <v/>
      </c>
      <c r="Y22" s="160">
        <v>95</v>
      </c>
      <c r="Z22" s="134" t="str">
        <f t="shared" si="2"/>
        <v/>
      </c>
      <c r="AA22" s="161"/>
      <c r="AB22" s="161"/>
      <c r="AC22" s="161"/>
      <c r="AD22" s="158"/>
    </row>
    <row r="23" spans="1:30" x14ac:dyDescent="0.25">
      <c r="A23" s="158">
        <v>13</v>
      </c>
      <c r="B23" s="158"/>
      <c r="C23" s="158" t="s">
        <v>2080</v>
      </c>
      <c r="D23" s="158" t="s">
        <v>2081</v>
      </c>
      <c r="E23" s="158" t="s">
        <v>484</v>
      </c>
      <c r="F23" s="159"/>
      <c r="G23" s="159"/>
      <c r="H23" s="159"/>
      <c r="I23" s="159"/>
      <c r="J23" s="159"/>
      <c r="K23" s="159"/>
      <c r="L23" s="159"/>
      <c r="M23" s="161"/>
      <c r="N23" s="161"/>
      <c r="O23" s="161"/>
      <c r="P23" s="161"/>
      <c r="Q23" s="161"/>
      <c r="R23" s="161"/>
      <c r="S23" s="161"/>
      <c r="T23" s="161"/>
      <c r="U23" s="161"/>
      <c r="V23" s="158" t="str">
        <f t="shared" si="0"/>
        <v/>
      </c>
      <c r="W23" s="160">
        <v>58</v>
      </c>
      <c r="X23" s="160" t="str">
        <f t="shared" si="1"/>
        <v/>
      </c>
      <c r="Y23" s="160">
        <v>116</v>
      </c>
      <c r="Z23" s="134" t="str">
        <f t="shared" si="2"/>
        <v/>
      </c>
      <c r="AA23" s="161"/>
      <c r="AB23" s="161"/>
      <c r="AC23" s="161"/>
      <c r="AD23" s="158"/>
    </row>
    <row r="24" spans="1:30" x14ac:dyDescent="0.25">
      <c r="A24" s="158">
        <v>14</v>
      </c>
      <c r="B24" s="158"/>
      <c r="C24" s="158" t="s">
        <v>2080</v>
      </c>
      <c r="D24" s="158" t="s">
        <v>2081</v>
      </c>
      <c r="E24" s="158" t="s">
        <v>485</v>
      </c>
      <c r="F24" s="159"/>
      <c r="G24" s="159"/>
      <c r="H24" s="159"/>
      <c r="I24" s="159"/>
      <c r="J24" s="159"/>
      <c r="K24" s="159"/>
      <c r="L24" s="159"/>
      <c r="M24" s="161"/>
      <c r="N24" s="161"/>
      <c r="O24" s="161"/>
      <c r="P24" s="161"/>
      <c r="Q24" s="161"/>
      <c r="R24" s="161"/>
      <c r="S24" s="161"/>
      <c r="T24" s="161"/>
      <c r="U24" s="161"/>
      <c r="V24" s="158" t="str">
        <f t="shared" si="0"/>
        <v/>
      </c>
      <c r="W24" s="160">
        <v>58</v>
      </c>
      <c r="X24" s="160" t="str">
        <f t="shared" si="1"/>
        <v/>
      </c>
      <c r="Y24" s="160">
        <v>116</v>
      </c>
      <c r="Z24" s="134" t="str">
        <f t="shared" si="2"/>
        <v/>
      </c>
      <c r="AA24" s="161"/>
      <c r="AB24" s="161"/>
      <c r="AC24" s="161"/>
      <c r="AD24" s="158"/>
    </row>
    <row r="25" spans="1:30" x14ac:dyDescent="0.25">
      <c r="A25" s="158">
        <v>15</v>
      </c>
      <c r="B25" s="158"/>
      <c r="C25" s="158" t="s">
        <v>2080</v>
      </c>
      <c r="D25" s="158" t="s">
        <v>2081</v>
      </c>
      <c r="E25" s="158" t="s">
        <v>987</v>
      </c>
      <c r="F25" s="159"/>
      <c r="G25" s="159"/>
      <c r="H25" s="159"/>
      <c r="I25" s="159"/>
      <c r="J25" s="159"/>
      <c r="K25" s="159"/>
      <c r="L25" s="159"/>
      <c r="M25" s="161"/>
      <c r="N25" s="161"/>
      <c r="O25" s="161"/>
      <c r="P25" s="161"/>
      <c r="Q25" s="161"/>
      <c r="R25" s="161"/>
      <c r="S25" s="161"/>
      <c r="T25" s="161"/>
      <c r="U25" s="161"/>
      <c r="V25" s="158" t="str">
        <f t="shared" si="0"/>
        <v/>
      </c>
      <c r="W25" s="160">
        <v>58</v>
      </c>
      <c r="X25" s="160" t="str">
        <f t="shared" si="1"/>
        <v/>
      </c>
      <c r="Y25" s="160">
        <v>116</v>
      </c>
      <c r="Z25" s="134" t="str">
        <f t="shared" si="2"/>
        <v/>
      </c>
      <c r="AA25" s="161"/>
      <c r="AB25" s="161"/>
      <c r="AC25" s="161"/>
      <c r="AD25" s="158"/>
    </row>
    <row r="26" spans="1:30" x14ac:dyDescent="0.25">
      <c r="A26" s="158">
        <v>16</v>
      </c>
      <c r="B26" s="158"/>
      <c r="C26" s="158" t="s">
        <v>2080</v>
      </c>
      <c r="D26" s="158" t="s">
        <v>2081</v>
      </c>
      <c r="E26" s="158" t="s">
        <v>486</v>
      </c>
      <c r="F26" s="159"/>
      <c r="G26" s="159"/>
      <c r="H26" s="159"/>
      <c r="I26" s="159"/>
      <c r="J26" s="159"/>
      <c r="K26" s="159"/>
      <c r="L26" s="159"/>
      <c r="M26" s="161"/>
      <c r="N26" s="161"/>
      <c r="O26" s="161"/>
      <c r="P26" s="161"/>
      <c r="Q26" s="161"/>
      <c r="R26" s="161"/>
      <c r="S26" s="161"/>
      <c r="T26" s="161"/>
      <c r="U26" s="161"/>
      <c r="V26" s="158" t="str">
        <f t="shared" si="0"/>
        <v/>
      </c>
      <c r="W26" s="160">
        <v>58</v>
      </c>
      <c r="X26" s="160" t="str">
        <f t="shared" si="1"/>
        <v/>
      </c>
      <c r="Y26" s="160">
        <v>116</v>
      </c>
      <c r="Z26" s="134" t="str">
        <f t="shared" si="2"/>
        <v/>
      </c>
      <c r="AA26" s="161"/>
      <c r="AB26" s="161"/>
      <c r="AC26" s="161"/>
      <c r="AD26" s="158"/>
    </row>
    <row r="27" spans="1:30" x14ac:dyDescent="0.25">
      <c r="A27" s="158">
        <v>17</v>
      </c>
      <c r="B27" s="158"/>
      <c r="C27" s="158" t="s">
        <v>2130</v>
      </c>
      <c r="D27" s="158" t="s">
        <v>2131</v>
      </c>
      <c r="E27" s="158" t="s">
        <v>484</v>
      </c>
      <c r="F27" s="159"/>
      <c r="G27" s="159"/>
      <c r="H27" s="159"/>
      <c r="I27" s="159"/>
      <c r="J27" s="159"/>
      <c r="K27" s="159"/>
      <c r="L27" s="159"/>
      <c r="M27" s="161"/>
      <c r="N27" s="161"/>
      <c r="O27" s="161"/>
      <c r="P27" s="161"/>
      <c r="Q27" s="161"/>
      <c r="R27" s="161"/>
      <c r="S27" s="161"/>
      <c r="T27" s="161"/>
      <c r="U27" s="161"/>
      <c r="V27" s="158" t="str">
        <f t="shared" si="0"/>
        <v/>
      </c>
      <c r="W27" s="160">
        <v>60</v>
      </c>
      <c r="X27" s="160" t="str">
        <f t="shared" si="1"/>
        <v/>
      </c>
      <c r="Y27" s="160">
        <v>120</v>
      </c>
      <c r="Z27" s="134" t="str">
        <f t="shared" si="2"/>
        <v/>
      </c>
      <c r="AA27" s="161"/>
      <c r="AB27" s="161"/>
      <c r="AC27" s="161"/>
      <c r="AD27" s="158"/>
    </row>
    <row r="28" spans="1:30" x14ac:dyDescent="0.25">
      <c r="A28" s="158">
        <v>18</v>
      </c>
      <c r="B28" s="158"/>
      <c r="C28" s="158" t="s">
        <v>2130</v>
      </c>
      <c r="D28" s="158" t="s">
        <v>2131</v>
      </c>
      <c r="E28" s="158" t="s">
        <v>485</v>
      </c>
      <c r="F28" s="159"/>
      <c r="G28" s="159"/>
      <c r="H28" s="159"/>
      <c r="I28" s="159"/>
      <c r="J28" s="159"/>
      <c r="K28" s="159"/>
      <c r="L28" s="159"/>
      <c r="M28" s="161"/>
      <c r="N28" s="161"/>
      <c r="O28" s="161"/>
      <c r="P28" s="161"/>
      <c r="Q28" s="161"/>
      <c r="R28" s="161"/>
      <c r="S28" s="161"/>
      <c r="T28" s="161"/>
      <c r="U28" s="161"/>
      <c r="V28" s="158" t="str">
        <f t="shared" si="0"/>
        <v/>
      </c>
      <c r="W28" s="160">
        <v>60</v>
      </c>
      <c r="X28" s="160" t="str">
        <f t="shared" si="1"/>
        <v/>
      </c>
      <c r="Y28" s="160">
        <v>120</v>
      </c>
      <c r="Z28" s="134" t="str">
        <f t="shared" si="2"/>
        <v/>
      </c>
      <c r="AA28" s="161"/>
      <c r="AB28" s="161"/>
      <c r="AC28" s="161"/>
      <c r="AD28" s="158"/>
    </row>
    <row r="29" spans="1:30" x14ac:dyDescent="0.25">
      <c r="A29" s="158">
        <v>19</v>
      </c>
      <c r="B29" s="158"/>
      <c r="C29" s="158" t="s">
        <v>2130</v>
      </c>
      <c r="D29" s="158" t="s">
        <v>2131</v>
      </c>
      <c r="E29" s="158" t="s">
        <v>486</v>
      </c>
      <c r="F29" s="159"/>
      <c r="G29" s="159"/>
      <c r="H29" s="159"/>
      <c r="I29" s="159"/>
      <c r="J29" s="159"/>
      <c r="K29" s="159"/>
      <c r="L29" s="159"/>
      <c r="M29" s="161"/>
      <c r="N29" s="161"/>
      <c r="O29" s="161"/>
      <c r="P29" s="161"/>
      <c r="Q29" s="161"/>
      <c r="R29" s="161"/>
      <c r="S29" s="161"/>
      <c r="T29" s="161"/>
      <c r="U29" s="161"/>
      <c r="V29" s="158" t="str">
        <f t="shared" si="0"/>
        <v/>
      </c>
      <c r="W29" s="160">
        <v>60</v>
      </c>
      <c r="X29" s="160" t="str">
        <f t="shared" si="1"/>
        <v/>
      </c>
      <c r="Y29" s="160">
        <v>120</v>
      </c>
      <c r="Z29" s="134" t="str">
        <f t="shared" si="2"/>
        <v/>
      </c>
      <c r="AA29" s="161"/>
      <c r="AB29" s="161"/>
      <c r="AC29" s="161"/>
      <c r="AD29" s="158"/>
    </row>
    <row r="30" spans="1:30" x14ac:dyDescent="0.25">
      <c r="A30" s="158">
        <v>20</v>
      </c>
      <c r="B30" s="158"/>
      <c r="C30" s="158" t="s">
        <v>2168</v>
      </c>
      <c r="D30" s="158" t="s">
        <v>2169</v>
      </c>
      <c r="E30" s="158" t="s">
        <v>485</v>
      </c>
      <c r="F30" s="159"/>
      <c r="G30" s="159"/>
      <c r="H30" s="159"/>
      <c r="I30" s="159"/>
      <c r="J30" s="159"/>
      <c r="K30" s="159"/>
      <c r="L30" s="159"/>
      <c r="M30" s="161"/>
      <c r="N30" s="161"/>
      <c r="O30" s="161"/>
      <c r="P30" s="161"/>
      <c r="Q30" s="161"/>
      <c r="R30" s="161"/>
      <c r="S30" s="161"/>
      <c r="T30" s="161"/>
      <c r="U30" s="161"/>
      <c r="V30" s="158" t="str">
        <f t="shared" si="0"/>
        <v/>
      </c>
      <c r="W30" s="160">
        <v>52</v>
      </c>
      <c r="X30" s="160" t="str">
        <f t="shared" si="1"/>
        <v/>
      </c>
      <c r="Y30" s="160">
        <v>104</v>
      </c>
      <c r="Z30" s="134" t="str">
        <f t="shared" si="2"/>
        <v/>
      </c>
      <c r="AA30" s="161"/>
      <c r="AB30" s="161"/>
      <c r="AC30" s="161"/>
      <c r="AD30" s="158"/>
    </row>
    <row r="31" spans="1:30" x14ac:dyDescent="0.25">
      <c r="A31" s="158">
        <v>21</v>
      </c>
      <c r="B31" s="158"/>
      <c r="C31" s="158" t="s">
        <v>2168</v>
      </c>
      <c r="D31" s="158" t="s">
        <v>2169</v>
      </c>
      <c r="E31" s="158" t="s">
        <v>486</v>
      </c>
      <c r="F31" s="159"/>
      <c r="G31" s="159"/>
      <c r="H31" s="159"/>
      <c r="I31" s="159"/>
      <c r="J31" s="159"/>
      <c r="K31" s="159"/>
      <c r="L31" s="159"/>
      <c r="M31" s="161"/>
      <c r="N31" s="161"/>
      <c r="O31" s="161"/>
      <c r="P31" s="161"/>
      <c r="Q31" s="161"/>
      <c r="R31" s="161"/>
      <c r="S31" s="161"/>
      <c r="T31" s="161"/>
      <c r="U31" s="161"/>
      <c r="V31" s="158" t="str">
        <f t="shared" si="0"/>
        <v/>
      </c>
      <c r="W31" s="160">
        <v>52</v>
      </c>
      <c r="X31" s="160" t="str">
        <f t="shared" si="1"/>
        <v/>
      </c>
      <c r="Y31" s="160">
        <v>104</v>
      </c>
      <c r="Z31" s="134" t="str">
        <f t="shared" si="2"/>
        <v/>
      </c>
      <c r="AA31" s="161"/>
      <c r="AB31" s="161"/>
      <c r="AC31" s="161"/>
      <c r="AD31" s="158"/>
    </row>
    <row r="32" spans="1:30" x14ac:dyDescent="0.25">
      <c r="A32" s="158">
        <v>22</v>
      </c>
      <c r="B32" s="158"/>
      <c r="C32" s="158" t="s">
        <v>2168</v>
      </c>
      <c r="D32" s="158" t="s">
        <v>2169</v>
      </c>
      <c r="E32" s="158" t="s">
        <v>882</v>
      </c>
      <c r="F32" s="159"/>
      <c r="G32" s="159"/>
      <c r="H32" s="159"/>
      <c r="I32" s="159"/>
      <c r="J32" s="159"/>
      <c r="K32" s="159"/>
      <c r="L32" s="159"/>
      <c r="M32" s="161"/>
      <c r="N32" s="161"/>
      <c r="O32" s="161"/>
      <c r="P32" s="161"/>
      <c r="Q32" s="161"/>
      <c r="R32" s="161"/>
      <c r="S32" s="161"/>
      <c r="T32" s="161"/>
      <c r="U32" s="161"/>
      <c r="V32" s="158" t="str">
        <f t="shared" si="0"/>
        <v/>
      </c>
      <c r="W32" s="160">
        <v>52</v>
      </c>
      <c r="X32" s="160" t="str">
        <f t="shared" si="1"/>
        <v/>
      </c>
      <c r="Y32" s="160">
        <v>104</v>
      </c>
      <c r="Z32" s="134" t="str">
        <f t="shared" si="2"/>
        <v/>
      </c>
      <c r="AA32" s="161"/>
      <c r="AB32" s="161"/>
      <c r="AC32" s="161"/>
      <c r="AD32" s="158"/>
    </row>
    <row r="33" spans="1:30" x14ac:dyDescent="0.25">
      <c r="A33" s="158">
        <v>23</v>
      </c>
      <c r="B33" s="158"/>
      <c r="C33" s="158" t="s">
        <v>2206</v>
      </c>
      <c r="D33" s="158" t="s">
        <v>2207</v>
      </c>
      <c r="E33" s="158" t="s">
        <v>484</v>
      </c>
      <c r="F33" s="159"/>
      <c r="G33" s="159"/>
      <c r="H33" s="159"/>
      <c r="I33" s="159"/>
      <c r="J33" s="159"/>
      <c r="K33" s="159"/>
      <c r="L33" s="159"/>
      <c r="M33" s="161"/>
      <c r="N33" s="161"/>
      <c r="O33" s="161"/>
      <c r="P33" s="161"/>
      <c r="Q33" s="161"/>
      <c r="R33" s="161"/>
      <c r="S33" s="161"/>
      <c r="T33" s="161"/>
      <c r="U33" s="161"/>
      <c r="V33" s="158" t="str">
        <f t="shared" si="0"/>
        <v/>
      </c>
      <c r="W33" s="160">
        <v>50</v>
      </c>
      <c r="X33" s="160" t="str">
        <f t="shared" si="1"/>
        <v/>
      </c>
      <c r="Y33" s="160">
        <v>100</v>
      </c>
      <c r="Z33" s="134" t="str">
        <f t="shared" si="2"/>
        <v/>
      </c>
      <c r="AA33" s="161"/>
      <c r="AB33" s="161"/>
      <c r="AC33" s="161"/>
      <c r="AD33" s="158"/>
    </row>
    <row r="34" spans="1:30" x14ac:dyDescent="0.25">
      <c r="A34" s="158">
        <v>24</v>
      </c>
      <c r="B34" s="158"/>
      <c r="C34" s="158" t="s">
        <v>2206</v>
      </c>
      <c r="D34" s="158" t="s">
        <v>2207</v>
      </c>
      <c r="E34" s="158" t="s">
        <v>485</v>
      </c>
      <c r="F34" s="159"/>
      <c r="G34" s="159"/>
      <c r="H34" s="159"/>
      <c r="I34" s="159"/>
      <c r="J34" s="159"/>
      <c r="K34" s="159"/>
      <c r="L34" s="159"/>
      <c r="M34" s="161"/>
      <c r="N34" s="161"/>
      <c r="O34" s="161"/>
      <c r="P34" s="161"/>
      <c r="Q34" s="161"/>
      <c r="R34" s="161"/>
      <c r="S34" s="161"/>
      <c r="T34" s="161"/>
      <c r="U34" s="161"/>
      <c r="V34" s="158" t="str">
        <f t="shared" si="0"/>
        <v/>
      </c>
      <c r="W34" s="160">
        <v>50</v>
      </c>
      <c r="X34" s="160" t="str">
        <f t="shared" si="1"/>
        <v/>
      </c>
      <c r="Y34" s="160">
        <v>100</v>
      </c>
      <c r="Z34" s="134" t="str">
        <f t="shared" si="2"/>
        <v/>
      </c>
      <c r="AA34" s="161"/>
      <c r="AB34" s="161"/>
      <c r="AC34" s="161"/>
      <c r="AD34" s="158"/>
    </row>
    <row r="35" spans="1:30" x14ac:dyDescent="0.25">
      <c r="A35" s="158">
        <v>25</v>
      </c>
      <c r="B35" s="158"/>
      <c r="C35" s="158" t="s">
        <v>2206</v>
      </c>
      <c r="D35" s="158" t="s">
        <v>2207</v>
      </c>
      <c r="E35" s="158" t="s">
        <v>987</v>
      </c>
      <c r="F35" s="159"/>
      <c r="G35" s="159"/>
      <c r="H35" s="159"/>
      <c r="I35" s="159"/>
      <c r="J35" s="159"/>
      <c r="K35" s="159"/>
      <c r="L35" s="159"/>
      <c r="M35" s="161"/>
      <c r="N35" s="161"/>
      <c r="O35" s="161"/>
      <c r="P35" s="161"/>
      <c r="Q35" s="161"/>
      <c r="R35" s="161"/>
      <c r="S35" s="161"/>
      <c r="T35" s="161"/>
      <c r="U35" s="161"/>
      <c r="V35" s="158" t="str">
        <f t="shared" si="0"/>
        <v/>
      </c>
      <c r="W35" s="160">
        <v>50</v>
      </c>
      <c r="X35" s="160" t="str">
        <f t="shared" si="1"/>
        <v/>
      </c>
      <c r="Y35" s="160">
        <v>100</v>
      </c>
      <c r="Z35" s="134" t="str">
        <f t="shared" si="2"/>
        <v/>
      </c>
      <c r="AA35" s="161"/>
      <c r="AB35" s="161"/>
      <c r="AC35" s="161"/>
      <c r="AD35" s="158"/>
    </row>
    <row r="36" spans="1:30" x14ac:dyDescent="0.25">
      <c r="A36" s="158">
        <v>26</v>
      </c>
      <c r="B36" s="158"/>
      <c r="C36" s="158" t="s">
        <v>2206</v>
      </c>
      <c r="D36" s="158" t="s">
        <v>2207</v>
      </c>
      <c r="E36" s="158" t="s">
        <v>829</v>
      </c>
      <c r="F36" s="159"/>
      <c r="G36" s="159"/>
      <c r="H36" s="159"/>
      <c r="I36" s="159"/>
      <c r="J36" s="159"/>
      <c r="K36" s="159"/>
      <c r="L36" s="159"/>
      <c r="M36" s="161"/>
      <c r="N36" s="161"/>
      <c r="O36" s="161"/>
      <c r="P36" s="161"/>
      <c r="Q36" s="161"/>
      <c r="R36" s="161"/>
      <c r="S36" s="161"/>
      <c r="T36" s="161"/>
      <c r="U36" s="161"/>
      <c r="V36" s="158" t="str">
        <f t="shared" si="0"/>
        <v/>
      </c>
      <c r="W36" s="160">
        <v>50</v>
      </c>
      <c r="X36" s="160" t="str">
        <f t="shared" si="1"/>
        <v/>
      </c>
      <c r="Y36" s="160">
        <v>100</v>
      </c>
      <c r="Z36" s="134" t="str">
        <f t="shared" si="2"/>
        <v/>
      </c>
      <c r="AA36" s="161"/>
      <c r="AB36" s="161"/>
      <c r="AC36" s="161"/>
      <c r="AD36" s="158"/>
    </row>
    <row r="37" spans="1:30" x14ac:dyDescent="0.25">
      <c r="A37" s="158">
        <v>27</v>
      </c>
      <c r="B37" s="158"/>
      <c r="C37" s="158" t="s">
        <v>2256</v>
      </c>
      <c r="D37" s="158" t="s">
        <v>2257</v>
      </c>
      <c r="E37" s="158" t="s">
        <v>1567</v>
      </c>
      <c r="F37" s="159"/>
      <c r="G37" s="159"/>
      <c r="H37" s="159"/>
      <c r="I37" s="159"/>
      <c r="J37" s="159"/>
      <c r="K37" s="159"/>
      <c r="L37" s="159"/>
      <c r="M37" s="161"/>
      <c r="N37" s="161"/>
      <c r="O37" s="161"/>
      <c r="P37" s="161"/>
      <c r="Q37" s="161"/>
      <c r="R37" s="161"/>
      <c r="S37" s="161"/>
      <c r="T37" s="161"/>
      <c r="U37" s="161"/>
      <c r="V37" s="158" t="str">
        <f t="shared" si="0"/>
        <v/>
      </c>
      <c r="W37" s="160">
        <v>45.5</v>
      </c>
      <c r="X37" s="160" t="str">
        <f t="shared" si="1"/>
        <v/>
      </c>
      <c r="Y37" s="160">
        <v>91</v>
      </c>
      <c r="Z37" s="134" t="str">
        <f t="shared" si="2"/>
        <v/>
      </c>
      <c r="AA37" s="161"/>
      <c r="AB37" s="161"/>
      <c r="AC37" s="161"/>
      <c r="AD37" s="158"/>
    </row>
    <row r="38" spans="1:30" x14ac:dyDescent="0.25">
      <c r="A38" s="158">
        <v>28</v>
      </c>
      <c r="B38" s="158"/>
      <c r="C38" s="158" t="s">
        <v>2256</v>
      </c>
      <c r="D38" s="158" t="s">
        <v>2257</v>
      </c>
      <c r="E38" s="158" t="s">
        <v>1503</v>
      </c>
      <c r="F38" s="159"/>
      <c r="G38" s="159"/>
      <c r="H38" s="159"/>
      <c r="I38" s="159"/>
      <c r="J38" s="159"/>
      <c r="K38" s="159"/>
      <c r="L38" s="159"/>
      <c r="M38" s="161"/>
      <c r="N38" s="161"/>
      <c r="O38" s="161"/>
      <c r="P38" s="161"/>
      <c r="Q38" s="161"/>
      <c r="R38" s="161"/>
      <c r="S38" s="161"/>
      <c r="T38" s="161"/>
      <c r="U38" s="161"/>
      <c r="V38" s="158" t="str">
        <f t="shared" si="0"/>
        <v/>
      </c>
      <c r="W38" s="160">
        <v>45.5</v>
      </c>
      <c r="X38" s="160" t="str">
        <f t="shared" si="1"/>
        <v/>
      </c>
      <c r="Y38" s="160">
        <v>91</v>
      </c>
      <c r="Z38" s="134" t="str">
        <f t="shared" si="2"/>
        <v/>
      </c>
      <c r="AA38" s="161"/>
      <c r="AB38" s="161"/>
      <c r="AC38" s="161"/>
      <c r="AD38" s="158"/>
    </row>
    <row r="39" spans="1:30" x14ac:dyDescent="0.25">
      <c r="A39" s="158">
        <v>29</v>
      </c>
      <c r="B39" s="158"/>
      <c r="C39" s="158" t="s">
        <v>2256</v>
      </c>
      <c r="D39" s="158" t="s">
        <v>2257</v>
      </c>
      <c r="E39" s="158" t="s">
        <v>1516</v>
      </c>
      <c r="F39" s="159"/>
      <c r="G39" s="159"/>
      <c r="H39" s="159"/>
      <c r="I39" s="159"/>
      <c r="J39" s="159"/>
      <c r="K39" s="159"/>
      <c r="L39" s="159"/>
      <c r="M39" s="161"/>
      <c r="N39" s="161"/>
      <c r="O39" s="161"/>
      <c r="P39" s="161"/>
      <c r="Q39" s="161"/>
      <c r="R39" s="161"/>
      <c r="S39" s="161"/>
      <c r="T39" s="161"/>
      <c r="U39" s="161"/>
      <c r="V39" s="158" t="str">
        <f t="shared" si="0"/>
        <v/>
      </c>
      <c r="W39" s="160">
        <v>45.5</v>
      </c>
      <c r="X39" s="160" t="str">
        <f t="shared" si="1"/>
        <v/>
      </c>
      <c r="Y39" s="160">
        <v>91</v>
      </c>
      <c r="Z39" s="134" t="str">
        <f t="shared" si="2"/>
        <v/>
      </c>
      <c r="AA39" s="161"/>
      <c r="AB39" s="161"/>
      <c r="AC39" s="161"/>
      <c r="AD39" s="158"/>
    </row>
    <row r="40" spans="1:30" x14ac:dyDescent="0.25">
      <c r="A40" s="158">
        <v>30</v>
      </c>
      <c r="B40" s="158"/>
      <c r="C40" s="158" t="s">
        <v>2256</v>
      </c>
      <c r="D40" s="158" t="s">
        <v>2257</v>
      </c>
      <c r="E40" s="158" t="s">
        <v>1529</v>
      </c>
      <c r="F40" s="159"/>
      <c r="G40" s="159"/>
      <c r="H40" s="159"/>
      <c r="I40" s="159"/>
      <c r="J40" s="159"/>
      <c r="K40" s="159"/>
      <c r="L40" s="159"/>
      <c r="M40" s="161"/>
      <c r="N40" s="161"/>
      <c r="O40" s="161"/>
      <c r="P40" s="161"/>
      <c r="Q40" s="161"/>
      <c r="R40" s="161"/>
      <c r="S40" s="161"/>
      <c r="T40" s="161"/>
      <c r="U40" s="161"/>
      <c r="V40" s="158" t="str">
        <f t="shared" si="0"/>
        <v/>
      </c>
      <c r="W40" s="160">
        <v>45.5</v>
      </c>
      <c r="X40" s="160" t="str">
        <f t="shared" si="1"/>
        <v/>
      </c>
      <c r="Y40" s="160">
        <v>91</v>
      </c>
      <c r="Z40" s="134" t="str">
        <f t="shared" si="2"/>
        <v/>
      </c>
      <c r="AA40" s="161"/>
      <c r="AB40" s="161"/>
      <c r="AC40" s="161"/>
      <c r="AD40" s="158"/>
    </row>
    <row r="41" spans="1:30" x14ac:dyDescent="0.25">
      <c r="A41" s="158">
        <v>31</v>
      </c>
      <c r="B41" s="158"/>
      <c r="C41" s="158" t="s">
        <v>2256</v>
      </c>
      <c r="D41" s="158" t="s">
        <v>2257</v>
      </c>
      <c r="E41" s="158" t="s">
        <v>1542</v>
      </c>
      <c r="F41" s="159"/>
      <c r="G41" s="159"/>
      <c r="H41" s="159"/>
      <c r="I41" s="159"/>
      <c r="J41" s="159"/>
      <c r="K41" s="159"/>
      <c r="L41" s="159"/>
      <c r="M41" s="161"/>
      <c r="N41" s="161"/>
      <c r="O41" s="161"/>
      <c r="P41" s="161"/>
      <c r="Q41" s="161"/>
      <c r="R41" s="161"/>
      <c r="S41" s="161"/>
      <c r="T41" s="161"/>
      <c r="U41" s="161"/>
      <c r="V41" s="158" t="str">
        <f t="shared" si="0"/>
        <v/>
      </c>
      <c r="W41" s="160">
        <v>45.5</v>
      </c>
      <c r="X41" s="160" t="str">
        <f t="shared" si="1"/>
        <v/>
      </c>
      <c r="Y41" s="160">
        <v>91</v>
      </c>
      <c r="Z41" s="134" t="str">
        <f t="shared" si="2"/>
        <v/>
      </c>
      <c r="AA41" s="161"/>
      <c r="AB41" s="161"/>
      <c r="AC41" s="161"/>
      <c r="AD41" s="158"/>
    </row>
    <row r="42" spans="1:30" x14ac:dyDescent="0.25">
      <c r="A42" s="158">
        <v>32</v>
      </c>
      <c r="B42" s="158"/>
      <c r="C42" s="158" t="s">
        <v>2256</v>
      </c>
      <c r="D42" s="158" t="s">
        <v>2257</v>
      </c>
      <c r="E42" s="158" t="s">
        <v>1490</v>
      </c>
      <c r="F42" s="159"/>
      <c r="G42" s="159"/>
      <c r="H42" s="159"/>
      <c r="I42" s="159"/>
      <c r="J42" s="159"/>
      <c r="K42" s="159"/>
      <c r="L42" s="159"/>
      <c r="M42" s="161"/>
      <c r="N42" s="161"/>
      <c r="O42" s="161"/>
      <c r="P42" s="161"/>
      <c r="Q42" s="161"/>
      <c r="R42" s="161"/>
      <c r="S42" s="161"/>
      <c r="T42" s="161"/>
      <c r="U42" s="161"/>
      <c r="V42" s="158" t="str">
        <f t="shared" si="0"/>
        <v/>
      </c>
      <c r="W42" s="160">
        <v>45.5</v>
      </c>
      <c r="X42" s="160" t="str">
        <f t="shared" si="1"/>
        <v/>
      </c>
      <c r="Y42" s="160">
        <v>91</v>
      </c>
      <c r="Z42" s="134" t="str">
        <f t="shared" si="2"/>
        <v/>
      </c>
      <c r="AA42" s="161"/>
      <c r="AB42" s="161"/>
      <c r="AC42" s="161"/>
      <c r="AD42" s="158"/>
    </row>
    <row r="43" spans="1:30" x14ac:dyDescent="0.25">
      <c r="A43" s="158">
        <v>33</v>
      </c>
      <c r="B43" s="158"/>
      <c r="C43" s="158" t="s">
        <v>235</v>
      </c>
      <c r="D43" s="158" t="s">
        <v>648</v>
      </c>
      <c r="E43" s="158" t="s">
        <v>484</v>
      </c>
      <c r="F43" s="161"/>
      <c r="G43" s="161"/>
      <c r="H43" s="161"/>
      <c r="I43" s="161"/>
      <c r="J43" s="161"/>
      <c r="K43" s="161"/>
      <c r="L43" s="161"/>
      <c r="M43" s="159"/>
      <c r="N43" s="159"/>
      <c r="O43" s="159"/>
      <c r="P43" s="159"/>
      <c r="Q43" s="159"/>
      <c r="R43" s="159"/>
      <c r="S43" s="159"/>
      <c r="T43" s="159"/>
      <c r="U43" s="159"/>
      <c r="V43" s="158" t="str">
        <f t="shared" ref="V43:V74" si="3">IF(SUM(F43:U43)=0,"",SUM(F43:U43))</f>
        <v/>
      </c>
      <c r="W43" s="160">
        <v>47.5</v>
      </c>
      <c r="X43" s="160" t="str">
        <f t="shared" ref="X43:X74" si="4">IF(V43="","",V43*W43)</f>
        <v/>
      </c>
      <c r="Y43" s="160">
        <v>95</v>
      </c>
      <c r="Z43" s="134" t="str">
        <f t="shared" ref="Z43:Z64" si="5">IF(SUM(F43:U43)=0,"",SUM(F43:U43))</f>
        <v/>
      </c>
      <c r="AA43" s="161"/>
      <c r="AB43" s="161"/>
      <c r="AC43" s="161"/>
      <c r="AD43" s="158"/>
    </row>
    <row r="44" spans="1:30" x14ac:dyDescent="0.25">
      <c r="A44" s="158">
        <v>34</v>
      </c>
      <c r="B44" s="158"/>
      <c r="C44" s="158" t="s">
        <v>235</v>
      </c>
      <c r="D44" s="158" t="s">
        <v>648</v>
      </c>
      <c r="E44" s="158" t="s">
        <v>2330</v>
      </c>
      <c r="F44" s="161"/>
      <c r="G44" s="161"/>
      <c r="H44" s="161"/>
      <c r="I44" s="161"/>
      <c r="J44" s="161"/>
      <c r="K44" s="161"/>
      <c r="L44" s="161"/>
      <c r="M44" s="159"/>
      <c r="N44" s="159"/>
      <c r="O44" s="159"/>
      <c r="P44" s="159"/>
      <c r="Q44" s="159"/>
      <c r="R44" s="159"/>
      <c r="S44" s="159"/>
      <c r="T44" s="159"/>
      <c r="U44" s="159"/>
      <c r="V44" s="158" t="str">
        <f t="shared" si="3"/>
        <v/>
      </c>
      <c r="W44" s="160">
        <v>47.5</v>
      </c>
      <c r="X44" s="160" t="str">
        <f t="shared" si="4"/>
        <v/>
      </c>
      <c r="Y44" s="160">
        <v>95</v>
      </c>
      <c r="Z44" s="134" t="str">
        <f t="shared" si="5"/>
        <v/>
      </c>
      <c r="AA44" s="161"/>
      <c r="AB44" s="161"/>
      <c r="AC44" s="161"/>
      <c r="AD44" s="158"/>
    </row>
    <row r="45" spans="1:30" x14ac:dyDescent="0.25">
      <c r="A45" s="158">
        <v>35</v>
      </c>
      <c r="B45" s="158"/>
      <c r="C45" s="158" t="s">
        <v>235</v>
      </c>
      <c r="D45" s="158" t="s">
        <v>648</v>
      </c>
      <c r="E45" s="158" t="s">
        <v>488</v>
      </c>
      <c r="F45" s="161"/>
      <c r="G45" s="161"/>
      <c r="H45" s="161"/>
      <c r="I45" s="161"/>
      <c r="J45" s="161"/>
      <c r="K45" s="161"/>
      <c r="L45" s="161"/>
      <c r="M45" s="159"/>
      <c r="N45" s="159"/>
      <c r="O45" s="159"/>
      <c r="P45" s="159"/>
      <c r="Q45" s="159"/>
      <c r="R45" s="159"/>
      <c r="S45" s="159"/>
      <c r="T45" s="159"/>
      <c r="U45" s="159"/>
      <c r="V45" s="158" t="str">
        <f t="shared" si="3"/>
        <v/>
      </c>
      <c r="W45" s="160">
        <v>47.5</v>
      </c>
      <c r="X45" s="160" t="str">
        <f t="shared" si="4"/>
        <v/>
      </c>
      <c r="Y45" s="160">
        <v>95</v>
      </c>
      <c r="Z45" s="134" t="str">
        <f t="shared" si="5"/>
        <v/>
      </c>
      <c r="AA45" s="161"/>
      <c r="AB45" s="161"/>
      <c r="AC45" s="161"/>
      <c r="AD45" s="158"/>
    </row>
    <row r="46" spans="1:30" x14ac:dyDescent="0.25">
      <c r="A46" s="158">
        <v>36</v>
      </c>
      <c r="B46" s="158"/>
      <c r="C46" s="158" t="s">
        <v>235</v>
      </c>
      <c r="D46" s="158" t="s">
        <v>648</v>
      </c>
      <c r="E46" s="158" t="s">
        <v>987</v>
      </c>
      <c r="F46" s="161"/>
      <c r="G46" s="161"/>
      <c r="H46" s="161"/>
      <c r="I46" s="161"/>
      <c r="J46" s="161"/>
      <c r="K46" s="161"/>
      <c r="L46" s="161"/>
      <c r="M46" s="159"/>
      <c r="N46" s="159"/>
      <c r="O46" s="159"/>
      <c r="P46" s="159"/>
      <c r="Q46" s="159"/>
      <c r="R46" s="159"/>
      <c r="S46" s="159"/>
      <c r="T46" s="159"/>
      <c r="U46" s="159"/>
      <c r="V46" s="158" t="str">
        <f t="shared" si="3"/>
        <v/>
      </c>
      <c r="W46" s="160">
        <v>47.5</v>
      </c>
      <c r="X46" s="160" t="str">
        <f t="shared" si="4"/>
        <v/>
      </c>
      <c r="Y46" s="160">
        <v>95</v>
      </c>
      <c r="Z46" s="134" t="str">
        <f t="shared" si="5"/>
        <v/>
      </c>
      <c r="AA46" s="161"/>
      <c r="AB46" s="161"/>
      <c r="AC46" s="161"/>
      <c r="AD46" s="158"/>
    </row>
    <row r="47" spans="1:30" x14ac:dyDescent="0.25">
      <c r="A47" s="158">
        <v>37</v>
      </c>
      <c r="B47" s="158"/>
      <c r="C47" s="158" t="s">
        <v>235</v>
      </c>
      <c r="D47" s="158" t="s">
        <v>648</v>
      </c>
      <c r="E47" s="158" t="s">
        <v>487</v>
      </c>
      <c r="F47" s="161"/>
      <c r="G47" s="161"/>
      <c r="H47" s="161"/>
      <c r="I47" s="161"/>
      <c r="J47" s="161"/>
      <c r="K47" s="161"/>
      <c r="L47" s="161"/>
      <c r="M47" s="159"/>
      <c r="N47" s="159"/>
      <c r="O47" s="159"/>
      <c r="P47" s="159"/>
      <c r="Q47" s="159"/>
      <c r="R47" s="159"/>
      <c r="S47" s="159"/>
      <c r="T47" s="159"/>
      <c r="U47" s="159"/>
      <c r="V47" s="158" t="str">
        <f t="shared" si="3"/>
        <v/>
      </c>
      <c r="W47" s="160">
        <v>47.5</v>
      </c>
      <c r="X47" s="160" t="str">
        <f t="shared" si="4"/>
        <v/>
      </c>
      <c r="Y47" s="160">
        <v>95</v>
      </c>
      <c r="Z47" s="134" t="str">
        <f t="shared" si="5"/>
        <v/>
      </c>
      <c r="AA47" s="161"/>
      <c r="AB47" s="161"/>
      <c r="AC47" s="161"/>
      <c r="AD47" s="158"/>
    </row>
    <row r="48" spans="1:30" x14ac:dyDescent="0.25">
      <c r="A48" s="158">
        <v>38</v>
      </c>
      <c r="B48" s="158"/>
      <c r="C48" s="158" t="s">
        <v>235</v>
      </c>
      <c r="D48" s="158" t="s">
        <v>648</v>
      </c>
      <c r="E48" s="158" t="s">
        <v>1700</v>
      </c>
      <c r="F48" s="161"/>
      <c r="G48" s="161"/>
      <c r="H48" s="161"/>
      <c r="I48" s="161"/>
      <c r="J48" s="161"/>
      <c r="K48" s="161"/>
      <c r="L48" s="161"/>
      <c r="M48" s="159"/>
      <c r="N48" s="159"/>
      <c r="O48" s="159"/>
      <c r="P48" s="159"/>
      <c r="Q48" s="159"/>
      <c r="R48" s="159"/>
      <c r="S48" s="159"/>
      <c r="T48" s="159"/>
      <c r="U48" s="159"/>
      <c r="V48" s="158" t="str">
        <f t="shared" si="3"/>
        <v/>
      </c>
      <c r="W48" s="160">
        <v>47.5</v>
      </c>
      <c r="X48" s="160" t="str">
        <f t="shared" si="4"/>
        <v/>
      </c>
      <c r="Y48" s="160">
        <v>95</v>
      </c>
      <c r="Z48" s="134" t="str">
        <f t="shared" si="5"/>
        <v/>
      </c>
      <c r="AA48" s="161"/>
      <c r="AB48" s="161"/>
      <c r="AC48" s="161"/>
      <c r="AD48" s="158"/>
    </row>
    <row r="49" spans="1:30" x14ac:dyDescent="0.25">
      <c r="A49" s="158">
        <v>39</v>
      </c>
      <c r="B49" s="158"/>
      <c r="C49" s="158" t="s">
        <v>235</v>
      </c>
      <c r="D49" s="158" t="s">
        <v>648</v>
      </c>
      <c r="E49" s="158" t="s">
        <v>829</v>
      </c>
      <c r="F49" s="161"/>
      <c r="G49" s="161"/>
      <c r="H49" s="161"/>
      <c r="I49" s="161"/>
      <c r="J49" s="161"/>
      <c r="K49" s="161"/>
      <c r="L49" s="161"/>
      <c r="M49" s="159"/>
      <c r="N49" s="159"/>
      <c r="O49" s="159"/>
      <c r="P49" s="159"/>
      <c r="Q49" s="159"/>
      <c r="R49" s="159"/>
      <c r="S49" s="159"/>
      <c r="T49" s="159"/>
      <c r="U49" s="159"/>
      <c r="V49" s="158" t="str">
        <f t="shared" si="3"/>
        <v/>
      </c>
      <c r="W49" s="160">
        <v>47.5</v>
      </c>
      <c r="X49" s="160" t="str">
        <f t="shared" si="4"/>
        <v/>
      </c>
      <c r="Y49" s="160">
        <v>95</v>
      </c>
      <c r="Z49" s="134" t="str">
        <f t="shared" si="5"/>
        <v/>
      </c>
      <c r="AA49" s="161"/>
      <c r="AB49" s="161"/>
      <c r="AC49" s="161"/>
      <c r="AD49" s="158"/>
    </row>
    <row r="50" spans="1:30" x14ac:dyDescent="0.25">
      <c r="A50" s="158">
        <v>40</v>
      </c>
      <c r="B50" s="158"/>
      <c r="C50" s="158" t="s">
        <v>318</v>
      </c>
      <c r="D50" s="158" t="s">
        <v>319</v>
      </c>
      <c r="E50" s="158" t="s">
        <v>561</v>
      </c>
      <c r="F50" s="161"/>
      <c r="G50" s="159"/>
      <c r="H50" s="159"/>
      <c r="I50" s="159"/>
      <c r="J50" s="159"/>
      <c r="K50" s="159"/>
      <c r="L50" s="159"/>
      <c r="M50" s="161"/>
      <c r="N50" s="161"/>
      <c r="O50" s="161"/>
      <c r="P50" s="161"/>
      <c r="Q50" s="161"/>
      <c r="R50" s="161"/>
      <c r="S50" s="161"/>
      <c r="T50" s="161"/>
      <c r="U50" s="161"/>
      <c r="V50" s="158" t="str">
        <f t="shared" si="3"/>
        <v/>
      </c>
      <c r="W50" s="160">
        <v>50</v>
      </c>
      <c r="X50" s="160" t="str">
        <f t="shared" si="4"/>
        <v/>
      </c>
      <c r="Y50" s="160">
        <v>100</v>
      </c>
      <c r="Z50" s="134" t="str">
        <f t="shared" si="5"/>
        <v/>
      </c>
      <c r="AA50" s="161"/>
      <c r="AB50" s="161"/>
      <c r="AC50" s="161"/>
      <c r="AD50" s="158"/>
    </row>
    <row r="51" spans="1:30" x14ac:dyDescent="0.25">
      <c r="A51" s="158">
        <v>41</v>
      </c>
      <c r="B51" s="158"/>
      <c r="C51" s="158" t="s">
        <v>318</v>
      </c>
      <c r="D51" s="158" t="s">
        <v>319</v>
      </c>
      <c r="E51" s="158" t="s">
        <v>1403</v>
      </c>
      <c r="F51" s="161"/>
      <c r="G51" s="159"/>
      <c r="H51" s="159"/>
      <c r="I51" s="159"/>
      <c r="J51" s="159"/>
      <c r="K51" s="159"/>
      <c r="L51" s="161"/>
      <c r="M51" s="161"/>
      <c r="N51" s="161"/>
      <c r="O51" s="161"/>
      <c r="P51" s="161"/>
      <c r="Q51" s="161"/>
      <c r="R51" s="161"/>
      <c r="S51" s="161"/>
      <c r="T51" s="161"/>
      <c r="U51" s="161"/>
      <c r="V51" s="158" t="str">
        <f t="shared" si="3"/>
        <v/>
      </c>
      <c r="W51" s="160">
        <v>50</v>
      </c>
      <c r="X51" s="160" t="str">
        <f t="shared" si="4"/>
        <v/>
      </c>
      <c r="Y51" s="160">
        <v>100</v>
      </c>
      <c r="Z51" s="134" t="str">
        <f t="shared" si="5"/>
        <v/>
      </c>
      <c r="AA51" s="161"/>
      <c r="AB51" s="161"/>
      <c r="AC51" s="161"/>
      <c r="AD51" s="158"/>
    </row>
    <row r="52" spans="1:30" x14ac:dyDescent="0.25">
      <c r="A52" s="158">
        <v>42</v>
      </c>
      <c r="B52" s="158"/>
      <c r="C52" s="158" t="s">
        <v>318</v>
      </c>
      <c r="D52" s="158" t="s">
        <v>319</v>
      </c>
      <c r="E52" s="158" t="s">
        <v>1095</v>
      </c>
      <c r="F52" s="161"/>
      <c r="G52" s="159"/>
      <c r="H52" s="159"/>
      <c r="I52" s="159"/>
      <c r="J52" s="159"/>
      <c r="K52" s="159"/>
      <c r="L52" s="159"/>
      <c r="M52" s="161"/>
      <c r="N52" s="161"/>
      <c r="O52" s="161"/>
      <c r="P52" s="161"/>
      <c r="Q52" s="161"/>
      <c r="R52" s="161"/>
      <c r="S52" s="161"/>
      <c r="T52" s="161"/>
      <c r="U52" s="161"/>
      <c r="V52" s="158" t="str">
        <f t="shared" si="3"/>
        <v/>
      </c>
      <c r="W52" s="160">
        <v>50</v>
      </c>
      <c r="X52" s="160" t="str">
        <f t="shared" si="4"/>
        <v/>
      </c>
      <c r="Y52" s="160">
        <v>100</v>
      </c>
      <c r="Z52" s="134" t="str">
        <f t="shared" si="5"/>
        <v/>
      </c>
      <c r="AA52" s="161"/>
      <c r="AB52" s="161"/>
      <c r="AC52" s="161"/>
      <c r="AD52" s="158"/>
    </row>
    <row r="53" spans="1:30" x14ac:dyDescent="0.25">
      <c r="A53" s="158">
        <v>43</v>
      </c>
      <c r="B53" s="158"/>
      <c r="C53" s="158" t="s">
        <v>318</v>
      </c>
      <c r="D53" s="158" t="s">
        <v>319</v>
      </c>
      <c r="E53" s="158" t="s">
        <v>1108</v>
      </c>
      <c r="F53" s="161"/>
      <c r="G53" s="159"/>
      <c r="H53" s="159"/>
      <c r="I53" s="159"/>
      <c r="J53" s="159"/>
      <c r="K53" s="159"/>
      <c r="L53" s="161"/>
      <c r="M53" s="161"/>
      <c r="N53" s="161"/>
      <c r="O53" s="161"/>
      <c r="P53" s="161"/>
      <c r="Q53" s="161"/>
      <c r="R53" s="161"/>
      <c r="S53" s="161"/>
      <c r="T53" s="161"/>
      <c r="U53" s="161"/>
      <c r="V53" s="158" t="str">
        <f t="shared" si="3"/>
        <v/>
      </c>
      <c r="W53" s="160">
        <v>50</v>
      </c>
      <c r="X53" s="160" t="str">
        <f t="shared" si="4"/>
        <v/>
      </c>
      <c r="Y53" s="160">
        <v>100</v>
      </c>
      <c r="Z53" s="134" t="str">
        <f t="shared" si="5"/>
        <v/>
      </c>
      <c r="AA53" s="161"/>
      <c r="AB53" s="161"/>
      <c r="AC53" s="161"/>
      <c r="AD53" s="158"/>
    </row>
    <row r="54" spans="1:30" x14ac:dyDescent="0.25">
      <c r="A54" s="158">
        <v>44</v>
      </c>
      <c r="B54" s="158"/>
      <c r="C54" s="158" t="s">
        <v>320</v>
      </c>
      <c r="D54" s="158" t="s">
        <v>321</v>
      </c>
      <c r="E54" s="158" t="s">
        <v>484</v>
      </c>
      <c r="F54" s="161"/>
      <c r="G54" s="161"/>
      <c r="H54" s="161"/>
      <c r="I54" s="161"/>
      <c r="J54" s="161"/>
      <c r="K54" s="161"/>
      <c r="L54" s="161"/>
      <c r="M54" s="159"/>
      <c r="N54" s="159"/>
      <c r="O54" s="159"/>
      <c r="P54" s="159"/>
      <c r="Q54" s="159"/>
      <c r="R54" s="159"/>
      <c r="S54" s="159"/>
      <c r="T54" s="159"/>
      <c r="U54" s="159"/>
      <c r="V54" s="158" t="str">
        <f t="shared" si="3"/>
        <v/>
      </c>
      <c r="W54" s="160">
        <v>45</v>
      </c>
      <c r="X54" s="160" t="str">
        <f t="shared" si="4"/>
        <v/>
      </c>
      <c r="Y54" s="160">
        <v>90</v>
      </c>
      <c r="Z54" s="134" t="str">
        <f t="shared" si="5"/>
        <v/>
      </c>
      <c r="AA54" s="161"/>
      <c r="AB54" s="161"/>
      <c r="AC54" s="161"/>
      <c r="AD54" s="158"/>
    </row>
    <row r="55" spans="1:30" x14ac:dyDescent="0.25">
      <c r="A55" s="158">
        <v>45</v>
      </c>
      <c r="B55" s="158"/>
      <c r="C55" s="158" t="s">
        <v>320</v>
      </c>
      <c r="D55" s="158" t="s">
        <v>321</v>
      </c>
      <c r="E55" s="158" t="s">
        <v>485</v>
      </c>
      <c r="F55" s="161"/>
      <c r="G55" s="161"/>
      <c r="H55" s="161"/>
      <c r="I55" s="161"/>
      <c r="J55" s="161"/>
      <c r="K55" s="161"/>
      <c r="L55" s="161"/>
      <c r="M55" s="159"/>
      <c r="N55" s="159"/>
      <c r="O55" s="159"/>
      <c r="P55" s="159"/>
      <c r="Q55" s="159"/>
      <c r="R55" s="159"/>
      <c r="S55" s="159"/>
      <c r="T55" s="159"/>
      <c r="U55" s="159"/>
      <c r="V55" s="158" t="str">
        <f t="shared" si="3"/>
        <v/>
      </c>
      <c r="W55" s="160">
        <v>45</v>
      </c>
      <c r="X55" s="160" t="str">
        <f t="shared" si="4"/>
        <v/>
      </c>
      <c r="Y55" s="160">
        <v>90</v>
      </c>
      <c r="Z55" s="134" t="str">
        <f t="shared" si="5"/>
        <v/>
      </c>
      <c r="AA55" s="161"/>
      <c r="AB55" s="161"/>
      <c r="AC55" s="161"/>
      <c r="AD55" s="158"/>
    </row>
    <row r="56" spans="1:30" x14ac:dyDescent="0.25">
      <c r="A56" s="158">
        <v>46</v>
      </c>
      <c r="B56" s="158"/>
      <c r="C56" s="158" t="s">
        <v>320</v>
      </c>
      <c r="D56" s="158" t="s">
        <v>321</v>
      </c>
      <c r="E56" s="158" t="s">
        <v>561</v>
      </c>
      <c r="F56" s="161"/>
      <c r="G56" s="161"/>
      <c r="H56" s="161"/>
      <c r="I56" s="161"/>
      <c r="J56" s="161"/>
      <c r="K56" s="161"/>
      <c r="L56" s="161"/>
      <c r="M56" s="159"/>
      <c r="N56" s="159"/>
      <c r="O56" s="159"/>
      <c r="P56" s="159"/>
      <c r="Q56" s="159"/>
      <c r="R56" s="159"/>
      <c r="S56" s="159"/>
      <c r="T56" s="159"/>
      <c r="U56" s="159"/>
      <c r="V56" s="158" t="str">
        <f t="shared" si="3"/>
        <v/>
      </c>
      <c r="W56" s="160">
        <v>45</v>
      </c>
      <c r="X56" s="160" t="str">
        <f t="shared" si="4"/>
        <v/>
      </c>
      <c r="Y56" s="160">
        <v>90</v>
      </c>
      <c r="Z56" s="134" t="str">
        <f t="shared" si="5"/>
        <v/>
      </c>
      <c r="AA56" s="161"/>
      <c r="AB56" s="161"/>
      <c r="AC56" s="161"/>
      <c r="AD56" s="158"/>
    </row>
    <row r="57" spans="1:30" x14ac:dyDescent="0.25">
      <c r="A57" s="158">
        <v>47</v>
      </c>
      <c r="B57" s="158"/>
      <c r="C57" s="158" t="s">
        <v>320</v>
      </c>
      <c r="D57" s="158" t="s">
        <v>321</v>
      </c>
      <c r="E57" s="158" t="s">
        <v>486</v>
      </c>
      <c r="F57" s="161"/>
      <c r="G57" s="161"/>
      <c r="H57" s="161"/>
      <c r="I57" s="161"/>
      <c r="J57" s="161"/>
      <c r="K57" s="161"/>
      <c r="L57" s="161"/>
      <c r="M57" s="159"/>
      <c r="N57" s="159"/>
      <c r="O57" s="159"/>
      <c r="P57" s="159"/>
      <c r="Q57" s="159"/>
      <c r="R57" s="159"/>
      <c r="S57" s="159"/>
      <c r="T57" s="159"/>
      <c r="U57" s="159"/>
      <c r="V57" s="158" t="str">
        <f t="shared" si="3"/>
        <v/>
      </c>
      <c r="W57" s="160">
        <v>45</v>
      </c>
      <c r="X57" s="160" t="str">
        <f t="shared" si="4"/>
        <v/>
      </c>
      <c r="Y57" s="160">
        <v>90</v>
      </c>
      <c r="Z57" s="134" t="str">
        <f t="shared" si="5"/>
        <v/>
      </c>
      <c r="AA57" s="161"/>
      <c r="AB57" s="161"/>
      <c r="AC57" s="161"/>
      <c r="AD57" s="158"/>
    </row>
    <row r="58" spans="1:30" x14ac:dyDescent="0.25">
      <c r="A58" s="158">
        <v>48</v>
      </c>
      <c r="B58" s="158"/>
      <c r="C58" s="158" t="s">
        <v>320</v>
      </c>
      <c r="D58" s="158" t="s">
        <v>321</v>
      </c>
      <c r="E58" s="158" t="s">
        <v>1108</v>
      </c>
      <c r="F58" s="161"/>
      <c r="G58" s="161"/>
      <c r="H58" s="161"/>
      <c r="I58" s="161"/>
      <c r="J58" s="161"/>
      <c r="K58" s="161"/>
      <c r="L58" s="161"/>
      <c r="M58" s="159"/>
      <c r="N58" s="159"/>
      <c r="O58" s="159"/>
      <c r="P58" s="159"/>
      <c r="Q58" s="159"/>
      <c r="R58" s="159"/>
      <c r="S58" s="159"/>
      <c r="T58" s="161"/>
      <c r="U58" s="161"/>
      <c r="V58" s="158" t="str">
        <f t="shared" si="3"/>
        <v/>
      </c>
      <c r="W58" s="160">
        <v>45</v>
      </c>
      <c r="X58" s="160" t="str">
        <f t="shared" si="4"/>
        <v/>
      </c>
      <c r="Y58" s="160">
        <v>90</v>
      </c>
      <c r="Z58" s="134" t="str">
        <f t="shared" si="5"/>
        <v/>
      </c>
      <c r="AA58" s="161"/>
      <c r="AB58" s="161"/>
      <c r="AC58" s="161"/>
      <c r="AD58" s="158"/>
    </row>
    <row r="59" spans="1:30" x14ac:dyDescent="0.25">
      <c r="A59" s="158">
        <v>49</v>
      </c>
      <c r="B59" s="158"/>
      <c r="C59" s="158" t="s">
        <v>320</v>
      </c>
      <c r="D59" s="158" t="s">
        <v>321</v>
      </c>
      <c r="E59" s="158" t="s">
        <v>1121</v>
      </c>
      <c r="F59" s="161"/>
      <c r="G59" s="161"/>
      <c r="H59" s="161"/>
      <c r="I59" s="161"/>
      <c r="J59" s="161"/>
      <c r="K59" s="161"/>
      <c r="L59" s="161"/>
      <c r="M59" s="161"/>
      <c r="N59" s="161"/>
      <c r="O59" s="159"/>
      <c r="P59" s="159"/>
      <c r="Q59" s="159"/>
      <c r="R59" s="159"/>
      <c r="S59" s="159"/>
      <c r="T59" s="159"/>
      <c r="U59" s="161"/>
      <c r="V59" s="158" t="str">
        <f t="shared" si="3"/>
        <v/>
      </c>
      <c r="W59" s="160">
        <v>45</v>
      </c>
      <c r="X59" s="160" t="str">
        <f t="shared" si="4"/>
        <v/>
      </c>
      <c r="Y59" s="160">
        <v>90</v>
      </c>
      <c r="Z59" s="134" t="str">
        <f t="shared" si="5"/>
        <v/>
      </c>
      <c r="AA59" s="161"/>
      <c r="AB59" s="161"/>
      <c r="AC59" s="161"/>
      <c r="AD59" s="158"/>
    </row>
    <row r="60" spans="1:30" x14ac:dyDescent="0.25">
      <c r="A60" s="158">
        <v>50</v>
      </c>
      <c r="B60" s="158"/>
      <c r="C60" s="158" t="s">
        <v>320</v>
      </c>
      <c r="D60" s="158" t="s">
        <v>321</v>
      </c>
      <c r="E60" s="158" t="s">
        <v>1012</v>
      </c>
      <c r="F60" s="161"/>
      <c r="G60" s="161"/>
      <c r="H60" s="161"/>
      <c r="I60" s="161"/>
      <c r="J60" s="161"/>
      <c r="K60" s="161"/>
      <c r="L60" s="161"/>
      <c r="M60" s="159"/>
      <c r="N60" s="159"/>
      <c r="O60" s="159"/>
      <c r="P60" s="159"/>
      <c r="Q60" s="159"/>
      <c r="R60" s="159"/>
      <c r="S60" s="159"/>
      <c r="T60" s="159"/>
      <c r="U60" s="159"/>
      <c r="V60" s="158" t="str">
        <f t="shared" si="3"/>
        <v/>
      </c>
      <c r="W60" s="160">
        <v>45</v>
      </c>
      <c r="X60" s="160" t="str">
        <f t="shared" si="4"/>
        <v/>
      </c>
      <c r="Y60" s="160">
        <v>90</v>
      </c>
      <c r="Z60" s="134" t="str">
        <f t="shared" si="5"/>
        <v/>
      </c>
      <c r="AA60" s="161"/>
      <c r="AB60" s="161"/>
      <c r="AC60" s="161"/>
      <c r="AD60" s="158"/>
    </row>
    <row r="61" spans="1:30" x14ac:dyDescent="0.25">
      <c r="A61" s="158">
        <v>51</v>
      </c>
      <c r="B61" s="158"/>
      <c r="C61" s="158" t="s">
        <v>320</v>
      </c>
      <c r="D61" s="158" t="s">
        <v>321</v>
      </c>
      <c r="E61" s="158" t="s">
        <v>802</v>
      </c>
      <c r="F61" s="161"/>
      <c r="G61" s="161"/>
      <c r="H61" s="161"/>
      <c r="I61" s="161"/>
      <c r="J61" s="161"/>
      <c r="K61" s="161"/>
      <c r="L61" s="161"/>
      <c r="M61" s="159"/>
      <c r="N61" s="159"/>
      <c r="O61" s="159"/>
      <c r="P61" s="159"/>
      <c r="Q61" s="159"/>
      <c r="R61" s="159"/>
      <c r="S61" s="159"/>
      <c r="T61" s="159"/>
      <c r="U61" s="159"/>
      <c r="V61" s="158" t="str">
        <f t="shared" si="3"/>
        <v/>
      </c>
      <c r="W61" s="160">
        <v>45</v>
      </c>
      <c r="X61" s="160" t="str">
        <f t="shared" si="4"/>
        <v/>
      </c>
      <c r="Y61" s="160">
        <v>90</v>
      </c>
      <c r="Z61" s="134" t="str">
        <f t="shared" si="5"/>
        <v/>
      </c>
      <c r="AA61" s="161"/>
      <c r="AB61" s="161"/>
      <c r="AC61" s="161"/>
      <c r="AD61" s="158"/>
    </row>
    <row r="62" spans="1:30" x14ac:dyDescent="0.25">
      <c r="A62" s="158">
        <v>52</v>
      </c>
      <c r="B62" s="158"/>
      <c r="C62" s="158" t="s">
        <v>2527</v>
      </c>
      <c r="D62" s="158" t="s">
        <v>2528</v>
      </c>
      <c r="E62" s="158" t="s">
        <v>484</v>
      </c>
      <c r="F62" s="159"/>
      <c r="G62" s="159"/>
      <c r="H62" s="159"/>
      <c r="I62" s="159"/>
      <c r="J62" s="159"/>
      <c r="K62" s="159"/>
      <c r="L62" s="159"/>
      <c r="M62" s="161"/>
      <c r="N62" s="161"/>
      <c r="O62" s="161"/>
      <c r="P62" s="161"/>
      <c r="Q62" s="161"/>
      <c r="R62" s="161"/>
      <c r="S62" s="161"/>
      <c r="T62" s="161"/>
      <c r="U62" s="161"/>
      <c r="V62" s="158" t="str">
        <f t="shared" si="3"/>
        <v/>
      </c>
      <c r="W62" s="160">
        <v>47.5</v>
      </c>
      <c r="X62" s="160" t="str">
        <f t="shared" si="4"/>
        <v/>
      </c>
      <c r="Y62" s="160">
        <v>95</v>
      </c>
      <c r="Z62" s="134" t="str">
        <f t="shared" si="5"/>
        <v/>
      </c>
      <c r="AA62" s="161"/>
      <c r="AB62" s="161"/>
      <c r="AC62" s="161"/>
      <c r="AD62" s="158"/>
    </row>
    <row r="63" spans="1:30" x14ac:dyDescent="0.25">
      <c r="A63" s="158">
        <v>53</v>
      </c>
      <c r="B63" s="158"/>
      <c r="C63" s="158" t="s">
        <v>2527</v>
      </c>
      <c r="D63" s="158" t="s">
        <v>2528</v>
      </c>
      <c r="E63" s="158" t="s">
        <v>802</v>
      </c>
      <c r="F63" s="159"/>
      <c r="G63" s="159"/>
      <c r="H63" s="159"/>
      <c r="I63" s="159"/>
      <c r="J63" s="159"/>
      <c r="K63" s="159"/>
      <c r="L63" s="159"/>
      <c r="M63" s="161"/>
      <c r="N63" s="161"/>
      <c r="O63" s="161"/>
      <c r="P63" s="161"/>
      <c r="Q63" s="161"/>
      <c r="R63" s="161"/>
      <c r="S63" s="161"/>
      <c r="T63" s="161"/>
      <c r="U63" s="161"/>
      <c r="V63" s="158" t="str">
        <f t="shared" si="3"/>
        <v/>
      </c>
      <c r="W63" s="160">
        <v>47.5</v>
      </c>
      <c r="X63" s="160" t="str">
        <f t="shared" si="4"/>
        <v/>
      </c>
      <c r="Y63" s="160">
        <v>95</v>
      </c>
      <c r="Z63" s="134" t="str">
        <f t="shared" si="5"/>
        <v/>
      </c>
      <c r="AA63" s="161"/>
      <c r="AB63" s="161"/>
      <c r="AC63" s="161"/>
      <c r="AD63" s="158"/>
    </row>
    <row r="64" spans="1:30" x14ac:dyDescent="0.25">
      <c r="A64" s="158">
        <v>54</v>
      </c>
      <c r="B64" s="158"/>
      <c r="C64" s="158" t="s">
        <v>2527</v>
      </c>
      <c r="D64" s="158" t="s">
        <v>2528</v>
      </c>
      <c r="E64" s="158" t="s">
        <v>486</v>
      </c>
      <c r="F64" s="159"/>
      <c r="G64" s="159"/>
      <c r="H64" s="159"/>
      <c r="I64" s="159"/>
      <c r="J64" s="159"/>
      <c r="K64" s="159"/>
      <c r="L64" s="159"/>
      <c r="M64" s="161"/>
      <c r="N64" s="161"/>
      <c r="O64" s="161"/>
      <c r="P64" s="161"/>
      <c r="Q64" s="161"/>
      <c r="R64" s="161"/>
      <c r="S64" s="161"/>
      <c r="T64" s="161"/>
      <c r="U64" s="161"/>
      <c r="V64" s="158" t="str">
        <f t="shared" si="3"/>
        <v/>
      </c>
      <c r="W64" s="160">
        <v>47.5</v>
      </c>
      <c r="X64" s="160" t="str">
        <f t="shared" si="4"/>
        <v/>
      </c>
      <c r="Y64" s="160">
        <v>95</v>
      </c>
      <c r="Z64" s="134" t="str">
        <f t="shared" si="5"/>
        <v/>
      </c>
      <c r="AA64" s="161"/>
      <c r="AB64" s="161"/>
      <c r="AC64" s="161"/>
      <c r="AD64" s="158"/>
    </row>
    <row r="66" spans="21:30" x14ac:dyDescent="0.25">
      <c r="U66" s="158" t="s">
        <v>448</v>
      </c>
      <c r="V66" s="259">
        <f>SUM(V9:V65)</f>
        <v>0</v>
      </c>
      <c r="W66" s="259"/>
      <c r="X66" s="184">
        <f>SUM(X9:X65)</f>
        <v>0</v>
      </c>
      <c r="AD66">
        <f>SUM(AD9:AD65)</f>
        <v>0</v>
      </c>
    </row>
  </sheetData>
  <sheetProtection algorithmName="SHA-512" hashValue="Vg7KRgelDcHVBmmE3mI1RVPm0jEJcAF54apC39jeJCmXFny1ozEHopCDY+61OcpOJrv/GiMI/JIAjywU5lz0hw==" saltValue="lJ4RDbGdg3JOBdL0Vz1wBg==" spinCount="100000" sheet="1" objects="1" scenarios="1" formatColumns="0" formatRows="0"/>
  <mergeCells count="4">
    <mergeCell ref="AA9:AC9"/>
    <mergeCell ref="V66:W66"/>
    <mergeCell ref="AA6:AC6"/>
    <mergeCell ref="AA5:AC5"/>
  </mergeCells>
  <dataValidations count="1">
    <dataValidation type="whole" operator="greaterThan" allowBlank="1" showInputMessage="1" showErrorMessage="1" errorTitle="Integers" error="You must enter a number greater than 0" promptTitle="Integers" sqref="F62:L64 M60:U61 O59:T59 M58:S58 M54:U57 G51:K53 L52 G50:L50 M43:U49 F19:L42 T18:U18 O17:S18 M16:T16 N15:S15 M13:U14 O12:T12 M11:S11" xr:uid="{53B57F76-C8C5-4D05-80F9-E99BF3851C94}">
      <formula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F76F-001B-4A3A-9872-95DF3496C754}">
  <sheetPr codeName="Sheet5">
    <tabColor rgb="FF00B050"/>
  </sheetPr>
  <dimension ref="A4:V1104"/>
  <sheetViews>
    <sheetView topLeftCell="G1" workbookViewId="0">
      <pane ySplit="6" topLeftCell="A1086" activePane="bottomLeft" state="frozen"/>
      <selection pane="bottomLeft" activeCell="M1104" sqref="M1104"/>
    </sheetView>
  </sheetViews>
  <sheetFormatPr defaultColWidth="9.140625" defaultRowHeight="15" x14ac:dyDescent="0.25"/>
  <cols>
    <col min="1" max="1" width="13.85546875" customWidth="1"/>
    <col min="2" max="2" width="32.5703125" customWidth="1"/>
    <col min="3" max="3" width="69.5703125" bestFit="1" customWidth="1"/>
    <col min="4" max="4" width="32.42578125" bestFit="1" customWidth="1"/>
    <col min="5" max="5" width="12.7109375" style="1" bestFit="1" customWidth="1"/>
    <col min="6" max="7" width="31.140625" customWidth="1"/>
    <col min="8" max="8" width="53.28515625" customWidth="1"/>
    <col min="9" max="9" width="28.5703125" customWidth="1"/>
    <col min="10" max="10" width="23.85546875" style="4" customWidth="1"/>
    <col min="11" max="11" width="17.85546875" bestFit="1" customWidth="1"/>
    <col min="12" max="16" width="17.85546875" customWidth="1"/>
    <col min="17" max="17" width="37.42578125" bestFit="1" customWidth="1"/>
    <col min="18" max="18" width="34.28515625" customWidth="1"/>
    <col min="19" max="19" width="35.140625" bestFit="1" customWidth="1"/>
    <col min="21" max="21" width="16.140625" bestFit="1" customWidth="1"/>
    <col min="22" max="22" width="15.85546875" bestFit="1" customWidth="1"/>
  </cols>
  <sheetData>
    <row r="4" spans="1:22" x14ac:dyDescent="0.25">
      <c r="M4" cm="1">
        <f t="array" ref="M4">SUM(SUMIF(MasterWorksheet!$D:$D,{"HR42151NVO","HR42104NVO","CH42153NVO","CH84036NVO"},MasterWorksheet!$M:$M))</f>
        <v>0</v>
      </c>
    </row>
    <row r="6" spans="1:22" s="2" customFormat="1" ht="38.450000000000003" customHeight="1" x14ac:dyDescent="0.25">
      <c r="A6" s="5" t="s">
        <v>54</v>
      </c>
      <c r="B6" s="5" t="s">
        <v>48</v>
      </c>
      <c r="C6" s="5" t="s">
        <v>55</v>
      </c>
      <c r="D6" s="5" t="s">
        <v>56</v>
      </c>
      <c r="E6" s="5" t="s">
        <v>57</v>
      </c>
      <c r="F6" s="5" t="s">
        <v>58</v>
      </c>
      <c r="G6" s="5" t="s">
        <v>59</v>
      </c>
      <c r="H6" s="5" t="s">
        <v>60</v>
      </c>
      <c r="I6" s="5" t="s">
        <v>61</v>
      </c>
      <c r="J6" s="6" t="s">
        <v>62</v>
      </c>
      <c r="K6" s="5" t="s">
        <v>63</v>
      </c>
      <c r="L6" s="5" t="s">
        <v>64</v>
      </c>
      <c r="M6" s="5" t="s">
        <v>23</v>
      </c>
      <c r="N6" s="5" t="s">
        <v>65</v>
      </c>
      <c r="O6" s="5" t="s">
        <v>66</v>
      </c>
      <c r="P6" s="5" t="s">
        <v>67</v>
      </c>
      <c r="Q6" s="5" t="s">
        <v>68</v>
      </c>
      <c r="R6" s="5" t="s">
        <v>69</v>
      </c>
      <c r="S6" s="5" t="s">
        <v>70</v>
      </c>
      <c r="T6" s="5" t="s">
        <v>71</v>
      </c>
      <c r="U6" s="5" t="s">
        <v>451</v>
      </c>
      <c r="V6" s="5" t="s">
        <v>424</v>
      </c>
    </row>
    <row r="7" spans="1:22" x14ac:dyDescent="0.25">
      <c r="A7">
        <v>1</v>
      </c>
      <c r="C7" t="s">
        <v>210</v>
      </c>
      <c r="D7" t="s">
        <v>211</v>
      </c>
      <c r="E7" s="1" t="s">
        <v>325</v>
      </c>
      <c r="F7" t="s">
        <v>484</v>
      </c>
      <c r="G7" t="s">
        <v>209</v>
      </c>
      <c r="H7" t="s">
        <v>524</v>
      </c>
      <c r="I7" t="s">
        <v>531</v>
      </c>
      <c r="J7" s="4" t="s">
        <v>532</v>
      </c>
      <c r="K7" t="s">
        <v>210</v>
      </c>
      <c r="L7" t="s">
        <v>212</v>
      </c>
      <c r="M7">
        <f t="shared" ref="M7:M70" ca="1" si="0">IF(ISERROR(VLOOKUP(A7,INDIRECT(J7),MATCH(G7,INDIRECT(I7),FALSE))),0,VLOOKUP(A7,INDIRECT(J7),MATCH(G7,INDIRECT(I7),FALSE)))</f>
        <v>0</v>
      </c>
      <c r="N7">
        <f t="shared" ref="N7:N70" ca="1" si="1">IF(ISERROR(VLOOKUP(A7,INDIRECT(J7),MATCH("WHLS $",INDIRECT(I7),FALSE))),0,VLOOKUP(A7,INDIRECT(J7),MATCH("WHLS $",INDIRECT(I7),FALSE)))</f>
        <v>18</v>
      </c>
      <c r="O7">
        <f t="shared" ref="O7:O70" si="2">(DiscountBooking+DiscountExtra) * 100</f>
        <v>0</v>
      </c>
      <c r="P7">
        <f t="shared" ref="P7:P70" ca="1" si="3">M7*R7</f>
        <v>0</v>
      </c>
      <c r="Q7">
        <f t="shared" ref="Q7:Q70" ca="1" si="4">P7*(1-(O7/100))</f>
        <v>0</v>
      </c>
      <c r="R7">
        <v>18</v>
      </c>
      <c r="S7">
        <v>36</v>
      </c>
      <c r="T7" t="s">
        <v>209</v>
      </c>
      <c r="U7" t="s">
        <v>425</v>
      </c>
      <c r="V7" t="s">
        <v>196</v>
      </c>
    </row>
    <row r="8" spans="1:22" x14ac:dyDescent="0.25">
      <c r="A8">
        <v>2</v>
      </c>
      <c r="C8" t="s">
        <v>213</v>
      </c>
      <c r="D8" t="s">
        <v>211</v>
      </c>
      <c r="E8" s="1" t="s">
        <v>325</v>
      </c>
      <c r="F8" t="s">
        <v>485</v>
      </c>
      <c r="G8" t="s">
        <v>209</v>
      </c>
      <c r="H8" t="s">
        <v>524</v>
      </c>
      <c r="I8" t="s">
        <v>531</v>
      </c>
      <c r="J8" s="4" t="s">
        <v>532</v>
      </c>
      <c r="K8" t="s">
        <v>213</v>
      </c>
      <c r="L8" t="s">
        <v>214</v>
      </c>
      <c r="M8">
        <f t="shared" ca="1" si="0"/>
        <v>0</v>
      </c>
      <c r="N8">
        <f t="shared" ca="1" si="1"/>
        <v>18</v>
      </c>
      <c r="O8">
        <f t="shared" si="2"/>
        <v>0</v>
      </c>
      <c r="P8">
        <f t="shared" ca="1" si="3"/>
        <v>0</v>
      </c>
      <c r="Q8">
        <f t="shared" ca="1" si="4"/>
        <v>0</v>
      </c>
      <c r="R8">
        <v>18</v>
      </c>
      <c r="S8">
        <v>36</v>
      </c>
      <c r="T8" t="s">
        <v>209</v>
      </c>
      <c r="U8" t="s">
        <v>425</v>
      </c>
      <c r="V8" t="s">
        <v>196</v>
      </c>
    </row>
    <row r="9" spans="1:22" x14ac:dyDescent="0.25">
      <c r="A9">
        <v>3</v>
      </c>
      <c r="C9" t="s">
        <v>650</v>
      </c>
      <c r="D9" t="s">
        <v>211</v>
      </c>
      <c r="E9" s="1" t="s">
        <v>325</v>
      </c>
      <c r="F9" t="s">
        <v>651</v>
      </c>
      <c r="G9" t="s">
        <v>209</v>
      </c>
      <c r="H9" t="s">
        <v>524</v>
      </c>
      <c r="I9" t="s">
        <v>531</v>
      </c>
      <c r="J9" s="4" t="s">
        <v>532</v>
      </c>
      <c r="K9" t="s">
        <v>650</v>
      </c>
      <c r="L9" t="s">
        <v>652</v>
      </c>
      <c r="M9">
        <f t="shared" ca="1" si="0"/>
        <v>0</v>
      </c>
      <c r="N9">
        <f t="shared" ca="1" si="1"/>
        <v>18</v>
      </c>
      <c r="O9">
        <f t="shared" si="2"/>
        <v>0</v>
      </c>
      <c r="P9">
        <f t="shared" ca="1" si="3"/>
        <v>0</v>
      </c>
      <c r="Q9">
        <f t="shared" ca="1" si="4"/>
        <v>0</v>
      </c>
      <c r="R9">
        <v>18</v>
      </c>
      <c r="S9">
        <v>36</v>
      </c>
      <c r="T9" t="s">
        <v>209</v>
      </c>
      <c r="U9" t="s">
        <v>425</v>
      </c>
      <c r="V9" t="s">
        <v>196</v>
      </c>
    </row>
    <row r="10" spans="1:22" x14ac:dyDescent="0.25">
      <c r="A10">
        <v>4</v>
      </c>
      <c r="C10" t="s">
        <v>215</v>
      </c>
      <c r="D10" t="s">
        <v>211</v>
      </c>
      <c r="E10" s="1" t="s">
        <v>325</v>
      </c>
      <c r="F10" t="s">
        <v>486</v>
      </c>
      <c r="G10" t="s">
        <v>209</v>
      </c>
      <c r="H10" t="s">
        <v>524</v>
      </c>
      <c r="I10" t="s">
        <v>531</v>
      </c>
      <c r="J10" s="4" t="s">
        <v>532</v>
      </c>
      <c r="K10" t="s">
        <v>215</v>
      </c>
      <c r="L10" t="s">
        <v>216</v>
      </c>
      <c r="M10">
        <f t="shared" ca="1" si="0"/>
        <v>0</v>
      </c>
      <c r="N10">
        <f t="shared" ca="1" si="1"/>
        <v>18</v>
      </c>
      <c r="O10">
        <f t="shared" si="2"/>
        <v>0</v>
      </c>
      <c r="P10">
        <f t="shared" ca="1" si="3"/>
        <v>0</v>
      </c>
      <c r="Q10">
        <f t="shared" ca="1" si="4"/>
        <v>0</v>
      </c>
      <c r="R10">
        <v>18</v>
      </c>
      <c r="S10">
        <v>36</v>
      </c>
      <c r="T10" t="s">
        <v>209</v>
      </c>
      <c r="U10" t="s">
        <v>425</v>
      </c>
      <c r="V10" t="s">
        <v>196</v>
      </c>
    </row>
    <row r="11" spans="1:22" x14ac:dyDescent="0.25">
      <c r="A11">
        <v>5</v>
      </c>
      <c r="C11" t="s">
        <v>218</v>
      </c>
      <c r="D11" t="s">
        <v>219</v>
      </c>
      <c r="E11" s="1" t="s">
        <v>238</v>
      </c>
      <c r="F11" t="s">
        <v>484</v>
      </c>
      <c r="G11" t="s">
        <v>209</v>
      </c>
      <c r="H11" t="s">
        <v>524</v>
      </c>
      <c r="I11" t="s">
        <v>531</v>
      </c>
      <c r="J11" s="4" t="s">
        <v>532</v>
      </c>
      <c r="K11" t="s">
        <v>218</v>
      </c>
      <c r="L11" t="s">
        <v>220</v>
      </c>
      <c r="M11">
        <f t="shared" ca="1" si="0"/>
        <v>0</v>
      </c>
      <c r="N11">
        <f t="shared" ca="1" si="1"/>
        <v>20</v>
      </c>
      <c r="O11">
        <f t="shared" si="2"/>
        <v>0</v>
      </c>
      <c r="P11">
        <f t="shared" ca="1" si="3"/>
        <v>0</v>
      </c>
      <c r="Q11">
        <f t="shared" ca="1" si="4"/>
        <v>0</v>
      </c>
      <c r="R11">
        <v>20</v>
      </c>
      <c r="S11">
        <v>40</v>
      </c>
      <c r="T11" t="s">
        <v>209</v>
      </c>
      <c r="U11" t="s">
        <v>425</v>
      </c>
      <c r="V11" t="s">
        <v>196</v>
      </c>
    </row>
    <row r="12" spans="1:22" x14ac:dyDescent="0.25">
      <c r="A12">
        <v>6</v>
      </c>
      <c r="C12" t="s">
        <v>221</v>
      </c>
      <c r="D12" t="s">
        <v>219</v>
      </c>
      <c r="E12" s="1" t="s">
        <v>238</v>
      </c>
      <c r="F12" t="s">
        <v>485</v>
      </c>
      <c r="G12" t="s">
        <v>209</v>
      </c>
      <c r="H12" t="s">
        <v>524</v>
      </c>
      <c r="I12" t="s">
        <v>531</v>
      </c>
      <c r="J12" s="4" t="s">
        <v>532</v>
      </c>
      <c r="K12" t="s">
        <v>221</v>
      </c>
      <c r="L12" t="s">
        <v>222</v>
      </c>
      <c r="M12">
        <f t="shared" ca="1" si="0"/>
        <v>0</v>
      </c>
      <c r="N12">
        <f t="shared" ca="1" si="1"/>
        <v>20</v>
      </c>
      <c r="O12">
        <f t="shared" si="2"/>
        <v>0</v>
      </c>
      <c r="P12">
        <f t="shared" ca="1" si="3"/>
        <v>0</v>
      </c>
      <c r="Q12">
        <f t="shared" ca="1" si="4"/>
        <v>0</v>
      </c>
      <c r="R12">
        <v>20</v>
      </c>
      <c r="S12">
        <v>40</v>
      </c>
      <c r="T12" t="s">
        <v>209</v>
      </c>
      <c r="U12" t="s">
        <v>425</v>
      </c>
      <c r="V12" t="s">
        <v>196</v>
      </c>
    </row>
    <row r="13" spans="1:22" x14ac:dyDescent="0.25">
      <c r="A13">
        <v>7</v>
      </c>
      <c r="C13" t="s">
        <v>223</v>
      </c>
      <c r="D13" t="s">
        <v>219</v>
      </c>
      <c r="E13" s="1" t="s">
        <v>238</v>
      </c>
      <c r="F13" t="s">
        <v>487</v>
      </c>
      <c r="G13" t="s">
        <v>209</v>
      </c>
      <c r="H13" t="s">
        <v>524</v>
      </c>
      <c r="I13" t="s">
        <v>531</v>
      </c>
      <c r="J13" s="4" t="s">
        <v>532</v>
      </c>
      <c r="K13" t="s">
        <v>223</v>
      </c>
      <c r="L13" t="s">
        <v>224</v>
      </c>
      <c r="M13">
        <f t="shared" ca="1" si="0"/>
        <v>0</v>
      </c>
      <c r="N13">
        <f t="shared" ca="1" si="1"/>
        <v>20</v>
      </c>
      <c r="O13">
        <f t="shared" si="2"/>
        <v>0</v>
      </c>
      <c r="P13">
        <f t="shared" ca="1" si="3"/>
        <v>0</v>
      </c>
      <c r="Q13">
        <f t="shared" ca="1" si="4"/>
        <v>0</v>
      </c>
      <c r="R13">
        <v>20</v>
      </c>
      <c r="S13">
        <v>40</v>
      </c>
      <c r="T13" t="s">
        <v>209</v>
      </c>
      <c r="U13" t="s">
        <v>425</v>
      </c>
      <c r="V13" t="s">
        <v>196</v>
      </c>
    </row>
    <row r="14" spans="1:22" x14ac:dyDescent="0.25">
      <c r="A14">
        <v>8</v>
      </c>
      <c r="C14" t="s">
        <v>239</v>
      </c>
      <c r="D14" t="s">
        <v>240</v>
      </c>
      <c r="E14" s="1" t="s">
        <v>241</v>
      </c>
      <c r="F14" t="s">
        <v>484</v>
      </c>
      <c r="G14" t="s">
        <v>242</v>
      </c>
      <c r="H14" t="s">
        <v>524</v>
      </c>
      <c r="I14" t="s">
        <v>531</v>
      </c>
      <c r="J14" s="4" t="s">
        <v>532</v>
      </c>
      <c r="K14" t="s">
        <v>239</v>
      </c>
      <c r="L14" t="s">
        <v>243</v>
      </c>
      <c r="M14">
        <f t="shared" ca="1" si="0"/>
        <v>0</v>
      </c>
      <c r="N14">
        <f t="shared" ca="1" si="1"/>
        <v>17.5</v>
      </c>
      <c r="O14">
        <f t="shared" si="2"/>
        <v>0</v>
      </c>
      <c r="P14">
        <f t="shared" ca="1" si="3"/>
        <v>0</v>
      </c>
      <c r="Q14">
        <f t="shared" ca="1" si="4"/>
        <v>0</v>
      </c>
      <c r="R14">
        <v>17.5</v>
      </c>
      <c r="S14">
        <v>35</v>
      </c>
      <c r="T14" t="s">
        <v>242</v>
      </c>
      <c r="U14" t="s">
        <v>425</v>
      </c>
      <c r="V14" t="s">
        <v>196</v>
      </c>
    </row>
    <row r="15" spans="1:22" x14ac:dyDescent="0.25">
      <c r="A15">
        <v>8</v>
      </c>
      <c r="C15" t="s">
        <v>244</v>
      </c>
      <c r="D15" t="s">
        <v>240</v>
      </c>
      <c r="E15" s="1" t="s">
        <v>241</v>
      </c>
      <c r="F15" t="s">
        <v>484</v>
      </c>
      <c r="G15" t="s">
        <v>245</v>
      </c>
      <c r="H15" t="s">
        <v>524</v>
      </c>
      <c r="I15" t="s">
        <v>531</v>
      </c>
      <c r="J15" s="4" t="s">
        <v>532</v>
      </c>
      <c r="K15" t="s">
        <v>244</v>
      </c>
      <c r="L15" t="s">
        <v>246</v>
      </c>
      <c r="M15">
        <f t="shared" ca="1" si="0"/>
        <v>0</v>
      </c>
      <c r="N15">
        <f t="shared" ca="1" si="1"/>
        <v>17.5</v>
      </c>
      <c r="O15">
        <f t="shared" si="2"/>
        <v>0</v>
      </c>
      <c r="P15">
        <f t="shared" ca="1" si="3"/>
        <v>0</v>
      </c>
      <c r="Q15">
        <f t="shared" ca="1" si="4"/>
        <v>0</v>
      </c>
      <c r="R15">
        <v>17.5</v>
      </c>
      <c r="S15">
        <v>35</v>
      </c>
      <c r="T15" t="s">
        <v>245</v>
      </c>
      <c r="U15" t="s">
        <v>425</v>
      </c>
      <c r="V15" t="s">
        <v>196</v>
      </c>
    </row>
    <row r="16" spans="1:22" x14ac:dyDescent="0.25">
      <c r="A16">
        <v>8</v>
      </c>
      <c r="C16" t="s">
        <v>247</v>
      </c>
      <c r="D16" t="s">
        <v>240</v>
      </c>
      <c r="E16" s="1" t="s">
        <v>241</v>
      </c>
      <c r="F16" t="s">
        <v>484</v>
      </c>
      <c r="G16" t="s">
        <v>248</v>
      </c>
      <c r="H16" t="s">
        <v>524</v>
      </c>
      <c r="I16" t="s">
        <v>531</v>
      </c>
      <c r="J16" s="4" t="s">
        <v>532</v>
      </c>
      <c r="K16" t="s">
        <v>247</v>
      </c>
      <c r="L16" t="s">
        <v>249</v>
      </c>
      <c r="M16">
        <f t="shared" ca="1" si="0"/>
        <v>0</v>
      </c>
      <c r="N16">
        <f t="shared" ca="1" si="1"/>
        <v>17.5</v>
      </c>
      <c r="O16">
        <f t="shared" si="2"/>
        <v>0</v>
      </c>
      <c r="P16">
        <f t="shared" ca="1" si="3"/>
        <v>0</v>
      </c>
      <c r="Q16">
        <f t="shared" ca="1" si="4"/>
        <v>0</v>
      </c>
      <c r="R16">
        <v>17.5</v>
      </c>
      <c r="S16">
        <v>35</v>
      </c>
      <c r="T16" t="s">
        <v>248</v>
      </c>
      <c r="U16" t="s">
        <v>425</v>
      </c>
      <c r="V16" t="s">
        <v>196</v>
      </c>
    </row>
    <row r="17" spans="1:22" x14ac:dyDescent="0.25">
      <c r="A17">
        <v>9</v>
      </c>
      <c r="C17" t="s">
        <v>250</v>
      </c>
      <c r="D17" t="s">
        <v>240</v>
      </c>
      <c r="E17" s="1" t="s">
        <v>241</v>
      </c>
      <c r="F17" t="s">
        <v>485</v>
      </c>
      <c r="G17" t="s">
        <v>245</v>
      </c>
      <c r="H17" t="s">
        <v>524</v>
      </c>
      <c r="I17" t="s">
        <v>531</v>
      </c>
      <c r="J17" s="4" t="s">
        <v>532</v>
      </c>
      <c r="K17" t="s">
        <v>250</v>
      </c>
      <c r="L17" t="s">
        <v>251</v>
      </c>
      <c r="M17">
        <f t="shared" ca="1" si="0"/>
        <v>0</v>
      </c>
      <c r="N17">
        <f t="shared" ca="1" si="1"/>
        <v>17.5</v>
      </c>
      <c r="O17">
        <f t="shared" si="2"/>
        <v>0</v>
      </c>
      <c r="P17">
        <f t="shared" ca="1" si="3"/>
        <v>0</v>
      </c>
      <c r="Q17">
        <f t="shared" ca="1" si="4"/>
        <v>0</v>
      </c>
      <c r="R17">
        <v>17.5</v>
      </c>
      <c r="S17">
        <v>35</v>
      </c>
      <c r="T17" t="s">
        <v>245</v>
      </c>
      <c r="U17" t="s">
        <v>425</v>
      </c>
      <c r="V17" t="s">
        <v>196</v>
      </c>
    </row>
    <row r="18" spans="1:22" x14ac:dyDescent="0.25">
      <c r="A18">
        <v>9</v>
      </c>
      <c r="C18" t="s">
        <v>252</v>
      </c>
      <c r="D18" t="s">
        <v>240</v>
      </c>
      <c r="E18" s="1" t="s">
        <v>241</v>
      </c>
      <c r="F18" t="s">
        <v>485</v>
      </c>
      <c r="G18" t="s">
        <v>248</v>
      </c>
      <c r="H18" t="s">
        <v>524</v>
      </c>
      <c r="I18" t="s">
        <v>531</v>
      </c>
      <c r="J18" s="4" t="s">
        <v>532</v>
      </c>
      <c r="K18" t="s">
        <v>252</v>
      </c>
      <c r="L18" t="s">
        <v>253</v>
      </c>
      <c r="M18">
        <f t="shared" ca="1" si="0"/>
        <v>0</v>
      </c>
      <c r="N18">
        <f t="shared" ca="1" si="1"/>
        <v>17.5</v>
      </c>
      <c r="O18">
        <f t="shared" si="2"/>
        <v>0</v>
      </c>
      <c r="P18">
        <f t="shared" ca="1" si="3"/>
        <v>0</v>
      </c>
      <c r="Q18">
        <f t="shared" ca="1" si="4"/>
        <v>0</v>
      </c>
      <c r="R18">
        <v>17.5</v>
      </c>
      <c r="S18">
        <v>35</v>
      </c>
      <c r="T18" t="s">
        <v>248</v>
      </c>
      <c r="U18" t="s">
        <v>425</v>
      </c>
      <c r="V18" t="s">
        <v>196</v>
      </c>
    </row>
    <row r="19" spans="1:22" x14ac:dyDescent="0.25">
      <c r="A19">
        <v>10</v>
      </c>
      <c r="C19" t="s">
        <v>254</v>
      </c>
      <c r="D19" t="s">
        <v>240</v>
      </c>
      <c r="E19" s="1" t="s">
        <v>241</v>
      </c>
      <c r="F19" t="s">
        <v>486</v>
      </c>
      <c r="G19" t="s">
        <v>242</v>
      </c>
      <c r="H19" t="s">
        <v>524</v>
      </c>
      <c r="I19" t="s">
        <v>531</v>
      </c>
      <c r="J19" s="4" t="s">
        <v>532</v>
      </c>
      <c r="K19" t="s">
        <v>254</v>
      </c>
      <c r="L19" t="s">
        <v>255</v>
      </c>
      <c r="M19">
        <f t="shared" ca="1" si="0"/>
        <v>0</v>
      </c>
      <c r="N19">
        <f t="shared" ca="1" si="1"/>
        <v>17.5</v>
      </c>
      <c r="O19">
        <f t="shared" si="2"/>
        <v>0</v>
      </c>
      <c r="P19">
        <f t="shared" ca="1" si="3"/>
        <v>0</v>
      </c>
      <c r="Q19">
        <f t="shared" ca="1" si="4"/>
        <v>0</v>
      </c>
      <c r="R19">
        <v>17.5</v>
      </c>
      <c r="S19">
        <v>35</v>
      </c>
      <c r="T19" t="s">
        <v>242</v>
      </c>
      <c r="U19" t="s">
        <v>425</v>
      </c>
      <c r="V19" t="s">
        <v>196</v>
      </c>
    </row>
    <row r="20" spans="1:22" x14ac:dyDescent="0.25">
      <c r="A20">
        <v>10</v>
      </c>
      <c r="C20" t="s">
        <v>256</v>
      </c>
      <c r="D20" t="s">
        <v>240</v>
      </c>
      <c r="E20" s="1" t="s">
        <v>241</v>
      </c>
      <c r="F20" t="s">
        <v>486</v>
      </c>
      <c r="G20" t="s">
        <v>245</v>
      </c>
      <c r="H20" t="s">
        <v>524</v>
      </c>
      <c r="I20" t="s">
        <v>531</v>
      </c>
      <c r="J20" s="4" t="s">
        <v>532</v>
      </c>
      <c r="K20" t="s">
        <v>256</v>
      </c>
      <c r="L20" t="s">
        <v>257</v>
      </c>
      <c r="M20">
        <f t="shared" ca="1" si="0"/>
        <v>0</v>
      </c>
      <c r="N20">
        <f t="shared" ca="1" si="1"/>
        <v>17.5</v>
      </c>
      <c r="O20">
        <f t="shared" si="2"/>
        <v>0</v>
      </c>
      <c r="P20">
        <f t="shared" ca="1" si="3"/>
        <v>0</v>
      </c>
      <c r="Q20">
        <f t="shared" ca="1" si="4"/>
        <v>0</v>
      </c>
      <c r="R20">
        <v>17.5</v>
      </c>
      <c r="S20">
        <v>35</v>
      </c>
      <c r="T20" t="s">
        <v>245</v>
      </c>
      <c r="U20" t="s">
        <v>425</v>
      </c>
      <c r="V20" t="s">
        <v>196</v>
      </c>
    </row>
    <row r="21" spans="1:22" x14ac:dyDescent="0.25">
      <c r="A21">
        <v>10</v>
      </c>
      <c r="C21" t="s">
        <v>258</v>
      </c>
      <c r="D21" t="s">
        <v>240</v>
      </c>
      <c r="E21" s="1" t="s">
        <v>241</v>
      </c>
      <c r="F21" t="s">
        <v>486</v>
      </c>
      <c r="G21" t="s">
        <v>248</v>
      </c>
      <c r="H21" t="s">
        <v>524</v>
      </c>
      <c r="I21" t="s">
        <v>531</v>
      </c>
      <c r="J21" s="4" t="s">
        <v>532</v>
      </c>
      <c r="K21" t="s">
        <v>258</v>
      </c>
      <c r="L21" t="s">
        <v>259</v>
      </c>
      <c r="M21">
        <f t="shared" ca="1" si="0"/>
        <v>0</v>
      </c>
      <c r="N21">
        <f t="shared" ca="1" si="1"/>
        <v>17.5</v>
      </c>
      <c r="O21">
        <f t="shared" si="2"/>
        <v>0</v>
      </c>
      <c r="P21">
        <f t="shared" ca="1" si="3"/>
        <v>0</v>
      </c>
      <c r="Q21">
        <f t="shared" ca="1" si="4"/>
        <v>0</v>
      </c>
      <c r="R21">
        <v>17.5</v>
      </c>
      <c r="S21">
        <v>35</v>
      </c>
      <c r="T21" t="s">
        <v>248</v>
      </c>
      <c r="U21" t="s">
        <v>425</v>
      </c>
      <c r="V21" t="s">
        <v>196</v>
      </c>
    </row>
    <row r="22" spans="1:22" x14ac:dyDescent="0.25">
      <c r="A22">
        <v>11</v>
      </c>
      <c r="C22" t="s">
        <v>260</v>
      </c>
      <c r="D22" t="s">
        <v>261</v>
      </c>
      <c r="E22" s="1" t="s">
        <v>262</v>
      </c>
      <c r="F22" t="s">
        <v>484</v>
      </c>
      <c r="G22" t="s">
        <v>209</v>
      </c>
      <c r="H22" t="s">
        <v>524</v>
      </c>
      <c r="I22" t="s">
        <v>531</v>
      </c>
      <c r="J22" s="4" t="s">
        <v>532</v>
      </c>
      <c r="K22" t="s">
        <v>260</v>
      </c>
      <c r="L22" t="s">
        <v>263</v>
      </c>
      <c r="M22">
        <f t="shared" ca="1" si="0"/>
        <v>0</v>
      </c>
      <c r="N22">
        <f t="shared" ca="1" si="1"/>
        <v>17.5</v>
      </c>
      <c r="O22">
        <f t="shared" si="2"/>
        <v>0</v>
      </c>
      <c r="P22">
        <f t="shared" ca="1" si="3"/>
        <v>0</v>
      </c>
      <c r="Q22">
        <f t="shared" ca="1" si="4"/>
        <v>0</v>
      </c>
      <c r="R22">
        <v>17.5</v>
      </c>
      <c r="S22">
        <v>35</v>
      </c>
      <c r="T22" t="s">
        <v>209</v>
      </c>
      <c r="U22" t="s">
        <v>425</v>
      </c>
      <c r="V22" t="s">
        <v>196</v>
      </c>
    </row>
    <row r="23" spans="1:22" x14ac:dyDescent="0.25">
      <c r="A23">
        <v>12</v>
      </c>
      <c r="C23" t="s">
        <v>264</v>
      </c>
      <c r="D23" t="s">
        <v>261</v>
      </c>
      <c r="E23" s="1" t="s">
        <v>262</v>
      </c>
      <c r="F23" t="s">
        <v>485</v>
      </c>
      <c r="G23" t="s">
        <v>209</v>
      </c>
      <c r="H23" t="s">
        <v>524</v>
      </c>
      <c r="I23" t="s">
        <v>531</v>
      </c>
      <c r="J23" s="4" t="s">
        <v>532</v>
      </c>
      <c r="K23" t="s">
        <v>264</v>
      </c>
      <c r="L23" t="s">
        <v>265</v>
      </c>
      <c r="M23">
        <f t="shared" ca="1" si="0"/>
        <v>0</v>
      </c>
      <c r="N23">
        <f t="shared" ca="1" si="1"/>
        <v>17.5</v>
      </c>
      <c r="O23">
        <f t="shared" si="2"/>
        <v>0</v>
      </c>
      <c r="P23">
        <f t="shared" ca="1" si="3"/>
        <v>0</v>
      </c>
      <c r="Q23">
        <f t="shared" ca="1" si="4"/>
        <v>0</v>
      </c>
      <c r="R23">
        <v>17.5</v>
      </c>
      <c r="S23">
        <v>35</v>
      </c>
      <c r="T23" t="s">
        <v>209</v>
      </c>
      <c r="U23" t="s">
        <v>425</v>
      </c>
      <c r="V23" t="s">
        <v>196</v>
      </c>
    </row>
    <row r="24" spans="1:22" x14ac:dyDescent="0.25">
      <c r="A24">
        <v>13</v>
      </c>
      <c r="C24" t="s">
        <v>266</v>
      </c>
      <c r="D24" t="s">
        <v>261</v>
      </c>
      <c r="E24" s="1" t="s">
        <v>262</v>
      </c>
      <c r="F24" t="s">
        <v>486</v>
      </c>
      <c r="G24" t="s">
        <v>209</v>
      </c>
      <c r="H24" t="s">
        <v>524</v>
      </c>
      <c r="I24" t="s">
        <v>531</v>
      </c>
      <c r="J24" s="4" t="s">
        <v>532</v>
      </c>
      <c r="K24" t="s">
        <v>266</v>
      </c>
      <c r="L24" t="s">
        <v>267</v>
      </c>
      <c r="M24">
        <f t="shared" ca="1" si="0"/>
        <v>0</v>
      </c>
      <c r="N24">
        <f t="shared" ca="1" si="1"/>
        <v>17.5</v>
      </c>
      <c r="O24">
        <f t="shared" si="2"/>
        <v>0</v>
      </c>
      <c r="P24">
        <f t="shared" ca="1" si="3"/>
        <v>0</v>
      </c>
      <c r="Q24">
        <f t="shared" ca="1" si="4"/>
        <v>0</v>
      </c>
      <c r="R24">
        <v>17.5</v>
      </c>
      <c r="S24">
        <v>35</v>
      </c>
      <c r="T24" t="s">
        <v>209</v>
      </c>
      <c r="U24" t="s">
        <v>425</v>
      </c>
      <c r="V24" t="s">
        <v>196</v>
      </c>
    </row>
    <row r="25" spans="1:22" x14ac:dyDescent="0.25">
      <c r="A25">
        <v>1</v>
      </c>
      <c r="C25" t="s">
        <v>653</v>
      </c>
      <c r="D25" t="s">
        <v>654</v>
      </c>
      <c r="E25" s="1" t="s">
        <v>655</v>
      </c>
      <c r="F25" t="s">
        <v>484</v>
      </c>
      <c r="G25" t="s">
        <v>49</v>
      </c>
      <c r="H25" t="s">
        <v>490</v>
      </c>
      <c r="I25" t="s">
        <v>525</v>
      </c>
      <c r="J25" s="4" t="s">
        <v>526</v>
      </c>
      <c r="K25" t="s">
        <v>653</v>
      </c>
      <c r="L25" t="s">
        <v>656</v>
      </c>
      <c r="M25">
        <f t="shared" ca="1" si="0"/>
        <v>0</v>
      </c>
      <c r="N25">
        <f t="shared" ca="1" si="1"/>
        <v>50</v>
      </c>
      <c r="O25">
        <f t="shared" si="2"/>
        <v>0</v>
      </c>
      <c r="P25">
        <f t="shared" ca="1" si="3"/>
        <v>0</v>
      </c>
      <c r="Q25">
        <f t="shared" ca="1" si="4"/>
        <v>0</v>
      </c>
      <c r="R25">
        <v>50</v>
      </c>
      <c r="S25">
        <v>100</v>
      </c>
      <c r="T25" t="s">
        <v>49</v>
      </c>
      <c r="U25" t="s">
        <v>196</v>
      </c>
      <c r="V25" t="s">
        <v>196</v>
      </c>
    </row>
    <row r="26" spans="1:22" x14ac:dyDescent="0.25">
      <c r="A26">
        <v>1</v>
      </c>
      <c r="C26" t="s">
        <v>657</v>
      </c>
      <c r="D26" t="s">
        <v>654</v>
      </c>
      <c r="E26" s="1" t="s">
        <v>655</v>
      </c>
      <c r="F26" t="s">
        <v>484</v>
      </c>
      <c r="G26" t="s">
        <v>50</v>
      </c>
      <c r="H26" t="s">
        <v>490</v>
      </c>
      <c r="I26" t="s">
        <v>525</v>
      </c>
      <c r="J26" s="4" t="s">
        <v>526</v>
      </c>
      <c r="K26" t="s">
        <v>657</v>
      </c>
      <c r="L26" t="s">
        <v>658</v>
      </c>
      <c r="M26">
        <f t="shared" ca="1" si="0"/>
        <v>0</v>
      </c>
      <c r="N26">
        <f t="shared" ca="1" si="1"/>
        <v>50</v>
      </c>
      <c r="O26">
        <f t="shared" si="2"/>
        <v>0</v>
      </c>
      <c r="P26">
        <f t="shared" ca="1" si="3"/>
        <v>0</v>
      </c>
      <c r="Q26">
        <f t="shared" ca="1" si="4"/>
        <v>0</v>
      </c>
      <c r="R26">
        <v>50</v>
      </c>
      <c r="S26">
        <v>100</v>
      </c>
      <c r="T26" t="s">
        <v>50</v>
      </c>
      <c r="U26" t="s">
        <v>196</v>
      </c>
      <c r="V26" t="s">
        <v>196</v>
      </c>
    </row>
    <row r="27" spans="1:22" x14ac:dyDescent="0.25">
      <c r="A27">
        <v>1</v>
      </c>
      <c r="C27" t="s">
        <v>659</v>
      </c>
      <c r="D27" t="s">
        <v>654</v>
      </c>
      <c r="E27" s="1" t="s">
        <v>655</v>
      </c>
      <c r="F27" t="s">
        <v>484</v>
      </c>
      <c r="G27" t="s">
        <v>51</v>
      </c>
      <c r="H27" t="s">
        <v>490</v>
      </c>
      <c r="I27" t="s">
        <v>525</v>
      </c>
      <c r="J27" s="4" t="s">
        <v>526</v>
      </c>
      <c r="K27" t="s">
        <v>659</v>
      </c>
      <c r="L27" t="s">
        <v>660</v>
      </c>
      <c r="M27">
        <f t="shared" ca="1" si="0"/>
        <v>0</v>
      </c>
      <c r="N27">
        <f t="shared" ca="1" si="1"/>
        <v>50</v>
      </c>
      <c r="O27">
        <f t="shared" si="2"/>
        <v>0</v>
      </c>
      <c r="P27">
        <f t="shared" ca="1" si="3"/>
        <v>0</v>
      </c>
      <c r="Q27">
        <f t="shared" ca="1" si="4"/>
        <v>0</v>
      </c>
      <c r="R27">
        <v>50</v>
      </c>
      <c r="S27">
        <v>100</v>
      </c>
      <c r="T27" t="s">
        <v>51</v>
      </c>
      <c r="U27" t="s">
        <v>196</v>
      </c>
      <c r="V27" t="s">
        <v>196</v>
      </c>
    </row>
    <row r="28" spans="1:22" x14ac:dyDescent="0.25">
      <c r="A28">
        <v>1</v>
      </c>
      <c r="C28" t="s">
        <v>661</v>
      </c>
      <c r="D28" t="s">
        <v>654</v>
      </c>
      <c r="E28" s="1" t="s">
        <v>655</v>
      </c>
      <c r="F28" t="s">
        <v>484</v>
      </c>
      <c r="G28" t="s">
        <v>52</v>
      </c>
      <c r="H28" t="s">
        <v>490</v>
      </c>
      <c r="I28" t="s">
        <v>525</v>
      </c>
      <c r="J28" s="4" t="s">
        <v>526</v>
      </c>
      <c r="K28" t="s">
        <v>661</v>
      </c>
      <c r="L28" t="s">
        <v>662</v>
      </c>
      <c r="M28">
        <f t="shared" ca="1" si="0"/>
        <v>0</v>
      </c>
      <c r="N28">
        <f t="shared" ca="1" si="1"/>
        <v>50</v>
      </c>
      <c r="O28">
        <f t="shared" si="2"/>
        <v>0</v>
      </c>
      <c r="P28">
        <f t="shared" ca="1" si="3"/>
        <v>0</v>
      </c>
      <c r="Q28">
        <f t="shared" ca="1" si="4"/>
        <v>0</v>
      </c>
      <c r="R28">
        <v>50</v>
      </c>
      <c r="S28">
        <v>100</v>
      </c>
      <c r="T28" t="s">
        <v>52</v>
      </c>
      <c r="U28" t="s">
        <v>196</v>
      </c>
      <c r="V28" t="s">
        <v>196</v>
      </c>
    </row>
    <row r="29" spans="1:22" x14ac:dyDescent="0.25">
      <c r="A29">
        <v>2</v>
      </c>
      <c r="C29" t="s">
        <v>663</v>
      </c>
      <c r="D29" t="s">
        <v>664</v>
      </c>
      <c r="E29" s="1" t="s">
        <v>665</v>
      </c>
      <c r="F29" t="s">
        <v>666</v>
      </c>
      <c r="G29" t="s">
        <v>208</v>
      </c>
      <c r="H29" t="s">
        <v>490</v>
      </c>
      <c r="I29" t="s">
        <v>525</v>
      </c>
      <c r="J29" s="4" t="s">
        <v>526</v>
      </c>
      <c r="K29" t="s">
        <v>663</v>
      </c>
      <c r="L29" t="s">
        <v>667</v>
      </c>
      <c r="M29">
        <f t="shared" ca="1" si="0"/>
        <v>0</v>
      </c>
      <c r="N29">
        <f t="shared" ca="1" si="1"/>
        <v>65</v>
      </c>
      <c r="O29">
        <f t="shared" si="2"/>
        <v>0</v>
      </c>
      <c r="P29">
        <f t="shared" ca="1" si="3"/>
        <v>0</v>
      </c>
      <c r="Q29">
        <f t="shared" ca="1" si="4"/>
        <v>0</v>
      </c>
      <c r="R29">
        <v>65</v>
      </c>
      <c r="S29">
        <v>130</v>
      </c>
      <c r="T29" t="s">
        <v>208</v>
      </c>
      <c r="U29" t="s">
        <v>196</v>
      </c>
      <c r="V29" t="s">
        <v>196</v>
      </c>
    </row>
    <row r="30" spans="1:22" x14ac:dyDescent="0.25">
      <c r="A30">
        <v>2</v>
      </c>
      <c r="C30" t="s">
        <v>668</v>
      </c>
      <c r="D30" t="s">
        <v>664</v>
      </c>
      <c r="E30" s="1" t="s">
        <v>665</v>
      </c>
      <c r="F30" t="s">
        <v>666</v>
      </c>
      <c r="G30" t="s">
        <v>49</v>
      </c>
      <c r="H30" t="s">
        <v>490</v>
      </c>
      <c r="I30" t="s">
        <v>525</v>
      </c>
      <c r="J30" s="4" t="s">
        <v>526</v>
      </c>
      <c r="K30" t="s">
        <v>668</v>
      </c>
      <c r="L30" t="s">
        <v>669</v>
      </c>
      <c r="M30">
        <f t="shared" ca="1" si="0"/>
        <v>0</v>
      </c>
      <c r="N30">
        <f t="shared" ca="1" si="1"/>
        <v>65</v>
      </c>
      <c r="O30">
        <f t="shared" si="2"/>
        <v>0</v>
      </c>
      <c r="P30">
        <f t="shared" ca="1" si="3"/>
        <v>0</v>
      </c>
      <c r="Q30">
        <f t="shared" ca="1" si="4"/>
        <v>0</v>
      </c>
      <c r="R30">
        <v>65</v>
      </c>
      <c r="S30">
        <v>130</v>
      </c>
      <c r="T30" t="s">
        <v>49</v>
      </c>
      <c r="U30" t="s">
        <v>196</v>
      </c>
      <c r="V30" t="s">
        <v>196</v>
      </c>
    </row>
    <row r="31" spans="1:22" x14ac:dyDescent="0.25">
      <c r="A31">
        <v>2</v>
      </c>
      <c r="C31" t="s">
        <v>670</v>
      </c>
      <c r="D31" t="s">
        <v>664</v>
      </c>
      <c r="E31" s="1" t="s">
        <v>665</v>
      </c>
      <c r="F31" t="s">
        <v>666</v>
      </c>
      <c r="G31" t="s">
        <v>50</v>
      </c>
      <c r="H31" t="s">
        <v>490</v>
      </c>
      <c r="I31" t="s">
        <v>525</v>
      </c>
      <c r="J31" s="4" t="s">
        <v>526</v>
      </c>
      <c r="K31" t="s">
        <v>670</v>
      </c>
      <c r="L31" t="s">
        <v>671</v>
      </c>
      <c r="M31">
        <f t="shared" ca="1" si="0"/>
        <v>0</v>
      </c>
      <c r="N31">
        <f t="shared" ca="1" si="1"/>
        <v>65</v>
      </c>
      <c r="O31">
        <f t="shared" si="2"/>
        <v>0</v>
      </c>
      <c r="P31">
        <f t="shared" ca="1" si="3"/>
        <v>0</v>
      </c>
      <c r="Q31">
        <f t="shared" ca="1" si="4"/>
        <v>0</v>
      </c>
      <c r="R31">
        <v>65</v>
      </c>
      <c r="S31">
        <v>130</v>
      </c>
      <c r="T31" t="s">
        <v>50</v>
      </c>
      <c r="U31" t="s">
        <v>196</v>
      </c>
      <c r="V31" t="s">
        <v>196</v>
      </c>
    </row>
    <row r="32" spans="1:22" x14ac:dyDescent="0.25">
      <c r="A32">
        <v>2</v>
      </c>
      <c r="C32" t="s">
        <v>672</v>
      </c>
      <c r="D32" t="s">
        <v>664</v>
      </c>
      <c r="E32" s="1" t="s">
        <v>665</v>
      </c>
      <c r="F32" t="s">
        <v>666</v>
      </c>
      <c r="G32" t="s">
        <v>51</v>
      </c>
      <c r="H32" t="s">
        <v>490</v>
      </c>
      <c r="I32" t="s">
        <v>525</v>
      </c>
      <c r="J32" s="4" t="s">
        <v>526</v>
      </c>
      <c r="K32" t="s">
        <v>672</v>
      </c>
      <c r="L32" t="s">
        <v>673</v>
      </c>
      <c r="M32">
        <f t="shared" ca="1" si="0"/>
        <v>0</v>
      </c>
      <c r="N32">
        <f t="shared" ca="1" si="1"/>
        <v>65</v>
      </c>
      <c r="O32">
        <f t="shared" si="2"/>
        <v>0</v>
      </c>
      <c r="P32">
        <f t="shared" ca="1" si="3"/>
        <v>0</v>
      </c>
      <c r="Q32">
        <f t="shared" ca="1" si="4"/>
        <v>0</v>
      </c>
      <c r="R32">
        <v>65</v>
      </c>
      <c r="S32">
        <v>130</v>
      </c>
      <c r="T32" t="s">
        <v>51</v>
      </c>
      <c r="U32" t="s">
        <v>196</v>
      </c>
      <c r="V32" t="s">
        <v>196</v>
      </c>
    </row>
    <row r="33" spans="1:22" x14ac:dyDescent="0.25">
      <c r="A33">
        <v>2</v>
      </c>
      <c r="C33" t="s">
        <v>676</v>
      </c>
      <c r="D33" t="s">
        <v>664</v>
      </c>
      <c r="E33" s="1" t="s">
        <v>665</v>
      </c>
      <c r="F33" t="s">
        <v>666</v>
      </c>
      <c r="G33" t="s">
        <v>52</v>
      </c>
      <c r="H33" t="s">
        <v>490</v>
      </c>
      <c r="I33" t="s">
        <v>525</v>
      </c>
      <c r="J33" s="4" t="s">
        <v>526</v>
      </c>
      <c r="K33" t="s">
        <v>676</v>
      </c>
      <c r="L33" t="s">
        <v>677</v>
      </c>
      <c r="M33">
        <f t="shared" ca="1" si="0"/>
        <v>0</v>
      </c>
      <c r="N33">
        <f t="shared" ca="1" si="1"/>
        <v>65</v>
      </c>
      <c r="O33">
        <f t="shared" si="2"/>
        <v>0</v>
      </c>
      <c r="P33">
        <f t="shared" ca="1" si="3"/>
        <v>0</v>
      </c>
      <c r="Q33">
        <f t="shared" ca="1" si="4"/>
        <v>0</v>
      </c>
      <c r="R33">
        <v>65</v>
      </c>
      <c r="S33">
        <v>130</v>
      </c>
      <c r="T33" t="s">
        <v>52</v>
      </c>
      <c r="U33" t="s">
        <v>196</v>
      </c>
      <c r="V33" t="s">
        <v>196</v>
      </c>
    </row>
    <row r="34" spans="1:22" x14ac:dyDescent="0.25">
      <c r="A34">
        <v>2</v>
      </c>
      <c r="C34" t="s">
        <v>678</v>
      </c>
      <c r="D34" t="s">
        <v>664</v>
      </c>
      <c r="E34" s="1" t="s">
        <v>665</v>
      </c>
      <c r="F34" t="s">
        <v>666</v>
      </c>
      <c r="G34" t="s">
        <v>53</v>
      </c>
      <c r="H34" t="s">
        <v>490</v>
      </c>
      <c r="I34" t="s">
        <v>525</v>
      </c>
      <c r="J34" s="4" t="s">
        <v>526</v>
      </c>
      <c r="K34" t="s">
        <v>678</v>
      </c>
      <c r="L34" t="s">
        <v>679</v>
      </c>
      <c r="M34">
        <f t="shared" ca="1" si="0"/>
        <v>0</v>
      </c>
      <c r="N34">
        <f t="shared" ca="1" si="1"/>
        <v>65</v>
      </c>
      <c r="O34">
        <f t="shared" si="2"/>
        <v>0</v>
      </c>
      <c r="P34">
        <f t="shared" ca="1" si="3"/>
        <v>0</v>
      </c>
      <c r="Q34">
        <f t="shared" ca="1" si="4"/>
        <v>0</v>
      </c>
      <c r="R34">
        <v>65</v>
      </c>
      <c r="S34">
        <v>130</v>
      </c>
      <c r="T34" t="s">
        <v>53</v>
      </c>
      <c r="U34" t="s">
        <v>196</v>
      </c>
      <c r="V34" t="s">
        <v>196</v>
      </c>
    </row>
    <row r="35" spans="1:22" x14ac:dyDescent="0.25">
      <c r="A35">
        <v>3</v>
      </c>
      <c r="C35" t="s">
        <v>680</v>
      </c>
      <c r="D35" t="s">
        <v>664</v>
      </c>
      <c r="E35" s="1" t="s">
        <v>665</v>
      </c>
      <c r="F35" t="s">
        <v>488</v>
      </c>
      <c r="G35" t="s">
        <v>208</v>
      </c>
      <c r="H35" t="s">
        <v>490</v>
      </c>
      <c r="I35" t="s">
        <v>525</v>
      </c>
      <c r="J35" s="4" t="s">
        <v>526</v>
      </c>
      <c r="K35" t="s">
        <v>680</v>
      </c>
      <c r="L35" t="s">
        <v>681</v>
      </c>
      <c r="M35">
        <f t="shared" ca="1" si="0"/>
        <v>0</v>
      </c>
      <c r="N35">
        <f t="shared" ca="1" si="1"/>
        <v>65</v>
      </c>
      <c r="O35">
        <f t="shared" si="2"/>
        <v>0</v>
      </c>
      <c r="P35">
        <f t="shared" ca="1" si="3"/>
        <v>0</v>
      </c>
      <c r="Q35">
        <f t="shared" ca="1" si="4"/>
        <v>0</v>
      </c>
      <c r="R35">
        <v>65</v>
      </c>
      <c r="S35">
        <v>130</v>
      </c>
      <c r="T35" t="s">
        <v>208</v>
      </c>
      <c r="U35" t="s">
        <v>196</v>
      </c>
      <c r="V35" t="s">
        <v>196</v>
      </c>
    </row>
    <row r="36" spans="1:22" x14ac:dyDescent="0.25">
      <c r="A36">
        <v>3</v>
      </c>
      <c r="C36" t="s">
        <v>682</v>
      </c>
      <c r="D36" t="s">
        <v>664</v>
      </c>
      <c r="E36" s="1" t="s">
        <v>665</v>
      </c>
      <c r="F36" t="s">
        <v>488</v>
      </c>
      <c r="G36" t="s">
        <v>49</v>
      </c>
      <c r="H36" t="s">
        <v>490</v>
      </c>
      <c r="I36" t="s">
        <v>525</v>
      </c>
      <c r="J36" s="4" t="s">
        <v>526</v>
      </c>
      <c r="K36" t="s">
        <v>682</v>
      </c>
      <c r="L36" t="s">
        <v>683</v>
      </c>
      <c r="M36">
        <f t="shared" ca="1" si="0"/>
        <v>0</v>
      </c>
      <c r="N36">
        <f t="shared" ca="1" si="1"/>
        <v>65</v>
      </c>
      <c r="O36">
        <f t="shared" si="2"/>
        <v>0</v>
      </c>
      <c r="P36">
        <f t="shared" ca="1" si="3"/>
        <v>0</v>
      </c>
      <c r="Q36">
        <f t="shared" ca="1" si="4"/>
        <v>0</v>
      </c>
      <c r="R36">
        <v>65</v>
      </c>
      <c r="S36">
        <v>130</v>
      </c>
      <c r="T36" t="s">
        <v>49</v>
      </c>
      <c r="U36" t="s">
        <v>196</v>
      </c>
      <c r="V36" t="s">
        <v>196</v>
      </c>
    </row>
    <row r="37" spans="1:22" x14ac:dyDescent="0.25">
      <c r="A37">
        <v>3</v>
      </c>
      <c r="C37" t="s">
        <v>684</v>
      </c>
      <c r="D37" t="s">
        <v>664</v>
      </c>
      <c r="E37" s="1" t="s">
        <v>665</v>
      </c>
      <c r="F37" t="s">
        <v>488</v>
      </c>
      <c r="G37" t="s">
        <v>50</v>
      </c>
      <c r="H37" t="s">
        <v>490</v>
      </c>
      <c r="I37" t="s">
        <v>525</v>
      </c>
      <c r="J37" s="4" t="s">
        <v>526</v>
      </c>
      <c r="K37" t="s">
        <v>684</v>
      </c>
      <c r="L37" t="s">
        <v>685</v>
      </c>
      <c r="M37">
        <f t="shared" ca="1" si="0"/>
        <v>0</v>
      </c>
      <c r="N37">
        <f t="shared" ca="1" si="1"/>
        <v>65</v>
      </c>
      <c r="O37">
        <f t="shared" si="2"/>
        <v>0</v>
      </c>
      <c r="P37">
        <f t="shared" ca="1" si="3"/>
        <v>0</v>
      </c>
      <c r="Q37">
        <f t="shared" ca="1" si="4"/>
        <v>0</v>
      </c>
      <c r="R37">
        <v>65</v>
      </c>
      <c r="S37">
        <v>130</v>
      </c>
      <c r="T37" t="s">
        <v>50</v>
      </c>
      <c r="U37" t="s">
        <v>196</v>
      </c>
      <c r="V37" t="s">
        <v>196</v>
      </c>
    </row>
    <row r="38" spans="1:22" x14ac:dyDescent="0.25">
      <c r="A38">
        <v>3</v>
      </c>
      <c r="C38" t="s">
        <v>686</v>
      </c>
      <c r="D38" t="s">
        <v>664</v>
      </c>
      <c r="E38" s="1" t="s">
        <v>665</v>
      </c>
      <c r="F38" t="s">
        <v>488</v>
      </c>
      <c r="G38" t="s">
        <v>51</v>
      </c>
      <c r="H38" t="s">
        <v>490</v>
      </c>
      <c r="I38" t="s">
        <v>525</v>
      </c>
      <c r="J38" s="4" t="s">
        <v>526</v>
      </c>
      <c r="K38" t="s">
        <v>686</v>
      </c>
      <c r="L38" t="s">
        <v>687</v>
      </c>
      <c r="M38">
        <f t="shared" ca="1" si="0"/>
        <v>0</v>
      </c>
      <c r="N38">
        <f t="shared" ca="1" si="1"/>
        <v>65</v>
      </c>
      <c r="O38">
        <f t="shared" si="2"/>
        <v>0</v>
      </c>
      <c r="P38">
        <f t="shared" ca="1" si="3"/>
        <v>0</v>
      </c>
      <c r="Q38">
        <f t="shared" ca="1" si="4"/>
        <v>0</v>
      </c>
      <c r="R38">
        <v>65</v>
      </c>
      <c r="S38">
        <v>130</v>
      </c>
      <c r="T38" t="s">
        <v>51</v>
      </c>
      <c r="U38" t="s">
        <v>196</v>
      </c>
      <c r="V38" t="s">
        <v>196</v>
      </c>
    </row>
    <row r="39" spans="1:22" x14ac:dyDescent="0.25">
      <c r="A39">
        <v>3</v>
      </c>
      <c r="C39" t="s">
        <v>688</v>
      </c>
      <c r="D39" t="s">
        <v>664</v>
      </c>
      <c r="E39" s="1" t="s">
        <v>665</v>
      </c>
      <c r="F39" t="s">
        <v>488</v>
      </c>
      <c r="G39" t="s">
        <v>52</v>
      </c>
      <c r="H39" t="s">
        <v>490</v>
      </c>
      <c r="I39" t="s">
        <v>525</v>
      </c>
      <c r="J39" s="4" t="s">
        <v>526</v>
      </c>
      <c r="K39" t="s">
        <v>688</v>
      </c>
      <c r="L39" t="s">
        <v>689</v>
      </c>
      <c r="M39">
        <f t="shared" ca="1" si="0"/>
        <v>0</v>
      </c>
      <c r="N39">
        <f t="shared" ca="1" si="1"/>
        <v>65</v>
      </c>
      <c r="O39">
        <f t="shared" si="2"/>
        <v>0</v>
      </c>
      <c r="P39">
        <f t="shared" ca="1" si="3"/>
        <v>0</v>
      </c>
      <c r="Q39">
        <f t="shared" ca="1" si="4"/>
        <v>0</v>
      </c>
      <c r="R39">
        <v>65</v>
      </c>
      <c r="S39">
        <v>130</v>
      </c>
      <c r="T39" t="s">
        <v>52</v>
      </c>
      <c r="U39" t="s">
        <v>196</v>
      </c>
      <c r="V39" t="s">
        <v>196</v>
      </c>
    </row>
    <row r="40" spans="1:22" x14ac:dyDescent="0.25">
      <c r="A40">
        <v>3</v>
      </c>
      <c r="C40" t="s">
        <v>690</v>
      </c>
      <c r="D40" t="s">
        <v>664</v>
      </c>
      <c r="E40" s="1" t="s">
        <v>665</v>
      </c>
      <c r="F40" t="s">
        <v>488</v>
      </c>
      <c r="G40" t="s">
        <v>53</v>
      </c>
      <c r="H40" t="s">
        <v>490</v>
      </c>
      <c r="I40" t="s">
        <v>525</v>
      </c>
      <c r="J40" s="4" t="s">
        <v>526</v>
      </c>
      <c r="K40" t="s">
        <v>690</v>
      </c>
      <c r="L40" t="s">
        <v>691</v>
      </c>
      <c r="M40">
        <f t="shared" ca="1" si="0"/>
        <v>0</v>
      </c>
      <c r="N40">
        <f t="shared" ca="1" si="1"/>
        <v>65</v>
      </c>
      <c r="O40">
        <f t="shared" si="2"/>
        <v>0</v>
      </c>
      <c r="P40">
        <f t="shared" ca="1" si="3"/>
        <v>0</v>
      </c>
      <c r="Q40">
        <f t="shared" ca="1" si="4"/>
        <v>0</v>
      </c>
      <c r="R40">
        <v>65</v>
      </c>
      <c r="S40">
        <v>130</v>
      </c>
      <c r="T40" t="s">
        <v>53</v>
      </c>
      <c r="U40" t="s">
        <v>196</v>
      </c>
      <c r="V40" t="s">
        <v>196</v>
      </c>
    </row>
    <row r="41" spans="1:22" x14ac:dyDescent="0.25">
      <c r="A41">
        <v>4</v>
      </c>
      <c r="C41" t="s">
        <v>692</v>
      </c>
      <c r="D41" t="s">
        <v>693</v>
      </c>
      <c r="E41" s="1" t="s">
        <v>694</v>
      </c>
      <c r="F41" t="s">
        <v>666</v>
      </c>
      <c r="G41" t="s">
        <v>208</v>
      </c>
      <c r="H41" t="s">
        <v>490</v>
      </c>
      <c r="I41" t="s">
        <v>525</v>
      </c>
      <c r="J41" s="4" t="s">
        <v>526</v>
      </c>
      <c r="K41" t="s">
        <v>692</v>
      </c>
      <c r="L41" t="s">
        <v>695</v>
      </c>
      <c r="M41">
        <f t="shared" ca="1" si="0"/>
        <v>0</v>
      </c>
      <c r="N41">
        <f t="shared" ca="1" si="1"/>
        <v>77</v>
      </c>
      <c r="O41">
        <f t="shared" si="2"/>
        <v>0</v>
      </c>
      <c r="P41">
        <f t="shared" ca="1" si="3"/>
        <v>0</v>
      </c>
      <c r="Q41">
        <f t="shared" ca="1" si="4"/>
        <v>0</v>
      </c>
      <c r="R41">
        <v>77</v>
      </c>
      <c r="S41">
        <v>154</v>
      </c>
      <c r="T41" t="s">
        <v>208</v>
      </c>
      <c r="U41" t="s">
        <v>196</v>
      </c>
      <c r="V41" t="s">
        <v>196</v>
      </c>
    </row>
    <row r="42" spans="1:22" x14ac:dyDescent="0.25">
      <c r="A42">
        <v>4</v>
      </c>
      <c r="C42" t="s">
        <v>696</v>
      </c>
      <c r="D42" t="s">
        <v>693</v>
      </c>
      <c r="E42" s="1" t="s">
        <v>694</v>
      </c>
      <c r="F42" t="s">
        <v>666</v>
      </c>
      <c r="G42" t="s">
        <v>49</v>
      </c>
      <c r="H42" t="s">
        <v>490</v>
      </c>
      <c r="I42" t="s">
        <v>525</v>
      </c>
      <c r="J42" s="4" t="s">
        <v>526</v>
      </c>
      <c r="K42" t="s">
        <v>696</v>
      </c>
      <c r="L42" t="s">
        <v>697</v>
      </c>
      <c r="M42">
        <f t="shared" ca="1" si="0"/>
        <v>0</v>
      </c>
      <c r="N42">
        <f t="shared" ca="1" si="1"/>
        <v>77</v>
      </c>
      <c r="O42">
        <f t="shared" si="2"/>
        <v>0</v>
      </c>
      <c r="P42">
        <f t="shared" ca="1" si="3"/>
        <v>0</v>
      </c>
      <c r="Q42">
        <f t="shared" ca="1" si="4"/>
        <v>0</v>
      </c>
      <c r="R42">
        <v>77</v>
      </c>
      <c r="S42">
        <v>154</v>
      </c>
      <c r="T42" t="s">
        <v>49</v>
      </c>
      <c r="U42" t="s">
        <v>196</v>
      </c>
      <c r="V42" t="s">
        <v>196</v>
      </c>
    </row>
    <row r="43" spans="1:22" x14ac:dyDescent="0.25">
      <c r="A43">
        <v>4</v>
      </c>
      <c r="C43" t="s">
        <v>698</v>
      </c>
      <c r="D43" t="s">
        <v>693</v>
      </c>
      <c r="E43" s="1" t="s">
        <v>694</v>
      </c>
      <c r="F43" t="s">
        <v>666</v>
      </c>
      <c r="G43" t="s">
        <v>50</v>
      </c>
      <c r="H43" t="s">
        <v>490</v>
      </c>
      <c r="I43" t="s">
        <v>525</v>
      </c>
      <c r="J43" s="4" t="s">
        <v>526</v>
      </c>
      <c r="K43" t="s">
        <v>698</v>
      </c>
      <c r="L43" t="s">
        <v>699</v>
      </c>
      <c r="M43">
        <f t="shared" ca="1" si="0"/>
        <v>0</v>
      </c>
      <c r="N43">
        <f t="shared" ca="1" si="1"/>
        <v>77</v>
      </c>
      <c r="O43">
        <f t="shared" si="2"/>
        <v>0</v>
      </c>
      <c r="P43">
        <f t="shared" ca="1" si="3"/>
        <v>0</v>
      </c>
      <c r="Q43">
        <f t="shared" ca="1" si="4"/>
        <v>0</v>
      </c>
      <c r="R43">
        <v>77</v>
      </c>
      <c r="S43">
        <v>154</v>
      </c>
      <c r="T43" t="s">
        <v>50</v>
      </c>
      <c r="U43" t="s">
        <v>196</v>
      </c>
      <c r="V43" t="s">
        <v>196</v>
      </c>
    </row>
    <row r="44" spans="1:22" x14ac:dyDescent="0.25">
      <c r="A44">
        <v>4</v>
      </c>
      <c r="C44" t="s">
        <v>700</v>
      </c>
      <c r="D44" t="s">
        <v>693</v>
      </c>
      <c r="E44" s="1" t="s">
        <v>694</v>
      </c>
      <c r="F44" t="s">
        <v>666</v>
      </c>
      <c r="G44" t="s">
        <v>51</v>
      </c>
      <c r="H44" t="s">
        <v>490</v>
      </c>
      <c r="I44" t="s">
        <v>525</v>
      </c>
      <c r="J44" s="4" t="s">
        <v>526</v>
      </c>
      <c r="K44" t="s">
        <v>700</v>
      </c>
      <c r="L44" t="s">
        <v>701</v>
      </c>
      <c r="M44">
        <f t="shared" ca="1" si="0"/>
        <v>0</v>
      </c>
      <c r="N44">
        <f t="shared" ca="1" si="1"/>
        <v>77</v>
      </c>
      <c r="O44">
        <f t="shared" si="2"/>
        <v>0</v>
      </c>
      <c r="P44">
        <f t="shared" ca="1" si="3"/>
        <v>0</v>
      </c>
      <c r="Q44">
        <f t="shared" ca="1" si="4"/>
        <v>0</v>
      </c>
      <c r="R44">
        <v>77</v>
      </c>
      <c r="S44">
        <v>154</v>
      </c>
      <c r="T44" t="s">
        <v>51</v>
      </c>
      <c r="U44" t="s">
        <v>196</v>
      </c>
      <c r="V44" t="s">
        <v>196</v>
      </c>
    </row>
    <row r="45" spans="1:22" x14ac:dyDescent="0.25">
      <c r="A45">
        <v>4</v>
      </c>
      <c r="C45" t="s">
        <v>702</v>
      </c>
      <c r="D45" t="s">
        <v>693</v>
      </c>
      <c r="E45" s="1" t="s">
        <v>694</v>
      </c>
      <c r="F45" t="s">
        <v>666</v>
      </c>
      <c r="G45" t="s">
        <v>52</v>
      </c>
      <c r="H45" t="s">
        <v>490</v>
      </c>
      <c r="I45" t="s">
        <v>525</v>
      </c>
      <c r="J45" s="4" t="s">
        <v>526</v>
      </c>
      <c r="K45" t="s">
        <v>702</v>
      </c>
      <c r="L45" t="s">
        <v>703</v>
      </c>
      <c r="M45">
        <f t="shared" ca="1" si="0"/>
        <v>0</v>
      </c>
      <c r="N45">
        <f t="shared" ca="1" si="1"/>
        <v>77</v>
      </c>
      <c r="O45">
        <f t="shared" si="2"/>
        <v>0</v>
      </c>
      <c r="P45">
        <f t="shared" ca="1" si="3"/>
        <v>0</v>
      </c>
      <c r="Q45">
        <f t="shared" ca="1" si="4"/>
        <v>0</v>
      </c>
      <c r="R45">
        <v>77</v>
      </c>
      <c r="S45">
        <v>154</v>
      </c>
      <c r="T45" t="s">
        <v>52</v>
      </c>
      <c r="U45" t="s">
        <v>196</v>
      </c>
      <c r="V45" t="s">
        <v>196</v>
      </c>
    </row>
    <row r="46" spans="1:22" x14ac:dyDescent="0.25">
      <c r="A46">
        <v>4</v>
      </c>
      <c r="C46" t="s">
        <v>704</v>
      </c>
      <c r="D46" t="s">
        <v>693</v>
      </c>
      <c r="E46" s="1" t="s">
        <v>694</v>
      </c>
      <c r="F46" t="s">
        <v>666</v>
      </c>
      <c r="G46" t="s">
        <v>53</v>
      </c>
      <c r="H46" t="s">
        <v>490</v>
      </c>
      <c r="I46" t="s">
        <v>525</v>
      </c>
      <c r="J46" s="4" t="s">
        <v>526</v>
      </c>
      <c r="K46" t="s">
        <v>704</v>
      </c>
      <c r="L46" t="s">
        <v>705</v>
      </c>
      <c r="M46">
        <f t="shared" ca="1" si="0"/>
        <v>0</v>
      </c>
      <c r="N46">
        <f t="shared" ca="1" si="1"/>
        <v>77</v>
      </c>
      <c r="O46">
        <f t="shared" si="2"/>
        <v>0</v>
      </c>
      <c r="P46">
        <f t="shared" ca="1" si="3"/>
        <v>0</v>
      </c>
      <c r="Q46">
        <f t="shared" ca="1" si="4"/>
        <v>0</v>
      </c>
      <c r="R46">
        <v>77</v>
      </c>
      <c r="S46">
        <v>154</v>
      </c>
      <c r="T46" t="s">
        <v>53</v>
      </c>
      <c r="U46" t="s">
        <v>196</v>
      </c>
      <c r="V46" t="s">
        <v>196</v>
      </c>
    </row>
    <row r="47" spans="1:22" x14ac:dyDescent="0.25">
      <c r="A47">
        <v>5</v>
      </c>
      <c r="C47" t="s">
        <v>706</v>
      </c>
      <c r="D47" t="s">
        <v>693</v>
      </c>
      <c r="E47" s="1" t="s">
        <v>694</v>
      </c>
      <c r="F47" t="s">
        <v>485</v>
      </c>
      <c r="G47" t="s">
        <v>208</v>
      </c>
      <c r="H47" t="s">
        <v>490</v>
      </c>
      <c r="I47" t="s">
        <v>525</v>
      </c>
      <c r="J47" s="4" t="s">
        <v>526</v>
      </c>
      <c r="K47" t="s">
        <v>706</v>
      </c>
      <c r="L47" t="s">
        <v>707</v>
      </c>
      <c r="M47">
        <f t="shared" ca="1" si="0"/>
        <v>0</v>
      </c>
      <c r="N47">
        <f t="shared" ca="1" si="1"/>
        <v>77</v>
      </c>
      <c r="O47">
        <f t="shared" si="2"/>
        <v>0</v>
      </c>
      <c r="P47">
        <f t="shared" ca="1" si="3"/>
        <v>0</v>
      </c>
      <c r="Q47">
        <f t="shared" ca="1" si="4"/>
        <v>0</v>
      </c>
      <c r="R47">
        <v>77</v>
      </c>
      <c r="S47">
        <v>154</v>
      </c>
      <c r="T47" t="s">
        <v>208</v>
      </c>
      <c r="U47" t="s">
        <v>196</v>
      </c>
      <c r="V47" t="s">
        <v>196</v>
      </c>
    </row>
    <row r="48" spans="1:22" x14ac:dyDescent="0.25">
      <c r="A48">
        <v>5</v>
      </c>
      <c r="C48" t="s">
        <v>708</v>
      </c>
      <c r="D48" t="s">
        <v>693</v>
      </c>
      <c r="E48" s="1" t="s">
        <v>694</v>
      </c>
      <c r="F48" t="s">
        <v>485</v>
      </c>
      <c r="G48" t="s">
        <v>49</v>
      </c>
      <c r="H48" t="s">
        <v>490</v>
      </c>
      <c r="I48" t="s">
        <v>525</v>
      </c>
      <c r="J48" s="4" t="s">
        <v>526</v>
      </c>
      <c r="K48" t="s">
        <v>708</v>
      </c>
      <c r="L48" t="s">
        <v>709</v>
      </c>
      <c r="M48">
        <f t="shared" ca="1" si="0"/>
        <v>0</v>
      </c>
      <c r="N48">
        <f t="shared" ca="1" si="1"/>
        <v>77</v>
      </c>
      <c r="O48">
        <f t="shared" si="2"/>
        <v>0</v>
      </c>
      <c r="P48">
        <f t="shared" ca="1" si="3"/>
        <v>0</v>
      </c>
      <c r="Q48">
        <f t="shared" ca="1" si="4"/>
        <v>0</v>
      </c>
      <c r="R48">
        <v>77</v>
      </c>
      <c r="S48">
        <v>154</v>
      </c>
      <c r="T48" t="s">
        <v>49</v>
      </c>
      <c r="U48" t="s">
        <v>196</v>
      </c>
      <c r="V48" t="s">
        <v>196</v>
      </c>
    </row>
    <row r="49" spans="1:22" x14ac:dyDescent="0.25">
      <c r="A49">
        <v>5</v>
      </c>
      <c r="C49" t="s">
        <v>710</v>
      </c>
      <c r="D49" t="s">
        <v>693</v>
      </c>
      <c r="E49" s="1" t="s">
        <v>694</v>
      </c>
      <c r="F49" t="s">
        <v>485</v>
      </c>
      <c r="G49" t="s">
        <v>50</v>
      </c>
      <c r="H49" t="s">
        <v>490</v>
      </c>
      <c r="I49" t="s">
        <v>525</v>
      </c>
      <c r="J49" s="4" t="s">
        <v>526</v>
      </c>
      <c r="K49" t="s">
        <v>710</v>
      </c>
      <c r="L49" t="s">
        <v>711</v>
      </c>
      <c r="M49">
        <f t="shared" ca="1" si="0"/>
        <v>0</v>
      </c>
      <c r="N49">
        <f t="shared" ca="1" si="1"/>
        <v>77</v>
      </c>
      <c r="O49">
        <f t="shared" si="2"/>
        <v>0</v>
      </c>
      <c r="P49">
        <f t="shared" ca="1" si="3"/>
        <v>0</v>
      </c>
      <c r="Q49">
        <f t="shared" ca="1" si="4"/>
        <v>0</v>
      </c>
      <c r="R49">
        <v>77</v>
      </c>
      <c r="S49">
        <v>154</v>
      </c>
      <c r="T49" t="s">
        <v>50</v>
      </c>
      <c r="U49" t="s">
        <v>196</v>
      </c>
      <c r="V49" t="s">
        <v>196</v>
      </c>
    </row>
    <row r="50" spans="1:22" x14ac:dyDescent="0.25">
      <c r="A50">
        <v>5</v>
      </c>
      <c r="C50" t="s">
        <v>712</v>
      </c>
      <c r="D50" t="s">
        <v>693</v>
      </c>
      <c r="E50" s="1" t="s">
        <v>694</v>
      </c>
      <c r="F50" t="s">
        <v>485</v>
      </c>
      <c r="G50" t="s">
        <v>51</v>
      </c>
      <c r="H50" t="s">
        <v>490</v>
      </c>
      <c r="I50" t="s">
        <v>525</v>
      </c>
      <c r="J50" s="4" t="s">
        <v>526</v>
      </c>
      <c r="K50" t="s">
        <v>712</v>
      </c>
      <c r="L50" t="s">
        <v>713</v>
      </c>
      <c r="M50">
        <f t="shared" ca="1" si="0"/>
        <v>0</v>
      </c>
      <c r="N50">
        <f t="shared" ca="1" si="1"/>
        <v>77</v>
      </c>
      <c r="O50">
        <f t="shared" si="2"/>
        <v>0</v>
      </c>
      <c r="P50">
        <f t="shared" ca="1" si="3"/>
        <v>0</v>
      </c>
      <c r="Q50">
        <f t="shared" ca="1" si="4"/>
        <v>0</v>
      </c>
      <c r="R50">
        <v>77</v>
      </c>
      <c r="S50">
        <v>154</v>
      </c>
      <c r="T50" t="s">
        <v>51</v>
      </c>
      <c r="U50" t="s">
        <v>196</v>
      </c>
      <c r="V50" t="s">
        <v>196</v>
      </c>
    </row>
    <row r="51" spans="1:22" x14ac:dyDescent="0.25">
      <c r="A51">
        <v>5</v>
      </c>
      <c r="C51" t="s">
        <v>716</v>
      </c>
      <c r="D51" t="s">
        <v>693</v>
      </c>
      <c r="E51" s="1" t="s">
        <v>694</v>
      </c>
      <c r="F51" t="s">
        <v>485</v>
      </c>
      <c r="G51" t="s">
        <v>52</v>
      </c>
      <c r="H51" t="s">
        <v>490</v>
      </c>
      <c r="I51" t="s">
        <v>525</v>
      </c>
      <c r="J51" s="4" t="s">
        <v>526</v>
      </c>
      <c r="K51" t="s">
        <v>716</v>
      </c>
      <c r="L51" t="s">
        <v>717</v>
      </c>
      <c r="M51">
        <f t="shared" ca="1" si="0"/>
        <v>0</v>
      </c>
      <c r="N51">
        <f t="shared" ca="1" si="1"/>
        <v>77</v>
      </c>
      <c r="O51">
        <f t="shared" si="2"/>
        <v>0</v>
      </c>
      <c r="P51">
        <f t="shared" ca="1" si="3"/>
        <v>0</v>
      </c>
      <c r="Q51">
        <f t="shared" ca="1" si="4"/>
        <v>0</v>
      </c>
      <c r="R51">
        <v>77</v>
      </c>
      <c r="S51">
        <v>154</v>
      </c>
      <c r="T51" t="s">
        <v>52</v>
      </c>
      <c r="U51" t="s">
        <v>196</v>
      </c>
      <c r="V51" t="s">
        <v>196</v>
      </c>
    </row>
    <row r="52" spans="1:22" x14ac:dyDescent="0.25">
      <c r="A52">
        <v>5</v>
      </c>
      <c r="C52" t="s">
        <v>718</v>
      </c>
      <c r="D52" t="s">
        <v>693</v>
      </c>
      <c r="E52" s="1" t="s">
        <v>694</v>
      </c>
      <c r="F52" t="s">
        <v>485</v>
      </c>
      <c r="G52" t="s">
        <v>53</v>
      </c>
      <c r="H52" t="s">
        <v>490</v>
      </c>
      <c r="I52" t="s">
        <v>525</v>
      </c>
      <c r="J52" s="4" t="s">
        <v>526</v>
      </c>
      <c r="K52" t="s">
        <v>718</v>
      </c>
      <c r="L52" t="s">
        <v>719</v>
      </c>
      <c r="M52">
        <f t="shared" ca="1" si="0"/>
        <v>0</v>
      </c>
      <c r="N52">
        <f t="shared" ca="1" si="1"/>
        <v>77</v>
      </c>
      <c r="O52">
        <f t="shared" si="2"/>
        <v>0</v>
      </c>
      <c r="P52">
        <f t="shared" ca="1" si="3"/>
        <v>0</v>
      </c>
      <c r="Q52">
        <f t="shared" ca="1" si="4"/>
        <v>0</v>
      </c>
      <c r="R52">
        <v>77</v>
      </c>
      <c r="S52">
        <v>154</v>
      </c>
      <c r="T52" t="s">
        <v>53</v>
      </c>
      <c r="U52" t="s">
        <v>196</v>
      </c>
      <c r="V52" t="s">
        <v>196</v>
      </c>
    </row>
    <row r="53" spans="1:22" x14ac:dyDescent="0.25">
      <c r="A53">
        <v>6</v>
      </c>
      <c r="C53" t="s">
        <v>720</v>
      </c>
      <c r="D53" t="s">
        <v>721</v>
      </c>
      <c r="E53" s="1" t="s">
        <v>722</v>
      </c>
      <c r="F53" t="s">
        <v>723</v>
      </c>
      <c r="G53" t="s">
        <v>208</v>
      </c>
      <c r="H53" t="s">
        <v>490</v>
      </c>
      <c r="I53" t="s">
        <v>525</v>
      </c>
      <c r="J53" s="4" t="s">
        <v>526</v>
      </c>
      <c r="K53" t="s">
        <v>720</v>
      </c>
      <c r="L53" t="s">
        <v>724</v>
      </c>
      <c r="M53">
        <f t="shared" ca="1" si="0"/>
        <v>0</v>
      </c>
      <c r="N53">
        <f t="shared" ca="1" si="1"/>
        <v>38</v>
      </c>
      <c r="O53">
        <f t="shared" si="2"/>
        <v>0</v>
      </c>
      <c r="P53">
        <f t="shared" ca="1" si="3"/>
        <v>0</v>
      </c>
      <c r="Q53">
        <f t="shared" ca="1" si="4"/>
        <v>0</v>
      </c>
      <c r="R53">
        <v>38</v>
      </c>
      <c r="S53">
        <v>76</v>
      </c>
      <c r="T53" t="s">
        <v>208</v>
      </c>
      <c r="U53" t="s">
        <v>196</v>
      </c>
      <c r="V53" t="s">
        <v>196</v>
      </c>
    </row>
    <row r="54" spans="1:22" x14ac:dyDescent="0.25">
      <c r="A54">
        <v>6</v>
      </c>
      <c r="C54" t="s">
        <v>725</v>
      </c>
      <c r="D54" t="s">
        <v>721</v>
      </c>
      <c r="E54" s="1" t="s">
        <v>722</v>
      </c>
      <c r="F54" t="s">
        <v>723</v>
      </c>
      <c r="G54" t="s">
        <v>49</v>
      </c>
      <c r="H54" t="s">
        <v>490</v>
      </c>
      <c r="I54" t="s">
        <v>525</v>
      </c>
      <c r="J54" s="4" t="s">
        <v>526</v>
      </c>
      <c r="K54" t="s">
        <v>725</v>
      </c>
      <c r="L54" t="s">
        <v>726</v>
      </c>
      <c r="M54">
        <f t="shared" ca="1" si="0"/>
        <v>0</v>
      </c>
      <c r="N54">
        <f t="shared" ca="1" si="1"/>
        <v>38</v>
      </c>
      <c r="O54">
        <f t="shared" si="2"/>
        <v>0</v>
      </c>
      <c r="P54">
        <f t="shared" ca="1" si="3"/>
        <v>0</v>
      </c>
      <c r="Q54">
        <f t="shared" ca="1" si="4"/>
        <v>0</v>
      </c>
      <c r="R54">
        <v>38</v>
      </c>
      <c r="S54">
        <v>76</v>
      </c>
      <c r="T54" t="s">
        <v>49</v>
      </c>
      <c r="U54" t="s">
        <v>196</v>
      </c>
      <c r="V54" t="s">
        <v>196</v>
      </c>
    </row>
    <row r="55" spans="1:22" x14ac:dyDescent="0.25">
      <c r="A55">
        <v>6</v>
      </c>
      <c r="C55" t="s">
        <v>727</v>
      </c>
      <c r="D55" t="s">
        <v>721</v>
      </c>
      <c r="E55" s="1" t="s">
        <v>722</v>
      </c>
      <c r="F55" t="s">
        <v>723</v>
      </c>
      <c r="G55" t="s">
        <v>50</v>
      </c>
      <c r="H55" t="s">
        <v>490</v>
      </c>
      <c r="I55" t="s">
        <v>525</v>
      </c>
      <c r="J55" s="4" t="s">
        <v>526</v>
      </c>
      <c r="K55" t="s">
        <v>727</v>
      </c>
      <c r="L55" t="s">
        <v>728</v>
      </c>
      <c r="M55">
        <f t="shared" ca="1" si="0"/>
        <v>0</v>
      </c>
      <c r="N55">
        <f t="shared" ca="1" si="1"/>
        <v>38</v>
      </c>
      <c r="O55">
        <f t="shared" si="2"/>
        <v>0</v>
      </c>
      <c r="P55">
        <f t="shared" ca="1" si="3"/>
        <v>0</v>
      </c>
      <c r="Q55">
        <f t="shared" ca="1" si="4"/>
        <v>0</v>
      </c>
      <c r="R55">
        <v>38</v>
      </c>
      <c r="S55">
        <v>76</v>
      </c>
      <c r="T55" t="s">
        <v>50</v>
      </c>
      <c r="U55" t="s">
        <v>196</v>
      </c>
      <c r="V55" t="s">
        <v>196</v>
      </c>
    </row>
    <row r="56" spans="1:22" x14ac:dyDescent="0.25">
      <c r="A56">
        <v>6</v>
      </c>
      <c r="C56" t="s">
        <v>729</v>
      </c>
      <c r="D56" t="s">
        <v>721</v>
      </c>
      <c r="E56" s="1" t="s">
        <v>722</v>
      </c>
      <c r="F56" t="s">
        <v>723</v>
      </c>
      <c r="G56" t="s">
        <v>51</v>
      </c>
      <c r="H56" t="s">
        <v>490</v>
      </c>
      <c r="I56" t="s">
        <v>525</v>
      </c>
      <c r="J56" s="4" t="s">
        <v>526</v>
      </c>
      <c r="K56" t="s">
        <v>729</v>
      </c>
      <c r="L56" t="s">
        <v>730</v>
      </c>
      <c r="M56">
        <f t="shared" ca="1" si="0"/>
        <v>0</v>
      </c>
      <c r="N56">
        <f t="shared" ca="1" si="1"/>
        <v>38</v>
      </c>
      <c r="O56">
        <f t="shared" si="2"/>
        <v>0</v>
      </c>
      <c r="P56">
        <f t="shared" ca="1" si="3"/>
        <v>0</v>
      </c>
      <c r="Q56">
        <f t="shared" ca="1" si="4"/>
        <v>0</v>
      </c>
      <c r="R56">
        <v>38</v>
      </c>
      <c r="S56">
        <v>76</v>
      </c>
      <c r="T56" t="s">
        <v>51</v>
      </c>
      <c r="U56" t="s">
        <v>196</v>
      </c>
      <c r="V56" t="s">
        <v>196</v>
      </c>
    </row>
    <row r="57" spans="1:22" x14ac:dyDescent="0.25">
      <c r="A57">
        <v>6</v>
      </c>
      <c r="C57" t="s">
        <v>731</v>
      </c>
      <c r="D57" t="s">
        <v>721</v>
      </c>
      <c r="E57" s="1" t="s">
        <v>722</v>
      </c>
      <c r="F57" t="s">
        <v>723</v>
      </c>
      <c r="G57" t="s">
        <v>52</v>
      </c>
      <c r="H57" t="s">
        <v>490</v>
      </c>
      <c r="I57" t="s">
        <v>525</v>
      </c>
      <c r="J57" s="4" t="s">
        <v>526</v>
      </c>
      <c r="K57" t="s">
        <v>731</v>
      </c>
      <c r="L57" t="s">
        <v>732</v>
      </c>
      <c r="M57">
        <f t="shared" ca="1" si="0"/>
        <v>0</v>
      </c>
      <c r="N57">
        <f t="shared" ca="1" si="1"/>
        <v>38</v>
      </c>
      <c r="O57">
        <f t="shared" si="2"/>
        <v>0</v>
      </c>
      <c r="P57">
        <f t="shared" ca="1" si="3"/>
        <v>0</v>
      </c>
      <c r="Q57">
        <f t="shared" ca="1" si="4"/>
        <v>0</v>
      </c>
      <c r="R57">
        <v>38</v>
      </c>
      <c r="S57">
        <v>76</v>
      </c>
      <c r="T57" t="s">
        <v>52</v>
      </c>
      <c r="U57" t="s">
        <v>196</v>
      </c>
      <c r="V57" t="s">
        <v>196</v>
      </c>
    </row>
    <row r="58" spans="1:22" x14ac:dyDescent="0.25">
      <c r="A58">
        <v>6</v>
      </c>
      <c r="C58" t="s">
        <v>733</v>
      </c>
      <c r="D58" t="s">
        <v>721</v>
      </c>
      <c r="E58" s="1" t="s">
        <v>722</v>
      </c>
      <c r="F58" t="s">
        <v>723</v>
      </c>
      <c r="G58" t="s">
        <v>53</v>
      </c>
      <c r="H58" t="s">
        <v>490</v>
      </c>
      <c r="I58" t="s">
        <v>525</v>
      </c>
      <c r="J58" s="4" t="s">
        <v>526</v>
      </c>
      <c r="K58" t="s">
        <v>733</v>
      </c>
      <c r="L58" t="s">
        <v>734</v>
      </c>
      <c r="M58">
        <f t="shared" ca="1" si="0"/>
        <v>0</v>
      </c>
      <c r="N58">
        <f t="shared" ca="1" si="1"/>
        <v>38</v>
      </c>
      <c r="O58">
        <f t="shared" si="2"/>
        <v>0</v>
      </c>
      <c r="P58">
        <f t="shared" ca="1" si="3"/>
        <v>0</v>
      </c>
      <c r="Q58">
        <f t="shared" ca="1" si="4"/>
        <v>0</v>
      </c>
      <c r="R58">
        <v>38</v>
      </c>
      <c r="S58">
        <v>76</v>
      </c>
      <c r="T58" t="s">
        <v>53</v>
      </c>
      <c r="U58" t="s">
        <v>196</v>
      </c>
      <c r="V58" t="s">
        <v>196</v>
      </c>
    </row>
    <row r="59" spans="1:22" x14ac:dyDescent="0.25">
      <c r="A59">
        <v>7</v>
      </c>
      <c r="C59" t="s">
        <v>735</v>
      </c>
      <c r="D59" t="s">
        <v>721</v>
      </c>
      <c r="E59" s="1" t="s">
        <v>722</v>
      </c>
      <c r="F59" t="s">
        <v>736</v>
      </c>
      <c r="G59" t="s">
        <v>208</v>
      </c>
      <c r="H59" t="s">
        <v>490</v>
      </c>
      <c r="I59" t="s">
        <v>525</v>
      </c>
      <c r="J59" s="4" t="s">
        <v>526</v>
      </c>
      <c r="K59" t="s">
        <v>735</v>
      </c>
      <c r="L59" t="s">
        <v>737</v>
      </c>
      <c r="M59">
        <f t="shared" ca="1" si="0"/>
        <v>0</v>
      </c>
      <c r="N59">
        <f t="shared" ca="1" si="1"/>
        <v>38</v>
      </c>
      <c r="O59">
        <f t="shared" si="2"/>
        <v>0</v>
      </c>
      <c r="P59">
        <f t="shared" ca="1" si="3"/>
        <v>0</v>
      </c>
      <c r="Q59">
        <f t="shared" ca="1" si="4"/>
        <v>0</v>
      </c>
      <c r="R59">
        <v>38</v>
      </c>
      <c r="S59">
        <v>76</v>
      </c>
      <c r="T59" t="s">
        <v>208</v>
      </c>
      <c r="U59" t="s">
        <v>196</v>
      </c>
      <c r="V59" t="s">
        <v>196</v>
      </c>
    </row>
    <row r="60" spans="1:22" x14ac:dyDescent="0.25">
      <c r="A60">
        <v>7</v>
      </c>
      <c r="C60" t="s">
        <v>738</v>
      </c>
      <c r="D60" t="s">
        <v>721</v>
      </c>
      <c r="E60" s="1" t="s">
        <v>722</v>
      </c>
      <c r="F60" t="s">
        <v>736</v>
      </c>
      <c r="G60" t="s">
        <v>49</v>
      </c>
      <c r="H60" t="s">
        <v>490</v>
      </c>
      <c r="I60" t="s">
        <v>525</v>
      </c>
      <c r="J60" s="4" t="s">
        <v>526</v>
      </c>
      <c r="K60" t="s">
        <v>738</v>
      </c>
      <c r="L60" t="s">
        <v>739</v>
      </c>
      <c r="M60">
        <f t="shared" ca="1" si="0"/>
        <v>0</v>
      </c>
      <c r="N60">
        <f t="shared" ca="1" si="1"/>
        <v>38</v>
      </c>
      <c r="O60">
        <f t="shared" si="2"/>
        <v>0</v>
      </c>
      <c r="P60">
        <f t="shared" ca="1" si="3"/>
        <v>0</v>
      </c>
      <c r="Q60">
        <f t="shared" ca="1" si="4"/>
        <v>0</v>
      </c>
      <c r="R60">
        <v>38</v>
      </c>
      <c r="S60">
        <v>76</v>
      </c>
      <c r="T60" t="s">
        <v>49</v>
      </c>
      <c r="U60" t="s">
        <v>196</v>
      </c>
      <c r="V60" t="s">
        <v>196</v>
      </c>
    </row>
    <row r="61" spans="1:22" x14ac:dyDescent="0.25">
      <c r="A61">
        <v>7</v>
      </c>
      <c r="C61" t="s">
        <v>740</v>
      </c>
      <c r="D61" t="s">
        <v>721</v>
      </c>
      <c r="E61" s="1" t="s">
        <v>722</v>
      </c>
      <c r="F61" t="s">
        <v>736</v>
      </c>
      <c r="G61" t="s">
        <v>50</v>
      </c>
      <c r="H61" t="s">
        <v>490</v>
      </c>
      <c r="I61" t="s">
        <v>525</v>
      </c>
      <c r="J61" s="4" t="s">
        <v>526</v>
      </c>
      <c r="K61" t="s">
        <v>740</v>
      </c>
      <c r="L61" t="s">
        <v>741</v>
      </c>
      <c r="M61">
        <f t="shared" ca="1" si="0"/>
        <v>0</v>
      </c>
      <c r="N61">
        <f t="shared" ca="1" si="1"/>
        <v>38</v>
      </c>
      <c r="O61">
        <f t="shared" si="2"/>
        <v>0</v>
      </c>
      <c r="P61">
        <f t="shared" ca="1" si="3"/>
        <v>0</v>
      </c>
      <c r="Q61">
        <f t="shared" ca="1" si="4"/>
        <v>0</v>
      </c>
      <c r="R61">
        <v>38</v>
      </c>
      <c r="S61">
        <v>76</v>
      </c>
      <c r="T61" t="s">
        <v>50</v>
      </c>
      <c r="U61" t="s">
        <v>196</v>
      </c>
      <c r="V61" t="s">
        <v>196</v>
      </c>
    </row>
    <row r="62" spans="1:22" x14ac:dyDescent="0.25">
      <c r="A62">
        <v>7</v>
      </c>
      <c r="C62" t="s">
        <v>742</v>
      </c>
      <c r="D62" t="s">
        <v>721</v>
      </c>
      <c r="E62" s="1" t="s">
        <v>722</v>
      </c>
      <c r="F62" t="s">
        <v>736</v>
      </c>
      <c r="G62" t="s">
        <v>51</v>
      </c>
      <c r="H62" t="s">
        <v>490</v>
      </c>
      <c r="I62" t="s">
        <v>525</v>
      </c>
      <c r="J62" s="4" t="s">
        <v>526</v>
      </c>
      <c r="K62" t="s">
        <v>742</v>
      </c>
      <c r="L62" t="s">
        <v>743</v>
      </c>
      <c r="M62">
        <f t="shared" ca="1" si="0"/>
        <v>0</v>
      </c>
      <c r="N62">
        <f t="shared" ca="1" si="1"/>
        <v>38</v>
      </c>
      <c r="O62">
        <f t="shared" si="2"/>
        <v>0</v>
      </c>
      <c r="P62">
        <f t="shared" ca="1" si="3"/>
        <v>0</v>
      </c>
      <c r="Q62">
        <f t="shared" ca="1" si="4"/>
        <v>0</v>
      </c>
      <c r="R62">
        <v>38</v>
      </c>
      <c r="S62">
        <v>76</v>
      </c>
      <c r="T62" t="s">
        <v>51</v>
      </c>
      <c r="U62" t="s">
        <v>196</v>
      </c>
      <c r="V62" t="s">
        <v>196</v>
      </c>
    </row>
    <row r="63" spans="1:22" x14ac:dyDescent="0.25">
      <c r="A63">
        <v>7</v>
      </c>
      <c r="C63" t="s">
        <v>744</v>
      </c>
      <c r="D63" t="s">
        <v>721</v>
      </c>
      <c r="E63" s="1" t="s">
        <v>722</v>
      </c>
      <c r="F63" t="s">
        <v>736</v>
      </c>
      <c r="G63" t="s">
        <v>52</v>
      </c>
      <c r="H63" t="s">
        <v>490</v>
      </c>
      <c r="I63" t="s">
        <v>525</v>
      </c>
      <c r="J63" s="4" t="s">
        <v>526</v>
      </c>
      <c r="K63" t="s">
        <v>744</v>
      </c>
      <c r="L63" t="s">
        <v>745</v>
      </c>
      <c r="M63">
        <f t="shared" ca="1" si="0"/>
        <v>0</v>
      </c>
      <c r="N63">
        <f t="shared" ca="1" si="1"/>
        <v>38</v>
      </c>
      <c r="O63">
        <f t="shared" si="2"/>
        <v>0</v>
      </c>
      <c r="P63">
        <f t="shared" ca="1" si="3"/>
        <v>0</v>
      </c>
      <c r="Q63">
        <f t="shared" ca="1" si="4"/>
        <v>0</v>
      </c>
      <c r="R63">
        <v>38</v>
      </c>
      <c r="S63">
        <v>76</v>
      </c>
      <c r="T63" t="s">
        <v>52</v>
      </c>
      <c r="U63" t="s">
        <v>196</v>
      </c>
      <c r="V63" t="s">
        <v>196</v>
      </c>
    </row>
    <row r="64" spans="1:22" x14ac:dyDescent="0.25">
      <c r="A64">
        <v>7</v>
      </c>
      <c r="C64" t="s">
        <v>746</v>
      </c>
      <c r="D64" t="s">
        <v>721</v>
      </c>
      <c r="E64" s="1" t="s">
        <v>722</v>
      </c>
      <c r="F64" t="s">
        <v>736</v>
      </c>
      <c r="G64" t="s">
        <v>53</v>
      </c>
      <c r="H64" t="s">
        <v>490</v>
      </c>
      <c r="I64" t="s">
        <v>525</v>
      </c>
      <c r="J64" s="4" t="s">
        <v>526</v>
      </c>
      <c r="K64" t="s">
        <v>746</v>
      </c>
      <c r="L64" t="s">
        <v>747</v>
      </c>
      <c r="M64">
        <f t="shared" ca="1" si="0"/>
        <v>0</v>
      </c>
      <c r="N64">
        <f t="shared" ca="1" si="1"/>
        <v>38</v>
      </c>
      <c r="O64">
        <f t="shared" si="2"/>
        <v>0</v>
      </c>
      <c r="P64">
        <f t="shared" ca="1" si="3"/>
        <v>0</v>
      </c>
      <c r="Q64">
        <f t="shared" ca="1" si="4"/>
        <v>0</v>
      </c>
      <c r="R64">
        <v>38</v>
      </c>
      <c r="S64">
        <v>76</v>
      </c>
      <c r="T64" t="s">
        <v>53</v>
      </c>
      <c r="U64" t="s">
        <v>196</v>
      </c>
      <c r="V64" t="s">
        <v>196</v>
      </c>
    </row>
    <row r="65" spans="1:22" x14ac:dyDescent="0.25">
      <c r="A65">
        <v>8</v>
      </c>
      <c r="C65" t="s">
        <v>748</v>
      </c>
      <c r="D65" t="s">
        <v>721</v>
      </c>
      <c r="E65" s="1" t="s">
        <v>722</v>
      </c>
      <c r="F65" t="s">
        <v>749</v>
      </c>
      <c r="G65" t="s">
        <v>208</v>
      </c>
      <c r="H65" t="s">
        <v>490</v>
      </c>
      <c r="I65" t="s">
        <v>525</v>
      </c>
      <c r="J65" s="4" t="s">
        <v>526</v>
      </c>
      <c r="K65" t="s">
        <v>748</v>
      </c>
      <c r="L65" t="s">
        <v>750</v>
      </c>
      <c r="M65">
        <f t="shared" ca="1" si="0"/>
        <v>0</v>
      </c>
      <c r="N65">
        <f t="shared" ca="1" si="1"/>
        <v>38</v>
      </c>
      <c r="O65">
        <f t="shared" si="2"/>
        <v>0</v>
      </c>
      <c r="P65">
        <f t="shared" ca="1" si="3"/>
        <v>0</v>
      </c>
      <c r="Q65">
        <f t="shared" ca="1" si="4"/>
        <v>0</v>
      </c>
      <c r="R65">
        <v>38</v>
      </c>
      <c r="S65">
        <v>76</v>
      </c>
      <c r="T65" t="s">
        <v>208</v>
      </c>
      <c r="U65" t="s">
        <v>196</v>
      </c>
      <c r="V65" t="s">
        <v>196</v>
      </c>
    </row>
    <row r="66" spans="1:22" x14ac:dyDescent="0.25">
      <c r="A66">
        <v>8</v>
      </c>
      <c r="C66" t="s">
        <v>751</v>
      </c>
      <c r="D66" t="s">
        <v>721</v>
      </c>
      <c r="E66" s="1" t="s">
        <v>722</v>
      </c>
      <c r="F66" t="s">
        <v>749</v>
      </c>
      <c r="G66" t="s">
        <v>49</v>
      </c>
      <c r="H66" t="s">
        <v>490</v>
      </c>
      <c r="I66" t="s">
        <v>525</v>
      </c>
      <c r="J66" s="4" t="s">
        <v>526</v>
      </c>
      <c r="K66" t="s">
        <v>751</v>
      </c>
      <c r="L66" t="s">
        <v>752</v>
      </c>
      <c r="M66">
        <f t="shared" ca="1" si="0"/>
        <v>0</v>
      </c>
      <c r="N66">
        <f t="shared" ca="1" si="1"/>
        <v>38</v>
      </c>
      <c r="O66">
        <f t="shared" si="2"/>
        <v>0</v>
      </c>
      <c r="P66">
        <f t="shared" ca="1" si="3"/>
        <v>0</v>
      </c>
      <c r="Q66">
        <f t="shared" ca="1" si="4"/>
        <v>0</v>
      </c>
      <c r="R66">
        <v>38</v>
      </c>
      <c r="S66">
        <v>76</v>
      </c>
      <c r="T66" t="s">
        <v>49</v>
      </c>
      <c r="U66" t="s">
        <v>196</v>
      </c>
      <c r="V66" t="s">
        <v>196</v>
      </c>
    </row>
    <row r="67" spans="1:22" x14ac:dyDescent="0.25">
      <c r="A67">
        <v>8</v>
      </c>
      <c r="C67" t="s">
        <v>753</v>
      </c>
      <c r="D67" t="s">
        <v>721</v>
      </c>
      <c r="E67" s="1" t="s">
        <v>722</v>
      </c>
      <c r="F67" t="s">
        <v>749</v>
      </c>
      <c r="G67" t="s">
        <v>50</v>
      </c>
      <c r="H67" t="s">
        <v>490</v>
      </c>
      <c r="I67" t="s">
        <v>525</v>
      </c>
      <c r="J67" s="4" t="s">
        <v>526</v>
      </c>
      <c r="K67" t="s">
        <v>753</v>
      </c>
      <c r="L67" t="s">
        <v>754</v>
      </c>
      <c r="M67">
        <f t="shared" ca="1" si="0"/>
        <v>0</v>
      </c>
      <c r="N67">
        <f t="shared" ca="1" si="1"/>
        <v>38</v>
      </c>
      <c r="O67">
        <f t="shared" si="2"/>
        <v>0</v>
      </c>
      <c r="P67">
        <f t="shared" ca="1" si="3"/>
        <v>0</v>
      </c>
      <c r="Q67">
        <f t="shared" ca="1" si="4"/>
        <v>0</v>
      </c>
      <c r="R67">
        <v>38</v>
      </c>
      <c r="S67">
        <v>76</v>
      </c>
      <c r="T67" t="s">
        <v>50</v>
      </c>
      <c r="U67" t="s">
        <v>196</v>
      </c>
      <c r="V67" t="s">
        <v>196</v>
      </c>
    </row>
    <row r="68" spans="1:22" x14ac:dyDescent="0.25">
      <c r="A68">
        <v>8</v>
      </c>
      <c r="C68" t="s">
        <v>755</v>
      </c>
      <c r="D68" t="s">
        <v>721</v>
      </c>
      <c r="E68" s="1" t="s">
        <v>722</v>
      </c>
      <c r="F68" t="s">
        <v>749</v>
      </c>
      <c r="G68" t="s">
        <v>51</v>
      </c>
      <c r="H68" t="s">
        <v>490</v>
      </c>
      <c r="I68" t="s">
        <v>525</v>
      </c>
      <c r="J68" s="4" t="s">
        <v>526</v>
      </c>
      <c r="K68" t="s">
        <v>755</v>
      </c>
      <c r="L68" t="s">
        <v>756</v>
      </c>
      <c r="M68">
        <f t="shared" ca="1" si="0"/>
        <v>0</v>
      </c>
      <c r="N68">
        <f t="shared" ca="1" si="1"/>
        <v>38</v>
      </c>
      <c r="O68">
        <f t="shared" si="2"/>
        <v>0</v>
      </c>
      <c r="P68">
        <f t="shared" ca="1" si="3"/>
        <v>0</v>
      </c>
      <c r="Q68">
        <f t="shared" ca="1" si="4"/>
        <v>0</v>
      </c>
      <c r="R68">
        <v>38</v>
      </c>
      <c r="S68">
        <v>76</v>
      </c>
      <c r="T68" t="s">
        <v>51</v>
      </c>
      <c r="U68" t="s">
        <v>196</v>
      </c>
      <c r="V68" t="s">
        <v>196</v>
      </c>
    </row>
    <row r="69" spans="1:22" x14ac:dyDescent="0.25">
      <c r="A69">
        <v>8</v>
      </c>
      <c r="C69" t="s">
        <v>757</v>
      </c>
      <c r="D69" t="s">
        <v>721</v>
      </c>
      <c r="E69" s="1" t="s">
        <v>722</v>
      </c>
      <c r="F69" t="s">
        <v>749</v>
      </c>
      <c r="G69" t="s">
        <v>52</v>
      </c>
      <c r="H69" t="s">
        <v>490</v>
      </c>
      <c r="I69" t="s">
        <v>525</v>
      </c>
      <c r="J69" s="4" t="s">
        <v>526</v>
      </c>
      <c r="K69" t="s">
        <v>757</v>
      </c>
      <c r="L69" t="s">
        <v>758</v>
      </c>
      <c r="M69">
        <f t="shared" ca="1" si="0"/>
        <v>0</v>
      </c>
      <c r="N69">
        <f t="shared" ca="1" si="1"/>
        <v>38</v>
      </c>
      <c r="O69">
        <f t="shared" si="2"/>
        <v>0</v>
      </c>
      <c r="P69">
        <f t="shared" ca="1" si="3"/>
        <v>0</v>
      </c>
      <c r="Q69">
        <f t="shared" ca="1" si="4"/>
        <v>0</v>
      </c>
      <c r="R69">
        <v>38</v>
      </c>
      <c r="S69">
        <v>76</v>
      </c>
      <c r="T69" t="s">
        <v>52</v>
      </c>
      <c r="U69" t="s">
        <v>196</v>
      </c>
      <c r="V69" t="s">
        <v>196</v>
      </c>
    </row>
    <row r="70" spans="1:22" x14ac:dyDescent="0.25">
      <c r="A70">
        <v>8</v>
      </c>
      <c r="C70" t="s">
        <v>759</v>
      </c>
      <c r="D70" t="s">
        <v>721</v>
      </c>
      <c r="E70" s="1" t="s">
        <v>722</v>
      </c>
      <c r="F70" t="s">
        <v>749</v>
      </c>
      <c r="G70" t="s">
        <v>53</v>
      </c>
      <c r="H70" t="s">
        <v>490</v>
      </c>
      <c r="I70" t="s">
        <v>525</v>
      </c>
      <c r="J70" s="4" t="s">
        <v>526</v>
      </c>
      <c r="K70" t="s">
        <v>759</v>
      </c>
      <c r="L70" t="s">
        <v>760</v>
      </c>
      <c r="M70">
        <f t="shared" ca="1" si="0"/>
        <v>0</v>
      </c>
      <c r="N70">
        <f t="shared" ca="1" si="1"/>
        <v>38</v>
      </c>
      <c r="O70">
        <f t="shared" si="2"/>
        <v>0</v>
      </c>
      <c r="P70">
        <f t="shared" ca="1" si="3"/>
        <v>0</v>
      </c>
      <c r="Q70">
        <f t="shared" ca="1" si="4"/>
        <v>0</v>
      </c>
      <c r="R70">
        <v>38</v>
      </c>
      <c r="S70">
        <v>76</v>
      </c>
      <c r="T70" t="s">
        <v>53</v>
      </c>
      <c r="U70" t="s">
        <v>196</v>
      </c>
      <c r="V70" t="s">
        <v>196</v>
      </c>
    </row>
    <row r="71" spans="1:22" x14ac:dyDescent="0.25">
      <c r="A71">
        <v>9</v>
      </c>
      <c r="C71" t="s">
        <v>761</v>
      </c>
      <c r="D71" t="s">
        <v>721</v>
      </c>
      <c r="E71" s="1" t="s">
        <v>722</v>
      </c>
      <c r="F71" t="s">
        <v>762</v>
      </c>
      <c r="G71" t="s">
        <v>208</v>
      </c>
      <c r="H71" t="s">
        <v>490</v>
      </c>
      <c r="I71" t="s">
        <v>525</v>
      </c>
      <c r="J71" s="4" t="s">
        <v>526</v>
      </c>
      <c r="K71" t="s">
        <v>761</v>
      </c>
      <c r="L71" t="s">
        <v>763</v>
      </c>
      <c r="M71">
        <f t="shared" ref="M71:M134" ca="1" si="5">IF(ISERROR(VLOOKUP(A71,INDIRECT(J71),MATCH(G71,INDIRECT(I71),FALSE))),0,VLOOKUP(A71,INDIRECT(J71),MATCH(G71,INDIRECT(I71),FALSE)))</f>
        <v>0</v>
      </c>
      <c r="N71">
        <f t="shared" ref="N71:N134" ca="1" si="6">IF(ISERROR(VLOOKUP(A71,INDIRECT(J71),MATCH("WHLS $",INDIRECT(I71),FALSE))),0,VLOOKUP(A71,INDIRECT(J71),MATCH("WHLS $",INDIRECT(I71),FALSE)))</f>
        <v>38</v>
      </c>
      <c r="O71">
        <f t="shared" ref="O71:O134" si="7">(DiscountBooking+DiscountExtra) * 100</f>
        <v>0</v>
      </c>
      <c r="P71">
        <f t="shared" ref="P71:P134" ca="1" si="8">M71*R71</f>
        <v>0</v>
      </c>
      <c r="Q71">
        <f t="shared" ref="Q71:Q134" ca="1" si="9">P71*(1-(O71/100))</f>
        <v>0</v>
      </c>
      <c r="R71">
        <v>38</v>
      </c>
      <c r="S71">
        <v>76</v>
      </c>
      <c r="T71" t="s">
        <v>208</v>
      </c>
      <c r="U71" t="s">
        <v>196</v>
      </c>
      <c r="V71" t="s">
        <v>196</v>
      </c>
    </row>
    <row r="72" spans="1:22" x14ac:dyDescent="0.25">
      <c r="A72">
        <v>9</v>
      </c>
      <c r="C72" t="s">
        <v>764</v>
      </c>
      <c r="D72" t="s">
        <v>721</v>
      </c>
      <c r="E72" s="1" t="s">
        <v>722</v>
      </c>
      <c r="F72" t="s">
        <v>762</v>
      </c>
      <c r="G72" t="s">
        <v>49</v>
      </c>
      <c r="H72" t="s">
        <v>490</v>
      </c>
      <c r="I72" t="s">
        <v>525</v>
      </c>
      <c r="J72" s="4" t="s">
        <v>526</v>
      </c>
      <c r="K72" t="s">
        <v>764</v>
      </c>
      <c r="L72" t="s">
        <v>765</v>
      </c>
      <c r="M72">
        <f t="shared" ca="1" si="5"/>
        <v>0</v>
      </c>
      <c r="N72">
        <f t="shared" ca="1" si="6"/>
        <v>38</v>
      </c>
      <c r="O72">
        <f t="shared" si="7"/>
        <v>0</v>
      </c>
      <c r="P72">
        <f t="shared" ca="1" si="8"/>
        <v>0</v>
      </c>
      <c r="Q72">
        <f t="shared" ca="1" si="9"/>
        <v>0</v>
      </c>
      <c r="R72">
        <v>38</v>
      </c>
      <c r="S72">
        <v>76</v>
      </c>
      <c r="T72" t="s">
        <v>49</v>
      </c>
      <c r="U72" t="s">
        <v>196</v>
      </c>
      <c r="V72" t="s">
        <v>196</v>
      </c>
    </row>
    <row r="73" spans="1:22" x14ac:dyDescent="0.25">
      <c r="A73">
        <v>9</v>
      </c>
      <c r="C73" t="s">
        <v>766</v>
      </c>
      <c r="D73" t="s">
        <v>721</v>
      </c>
      <c r="E73" s="1" t="s">
        <v>722</v>
      </c>
      <c r="F73" t="s">
        <v>762</v>
      </c>
      <c r="G73" t="s">
        <v>50</v>
      </c>
      <c r="H73" t="s">
        <v>490</v>
      </c>
      <c r="I73" t="s">
        <v>525</v>
      </c>
      <c r="J73" s="4" t="s">
        <v>526</v>
      </c>
      <c r="K73" t="s">
        <v>766</v>
      </c>
      <c r="L73" t="s">
        <v>767</v>
      </c>
      <c r="M73">
        <f t="shared" ca="1" si="5"/>
        <v>0</v>
      </c>
      <c r="N73">
        <f t="shared" ca="1" si="6"/>
        <v>38</v>
      </c>
      <c r="O73">
        <f t="shared" si="7"/>
        <v>0</v>
      </c>
      <c r="P73">
        <f t="shared" ca="1" si="8"/>
        <v>0</v>
      </c>
      <c r="Q73">
        <f t="shared" ca="1" si="9"/>
        <v>0</v>
      </c>
      <c r="R73">
        <v>38</v>
      </c>
      <c r="S73">
        <v>76</v>
      </c>
      <c r="T73" t="s">
        <v>50</v>
      </c>
      <c r="U73" t="s">
        <v>196</v>
      </c>
      <c r="V73" t="s">
        <v>196</v>
      </c>
    </row>
    <row r="74" spans="1:22" x14ac:dyDescent="0.25">
      <c r="A74">
        <v>9</v>
      </c>
      <c r="C74" t="s">
        <v>768</v>
      </c>
      <c r="D74" t="s">
        <v>721</v>
      </c>
      <c r="E74" s="1" t="s">
        <v>722</v>
      </c>
      <c r="F74" t="s">
        <v>762</v>
      </c>
      <c r="G74" t="s">
        <v>51</v>
      </c>
      <c r="H74" t="s">
        <v>490</v>
      </c>
      <c r="I74" t="s">
        <v>525</v>
      </c>
      <c r="J74" s="4" t="s">
        <v>526</v>
      </c>
      <c r="K74" t="s">
        <v>768</v>
      </c>
      <c r="L74" t="s">
        <v>769</v>
      </c>
      <c r="M74">
        <f t="shared" ca="1" si="5"/>
        <v>0</v>
      </c>
      <c r="N74">
        <f t="shared" ca="1" si="6"/>
        <v>38</v>
      </c>
      <c r="O74">
        <f t="shared" si="7"/>
        <v>0</v>
      </c>
      <c r="P74">
        <f t="shared" ca="1" si="8"/>
        <v>0</v>
      </c>
      <c r="Q74">
        <f t="shared" ca="1" si="9"/>
        <v>0</v>
      </c>
      <c r="R74">
        <v>38</v>
      </c>
      <c r="S74">
        <v>76</v>
      </c>
      <c r="T74" t="s">
        <v>51</v>
      </c>
      <c r="U74" t="s">
        <v>196</v>
      </c>
      <c r="V74" t="s">
        <v>196</v>
      </c>
    </row>
    <row r="75" spans="1:22" x14ac:dyDescent="0.25">
      <c r="A75">
        <v>9</v>
      </c>
      <c r="C75" t="s">
        <v>770</v>
      </c>
      <c r="D75" t="s">
        <v>721</v>
      </c>
      <c r="E75" s="1" t="s">
        <v>722</v>
      </c>
      <c r="F75" t="s">
        <v>762</v>
      </c>
      <c r="G75" t="s">
        <v>52</v>
      </c>
      <c r="H75" t="s">
        <v>490</v>
      </c>
      <c r="I75" t="s">
        <v>525</v>
      </c>
      <c r="J75" s="4" t="s">
        <v>526</v>
      </c>
      <c r="K75" t="s">
        <v>770</v>
      </c>
      <c r="L75" t="s">
        <v>771</v>
      </c>
      <c r="M75">
        <f t="shared" ca="1" si="5"/>
        <v>0</v>
      </c>
      <c r="N75">
        <f t="shared" ca="1" si="6"/>
        <v>38</v>
      </c>
      <c r="O75">
        <f t="shared" si="7"/>
        <v>0</v>
      </c>
      <c r="P75">
        <f t="shared" ca="1" si="8"/>
        <v>0</v>
      </c>
      <c r="Q75">
        <f t="shared" ca="1" si="9"/>
        <v>0</v>
      </c>
      <c r="R75">
        <v>38</v>
      </c>
      <c r="S75">
        <v>76</v>
      </c>
      <c r="T75" t="s">
        <v>52</v>
      </c>
      <c r="U75" t="s">
        <v>196</v>
      </c>
      <c r="V75" t="s">
        <v>196</v>
      </c>
    </row>
    <row r="76" spans="1:22" x14ac:dyDescent="0.25">
      <c r="A76">
        <v>9</v>
      </c>
      <c r="C76" t="s">
        <v>772</v>
      </c>
      <c r="D76" t="s">
        <v>721</v>
      </c>
      <c r="E76" s="1" t="s">
        <v>722</v>
      </c>
      <c r="F76" t="s">
        <v>762</v>
      </c>
      <c r="G76" t="s">
        <v>53</v>
      </c>
      <c r="H76" t="s">
        <v>490</v>
      </c>
      <c r="I76" t="s">
        <v>525</v>
      </c>
      <c r="J76" s="4" t="s">
        <v>526</v>
      </c>
      <c r="K76" t="s">
        <v>772</v>
      </c>
      <c r="L76" t="s">
        <v>773</v>
      </c>
      <c r="M76">
        <f t="shared" ca="1" si="5"/>
        <v>0</v>
      </c>
      <c r="N76">
        <f t="shared" ca="1" si="6"/>
        <v>38</v>
      </c>
      <c r="O76">
        <f t="shared" si="7"/>
        <v>0</v>
      </c>
      <c r="P76">
        <f t="shared" ca="1" si="8"/>
        <v>0</v>
      </c>
      <c r="Q76">
        <f t="shared" ca="1" si="9"/>
        <v>0</v>
      </c>
      <c r="R76">
        <v>38</v>
      </c>
      <c r="S76">
        <v>76</v>
      </c>
      <c r="T76" t="s">
        <v>53</v>
      </c>
      <c r="U76" t="s">
        <v>196</v>
      </c>
      <c r="V76" t="s">
        <v>196</v>
      </c>
    </row>
    <row r="77" spans="1:22" x14ac:dyDescent="0.25">
      <c r="A77">
        <v>10</v>
      </c>
      <c r="C77" t="s">
        <v>774</v>
      </c>
      <c r="D77" t="s">
        <v>721</v>
      </c>
      <c r="E77" s="1" t="s">
        <v>722</v>
      </c>
      <c r="F77" t="s">
        <v>775</v>
      </c>
      <c r="G77" t="s">
        <v>208</v>
      </c>
      <c r="H77" t="s">
        <v>490</v>
      </c>
      <c r="I77" t="s">
        <v>525</v>
      </c>
      <c r="J77" s="4" t="s">
        <v>526</v>
      </c>
      <c r="K77" t="s">
        <v>774</v>
      </c>
      <c r="L77" t="s">
        <v>776</v>
      </c>
      <c r="M77">
        <f t="shared" ca="1" si="5"/>
        <v>0</v>
      </c>
      <c r="N77">
        <f t="shared" ca="1" si="6"/>
        <v>38</v>
      </c>
      <c r="O77">
        <f t="shared" si="7"/>
        <v>0</v>
      </c>
      <c r="P77">
        <f t="shared" ca="1" si="8"/>
        <v>0</v>
      </c>
      <c r="Q77">
        <f t="shared" ca="1" si="9"/>
        <v>0</v>
      </c>
      <c r="R77">
        <v>38</v>
      </c>
      <c r="S77">
        <v>76</v>
      </c>
      <c r="T77" t="s">
        <v>208</v>
      </c>
      <c r="U77" t="s">
        <v>196</v>
      </c>
      <c r="V77" t="s">
        <v>196</v>
      </c>
    </row>
    <row r="78" spans="1:22" x14ac:dyDescent="0.25">
      <c r="A78">
        <v>10</v>
      </c>
      <c r="C78" t="s">
        <v>777</v>
      </c>
      <c r="D78" t="s">
        <v>721</v>
      </c>
      <c r="E78" s="1" t="s">
        <v>722</v>
      </c>
      <c r="F78" t="s">
        <v>775</v>
      </c>
      <c r="G78" t="s">
        <v>49</v>
      </c>
      <c r="H78" t="s">
        <v>490</v>
      </c>
      <c r="I78" t="s">
        <v>525</v>
      </c>
      <c r="J78" s="4" t="s">
        <v>526</v>
      </c>
      <c r="K78" t="s">
        <v>777</v>
      </c>
      <c r="L78" t="s">
        <v>778</v>
      </c>
      <c r="M78">
        <f t="shared" ca="1" si="5"/>
        <v>0</v>
      </c>
      <c r="N78">
        <f t="shared" ca="1" si="6"/>
        <v>38</v>
      </c>
      <c r="O78">
        <f t="shared" si="7"/>
        <v>0</v>
      </c>
      <c r="P78">
        <f t="shared" ca="1" si="8"/>
        <v>0</v>
      </c>
      <c r="Q78">
        <f t="shared" ca="1" si="9"/>
        <v>0</v>
      </c>
      <c r="R78">
        <v>38</v>
      </c>
      <c r="S78">
        <v>76</v>
      </c>
      <c r="T78" t="s">
        <v>49</v>
      </c>
      <c r="U78" t="s">
        <v>196</v>
      </c>
      <c r="V78" t="s">
        <v>196</v>
      </c>
    </row>
    <row r="79" spans="1:22" x14ac:dyDescent="0.25">
      <c r="A79">
        <v>10</v>
      </c>
      <c r="C79" t="s">
        <v>779</v>
      </c>
      <c r="D79" t="s">
        <v>721</v>
      </c>
      <c r="E79" s="1" t="s">
        <v>722</v>
      </c>
      <c r="F79" t="s">
        <v>775</v>
      </c>
      <c r="G79" t="s">
        <v>50</v>
      </c>
      <c r="H79" t="s">
        <v>490</v>
      </c>
      <c r="I79" t="s">
        <v>525</v>
      </c>
      <c r="J79" s="4" t="s">
        <v>526</v>
      </c>
      <c r="K79" t="s">
        <v>779</v>
      </c>
      <c r="L79" t="s">
        <v>780</v>
      </c>
      <c r="M79">
        <f t="shared" ca="1" si="5"/>
        <v>0</v>
      </c>
      <c r="N79">
        <f t="shared" ca="1" si="6"/>
        <v>38</v>
      </c>
      <c r="O79">
        <f t="shared" si="7"/>
        <v>0</v>
      </c>
      <c r="P79">
        <f t="shared" ca="1" si="8"/>
        <v>0</v>
      </c>
      <c r="Q79">
        <f t="shared" ca="1" si="9"/>
        <v>0</v>
      </c>
      <c r="R79">
        <v>38</v>
      </c>
      <c r="S79">
        <v>76</v>
      </c>
      <c r="T79" t="s">
        <v>50</v>
      </c>
      <c r="U79" t="s">
        <v>196</v>
      </c>
      <c r="V79" t="s">
        <v>196</v>
      </c>
    </row>
    <row r="80" spans="1:22" x14ac:dyDescent="0.25">
      <c r="A80">
        <v>10</v>
      </c>
      <c r="C80" t="s">
        <v>781</v>
      </c>
      <c r="D80" t="s">
        <v>721</v>
      </c>
      <c r="E80" s="1" t="s">
        <v>722</v>
      </c>
      <c r="F80" t="s">
        <v>775</v>
      </c>
      <c r="G80" t="s">
        <v>51</v>
      </c>
      <c r="H80" t="s">
        <v>490</v>
      </c>
      <c r="I80" t="s">
        <v>525</v>
      </c>
      <c r="J80" s="4" t="s">
        <v>526</v>
      </c>
      <c r="K80" t="s">
        <v>781</v>
      </c>
      <c r="L80" t="s">
        <v>782</v>
      </c>
      <c r="M80">
        <f t="shared" ca="1" si="5"/>
        <v>0</v>
      </c>
      <c r="N80">
        <f t="shared" ca="1" si="6"/>
        <v>38</v>
      </c>
      <c r="O80">
        <f t="shared" si="7"/>
        <v>0</v>
      </c>
      <c r="P80">
        <f t="shared" ca="1" si="8"/>
        <v>0</v>
      </c>
      <c r="Q80">
        <f t="shared" ca="1" si="9"/>
        <v>0</v>
      </c>
      <c r="R80">
        <v>38</v>
      </c>
      <c r="S80">
        <v>76</v>
      </c>
      <c r="T80" t="s">
        <v>51</v>
      </c>
      <c r="U80" t="s">
        <v>196</v>
      </c>
      <c r="V80" t="s">
        <v>196</v>
      </c>
    </row>
    <row r="81" spans="1:22" x14ac:dyDescent="0.25">
      <c r="A81">
        <v>10</v>
      </c>
      <c r="C81" t="s">
        <v>783</v>
      </c>
      <c r="D81" t="s">
        <v>721</v>
      </c>
      <c r="E81" s="1" t="s">
        <v>722</v>
      </c>
      <c r="F81" t="s">
        <v>775</v>
      </c>
      <c r="G81" t="s">
        <v>52</v>
      </c>
      <c r="H81" t="s">
        <v>490</v>
      </c>
      <c r="I81" t="s">
        <v>525</v>
      </c>
      <c r="J81" s="4" t="s">
        <v>526</v>
      </c>
      <c r="K81" t="s">
        <v>783</v>
      </c>
      <c r="L81" t="s">
        <v>784</v>
      </c>
      <c r="M81">
        <f t="shared" ca="1" si="5"/>
        <v>0</v>
      </c>
      <c r="N81">
        <f t="shared" ca="1" si="6"/>
        <v>38</v>
      </c>
      <c r="O81">
        <f t="shared" si="7"/>
        <v>0</v>
      </c>
      <c r="P81">
        <f t="shared" ca="1" si="8"/>
        <v>0</v>
      </c>
      <c r="Q81">
        <f t="shared" ca="1" si="9"/>
        <v>0</v>
      </c>
      <c r="R81">
        <v>38</v>
      </c>
      <c r="S81">
        <v>76</v>
      </c>
      <c r="T81" t="s">
        <v>52</v>
      </c>
      <c r="U81" t="s">
        <v>196</v>
      </c>
      <c r="V81" t="s">
        <v>196</v>
      </c>
    </row>
    <row r="82" spans="1:22" x14ac:dyDescent="0.25">
      <c r="A82">
        <v>10</v>
      </c>
      <c r="C82" t="s">
        <v>785</v>
      </c>
      <c r="D82" t="s">
        <v>721</v>
      </c>
      <c r="E82" s="1" t="s">
        <v>722</v>
      </c>
      <c r="F82" t="s">
        <v>775</v>
      </c>
      <c r="G82" t="s">
        <v>53</v>
      </c>
      <c r="H82" t="s">
        <v>490</v>
      </c>
      <c r="I82" t="s">
        <v>525</v>
      </c>
      <c r="J82" s="4" t="s">
        <v>526</v>
      </c>
      <c r="K82" t="s">
        <v>785</v>
      </c>
      <c r="L82" t="s">
        <v>786</v>
      </c>
      <c r="M82">
        <f t="shared" ca="1" si="5"/>
        <v>0</v>
      </c>
      <c r="N82">
        <f t="shared" ca="1" si="6"/>
        <v>38</v>
      </c>
      <c r="O82">
        <f t="shared" si="7"/>
        <v>0</v>
      </c>
      <c r="P82">
        <f t="shared" ca="1" si="8"/>
        <v>0</v>
      </c>
      <c r="Q82">
        <f t="shared" ca="1" si="9"/>
        <v>0</v>
      </c>
      <c r="R82">
        <v>38</v>
      </c>
      <c r="S82">
        <v>76</v>
      </c>
      <c r="T82" t="s">
        <v>53</v>
      </c>
      <c r="U82" t="s">
        <v>196</v>
      </c>
      <c r="V82" t="s">
        <v>196</v>
      </c>
    </row>
    <row r="83" spans="1:22" x14ac:dyDescent="0.25">
      <c r="A83">
        <v>11</v>
      </c>
      <c r="C83" t="s">
        <v>787</v>
      </c>
      <c r="D83" t="s">
        <v>788</v>
      </c>
      <c r="E83" s="1" t="s">
        <v>789</v>
      </c>
      <c r="F83" t="s">
        <v>485</v>
      </c>
      <c r="G83" t="s">
        <v>208</v>
      </c>
      <c r="H83" t="s">
        <v>490</v>
      </c>
      <c r="I83" t="s">
        <v>525</v>
      </c>
      <c r="J83" s="4" t="s">
        <v>526</v>
      </c>
      <c r="K83" t="s">
        <v>787</v>
      </c>
      <c r="L83" t="s">
        <v>790</v>
      </c>
      <c r="M83">
        <f t="shared" ca="1" si="5"/>
        <v>0</v>
      </c>
      <c r="N83">
        <f t="shared" ca="1" si="6"/>
        <v>37.5</v>
      </c>
      <c r="O83">
        <f t="shared" si="7"/>
        <v>0</v>
      </c>
      <c r="P83">
        <f t="shared" ca="1" si="8"/>
        <v>0</v>
      </c>
      <c r="Q83">
        <f t="shared" ca="1" si="9"/>
        <v>0</v>
      </c>
      <c r="R83">
        <v>37.5</v>
      </c>
      <c r="S83">
        <v>75</v>
      </c>
      <c r="T83" t="s">
        <v>208</v>
      </c>
      <c r="U83" t="s">
        <v>196</v>
      </c>
      <c r="V83" t="s">
        <v>196</v>
      </c>
    </row>
    <row r="84" spans="1:22" x14ac:dyDescent="0.25">
      <c r="A84">
        <v>11</v>
      </c>
      <c r="C84" t="s">
        <v>791</v>
      </c>
      <c r="D84" t="s">
        <v>788</v>
      </c>
      <c r="E84" s="1" t="s">
        <v>789</v>
      </c>
      <c r="F84" t="s">
        <v>485</v>
      </c>
      <c r="G84" t="s">
        <v>49</v>
      </c>
      <c r="H84" t="s">
        <v>490</v>
      </c>
      <c r="I84" t="s">
        <v>525</v>
      </c>
      <c r="J84" s="4" t="s">
        <v>526</v>
      </c>
      <c r="K84" t="s">
        <v>791</v>
      </c>
      <c r="L84" t="s">
        <v>792</v>
      </c>
      <c r="M84">
        <f t="shared" ca="1" si="5"/>
        <v>0</v>
      </c>
      <c r="N84">
        <f t="shared" ca="1" si="6"/>
        <v>37.5</v>
      </c>
      <c r="O84">
        <f t="shared" si="7"/>
        <v>0</v>
      </c>
      <c r="P84">
        <f t="shared" ca="1" si="8"/>
        <v>0</v>
      </c>
      <c r="Q84">
        <f t="shared" ca="1" si="9"/>
        <v>0</v>
      </c>
      <c r="R84">
        <v>37.5</v>
      </c>
      <c r="S84">
        <v>75</v>
      </c>
      <c r="T84" t="s">
        <v>49</v>
      </c>
      <c r="U84" t="s">
        <v>196</v>
      </c>
      <c r="V84" t="s">
        <v>196</v>
      </c>
    </row>
    <row r="85" spans="1:22" x14ac:dyDescent="0.25">
      <c r="A85">
        <v>11</v>
      </c>
      <c r="C85" t="s">
        <v>793</v>
      </c>
      <c r="D85" t="s">
        <v>788</v>
      </c>
      <c r="E85" s="1" t="s">
        <v>789</v>
      </c>
      <c r="F85" t="s">
        <v>485</v>
      </c>
      <c r="G85" t="s">
        <v>50</v>
      </c>
      <c r="H85" t="s">
        <v>490</v>
      </c>
      <c r="I85" t="s">
        <v>525</v>
      </c>
      <c r="J85" s="4" t="s">
        <v>526</v>
      </c>
      <c r="K85" t="s">
        <v>793</v>
      </c>
      <c r="L85" t="s">
        <v>794</v>
      </c>
      <c r="M85">
        <f t="shared" ca="1" si="5"/>
        <v>0</v>
      </c>
      <c r="N85">
        <f t="shared" ca="1" si="6"/>
        <v>37.5</v>
      </c>
      <c r="O85">
        <f t="shared" si="7"/>
        <v>0</v>
      </c>
      <c r="P85">
        <f t="shared" ca="1" si="8"/>
        <v>0</v>
      </c>
      <c r="Q85">
        <f t="shared" ca="1" si="9"/>
        <v>0</v>
      </c>
      <c r="R85">
        <v>37.5</v>
      </c>
      <c r="S85">
        <v>75</v>
      </c>
      <c r="T85" t="s">
        <v>50</v>
      </c>
      <c r="U85" t="s">
        <v>196</v>
      </c>
      <c r="V85" t="s">
        <v>196</v>
      </c>
    </row>
    <row r="86" spans="1:22" x14ac:dyDescent="0.25">
      <c r="A86">
        <v>11</v>
      </c>
      <c r="C86" t="s">
        <v>795</v>
      </c>
      <c r="D86" t="s">
        <v>788</v>
      </c>
      <c r="E86" s="1" t="s">
        <v>789</v>
      </c>
      <c r="F86" t="s">
        <v>485</v>
      </c>
      <c r="G86" t="s">
        <v>51</v>
      </c>
      <c r="H86" t="s">
        <v>490</v>
      </c>
      <c r="I86" t="s">
        <v>525</v>
      </c>
      <c r="J86" s="4" t="s">
        <v>526</v>
      </c>
      <c r="K86" t="s">
        <v>795</v>
      </c>
      <c r="L86" t="s">
        <v>796</v>
      </c>
      <c r="M86">
        <f t="shared" ca="1" si="5"/>
        <v>0</v>
      </c>
      <c r="N86">
        <f t="shared" ca="1" si="6"/>
        <v>37.5</v>
      </c>
      <c r="O86">
        <f t="shared" si="7"/>
        <v>0</v>
      </c>
      <c r="P86">
        <f t="shared" ca="1" si="8"/>
        <v>0</v>
      </c>
      <c r="Q86">
        <f t="shared" ca="1" si="9"/>
        <v>0</v>
      </c>
      <c r="R86">
        <v>37.5</v>
      </c>
      <c r="S86">
        <v>75</v>
      </c>
      <c r="T86" t="s">
        <v>51</v>
      </c>
      <c r="U86" t="s">
        <v>196</v>
      </c>
      <c r="V86" t="s">
        <v>196</v>
      </c>
    </row>
    <row r="87" spans="1:22" x14ac:dyDescent="0.25">
      <c r="A87">
        <v>11</v>
      </c>
      <c r="C87" t="s">
        <v>797</v>
      </c>
      <c r="D87" t="s">
        <v>788</v>
      </c>
      <c r="E87" s="1" t="s">
        <v>789</v>
      </c>
      <c r="F87" t="s">
        <v>485</v>
      </c>
      <c r="G87" t="s">
        <v>52</v>
      </c>
      <c r="H87" t="s">
        <v>490</v>
      </c>
      <c r="I87" t="s">
        <v>525</v>
      </c>
      <c r="J87" s="4" t="s">
        <v>526</v>
      </c>
      <c r="K87" t="s">
        <v>797</v>
      </c>
      <c r="L87" t="s">
        <v>798</v>
      </c>
      <c r="M87">
        <f t="shared" ca="1" si="5"/>
        <v>0</v>
      </c>
      <c r="N87">
        <f t="shared" ca="1" si="6"/>
        <v>37.5</v>
      </c>
      <c r="O87">
        <f t="shared" si="7"/>
        <v>0</v>
      </c>
      <c r="P87">
        <f t="shared" ca="1" si="8"/>
        <v>0</v>
      </c>
      <c r="Q87">
        <f t="shared" ca="1" si="9"/>
        <v>0</v>
      </c>
      <c r="R87">
        <v>37.5</v>
      </c>
      <c r="S87">
        <v>75</v>
      </c>
      <c r="T87" t="s">
        <v>52</v>
      </c>
      <c r="U87" t="s">
        <v>196</v>
      </c>
      <c r="V87" t="s">
        <v>196</v>
      </c>
    </row>
    <row r="88" spans="1:22" x14ac:dyDescent="0.25">
      <c r="A88">
        <v>11</v>
      </c>
      <c r="C88" t="s">
        <v>799</v>
      </c>
      <c r="D88" t="s">
        <v>788</v>
      </c>
      <c r="E88" s="1" t="s">
        <v>789</v>
      </c>
      <c r="F88" t="s">
        <v>485</v>
      </c>
      <c r="G88" t="s">
        <v>53</v>
      </c>
      <c r="H88" t="s">
        <v>490</v>
      </c>
      <c r="I88" t="s">
        <v>525</v>
      </c>
      <c r="J88" s="4" t="s">
        <v>526</v>
      </c>
      <c r="K88" t="s">
        <v>799</v>
      </c>
      <c r="L88" t="s">
        <v>800</v>
      </c>
      <c r="M88">
        <f t="shared" ca="1" si="5"/>
        <v>0</v>
      </c>
      <c r="N88">
        <f t="shared" ca="1" si="6"/>
        <v>37.5</v>
      </c>
      <c r="O88">
        <f t="shared" si="7"/>
        <v>0</v>
      </c>
      <c r="P88">
        <f t="shared" ca="1" si="8"/>
        <v>0</v>
      </c>
      <c r="Q88">
        <f t="shared" ca="1" si="9"/>
        <v>0</v>
      </c>
      <c r="R88">
        <v>37.5</v>
      </c>
      <c r="S88">
        <v>75</v>
      </c>
      <c r="T88" t="s">
        <v>53</v>
      </c>
      <c r="U88" t="s">
        <v>196</v>
      </c>
      <c r="V88" t="s">
        <v>196</v>
      </c>
    </row>
    <row r="89" spans="1:22" x14ac:dyDescent="0.25">
      <c r="A89">
        <v>12</v>
      </c>
      <c r="C89" t="s">
        <v>801</v>
      </c>
      <c r="D89" t="s">
        <v>788</v>
      </c>
      <c r="E89" s="1" t="s">
        <v>789</v>
      </c>
      <c r="F89" t="s">
        <v>802</v>
      </c>
      <c r="G89" t="s">
        <v>208</v>
      </c>
      <c r="H89" t="s">
        <v>490</v>
      </c>
      <c r="I89" t="s">
        <v>525</v>
      </c>
      <c r="J89" s="4" t="s">
        <v>526</v>
      </c>
      <c r="K89" t="s">
        <v>801</v>
      </c>
      <c r="L89" t="s">
        <v>803</v>
      </c>
      <c r="M89">
        <f t="shared" ca="1" si="5"/>
        <v>0</v>
      </c>
      <c r="N89">
        <f t="shared" ca="1" si="6"/>
        <v>37.5</v>
      </c>
      <c r="O89">
        <f t="shared" si="7"/>
        <v>0</v>
      </c>
      <c r="P89">
        <f t="shared" ca="1" si="8"/>
        <v>0</v>
      </c>
      <c r="Q89">
        <f t="shared" ca="1" si="9"/>
        <v>0</v>
      </c>
      <c r="R89">
        <v>37.5</v>
      </c>
      <c r="S89">
        <v>75</v>
      </c>
      <c r="T89" t="s">
        <v>208</v>
      </c>
      <c r="U89" t="s">
        <v>196</v>
      </c>
      <c r="V89" t="s">
        <v>196</v>
      </c>
    </row>
    <row r="90" spans="1:22" x14ac:dyDescent="0.25">
      <c r="A90">
        <v>12</v>
      </c>
      <c r="C90" t="s">
        <v>804</v>
      </c>
      <c r="D90" t="s">
        <v>788</v>
      </c>
      <c r="E90" s="1" t="s">
        <v>789</v>
      </c>
      <c r="F90" t="s">
        <v>802</v>
      </c>
      <c r="G90" t="s">
        <v>49</v>
      </c>
      <c r="H90" t="s">
        <v>490</v>
      </c>
      <c r="I90" t="s">
        <v>525</v>
      </c>
      <c r="J90" s="4" t="s">
        <v>526</v>
      </c>
      <c r="K90" t="s">
        <v>804</v>
      </c>
      <c r="L90" t="s">
        <v>805</v>
      </c>
      <c r="M90">
        <f t="shared" ca="1" si="5"/>
        <v>0</v>
      </c>
      <c r="N90">
        <f t="shared" ca="1" si="6"/>
        <v>37.5</v>
      </c>
      <c r="O90">
        <f t="shared" si="7"/>
        <v>0</v>
      </c>
      <c r="P90">
        <f t="shared" ca="1" si="8"/>
        <v>0</v>
      </c>
      <c r="Q90">
        <f t="shared" ca="1" si="9"/>
        <v>0</v>
      </c>
      <c r="R90">
        <v>37.5</v>
      </c>
      <c r="S90">
        <v>75</v>
      </c>
      <c r="T90" t="s">
        <v>49</v>
      </c>
      <c r="U90" t="s">
        <v>196</v>
      </c>
      <c r="V90" t="s">
        <v>196</v>
      </c>
    </row>
    <row r="91" spans="1:22" x14ac:dyDescent="0.25">
      <c r="A91">
        <v>12</v>
      </c>
      <c r="C91" t="s">
        <v>806</v>
      </c>
      <c r="D91" t="s">
        <v>788</v>
      </c>
      <c r="E91" s="1" t="s">
        <v>789</v>
      </c>
      <c r="F91" t="s">
        <v>802</v>
      </c>
      <c r="G91" t="s">
        <v>50</v>
      </c>
      <c r="H91" t="s">
        <v>490</v>
      </c>
      <c r="I91" t="s">
        <v>525</v>
      </c>
      <c r="J91" s="4" t="s">
        <v>526</v>
      </c>
      <c r="K91" t="s">
        <v>806</v>
      </c>
      <c r="L91" t="s">
        <v>807</v>
      </c>
      <c r="M91">
        <f t="shared" ca="1" si="5"/>
        <v>0</v>
      </c>
      <c r="N91">
        <f t="shared" ca="1" si="6"/>
        <v>37.5</v>
      </c>
      <c r="O91">
        <f t="shared" si="7"/>
        <v>0</v>
      </c>
      <c r="P91">
        <f t="shared" ca="1" si="8"/>
        <v>0</v>
      </c>
      <c r="Q91">
        <f t="shared" ca="1" si="9"/>
        <v>0</v>
      </c>
      <c r="R91">
        <v>37.5</v>
      </c>
      <c r="S91">
        <v>75</v>
      </c>
      <c r="T91" t="s">
        <v>50</v>
      </c>
      <c r="U91" t="s">
        <v>196</v>
      </c>
      <c r="V91" t="s">
        <v>196</v>
      </c>
    </row>
    <row r="92" spans="1:22" x14ac:dyDescent="0.25">
      <c r="A92">
        <v>12</v>
      </c>
      <c r="C92" t="s">
        <v>808</v>
      </c>
      <c r="D92" t="s">
        <v>788</v>
      </c>
      <c r="E92" s="1" t="s">
        <v>789</v>
      </c>
      <c r="F92" t="s">
        <v>802</v>
      </c>
      <c r="G92" t="s">
        <v>51</v>
      </c>
      <c r="H92" t="s">
        <v>490</v>
      </c>
      <c r="I92" t="s">
        <v>525</v>
      </c>
      <c r="J92" s="4" t="s">
        <v>526</v>
      </c>
      <c r="K92" t="s">
        <v>808</v>
      </c>
      <c r="L92" t="s">
        <v>809</v>
      </c>
      <c r="M92">
        <f t="shared" ca="1" si="5"/>
        <v>0</v>
      </c>
      <c r="N92">
        <f t="shared" ca="1" si="6"/>
        <v>37.5</v>
      </c>
      <c r="O92">
        <f t="shared" si="7"/>
        <v>0</v>
      </c>
      <c r="P92">
        <f t="shared" ca="1" si="8"/>
        <v>0</v>
      </c>
      <c r="Q92">
        <f t="shared" ca="1" si="9"/>
        <v>0</v>
      </c>
      <c r="R92">
        <v>37.5</v>
      </c>
      <c r="S92">
        <v>75</v>
      </c>
      <c r="T92" t="s">
        <v>51</v>
      </c>
      <c r="U92" t="s">
        <v>196</v>
      </c>
      <c r="V92" t="s">
        <v>196</v>
      </c>
    </row>
    <row r="93" spans="1:22" x14ac:dyDescent="0.25">
      <c r="A93">
        <v>12</v>
      </c>
      <c r="C93" t="s">
        <v>810</v>
      </c>
      <c r="D93" t="s">
        <v>788</v>
      </c>
      <c r="E93" s="1" t="s">
        <v>789</v>
      </c>
      <c r="F93" t="s">
        <v>802</v>
      </c>
      <c r="G93" t="s">
        <v>52</v>
      </c>
      <c r="H93" t="s">
        <v>490</v>
      </c>
      <c r="I93" t="s">
        <v>525</v>
      </c>
      <c r="J93" s="4" t="s">
        <v>526</v>
      </c>
      <c r="K93" t="s">
        <v>810</v>
      </c>
      <c r="L93" t="s">
        <v>811</v>
      </c>
      <c r="M93">
        <f t="shared" ca="1" si="5"/>
        <v>0</v>
      </c>
      <c r="N93">
        <f t="shared" ca="1" si="6"/>
        <v>37.5</v>
      </c>
      <c r="O93">
        <f t="shared" si="7"/>
        <v>0</v>
      </c>
      <c r="P93">
        <f t="shared" ca="1" si="8"/>
        <v>0</v>
      </c>
      <c r="Q93">
        <f t="shared" ca="1" si="9"/>
        <v>0</v>
      </c>
      <c r="R93">
        <v>37.5</v>
      </c>
      <c r="S93">
        <v>75</v>
      </c>
      <c r="T93" t="s">
        <v>52</v>
      </c>
      <c r="U93" t="s">
        <v>196</v>
      </c>
      <c r="V93" t="s">
        <v>196</v>
      </c>
    </row>
    <row r="94" spans="1:22" x14ac:dyDescent="0.25">
      <c r="A94">
        <v>12</v>
      </c>
      <c r="C94" t="s">
        <v>812</v>
      </c>
      <c r="D94" t="s">
        <v>788</v>
      </c>
      <c r="E94" s="1" t="s">
        <v>789</v>
      </c>
      <c r="F94" t="s">
        <v>802</v>
      </c>
      <c r="G94" t="s">
        <v>53</v>
      </c>
      <c r="H94" t="s">
        <v>490</v>
      </c>
      <c r="I94" t="s">
        <v>525</v>
      </c>
      <c r="J94" s="4" t="s">
        <v>526</v>
      </c>
      <c r="K94" t="s">
        <v>812</v>
      </c>
      <c r="L94" t="s">
        <v>813</v>
      </c>
      <c r="M94">
        <f t="shared" ca="1" si="5"/>
        <v>0</v>
      </c>
      <c r="N94">
        <f t="shared" ca="1" si="6"/>
        <v>37.5</v>
      </c>
      <c r="O94">
        <f t="shared" si="7"/>
        <v>0</v>
      </c>
      <c r="P94">
        <f t="shared" ca="1" si="8"/>
        <v>0</v>
      </c>
      <c r="Q94">
        <f t="shared" ca="1" si="9"/>
        <v>0</v>
      </c>
      <c r="R94">
        <v>37.5</v>
      </c>
      <c r="S94">
        <v>75</v>
      </c>
      <c r="T94" t="s">
        <v>53</v>
      </c>
      <c r="U94" t="s">
        <v>196</v>
      </c>
      <c r="V94" t="s">
        <v>196</v>
      </c>
    </row>
    <row r="95" spans="1:22" x14ac:dyDescent="0.25">
      <c r="A95">
        <v>13</v>
      </c>
      <c r="C95" t="s">
        <v>814</v>
      </c>
      <c r="D95" t="s">
        <v>815</v>
      </c>
      <c r="E95" s="1" t="s">
        <v>816</v>
      </c>
      <c r="F95" t="s">
        <v>485</v>
      </c>
      <c r="G95" t="s">
        <v>208</v>
      </c>
      <c r="H95" t="s">
        <v>490</v>
      </c>
      <c r="I95" t="s">
        <v>525</v>
      </c>
      <c r="J95" s="4" t="s">
        <v>526</v>
      </c>
      <c r="K95" t="s">
        <v>814</v>
      </c>
      <c r="L95" t="s">
        <v>817</v>
      </c>
      <c r="M95">
        <f t="shared" ca="1" si="5"/>
        <v>0</v>
      </c>
      <c r="N95">
        <f t="shared" ca="1" si="6"/>
        <v>40</v>
      </c>
      <c r="O95">
        <f t="shared" si="7"/>
        <v>0</v>
      </c>
      <c r="P95">
        <f t="shared" ca="1" si="8"/>
        <v>0</v>
      </c>
      <c r="Q95">
        <f t="shared" ca="1" si="9"/>
        <v>0</v>
      </c>
      <c r="R95">
        <v>40</v>
      </c>
      <c r="S95">
        <v>80</v>
      </c>
      <c r="T95" t="s">
        <v>208</v>
      </c>
      <c r="U95" t="s">
        <v>196</v>
      </c>
      <c r="V95" t="s">
        <v>196</v>
      </c>
    </row>
    <row r="96" spans="1:22" x14ac:dyDescent="0.25">
      <c r="A96">
        <v>13</v>
      </c>
      <c r="C96" t="s">
        <v>818</v>
      </c>
      <c r="D96" t="s">
        <v>815</v>
      </c>
      <c r="E96" s="1" t="s">
        <v>816</v>
      </c>
      <c r="F96" t="s">
        <v>485</v>
      </c>
      <c r="G96" t="s">
        <v>49</v>
      </c>
      <c r="H96" t="s">
        <v>490</v>
      </c>
      <c r="I96" t="s">
        <v>525</v>
      </c>
      <c r="J96" s="4" t="s">
        <v>526</v>
      </c>
      <c r="K96" t="s">
        <v>818</v>
      </c>
      <c r="L96" t="s">
        <v>819</v>
      </c>
      <c r="M96">
        <f t="shared" ca="1" si="5"/>
        <v>0</v>
      </c>
      <c r="N96">
        <f t="shared" ca="1" si="6"/>
        <v>40</v>
      </c>
      <c r="O96">
        <f t="shared" si="7"/>
        <v>0</v>
      </c>
      <c r="P96">
        <f t="shared" ca="1" si="8"/>
        <v>0</v>
      </c>
      <c r="Q96">
        <f t="shared" ca="1" si="9"/>
        <v>0</v>
      </c>
      <c r="R96">
        <v>40</v>
      </c>
      <c r="S96">
        <v>80</v>
      </c>
      <c r="T96" t="s">
        <v>49</v>
      </c>
      <c r="U96" t="s">
        <v>196</v>
      </c>
      <c r="V96" t="s">
        <v>196</v>
      </c>
    </row>
    <row r="97" spans="1:22" x14ac:dyDescent="0.25">
      <c r="A97">
        <v>13</v>
      </c>
      <c r="C97" t="s">
        <v>820</v>
      </c>
      <c r="D97" t="s">
        <v>815</v>
      </c>
      <c r="E97" s="1" t="s">
        <v>816</v>
      </c>
      <c r="F97" t="s">
        <v>485</v>
      </c>
      <c r="G97" t="s">
        <v>50</v>
      </c>
      <c r="H97" t="s">
        <v>490</v>
      </c>
      <c r="I97" t="s">
        <v>525</v>
      </c>
      <c r="J97" s="4" t="s">
        <v>526</v>
      </c>
      <c r="K97" t="s">
        <v>820</v>
      </c>
      <c r="L97" t="s">
        <v>821</v>
      </c>
      <c r="M97">
        <f t="shared" ca="1" si="5"/>
        <v>0</v>
      </c>
      <c r="N97">
        <f t="shared" ca="1" si="6"/>
        <v>40</v>
      </c>
      <c r="O97">
        <f t="shared" si="7"/>
        <v>0</v>
      </c>
      <c r="P97">
        <f t="shared" ca="1" si="8"/>
        <v>0</v>
      </c>
      <c r="Q97">
        <f t="shared" ca="1" si="9"/>
        <v>0</v>
      </c>
      <c r="R97">
        <v>40</v>
      </c>
      <c r="S97">
        <v>80</v>
      </c>
      <c r="T97" t="s">
        <v>50</v>
      </c>
      <c r="U97" t="s">
        <v>196</v>
      </c>
      <c r="V97" t="s">
        <v>196</v>
      </c>
    </row>
    <row r="98" spans="1:22" x14ac:dyDescent="0.25">
      <c r="A98">
        <v>13</v>
      </c>
      <c r="C98" t="s">
        <v>822</v>
      </c>
      <c r="D98" t="s">
        <v>815</v>
      </c>
      <c r="E98" s="1" t="s">
        <v>816</v>
      </c>
      <c r="F98" t="s">
        <v>485</v>
      </c>
      <c r="G98" t="s">
        <v>51</v>
      </c>
      <c r="H98" t="s">
        <v>490</v>
      </c>
      <c r="I98" t="s">
        <v>525</v>
      </c>
      <c r="J98" s="4" t="s">
        <v>526</v>
      </c>
      <c r="K98" t="s">
        <v>822</v>
      </c>
      <c r="L98" t="s">
        <v>823</v>
      </c>
      <c r="M98">
        <f t="shared" ca="1" si="5"/>
        <v>0</v>
      </c>
      <c r="N98">
        <f t="shared" ca="1" si="6"/>
        <v>40</v>
      </c>
      <c r="O98">
        <f t="shared" si="7"/>
        <v>0</v>
      </c>
      <c r="P98">
        <f t="shared" ca="1" si="8"/>
        <v>0</v>
      </c>
      <c r="Q98">
        <f t="shared" ca="1" si="9"/>
        <v>0</v>
      </c>
      <c r="R98">
        <v>40</v>
      </c>
      <c r="S98">
        <v>80</v>
      </c>
      <c r="T98" t="s">
        <v>51</v>
      </c>
      <c r="U98" t="s">
        <v>196</v>
      </c>
      <c r="V98" t="s">
        <v>196</v>
      </c>
    </row>
    <row r="99" spans="1:22" x14ac:dyDescent="0.25">
      <c r="A99">
        <v>13</v>
      </c>
      <c r="C99" t="s">
        <v>824</v>
      </c>
      <c r="D99" t="s">
        <v>815</v>
      </c>
      <c r="E99" s="1" t="s">
        <v>816</v>
      </c>
      <c r="F99" t="s">
        <v>485</v>
      </c>
      <c r="G99" t="s">
        <v>52</v>
      </c>
      <c r="H99" t="s">
        <v>490</v>
      </c>
      <c r="I99" t="s">
        <v>525</v>
      </c>
      <c r="J99" s="4" t="s">
        <v>526</v>
      </c>
      <c r="K99" t="s">
        <v>824</v>
      </c>
      <c r="L99" t="s">
        <v>825</v>
      </c>
      <c r="M99">
        <f t="shared" ca="1" si="5"/>
        <v>0</v>
      </c>
      <c r="N99">
        <f t="shared" ca="1" si="6"/>
        <v>40</v>
      </c>
      <c r="O99">
        <f t="shared" si="7"/>
        <v>0</v>
      </c>
      <c r="P99">
        <f t="shared" ca="1" si="8"/>
        <v>0</v>
      </c>
      <c r="Q99">
        <f t="shared" ca="1" si="9"/>
        <v>0</v>
      </c>
      <c r="R99">
        <v>40</v>
      </c>
      <c r="S99">
        <v>80</v>
      </c>
      <c r="T99" t="s">
        <v>52</v>
      </c>
      <c r="U99" t="s">
        <v>196</v>
      </c>
      <c r="V99" t="s">
        <v>196</v>
      </c>
    </row>
    <row r="100" spans="1:22" x14ac:dyDescent="0.25">
      <c r="A100">
        <v>13</v>
      </c>
      <c r="C100" t="s">
        <v>826</v>
      </c>
      <c r="D100" t="s">
        <v>815</v>
      </c>
      <c r="E100" s="1" t="s">
        <v>816</v>
      </c>
      <c r="F100" t="s">
        <v>485</v>
      </c>
      <c r="G100" t="s">
        <v>53</v>
      </c>
      <c r="H100" t="s">
        <v>490</v>
      </c>
      <c r="I100" t="s">
        <v>525</v>
      </c>
      <c r="J100" s="4" t="s">
        <v>526</v>
      </c>
      <c r="K100" t="s">
        <v>826</v>
      </c>
      <c r="L100" t="s">
        <v>827</v>
      </c>
      <c r="M100">
        <f t="shared" ca="1" si="5"/>
        <v>0</v>
      </c>
      <c r="N100">
        <f t="shared" ca="1" si="6"/>
        <v>40</v>
      </c>
      <c r="O100">
        <f t="shared" si="7"/>
        <v>0</v>
      </c>
      <c r="P100">
        <f t="shared" ca="1" si="8"/>
        <v>0</v>
      </c>
      <c r="Q100">
        <f t="shared" ca="1" si="9"/>
        <v>0</v>
      </c>
      <c r="R100">
        <v>40</v>
      </c>
      <c r="S100">
        <v>80</v>
      </c>
      <c r="T100" t="s">
        <v>53</v>
      </c>
      <c r="U100" t="s">
        <v>196</v>
      </c>
      <c r="V100" t="s">
        <v>196</v>
      </c>
    </row>
    <row r="101" spans="1:22" x14ac:dyDescent="0.25">
      <c r="A101">
        <v>14</v>
      </c>
      <c r="C101" t="s">
        <v>828</v>
      </c>
      <c r="D101" t="s">
        <v>815</v>
      </c>
      <c r="E101" s="1" t="s">
        <v>816</v>
      </c>
      <c r="F101" t="s">
        <v>829</v>
      </c>
      <c r="G101" t="s">
        <v>208</v>
      </c>
      <c r="H101" t="s">
        <v>490</v>
      </c>
      <c r="I101" t="s">
        <v>525</v>
      </c>
      <c r="J101" s="4" t="s">
        <v>526</v>
      </c>
      <c r="K101" t="s">
        <v>828</v>
      </c>
      <c r="L101" t="s">
        <v>830</v>
      </c>
      <c r="M101">
        <f t="shared" ca="1" si="5"/>
        <v>0</v>
      </c>
      <c r="N101">
        <f t="shared" ca="1" si="6"/>
        <v>40</v>
      </c>
      <c r="O101">
        <f t="shared" si="7"/>
        <v>0</v>
      </c>
      <c r="P101">
        <f t="shared" ca="1" si="8"/>
        <v>0</v>
      </c>
      <c r="Q101">
        <f t="shared" ca="1" si="9"/>
        <v>0</v>
      </c>
      <c r="R101">
        <v>40</v>
      </c>
      <c r="S101">
        <v>80</v>
      </c>
      <c r="T101" t="s">
        <v>208</v>
      </c>
      <c r="U101" t="s">
        <v>196</v>
      </c>
      <c r="V101" t="s">
        <v>196</v>
      </c>
    </row>
    <row r="102" spans="1:22" x14ac:dyDescent="0.25">
      <c r="A102">
        <v>14</v>
      </c>
      <c r="C102" t="s">
        <v>831</v>
      </c>
      <c r="D102" t="s">
        <v>815</v>
      </c>
      <c r="E102" s="1" t="s">
        <v>816</v>
      </c>
      <c r="F102" t="s">
        <v>829</v>
      </c>
      <c r="G102" t="s">
        <v>49</v>
      </c>
      <c r="H102" t="s">
        <v>490</v>
      </c>
      <c r="I102" t="s">
        <v>525</v>
      </c>
      <c r="J102" s="4" t="s">
        <v>526</v>
      </c>
      <c r="K102" t="s">
        <v>831</v>
      </c>
      <c r="L102" t="s">
        <v>832</v>
      </c>
      <c r="M102">
        <f t="shared" ca="1" si="5"/>
        <v>0</v>
      </c>
      <c r="N102">
        <f t="shared" ca="1" si="6"/>
        <v>40</v>
      </c>
      <c r="O102">
        <f t="shared" si="7"/>
        <v>0</v>
      </c>
      <c r="P102">
        <f t="shared" ca="1" si="8"/>
        <v>0</v>
      </c>
      <c r="Q102">
        <f t="shared" ca="1" si="9"/>
        <v>0</v>
      </c>
      <c r="R102">
        <v>40</v>
      </c>
      <c r="S102">
        <v>80</v>
      </c>
      <c r="T102" t="s">
        <v>49</v>
      </c>
      <c r="U102" t="s">
        <v>196</v>
      </c>
      <c r="V102" t="s">
        <v>196</v>
      </c>
    </row>
    <row r="103" spans="1:22" x14ac:dyDescent="0.25">
      <c r="A103">
        <v>14</v>
      </c>
      <c r="C103" t="s">
        <v>833</v>
      </c>
      <c r="D103" t="s">
        <v>815</v>
      </c>
      <c r="E103" s="1" t="s">
        <v>816</v>
      </c>
      <c r="F103" t="s">
        <v>829</v>
      </c>
      <c r="G103" t="s">
        <v>50</v>
      </c>
      <c r="H103" t="s">
        <v>490</v>
      </c>
      <c r="I103" t="s">
        <v>525</v>
      </c>
      <c r="J103" s="4" t="s">
        <v>526</v>
      </c>
      <c r="K103" t="s">
        <v>833</v>
      </c>
      <c r="L103" t="s">
        <v>834</v>
      </c>
      <c r="M103">
        <f t="shared" ca="1" si="5"/>
        <v>0</v>
      </c>
      <c r="N103">
        <f t="shared" ca="1" si="6"/>
        <v>40</v>
      </c>
      <c r="O103">
        <f t="shared" si="7"/>
        <v>0</v>
      </c>
      <c r="P103">
        <f t="shared" ca="1" si="8"/>
        <v>0</v>
      </c>
      <c r="Q103">
        <f t="shared" ca="1" si="9"/>
        <v>0</v>
      </c>
      <c r="R103">
        <v>40</v>
      </c>
      <c r="S103">
        <v>80</v>
      </c>
      <c r="T103" t="s">
        <v>50</v>
      </c>
      <c r="U103" t="s">
        <v>196</v>
      </c>
      <c r="V103" t="s">
        <v>196</v>
      </c>
    </row>
    <row r="104" spans="1:22" x14ac:dyDescent="0.25">
      <c r="A104">
        <v>14</v>
      </c>
      <c r="C104" t="s">
        <v>835</v>
      </c>
      <c r="D104" t="s">
        <v>815</v>
      </c>
      <c r="E104" s="1" t="s">
        <v>816</v>
      </c>
      <c r="F104" t="s">
        <v>829</v>
      </c>
      <c r="G104" t="s">
        <v>51</v>
      </c>
      <c r="H104" t="s">
        <v>490</v>
      </c>
      <c r="I104" t="s">
        <v>525</v>
      </c>
      <c r="J104" s="4" t="s">
        <v>526</v>
      </c>
      <c r="K104" t="s">
        <v>835</v>
      </c>
      <c r="L104" t="s">
        <v>836</v>
      </c>
      <c r="M104">
        <f t="shared" ca="1" si="5"/>
        <v>0</v>
      </c>
      <c r="N104">
        <f t="shared" ca="1" si="6"/>
        <v>40</v>
      </c>
      <c r="O104">
        <f t="shared" si="7"/>
        <v>0</v>
      </c>
      <c r="P104">
        <f t="shared" ca="1" si="8"/>
        <v>0</v>
      </c>
      <c r="Q104">
        <f t="shared" ca="1" si="9"/>
        <v>0</v>
      </c>
      <c r="R104">
        <v>40</v>
      </c>
      <c r="S104">
        <v>80</v>
      </c>
      <c r="T104" t="s">
        <v>51</v>
      </c>
      <c r="U104" t="s">
        <v>196</v>
      </c>
      <c r="V104" t="s">
        <v>196</v>
      </c>
    </row>
    <row r="105" spans="1:22" x14ac:dyDescent="0.25">
      <c r="A105">
        <v>14</v>
      </c>
      <c r="C105" t="s">
        <v>837</v>
      </c>
      <c r="D105" t="s">
        <v>815</v>
      </c>
      <c r="E105" s="1" t="s">
        <v>816</v>
      </c>
      <c r="F105" t="s">
        <v>829</v>
      </c>
      <c r="G105" t="s">
        <v>52</v>
      </c>
      <c r="H105" t="s">
        <v>490</v>
      </c>
      <c r="I105" t="s">
        <v>525</v>
      </c>
      <c r="J105" s="4" t="s">
        <v>526</v>
      </c>
      <c r="K105" t="s">
        <v>837</v>
      </c>
      <c r="L105" t="s">
        <v>838</v>
      </c>
      <c r="M105">
        <f t="shared" ca="1" si="5"/>
        <v>0</v>
      </c>
      <c r="N105">
        <f t="shared" ca="1" si="6"/>
        <v>40</v>
      </c>
      <c r="O105">
        <f t="shared" si="7"/>
        <v>0</v>
      </c>
      <c r="P105">
        <f t="shared" ca="1" si="8"/>
        <v>0</v>
      </c>
      <c r="Q105">
        <f t="shared" ca="1" si="9"/>
        <v>0</v>
      </c>
      <c r="R105">
        <v>40</v>
      </c>
      <c r="S105">
        <v>80</v>
      </c>
      <c r="T105" t="s">
        <v>52</v>
      </c>
      <c r="U105" t="s">
        <v>196</v>
      </c>
      <c r="V105" t="s">
        <v>196</v>
      </c>
    </row>
    <row r="106" spans="1:22" x14ac:dyDescent="0.25">
      <c r="A106">
        <v>14</v>
      </c>
      <c r="C106" t="s">
        <v>839</v>
      </c>
      <c r="D106" t="s">
        <v>815</v>
      </c>
      <c r="E106" s="1" t="s">
        <v>816</v>
      </c>
      <c r="F106" t="s">
        <v>829</v>
      </c>
      <c r="G106" t="s">
        <v>53</v>
      </c>
      <c r="H106" t="s">
        <v>490</v>
      </c>
      <c r="I106" t="s">
        <v>525</v>
      </c>
      <c r="J106" s="4" t="s">
        <v>526</v>
      </c>
      <c r="K106" t="s">
        <v>839</v>
      </c>
      <c r="L106" t="s">
        <v>840</v>
      </c>
      <c r="M106">
        <f t="shared" ca="1" si="5"/>
        <v>0</v>
      </c>
      <c r="N106">
        <f t="shared" ca="1" si="6"/>
        <v>40</v>
      </c>
      <c r="O106">
        <f t="shared" si="7"/>
        <v>0</v>
      </c>
      <c r="P106">
        <f t="shared" ca="1" si="8"/>
        <v>0</v>
      </c>
      <c r="Q106">
        <f t="shared" ca="1" si="9"/>
        <v>0</v>
      </c>
      <c r="R106">
        <v>40</v>
      </c>
      <c r="S106">
        <v>80</v>
      </c>
      <c r="T106" t="s">
        <v>53</v>
      </c>
      <c r="U106" t="s">
        <v>196</v>
      </c>
      <c r="V106" t="s">
        <v>196</v>
      </c>
    </row>
    <row r="107" spans="1:22" x14ac:dyDescent="0.25">
      <c r="A107">
        <v>15</v>
      </c>
      <c r="C107" t="s">
        <v>841</v>
      </c>
      <c r="D107" t="s">
        <v>842</v>
      </c>
      <c r="E107" s="1" t="s">
        <v>843</v>
      </c>
      <c r="F107" t="s">
        <v>484</v>
      </c>
      <c r="G107" t="s">
        <v>208</v>
      </c>
      <c r="H107" t="s">
        <v>490</v>
      </c>
      <c r="I107" t="s">
        <v>525</v>
      </c>
      <c r="J107" s="4" t="s">
        <v>526</v>
      </c>
      <c r="K107" t="s">
        <v>841</v>
      </c>
      <c r="L107" t="s">
        <v>844</v>
      </c>
      <c r="M107">
        <f t="shared" ca="1" si="5"/>
        <v>0</v>
      </c>
      <c r="N107">
        <f t="shared" ca="1" si="6"/>
        <v>45</v>
      </c>
      <c r="O107">
        <f t="shared" si="7"/>
        <v>0</v>
      </c>
      <c r="P107">
        <f t="shared" ca="1" si="8"/>
        <v>0</v>
      </c>
      <c r="Q107">
        <f t="shared" ca="1" si="9"/>
        <v>0</v>
      </c>
      <c r="R107">
        <v>45</v>
      </c>
      <c r="S107">
        <v>90</v>
      </c>
      <c r="T107" t="s">
        <v>208</v>
      </c>
      <c r="U107" t="s">
        <v>196</v>
      </c>
      <c r="V107" t="s">
        <v>196</v>
      </c>
    </row>
    <row r="108" spans="1:22" x14ac:dyDescent="0.25">
      <c r="A108">
        <v>15</v>
      </c>
      <c r="C108" t="s">
        <v>845</v>
      </c>
      <c r="D108" t="s">
        <v>842</v>
      </c>
      <c r="E108" s="1" t="s">
        <v>843</v>
      </c>
      <c r="F108" t="s">
        <v>484</v>
      </c>
      <c r="G108" t="s">
        <v>49</v>
      </c>
      <c r="H108" t="s">
        <v>490</v>
      </c>
      <c r="I108" t="s">
        <v>525</v>
      </c>
      <c r="J108" s="4" t="s">
        <v>526</v>
      </c>
      <c r="K108" t="s">
        <v>845</v>
      </c>
      <c r="L108" t="s">
        <v>846</v>
      </c>
      <c r="M108">
        <f t="shared" ca="1" si="5"/>
        <v>0</v>
      </c>
      <c r="N108">
        <f t="shared" ca="1" si="6"/>
        <v>45</v>
      </c>
      <c r="O108">
        <f t="shared" si="7"/>
        <v>0</v>
      </c>
      <c r="P108">
        <f t="shared" ca="1" si="8"/>
        <v>0</v>
      </c>
      <c r="Q108">
        <f t="shared" ca="1" si="9"/>
        <v>0</v>
      </c>
      <c r="R108">
        <v>45</v>
      </c>
      <c r="S108">
        <v>90</v>
      </c>
      <c r="T108" t="s">
        <v>49</v>
      </c>
      <c r="U108" t="s">
        <v>196</v>
      </c>
      <c r="V108" t="s">
        <v>196</v>
      </c>
    </row>
    <row r="109" spans="1:22" x14ac:dyDescent="0.25">
      <c r="A109">
        <v>15</v>
      </c>
      <c r="C109" t="s">
        <v>847</v>
      </c>
      <c r="D109" t="s">
        <v>842</v>
      </c>
      <c r="E109" s="1" t="s">
        <v>843</v>
      </c>
      <c r="F109" t="s">
        <v>484</v>
      </c>
      <c r="G109" t="s">
        <v>50</v>
      </c>
      <c r="H109" t="s">
        <v>490</v>
      </c>
      <c r="I109" t="s">
        <v>525</v>
      </c>
      <c r="J109" s="4" t="s">
        <v>526</v>
      </c>
      <c r="K109" t="s">
        <v>847</v>
      </c>
      <c r="L109" t="s">
        <v>848</v>
      </c>
      <c r="M109">
        <f t="shared" ca="1" si="5"/>
        <v>0</v>
      </c>
      <c r="N109">
        <f t="shared" ca="1" si="6"/>
        <v>45</v>
      </c>
      <c r="O109">
        <f t="shared" si="7"/>
        <v>0</v>
      </c>
      <c r="P109">
        <f t="shared" ca="1" si="8"/>
        <v>0</v>
      </c>
      <c r="Q109">
        <f t="shared" ca="1" si="9"/>
        <v>0</v>
      </c>
      <c r="R109">
        <v>45</v>
      </c>
      <c r="S109">
        <v>90</v>
      </c>
      <c r="T109" t="s">
        <v>50</v>
      </c>
      <c r="U109" t="s">
        <v>196</v>
      </c>
      <c r="V109" t="s">
        <v>196</v>
      </c>
    </row>
    <row r="110" spans="1:22" x14ac:dyDescent="0.25">
      <c r="A110">
        <v>15</v>
      </c>
      <c r="C110" t="s">
        <v>849</v>
      </c>
      <c r="D110" t="s">
        <v>842</v>
      </c>
      <c r="E110" s="1" t="s">
        <v>843</v>
      </c>
      <c r="F110" t="s">
        <v>484</v>
      </c>
      <c r="G110" t="s">
        <v>51</v>
      </c>
      <c r="H110" t="s">
        <v>490</v>
      </c>
      <c r="I110" t="s">
        <v>525</v>
      </c>
      <c r="J110" s="4" t="s">
        <v>526</v>
      </c>
      <c r="K110" t="s">
        <v>849</v>
      </c>
      <c r="L110" t="s">
        <v>850</v>
      </c>
      <c r="M110">
        <f t="shared" ca="1" si="5"/>
        <v>0</v>
      </c>
      <c r="N110">
        <f t="shared" ca="1" si="6"/>
        <v>45</v>
      </c>
      <c r="O110">
        <f t="shared" si="7"/>
        <v>0</v>
      </c>
      <c r="P110">
        <f t="shared" ca="1" si="8"/>
        <v>0</v>
      </c>
      <c r="Q110">
        <f t="shared" ca="1" si="9"/>
        <v>0</v>
      </c>
      <c r="R110">
        <v>45</v>
      </c>
      <c r="S110">
        <v>90</v>
      </c>
      <c r="T110" t="s">
        <v>51</v>
      </c>
      <c r="U110" t="s">
        <v>196</v>
      </c>
      <c r="V110" t="s">
        <v>196</v>
      </c>
    </row>
    <row r="111" spans="1:22" x14ac:dyDescent="0.25">
      <c r="A111">
        <v>15</v>
      </c>
      <c r="C111" t="s">
        <v>851</v>
      </c>
      <c r="D111" t="s">
        <v>842</v>
      </c>
      <c r="E111" s="1" t="s">
        <v>843</v>
      </c>
      <c r="F111" t="s">
        <v>484</v>
      </c>
      <c r="G111" t="s">
        <v>52</v>
      </c>
      <c r="H111" t="s">
        <v>490</v>
      </c>
      <c r="I111" t="s">
        <v>525</v>
      </c>
      <c r="J111" s="4" t="s">
        <v>526</v>
      </c>
      <c r="K111" t="s">
        <v>851</v>
      </c>
      <c r="L111" t="s">
        <v>852</v>
      </c>
      <c r="M111">
        <f t="shared" ca="1" si="5"/>
        <v>0</v>
      </c>
      <c r="N111">
        <f t="shared" ca="1" si="6"/>
        <v>45</v>
      </c>
      <c r="O111">
        <f t="shared" si="7"/>
        <v>0</v>
      </c>
      <c r="P111">
        <f t="shared" ca="1" si="8"/>
        <v>0</v>
      </c>
      <c r="Q111">
        <f t="shared" ca="1" si="9"/>
        <v>0</v>
      </c>
      <c r="R111">
        <v>45</v>
      </c>
      <c r="S111">
        <v>90</v>
      </c>
      <c r="T111" t="s">
        <v>52</v>
      </c>
      <c r="U111" t="s">
        <v>196</v>
      </c>
      <c r="V111" t="s">
        <v>196</v>
      </c>
    </row>
    <row r="112" spans="1:22" x14ac:dyDescent="0.25">
      <c r="A112">
        <v>15</v>
      </c>
      <c r="C112" t="s">
        <v>853</v>
      </c>
      <c r="D112" t="s">
        <v>842</v>
      </c>
      <c r="E112" s="1" t="s">
        <v>843</v>
      </c>
      <c r="F112" t="s">
        <v>484</v>
      </c>
      <c r="G112" t="s">
        <v>53</v>
      </c>
      <c r="H112" t="s">
        <v>490</v>
      </c>
      <c r="I112" t="s">
        <v>525</v>
      </c>
      <c r="J112" s="4" t="s">
        <v>526</v>
      </c>
      <c r="K112" t="s">
        <v>853</v>
      </c>
      <c r="L112" t="s">
        <v>854</v>
      </c>
      <c r="M112">
        <f t="shared" ca="1" si="5"/>
        <v>0</v>
      </c>
      <c r="N112">
        <f t="shared" ca="1" si="6"/>
        <v>45</v>
      </c>
      <c r="O112">
        <f t="shared" si="7"/>
        <v>0</v>
      </c>
      <c r="P112">
        <f t="shared" ca="1" si="8"/>
        <v>0</v>
      </c>
      <c r="Q112">
        <f t="shared" ca="1" si="9"/>
        <v>0</v>
      </c>
      <c r="R112">
        <v>45</v>
      </c>
      <c r="S112">
        <v>90</v>
      </c>
      <c r="T112" t="s">
        <v>53</v>
      </c>
      <c r="U112" t="s">
        <v>196</v>
      </c>
      <c r="V112" t="s">
        <v>196</v>
      </c>
    </row>
    <row r="113" spans="1:22" x14ac:dyDescent="0.25">
      <c r="A113">
        <v>16</v>
      </c>
      <c r="C113" t="s">
        <v>855</v>
      </c>
      <c r="D113" t="s">
        <v>842</v>
      </c>
      <c r="E113" s="1" t="s">
        <v>843</v>
      </c>
      <c r="F113" t="s">
        <v>485</v>
      </c>
      <c r="G113" t="s">
        <v>208</v>
      </c>
      <c r="H113" t="s">
        <v>490</v>
      </c>
      <c r="I113" t="s">
        <v>525</v>
      </c>
      <c r="J113" s="4" t="s">
        <v>526</v>
      </c>
      <c r="K113" t="s">
        <v>855</v>
      </c>
      <c r="L113" t="s">
        <v>856</v>
      </c>
      <c r="M113">
        <f t="shared" ca="1" si="5"/>
        <v>0</v>
      </c>
      <c r="N113">
        <f t="shared" ca="1" si="6"/>
        <v>45</v>
      </c>
      <c r="O113">
        <f t="shared" si="7"/>
        <v>0</v>
      </c>
      <c r="P113">
        <f t="shared" ca="1" si="8"/>
        <v>0</v>
      </c>
      <c r="Q113">
        <f t="shared" ca="1" si="9"/>
        <v>0</v>
      </c>
      <c r="R113">
        <v>45</v>
      </c>
      <c r="S113">
        <v>90</v>
      </c>
      <c r="T113" t="s">
        <v>208</v>
      </c>
      <c r="U113" t="s">
        <v>196</v>
      </c>
      <c r="V113" t="s">
        <v>196</v>
      </c>
    </row>
    <row r="114" spans="1:22" x14ac:dyDescent="0.25">
      <c r="A114">
        <v>16</v>
      </c>
      <c r="C114" t="s">
        <v>857</v>
      </c>
      <c r="D114" t="s">
        <v>842</v>
      </c>
      <c r="E114" s="1" t="s">
        <v>843</v>
      </c>
      <c r="F114" t="s">
        <v>485</v>
      </c>
      <c r="G114" t="s">
        <v>49</v>
      </c>
      <c r="H114" t="s">
        <v>490</v>
      </c>
      <c r="I114" t="s">
        <v>525</v>
      </c>
      <c r="J114" s="4" t="s">
        <v>526</v>
      </c>
      <c r="K114" t="s">
        <v>857</v>
      </c>
      <c r="L114" t="s">
        <v>858</v>
      </c>
      <c r="M114">
        <f t="shared" ca="1" si="5"/>
        <v>0</v>
      </c>
      <c r="N114">
        <f t="shared" ca="1" si="6"/>
        <v>45</v>
      </c>
      <c r="O114">
        <f t="shared" si="7"/>
        <v>0</v>
      </c>
      <c r="P114">
        <f t="shared" ca="1" si="8"/>
        <v>0</v>
      </c>
      <c r="Q114">
        <f t="shared" ca="1" si="9"/>
        <v>0</v>
      </c>
      <c r="R114">
        <v>45</v>
      </c>
      <c r="S114">
        <v>90</v>
      </c>
      <c r="T114" t="s">
        <v>49</v>
      </c>
      <c r="U114" t="s">
        <v>196</v>
      </c>
      <c r="V114" t="s">
        <v>196</v>
      </c>
    </row>
    <row r="115" spans="1:22" x14ac:dyDescent="0.25">
      <c r="A115">
        <v>16</v>
      </c>
      <c r="C115" t="s">
        <v>859</v>
      </c>
      <c r="D115" t="s">
        <v>842</v>
      </c>
      <c r="E115" s="1" t="s">
        <v>843</v>
      </c>
      <c r="F115" t="s">
        <v>485</v>
      </c>
      <c r="G115" t="s">
        <v>50</v>
      </c>
      <c r="H115" t="s">
        <v>490</v>
      </c>
      <c r="I115" t="s">
        <v>525</v>
      </c>
      <c r="J115" s="4" t="s">
        <v>526</v>
      </c>
      <c r="K115" t="s">
        <v>859</v>
      </c>
      <c r="L115" t="s">
        <v>860</v>
      </c>
      <c r="M115">
        <f t="shared" ca="1" si="5"/>
        <v>0</v>
      </c>
      <c r="N115">
        <f t="shared" ca="1" si="6"/>
        <v>45</v>
      </c>
      <c r="O115">
        <f t="shared" si="7"/>
        <v>0</v>
      </c>
      <c r="P115">
        <f t="shared" ca="1" si="8"/>
        <v>0</v>
      </c>
      <c r="Q115">
        <f t="shared" ca="1" si="9"/>
        <v>0</v>
      </c>
      <c r="R115">
        <v>45</v>
      </c>
      <c r="S115">
        <v>90</v>
      </c>
      <c r="T115" t="s">
        <v>50</v>
      </c>
      <c r="U115" t="s">
        <v>196</v>
      </c>
      <c r="V115" t="s">
        <v>196</v>
      </c>
    </row>
    <row r="116" spans="1:22" x14ac:dyDescent="0.25">
      <c r="A116">
        <v>16</v>
      </c>
      <c r="C116" t="s">
        <v>861</v>
      </c>
      <c r="D116" t="s">
        <v>842</v>
      </c>
      <c r="E116" s="1" t="s">
        <v>843</v>
      </c>
      <c r="F116" t="s">
        <v>485</v>
      </c>
      <c r="G116" t="s">
        <v>51</v>
      </c>
      <c r="H116" t="s">
        <v>490</v>
      </c>
      <c r="I116" t="s">
        <v>525</v>
      </c>
      <c r="J116" s="4" t="s">
        <v>526</v>
      </c>
      <c r="K116" t="s">
        <v>861</v>
      </c>
      <c r="L116" t="s">
        <v>862</v>
      </c>
      <c r="M116">
        <f t="shared" ca="1" si="5"/>
        <v>0</v>
      </c>
      <c r="N116">
        <f t="shared" ca="1" si="6"/>
        <v>45</v>
      </c>
      <c r="O116">
        <f t="shared" si="7"/>
        <v>0</v>
      </c>
      <c r="P116">
        <f t="shared" ca="1" si="8"/>
        <v>0</v>
      </c>
      <c r="Q116">
        <f t="shared" ca="1" si="9"/>
        <v>0</v>
      </c>
      <c r="R116">
        <v>45</v>
      </c>
      <c r="S116">
        <v>90</v>
      </c>
      <c r="T116" t="s">
        <v>51</v>
      </c>
      <c r="U116" t="s">
        <v>196</v>
      </c>
      <c r="V116" t="s">
        <v>196</v>
      </c>
    </row>
    <row r="117" spans="1:22" x14ac:dyDescent="0.25">
      <c r="A117">
        <v>16</v>
      </c>
      <c r="C117" t="s">
        <v>863</v>
      </c>
      <c r="D117" t="s">
        <v>842</v>
      </c>
      <c r="E117" s="1" t="s">
        <v>843</v>
      </c>
      <c r="F117" t="s">
        <v>485</v>
      </c>
      <c r="G117" t="s">
        <v>52</v>
      </c>
      <c r="H117" t="s">
        <v>490</v>
      </c>
      <c r="I117" t="s">
        <v>525</v>
      </c>
      <c r="J117" s="4" t="s">
        <v>526</v>
      </c>
      <c r="K117" t="s">
        <v>863</v>
      </c>
      <c r="L117" t="s">
        <v>864</v>
      </c>
      <c r="M117">
        <f t="shared" ca="1" si="5"/>
        <v>0</v>
      </c>
      <c r="N117">
        <f t="shared" ca="1" si="6"/>
        <v>45</v>
      </c>
      <c r="O117">
        <f t="shared" si="7"/>
        <v>0</v>
      </c>
      <c r="P117">
        <f t="shared" ca="1" si="8"/>
        <v>0</v>
      </c>
      <c r="Q117">
        <f t="shared" ca="1" si="9"/>
        <v>0</v>
      </c>
      <c r="R117">
        <v>45</v>
      </c>
      <c r="S117">
        <v>90</v>
      </c>
      <c r="T117" t="s">
        <v>52</v>
      </c>
      <c r="U117" t="s">
        <v>196</v>
      </c>
      <c r="V117" t="s">
        <v>196</v>
      </c>
    </row>
    <row r="118" spans="1:22" x14ac:dyDescent="0.25">
      <c r="A118">
        <v>16</v>
      </c>
      <c r="C118" t="s">
        <v>865</v>
      </c>
      <c r="D118" t="s">
        <v>842</v>
      </c>
      <c r="E118" s="1" t="s">
        <v>843</v>
      </c>
      <c r="F118" t="s">
        <v>485</v>
      </c>
      <c r="G118" t="s">
        <v>53</v>
      </c>
      <c r="H118" t="s">
        <v>490</v>
      </c>
      <c r="I118" t="s">
        <v>525</v>
      </c>
      <c r="J118" s="4" t="s">
        <v>526</v>
      </c>
      <c r="K118" t="s">
        <v>865</v>
      </c>
      <c r="L118" t="s">
        <v>866</v>
      </c>
      <c r="M118">
        <f t="shared" ca="1" si="5"/>
        <v>0</v>
      </c>
      <c r="N118">
        <f t="shared" ca="1" si="6"/>
        <v>45</v>
      </c>
      <c r="O118">
        <f t="shared" si="7"/>
        <v>0</v>
      </c>
      <c r="P118">
        <f t="shared" ca="1" si="8"/>
        <v>0</v>
      </c>
      <c r="Q118">
        <f t="shared" ca="1" si="9"/>
        <v>0</v>
      </c>
      <c r="R118">
        <v>45</v>
      </c>
      <c r="S118">
        <v>90</v>
      </c>
      <c r="T118" t="s">
        <v>53</v>
      </c>
      <c r="U118" t="s">
        <v>196</v>
      </c>
      <c r="V118" t="s">
        <v>196</v>
      </c>
    </row>
    <row r="119" spans="1:22" x14ac:dyDescent="0.25">
      <c r="A119">
        <v>17</v>
      </c>
      <c r="C119" t="s">
        <v>867</v>
      </c>
      <c r="D119" t="s">
        <v>842</v>
      </c>
      <c r="E119" s="1" t="s">
        <v>843</v>
      </c>
      <c r="F119" t="s">
        <v>486</v>
      </c>
      <c r="G119" t="s">
        <v>208</v>
      </c>
      <c r="H119" t="s">
        <v>490</v>
      </c>
      <c r="I119" t="s">
        <v>525</v>
      </c>
      <c r="J119" s="4" t="s">
        <v>526</v>
      </c>
      <c r="K119" t="s">
        <v>867</v>
      </c>
      <c r="L119" t="s">
        <v>868</v>
      </c>
      <c r="M119">
        <f t="shared" ca="1" si="5"/>
        <v>0</v>
      </c>
      <c r="N119">
        <f t="shared" ca="1" si="6"/>
        <v>45</v>
      </c>
      <c r="O119">
        <f t="shared" si="7"/>
        <v>0</v>
      </c>
      <c r="P119">
        <f t="shared" ca="1" si="8"/>
        <v>0</v>
      </c>
      <c r="Q119">
        <f t="shared" ca="1" si="9"/>
        <v>0</v>
      </c>
      <c r="R119">
        <v>45</v>
      </c>
      <c r="S119">
        <v>90</v>
      </c>
      <c r="T119" t="s">
        <v>208</v>
      </c>
      <c r="U119" t="s">
        <v>196</v>
      </c>
      <c r="V119" t="s">
        <v>196</v>
      </c>
    </row>
    <row r="120" spans="1:22" x14ac:dyDescent="0.25">
      <c r="A120">
        <v>17</v>
      </c>
      <c r="C120" t="s">
        <v>869</v>
      </c>
      <c r="D120" t="s">
        <v>842</v>
      </c>
      <c r="E120" s="1" t="s">
        <v>843</v>
      </c>
      <c r="F120" t="s">
        <v>486</v>
      </c>
      <c r="G120" t="s">
        <v>49</v>
      </c>
      <c r="H120" t="s">
        <v>490</v>
      </c>
      <c r="I120" t="s">
        <v>525</v>
      </c>
      <c r="J120" s="4" t="s">
        <v>526</v>
      </c>
      <c r="K120" t="s">
        <v>869</v>
      </c>
      <c r="L120" t="s">
        <v>870</v>
      </c>
      <c r="M120">
        <f t="shared" ca="1" si="5"/>
        <v>0</v>
      </c>
      <c r="N120">
        <f t="shared" ca="1" si="6"/>
        <v>45</v>
      </c>
      <c r="O120">
        <f t="shared" si="7"/>
        <v>0</v>
      </c>
      <c r="P120">
        <f t="shared" ca="1" si="8"/>
        <v>0</v>
      </c>
      <c r="Q120">
        <f t="shared" ca="1" si="9"/>
        <v>0</v>
      </c>
      <c r="R120">
        <v>45</v>
      </c>
      <c r="S120">
        <v>90</v>
      </c>
      <c r="T120" t="s">
        <v>49</v>
      </c>
      <c r="U120" t="s">
        <v>196</v>
      </c>
      <c r="V120" t="s">
        <v>196</v>
      </c>
    </row>
    <row r="121" spans="1:22" x14ac:dyDescent="0.25">
      <c r="A121">
        <v>17</v>
      </c>
      <c r="C121" t="s">
        <v>871</v>
      </c>
      <c r="D121" t="s">
        <v>842</v>
      </c>
      <c r="E121" s="1" t="s">
        <v>843</v>
      </c>
      <c r="F121" t="s">
        <v>486</v>
      </c>
      <c r="G121" t="s">
        <v>50</v>
      </c>
      <c r="H121" t="s">
        <v>490</v>
      </c>
      <c r="I121" t="s">
        <v>525</v>
      </c>
      <c r="J121" s="4" t="s">
        <v>526</v>
      </c>
      <c r="K121" t="s">
        <v>871</v>
      </c>
      <c r="L121" t="s">
        <v>872</v>
      </c>
      <c r="M121">
        <f t="shared" ca="1" si="5"/>
        <v>0</v>
      </c>
      <c r="N121">
        <f t="shared" ca="1" si="6"/>
        <v>45</v>
      </c>
      <c r="O121">
        <f t="shared" si="7"/>
        <v>0</v>
      </c>
      <c r="P121">
        <f t="shared" ca="1" si="8"/>
        <v>0</v>
      </c>
      <c r="Q121">
        <f t="shared" ca="1" si="9"/>
        <v>0</v>
      </c>
      <c r="R121">
        <v>45</v>
      </c>
      <c r="S121">
        <v>90</v>
      </c>
      <c r="T121" t="s">
        <v>50</v>
      </c>
      <c r="U121" t="s">
        <v>196</v>
      </c>
      <c r="V121" t="s">
        <v>196</v>
      </c>
    </row>
    <row r="122" spans="1:22" x14ac:dyDescent="0.25">
      <c r="A122">
        <v>17</v>
      </c>
      <c r="C122" t="s">
        <v>873</v>
      </c>
      <c r="D122" t="s">
        <v>842</v>
      </c>
      <c r="E122" s="1" t="s">
        <v>843</v>
      </c>
      <c r="F122" t="s">
        <v>486</v>
      </c>
      <c r="G122" t="s">
        <v>51</v>
      </c>
      <c r="H122" t="s">
        <v>490</v>
      </c>
      <c r="I122" t="s">
        <v>525</v>
      </c>
      <c r="J122" s="4" t="s">
        <v>526</v>
      </c>
      <c r="K122" t="s">
        <v>873</v>
      </c>
      <c r="L122" t="s">
        <v>874</v>
      </c>
      <c r="M122">
        <f t="shared" ca="1" si="5"/>
        <v>0</v>
      </c>
      <c r="N122">
        <f t="shared" ca="1" si="6"/>
        <v>45</v>
      </c>
      <c r="O122">
        <f t="shared" si="7"/>
        <v>0</v>
      </c>
      <c r="P122">
        <f t="shared" ca="1" si="8"/>
        <v>0</v>
      </c>
      <c r="Q122">
        <f t="shared" ca="1" si="9"/>
        <v>0</v>
      </c>
      <c r="R122">
        <v>45</v>
      </c>
      <c r="S122">
        <v>90</v>
      </c>
      <c r="T122" t="s">
        <v>51</v>
      </c>
      <c r="U122" t="s">
        <v>196</v>
      </c>
      <c r="V122" t="s">
        <v>196</v>
      </c>
    </row>
    <row r="123" spans="1:22" x14ac:dyDescent="0.25">
      <c r="A123">
        <v>17</v>
      </c>
      <c r="C123" t="s">
        <v>875</v>
      </c>
      <c r="D123" t="s">
        <v>842</v>
      </c>
      <c r="E123" s="1" t="s">
        <v>843</v>
      </c>
      <c r="F123" t="s">
        <v>486</v>
      </c>
      <c r="G123" t="s">
        <v>52</v>
      </c>
      <c r="H123" t="s">
        <v>490</v>
      </c>
      <c r="I123" t="s">
        <v>525</v>
      </c>
      <c r="J123" s="4" t="s">
        <v>526</v>
      </c>
      <c r="K123" t="s">
        <v>875</v>
      </c>
      <c r="L123" t="s">
        <v>876</v>
      </c>
      <c r="M123">
        <f t="shared" ca="1" si="5"/>
        <v>0</v>
      </c>
      <c r="N123">
        <f t="shared" ca="1" si="6"/>
        <v>45</v>
      </c>
      <c r="O123">
        <f t="shared" si="7"/>
        <v>0</v>
      </c>
      <c r="P123">
        <f t="shared" ca="1" si="8"/>
        <v>0</v>
      </c>
      <c r="Q123">
        <f t="shared" ca="1" si="9"/>
        <v>0</v>
      </c>
      <c r="R123">
        <v>45</v>
      </c>
      <c r="S123">
        <v>90</v>
      </c>
      <c r="T123" t="s">
        <v>52</v>
      </c>
      <c r="U123" t="s">
        <v>196</v>
      </c>
      <c r="V123" t="s">
        <v>196</v>
      </c>
    </row>
    <row r="124" spans="1:22" x14ac:dyDescent="0.25">
      <c r="A124">
        <v>17</v>
      </c>
      <c r="C124" t="s">
        <v>877</v>
      </c>
      <c r="D124" t="s">
        <v>842</v>
      </c>
      <c r="E124" s="1" t="s">
        <v>843</v>
      </c>
      <c r="F124" t="s">
        <v>486</v>
      </c>
      <c r="G124" t="s">
        <v>53</v>
      </c>
      <c r="H124" t="s">
        <v>490</v>
      </c>
      <c r="I124" t="s">
        <v>525</v>
      </c>
      <c r="J124" s="4" t="s">
        <v>526</v>
      </c>
      <c r="K124" t="s">
        <v>877</v>
      </c>
      <c r="L124" t="s">
        <v>878</v>
      </c>
      <c r="M124">
        <f t="shared" ca="1" si="5"/>
        <v>0</v>
      </c>
      <c r="N124">
        <f t="shared" ca="1" si="6"/>
        <v>45</v>
      </c>
      <c r="O124">
        <f t="shared" si="7"/>
        <v>0</v>
      </c>
      <c r="P124">
        <f t="shared" ca="1" si="8"/>
        <v>0</v>
      </c>
      <c r="Q124">
        <f t="shared" ca="1" si="9"/>
        <v>0</v>
      </c>
      <c r="R124">
        <v>45</v>
      </c>
      <c r="S124">
        <v>90</v>
      </c>
      <c r="T124" t="s">
        <v>53</v>
      </c>
      <c r="U124" t="s">
        <v>196</v>
      </c>
      <c r="V124" t="s">
        <v>196</v>
      </c>
    </row>
    <row r="125" spans="1:22" x14ac:dyDescent="0.25">
      <c r="A125">
        <v>18</v>
      </c>
      <c r="C125" t="s">
        <v>879</v>
      </c>
      <c r="D125" t="s">
        <v>880</v>
      </c>
      <c r="E125" s="1" t="s">
        <v>881</v>
      </c>
      <c r="F125" t="s">
        <v>882</v>
      </c>
      <c r="G125" t="s">
        <v>208</v>
      </c>
      <c r="H125" t="s">
        <v>490</v>
      </c>
      <c r="I125" t="s">
        <v>525</v>
      </c>
      <c r="J125" s="4" t="s">
        <v>526</v>
      </c>
      <c r="K125" t="s">
        <v>879</v>
      </c>
      <c r="L125" t="s">
        <v>883</v>
      </c>
      <c r="M125">
        <f t="shared" ca="1" si="5"/>
        <v>0</v>
      </c>
      <c r="N125">
        <f t="shared" ca="1" si="6"/>
        <v>40</v>
      </c>
      <c r="O125">
        <f t="shared" si="7"/>
        <v>0</v>
      </c>
      <c r="P125">
        <f t="shared" ca="1" si="8"/>
        <v>0</v>
      </c>
      <c r="Q125">
        <f t="shared" ca="1" si="9"/>
        <v>0</v>
      </c>
      <c r="R125">
        <v>40</v>
      </c>
      <c r="S125">
        <v>80</v>
      </c>
      <c r="T125" t="s">
        <v>208</v>
      </c>
      <c r="U125" t="s">
        <v>196</v>
      </c>
      <c r="V125" t="s">
        <v>196</v>
      </c>
    </row>
    <row r="126" spans="1:22" x14ac:dyDescent="0.25">
      <c r="A126">
        <v>18</v>
      </c>
      <c r="C126" t="s">
        <v>884</v>
      </c>
      <c r="D126" t="s">
        <v>880</v>
      </c>
      <c r="E126" s="1" t="s">
        <v>881</v>
      </c>
      <c r="F126" t="s">
        <v>882</v>
      </c>
      <c r="G126" t="s">
        <v>49</v>
      </c>
      <c r="H126" t="s">
        <v>490</v>
      </c>
      <c r="I126" t="s">
        <v>525</v>
      </c>
      <c r="J126" s="4" t="s">
        <v>526</v>
      </c>
      <c r="K126" t="s">
        <v>884</v>
      </c>
      <c r="L126" t="s">
        <v>885</v>
      </c>
      <c r="M126">
        <f t="shared" ca="1" si="5"/>
        <v>0</v>
      </c>
      <c r="N126">
        <f t="shared" ca="1" si="6"/>
        <v>40</v>
      </c>
      <c r="O126">
        <f t="shared" si="7"/>
        <v>0</v>
      </c>
      <c r="P126">
        <f t="shared" ca="1" si="8"/>
        <v>0</v>
      </c>
      <c r="Q126">
        <f t="shared" ca="1" si="9"/>
        <v>0</v>
      </c>
      <c r="R126">
        <v>40</v>
      </c>
      <c r="S126">
        <v>80</v>
      </c>
      <c r="T126" t="s">
        <v>49</v>
      </c>
      <c r="U126" t="s">
        <v>196</v>
      </c>
      <c r="V126" t="s">
        <v>196</v>
      </c>
    </row>
    <row r="127" spans="1:22" x14ac:dyDescent="0.25">
      <c r="A127">
        <v>18</v>
      </c>
      <c r="C127" t="s">
        <v>886</v>
      </c>
      <c r="D127" t="s">
        <v>880</v>
      </c>
      <c r="E127" s="1" t="s">
        <v>881</v>
      </c>
      <c r="F127" t="s">
        <v>882</v>
      </c>
      <c r="G127" t="s">
        <v>50</v>
      </c>
      <c r="H127" t="s">
        <v>490</v>
      </c>
      <c r="I127" t="s">
        <v>525</v>
      </c>
      <c r="J127" s="4" t="s">
        <v>526</v>
      </c>
      <c r="K127" t="s">
        <v>886</v>
      </c>
      <c r="L127" t="s">
        <v>887</v>
      </c>
      <c r="M127">
        <f t="shared" ca="1" si="5"/>
        <v>0</v>
      </c>
      <c r="N127">
        <f t="shared" ca="1" si="6"/>
        <v>40</v>
      </c>
      <c r="O127">
        <f t="shared" si="7"/>
        <v>0</v>
      </c>
      <c r="P127">
        <f t="shared" ca="1" si="8"/>
        <v>0</v>
      </c>
      <c r="Q127">
        <f t="shared" ca="1" si="9"/>
        <v>0</v>
      </c>
      <c r="R127">
        <v>40</v>
      </c>
      <c r="S127">
        <v>80</v>
      </c>
      <c r="T127" t="s">
        <v>50</v>
      </c>
      <c r="U127" t="s">
        <v>196</v>
      </c>
      <c r="V127" t="s">
        <v>196</v>
      </c>
    </row>
    <row r="128" spans="1:22" x14ac:dyDescent="0.25">
      <c r="A128">
        <v>18</v>
      </c>
      <c r="C128" t="s">
        <v>888</v>
      </c>
      <c r="D128" t="s">
        <v>880</v>
      </c>
      <c r="E128" s="1" t="s">
        <v>881</v>
      </c>
      <c r="F128" t="s">
        <v>882</v>
      </c>
      <c r="G128" t="s">
        <v>51</v>
      </c>
      <c r="H128" t="s">
        <v>490</v>
      </c>
      <c r="I128" t="s">
        <v>525</v>
      </c>
      <c r="J128" s="4" t="s">
        <v>526</v>
      </c>
      <c r="K128" t="s">
        <v>888</v>
      </c>
      <c r="L128" t="s">
        <v>889</v>
      </c>
      <c r="M128">
        <f t="shared" ca="1" si="5"/>
        <v>0</v>
      </c>
      <c r="N128">
        <f t="shared" ca="1" si="6"/>
        <v>40</v>
      </c>
      <c r="O128">
        <f t="shared" si="7"/>
        <v>0</v>
      </c>
      <c r="P128">
        <f t="shared" ca="1" si="8"/>
        <v>0</v>
      </c>
      <c r="Q128">
        <f t="shared" ca="1" si="9"/>
        <v>0</v>
      </c>
      <c r="R128">
        <v>40</v>
      </c>
      <c r="S128">
        <v>80</v>
      </c>
      <c r="T128" t="s">
        <v>51</v>
      </c>
      <c r="U128" t="s">
        <v>196</v>
      </c>
      <c r="V128" t="s">
        <v>196</v>
      </c>
    </row>
    <row r="129" spans="1:22" x14ac:dyDescent="0.25">
      <c r="A129">
        <v>18</v>
      </c>
      <c r="C129" t="s">
        <v>890</v>
      </c>
      <c r="D129" t="s">
        <v>880</v>
      </c>
      <c r="E129" s="1" t="s">
        <v>881</v>
      </c>
      <c r="F129" t="s">
        <v>882</v>
      </c>
      <c r="G129" t="s">
        <v>52</v>
      </c>
      <c r="H129" t="s">
        <v>490</v>
      </c>
      <c r="I129" t="s">
        <v>525</v>
      </c>
      <c r="J129" s="4" t="s">
        <v>526</v>
      </c>
      <c r="K129" t="s">
        <v>890</v>
      </c>
      <c r="L129" t="s">
        <v>891</v>
      </c>
      <c r="M129">
        <f t="shared" ca="1" si="5"/>
        <v>0</v>
      </c>
      <c r="N129">
        <f t="shared" ca="1" si="6"/>
        <v>40</v>
      </c>
      <c r="O129">
        <f t="shared" si="7"/>
        <v>0</v>
      </c>
      <c r="P129">
        <f t="shared" ca="1" si="8"/>
        <v>0</v>
      </c>
      <c r="Q129">
        <f t="shared" ca="1" si="9"/>
        <v>0</v>
      </c>
      <c r="R129">
        <v>40</v>
      </c>
      <c r="S129">
        <v>80</v>
      </c>
      <c r="T129" t="s">
        <v>52</v>
      </c>
      <c r="U129" t="s">
        <v>196</v>
      </c>
      <c r="V129" t="s">
        <v>196</v>
      </c>
    </row>
    <row r="130" spans="1:22" x14ac:dyDescent="0.25">
      <c r="A130">
        <v>18</v>
      </c>
      <c r="C130" t="s">
        <v>892</v>
      </c>
      <c r="D130" t="s">
        <v>880</v>
      </c>
      <c r="E130" s="1" t="s">
        <v>881</v>
      </c>
      <c r="F130" t="s">
        <v>882</v>
      </c>
      <c r="G130" t="s">
        <v>53</v>
      </c>
      <c r="H130" t="s">
        <v>490</v>
      </c>
      <c r="I130" t="s">
        <v>525</v>
      </c>
      <c r="J130" s="4" t="s">
        <v>526</v>
      </c>
      <c r="K130" t="s">
        <v>892</v>
      </c>
      <c r="L130" t="s">
        <v>893</v>
      </c>
      <c r="M130">
        <f t="shared" ca="1" si="5"/>
        <v>0</v>
      </c>
      <c r="N130">
        <f t="shared" ca="1" si="6"/>
        <v>40</v>
      </c>
      <c r="O130">
        <f t="shared" si="7"/>
        <v>0</v>
      </c>
      <c r="P130">
        <f t="shared" ca="1" si="8"/>
        <v>0</v>
      </c>
      <c r="Q130">
        <f t="shared" ca="1" si="9"/>
        <v>0</v>
      </c>
      <c r="R130">
        <v>40</v>
      </c>
      <c r="S130">
        <v>80</v>
      </c>
      <c r="T130" t="s">
        <v>53</v>
      </c>
      <c r="U130" t="s">
        <v>196</v>
      </c>
      <c r="V130" t="s">
        <v>196</v>
      </c>
    </row>
    <row r="131" spans="1:22" x14ac:dyDescent="0.25">
      <c r="A131">
        <v>19</v>
      </c>
      <c r="C131" t="s">
        <v>894</v>
      </c>
      <c r="D131" t="s">
        <v>880</v>
      </c>
      <c r="E131" s="1" t="s">
        <v>881</v>
      </c>
      <c r="F131" t="s">
        <v>485</v>
      </c>
      <c r="G131" t="s">
        <v>208</v>
      </c>
      <c r="H131" t="s">
        <v>490</v>
      </c>
      <c r="I131" t="s">
        <v>525</v>
      </c>
      <c r="J131" s="4" t="s">
        <v>526</v>
      </c>
      <c r="K131" t="s">
        <v>894</v>
      </c>
      <c r="L131" t="s">
        <v>895</v>
      </c>
      <c r="M131">
        <f t="shared" ca="1" si="5"/>
        <v>0</v>
      </c>
      <c r="N131">
        <f t="shared" ca="1" si="6"/>
        <v>40</v>
      </c>
      <c r="O131">
        <f t="shared" si="7"/>
        <v>0</v>
      </c>
      <c r="P131">
        <f t="shared" ca="1" si="8"/>
        <v>0</v>
      </c>
      <c r="Q131">
        <f t="shared" ca="1" si="9"/>
        <v>0</v>
      </c>
      <c r="R131">
        <v>40</v>
      </c>
      <c r="S131">
        <v>80</v>
      </c>
      <c r="T131" t="s">
        <v>208</v>
      </c>
      <c r="U131" t="s">
        <v>196</v>
      </c>
      <c r="V131" t="s">
        <v>196</v>
      </c>
    </row>
    <row r="132" spans="1:22" x14ac:dyDescent="0.25">
      <c r="A132">
        <v>19</v>
      </c>
      <c r="C132" t="s">
        <v>896</v>
      </c>
      <c r="D132" t="s">
        <v>880</v>
      </c>
      <c r="E132" s="1" t="s">
        <v>881</v>
      </c>
      <c r="F132" t="s">
        <v>485</v>
      </c>
      <c r="G132" t="s">
        <v>49</v>
      </c>
      <c r="H132" t="s">
        <v>490</v>
      </c>
      <c r="I132" t="s">
        <v>525</v>
      </c>
      <c r="J132" s="4" t="s">
        <v>526</v>
      </c>
      <c r="K132" t="s">
        <v>896</v>
      </c>
      <c r="L132" t="s">
        <v>897</v>
      </c>
      <c r="M132">
        <f t="shared" ca="1" si="5"/>
        <v>0</v>
      </c>
      <c r="N132">
        <f t="shared" ca="1" si="6"/>
        <v>40</v>
      </c>
      <c r="O132">
        <f t="shared" si="7"/>
        <v>0</v>
      </c>
      <c r="P132">
        <f t="shared" ca="1" si="8"/>
        <v>0</v>
      </c>
      <c r="Q132">
        <f t="shared" ca="1" si="9"/>
        <v>0</v>
      </c>
      <c r="R132">
        <v>40</v>
      </c>
      <c r="S132">
        <v>80</v>
      </c>
      <c r="T132" t="s">
        <v>49</v>
      </c>
      <c r="U132" t="s">
        <v>196</v>
      </c>
      <c r="V132" t="s">
        <v>196</v>
      </c>
    </row>
    <row r="133" spans="1:22" x14ac:dyDescent="0.25">
      <c r="A133">
        <v>19</v>
      </c>
      <c r="C133" t="s">
        <v>898</v>
      </c>
      <c r="D133" t="s">
        <v>880</v>
      </c>
      <c r="E133" s="1" t="s">
        <v>881</v>
      </c>
      <c r="F133" t="s">
        <v>485</v>
      </c>
      <c r="G133" t="s">
        <v>50</v>
      </c>
      <c r="H133" t="s">
        <v>490</v>
      </c>
      <c r="I133" t="s">
        <v>525</v>
      </c>
      <c r="J133" s="4" t="s">
        <v>526</v>
      </c>
      <c r="K133" t="s">
        <v>898</v>
      </c>
      <c r="L133" t="s">
        <v>899</v>
      </c>
      <c r="M133">
        <f t="shared" ca="1" si="5"/>
        <v>0</v>
      </c>
      <c r="N133">
        <f t="shared" ca="1" si="6"/>
        <v>40</v>
      </c>
      <c r="O133">
        <f t="shared" si="7"/>
        <v>0</v>
      </c>
      <c r="P133">
        <f t="shared" ca="1" si="8"/>
        <v>0</v>
      </c>
      <c r="Q133">
        <f t="shared" ca="1" si="9"/>
        <v>0</v>
      </c>
      <c r="R133">
        <v>40</v>
      </c>
      <c r="S133">
        <v>80</v>
      </c>
      <c r="T133" t="s">
        <v>50</v>
      </c>
      <c r="U133" t="s">
        <v>196</v>
      </c>
      <c r="V133" t="s">
        <v>196</v>
      </c>
    </row>
    <row r="134" spans="1:22" x14ac:dyDescent="0.25">
      <c r="A134">
        <v>19</v>
      </c>
      <c r="C134" t="s">
        <v>900</v>
      </c>
      <c r="D134" t="s">
        <v>880</v>
      </c>
      <c r="E134" s="1" t="s">
        <v>881</v>
      </c>
      <c r="F134" t="s">
        <v>485</v>
      </c>
      <c r="G134" t="s">
        <v>51</v>
      </c>
      <c r="H134" t="s">
        <v>490</v>
      </c>
      <c r="I134" t="s">
        <v>525</v>
      </c>
      <c r="J134" s="4" t="s">
        <v>526</v>
      </c>
      <c r="K134" t="s">
        <v>900</v>
      </c>
      <c r="L134" t="s">
        <v>901</v>
      </c>
      <c r="M134">
        <f t="shared" ca="1" si="5"/>
        <v>0</v>
      </c>
      <c r="N134">
        <f t="shared" ca="1" si="6"/>
        <v>40</v>
      </c>
      <c r="O134">
        <f t="shared" si="7"/>
        <v>0</v>
      </c>
      <c r="P134">
        <f t="shared" ca="1" si="8"/>
        <v>0</v>
      </c>
      <c r="Q134">
        <f t="shared" ca="1" si="9"/>
        <v>0</v>
      </c>
      <c r="R134">
        <v>40</v>
      </c>
      <c r="S134">
        <v>80</v>
      </c>
      <c r="T134" t="s">
        <v>51</v>
      </c>
      <c r="U134" t="s">
        <v>196</v>
      </c>
      <c r="V134" t="s">
        <v>196</v>
      </c>
    </row>
    <row r="135" spans="1:22" x14ac:dyDescent="0.25">
      <c r="A135">
        <v>19</v>
      </c>
      <c r="C135" t="s">
        <v>902</v>
      </c>
      <c r="D135" t="s">
        <v>880</v>
      </c>
      <c r="E135" s="1" t="s">
        <v>881</v>
      </c>
      <c r="F135" t="s">
        <v>485</v>
      </c>
      <c r="G135" t="s">
        <v>52</v>
      </c>
      <c r="H135" t="s">
        <v>490</v>
      </c>
      <c r="I135" t="s">
        <v>525</v>
      </c>
      <c r="J135" s="4" t="s">
        <v>526</v>
      </c>
      <c r="K135" t="s">
        <v>902</v>
      </c>
      <c r="L135" t="s">
        <v>903</v>
      </c>
      <c r="M135">
        <f t="shared" ref="M135:M198" ca="1" si="10">IF(ISERROR(VLOOKUP(A135,INDIRECT(J135),MATCH(G135,INDIRECT(I135),FALSE))),0,VLOOKUP(A135,INDIRECT(J135),MATCH(G135,INDIRECT(I135),FALSE)))</f>
        <v>0</v>
      </c>
      <c r="N135">
        <f t="shared" ref="N135:N198" ca="1" si="11">IF(ISERROR(VLOOKUP(A135,INDIRECT(J135),MATCH("WHLS $",INDIRECT(I135),FALSE))),0,VLOOKUP(A135,INDIRECT(J135),MATCH("WHLS $",INDIRECT(I135),FALSE)))</f>
        <v>40</v>
      </c>
      <c r="O135">
        <f t="shared" ref="O135:O198" si="12">(DiscountBooking+DiscountExtra) * 100</f>
        <v>0</v>
      </c>
      <c r="P135">
        <f t="shared" ref="P135:P198" ca="1" si="13">M135*R135</f>
        <v>0</v>
      </c>
      <c r="Q135">
        <f t="shared" ref="Q135:Q198" ca="1" si="14">P135*(1-(O135/100))</f>
        <v>0</v>
      </c>
      <c r="R135">
        <v>40</v>
      </c>
      <c r="S135">
        <v>80</v>
      </c>
      <c r="T135" t="s">
        <v>52</v>
      </c>
      <c r="U135" t="s">
        <v>196</v>
      </c>
      <c r="V135" t="s">
        <v>196</v>
      </c>
    </row>
    <row r="136" spans="1:22" x14ac:dyDescent="0.25">
      <c r="A136">
        <v>19</v>
      </c>
      <c r="C136" t="s">
        <v>904</v>
      </c>
      <c r="D136" t="s">
        <v>880</v>
      </c>
      <c r="E136" s="1" t="s">
        <v>881</v>
      </c>
      <c r="F136" t="s">
        <v>485</v>
      </c>
      <c r="G136" t="s">
        <v>53</v>
      </c>
      <c r="H136" t="s">
        <v>490</v>
      </c>
      <c r="I136" t="s">
        <v>525</v>
      </c>
      <c r="J136" s="4" t="s">
        <v>526</v>
      </c>
      <c r="K136" t="s">
        <v>904</v>
      </c>
      <c r="L136" t="s">
        <v>905</v>
      </c>
      <c r="M136">
        <f t="shared" ca="1" si="10"/>
        <v>0</v>
      </c>
      <c r="N136">
        <f t="shared" ca="1" si="11"/>
        <v>40</v>
      </c>
      <c r="O136">
        <f t="shared" si="12"/>
        <v>0</v>
      </c>
      <c r="P136">
        <f t="shared" ca="1" si="13"/>
        <v>0</v>
      </c>
      <c r="Q136">
        <f t="shared" ca="1" si="14"/>
        <v>0</v>
      </c>
      <c r="R136">
        <v>40</v>
      </c>
      <c r="S136">
        <v>80</v>
      </c>
      <c r="T136" t="s">
        <v>53</v>
      </c>
      <c r="U136" t="s">
        <v>196</v>
      </c>
      <c r="V136" t="s">
        <v>196</v>
      </c>
    </row>
    <row r="137" spans="1:22" x14ac:dyDescent="0.25">
      <c r="A137">
        <v>20</v>
      </c>
      <c r="C137" t="s">
        <v>906</v>
      </c>
      <c r="D137" t="s">
        <v>880</v>
      </c>
      <c r="E137" s="1" t="s">
        <v>881</v>
      </c>
      <c r="F137" t="s">
        <v>486</v>
      </c>
      <c r="G137" t="s">
        <v>208</v>
      </c>
      <c r="H137" t="s">
        <v>490</v>
      </c>
      <c r="I137" t="s">
        <v>525</v>
      </c>
      <c r="J137" s="4" t="s">
        <v>526</v>
      </c>
      <c r="K137" t="s">
        <v>906</v>
      </c>
      <c r="L137" t="s">
        <v>907</v>
      </c>
      <c r="M137">
        <f t="shared" ca="1" si="10"/>
        <v>0</v>
      </c>
      <c r="N137">
        <f t="shared" ca="1" si="11"/>
        <v>40</v>
      </c>
      <c r="O137">
        <f t="shared" si="12"/>
        <v>0</v>
      </c>
      <c r="P137">
        <f t="shared" ca="1" si="13"/>
        <v>0</v>
      </c>
      <c r="Q137">
        <f t="shared" ca="1" si="14"/>
        <v>0</v>
      </c>
      <c r="R137">
        <v>40</v>
      </c>
      <c r="S137">
        <v>80</v>
      </c>
      <c r="T137" t="s">
        <v>208</v>
      </c>
      <c r="U137" t="s">
        <v>196</v>
      </c>
      <c r="V137" t="s">
        <v>196</v>
      </c>
    </row>
    <row r="138" spans="1:22" x14ac:dyDescent="0.25">
      <c r="A138">
        <v>20</v>
      </c>
      <c r="C138" t="s">
        <v>908</v>
      </c>
      <c r="D138" t="s">
        <v>880</v>
      </c>
      <c r="E138" s="1" t="s">
        <v>881</v>
      </c>
      <c r="F138" t="s">
        <v>486</v>
      </c>
      <c r="G138" t="s">
        <v>49</v>
      </c>
      <c r="H138" t="s">
        <v>490</v>
      </c>
      <c r="I138" t="s">
        <v>525</v>
      </c>
      <c r="J138" s="4" t="s">
        <v>526</v>
      </c>
      <c r="K138" t="s">
        <v>908</v>
      </c>
      <c r="L138" t="s">
        <v>909</v>
      </c>
      <c r="M138">
        <f t="shared" ca="1" si="10"/>
        <v>0</v>
      </c>
      <c r="N138">
        <f t="shared" ca="1" si="11"/>
        <v>40</v>
      </c>
      <c r="O138">
        <f t="shared" si="12"/>
        <v>0</v>
      </c>
      <c r="P138">
        <f t="shared" ca="1" si="13"/>
        <v>0</v>
      </c>
      <c r="Q138">
        <f t="shared" ca="1" si="14"/>
        <v>0</v>
      </c>
      <c r="R138">
        <v>40</v>
      </c>
      <c r="S138">
        <v>80</v>
      </c>
      <c r="T138" t="s">
        <v>49</v>
      </c>
      <c r="U138" t="s">
        <v>196</v>
      </c>
      <c r="V138" t="s">
        <v>196</v>
      </c>
    </row>
    <row r="139" spans="1:22" x14ac:dyDescent="0.25">
      <c r="A139">
        <v>20</v>
      </c>
      <c r="C139" t="s">
        <v>910</v>
      </c>
      <c r="D139" t="s">
        <v>880</v>
      </c>
      <c r="E139" s="1" t="s">
        <v>881</v>
      </c>
      <c r="F139" t="s">
        <v>486</v>
      </c>
      <c r="G139" t="s">
        <v>50</v>
      </c>
      <c r="H139" t="s">
        <v>490</v>
      </c>
      <c r="I139" t="s">
        <v>525</v>
      </c>
      <c r="J139" s="4" t="s">
        <v>526</v>
      </c>
      <c r="K139" t="s">
        <v>910</v>
      </c>
      <c r="L139" t="s">
        <v>911</v>
      </c>
      <c r="M139">
        <f t="shared" ca="1" si="10"/>
        <v>0</v>
      </c>
      <c r="N139">
        <f t="shared" ca="1" si="11"/>
        <v>40</v>
      </c>
      <c r="O139">
        <f t="shared" si="12"/>
        <v>0</v>
      </c>
      <c r="P139">
        <f t="shared" ca="1" si="13"/>
        <v>0</v>
      </c>
      <c r="Q139">
        <f t="shared" ca="1" si="14"/>
        <v>0</v>
      </c>
      <c r="R139">
        <v>40</v>
      </c>
      <c r="S139">
        <v>80</v>
      </c>
      <c r="T139" t="s">
        <v>50</v>
      </c>
      <c r="U139" t="s">
        <v>196</v>
      </c>
      <c r="V139" t="s">
        <v>196</v>
      </c>
    </row>
    <row r="140" spans="1:22" x14ac:dyDescent="0.25">
      <c r="A140">
        <v>20</v>
      </c>
      <c r="C140" t="s">
        <v>912</v>
      </c>
      <c r="D140" t="s">
        <v>880</v>
      </c>
      <c r="E140" s="1" t="s">
        <v>881</v>
      </c>
      <c r="F140" t="s">
        <v>486</v>
      </c>
      <c r="G140" t="s">
        <v>51</v>
      </c>
      <c r="H140" t="s">
        <v>490</v>
      </c>
      <c r="I140" t="s">
        <v>525</v>
      </c>
      <c r="J140" s="4" t="s">
        <v>526</v>
      </c>
      <c r="K140" t="s">
        <v>912</v>
      </c>
      <c r="L140" t="s">
        <v>913</v>
      </c>
      <c r="M140">
        <f t="shared" ca="1" si="10"/>
        <v>0</v>
      </c>
      <c r="N140">
        <f t="shared" ca="1" si="11"/>
        <v>40</v>
      </c>
      <c r="O140">
        <f t="shared" si="12"/>
        <v>0</v>
      </c>
      <c r="P140">
        <f t="shared" ca="1" si="13"/>
        <v>0</v>
      </c>
      <c r="Q140">
        <f t="shared" ca="1" si="14"/>
        <v>0</v>
      </c>
      <c r="R140">
        <v>40</v>
      </c>
      <c r="S140">
        <v>80</v>
      </c>
      <c r="T140" t="s">
        <v>51</v>
      </c>
      <c r="U140" t="s">
        <v>196</v>
      </c>
      <c r="V140" t="s">
        <v>196</v>
      </c>
    </row>
    <row r="141" spans="1:22" x14ac:dyDescent="0.25">
      <c r="A141">
        <v>20</v>
      </c>
      <c r="C141" t="s">
        <v>914</v>
      </c>
      <c r="D141" t="s">
        <v>880</v>
      </c>
      <c r="E141" s="1" t="s">
        <v>881</v>
      </c>
      <c r="F141" t="s">
        <v>486</v>
      </c>
      <c r="G141" t="s">
        <v>52</v>
      </c>
      <c r="H141" t="s">
        <v>490</v>
      </c>
      <c r="I141" t="s">
        <v>525</v>
      </c>
      <c r="J141" s="4" t="s">
        <v>526</v>
      </c>
      <c r="K141" t="s">
        <v>914</v>
      </c>
      <c r="L141" t="s">
        <v>915</v>
      </c>
      <c r="M141">
        <f t="shared" ca="1" si="10"/>
        <v>0</v>
      </c>
      <c r="N141">
        <f t="shared" ca="1" si="11"/>
        <v>40</v>
      </c>
      <c r="O141">
        <f t="shared" si="12"/>
        <v>0</v>
      </c>
      <c r="P141">
        <f t="shared" ca="1" si="13"/>
        <v>0</v>
      </c>
      <c r="Q141">
        <f t="shared" ca="1" si="14"/>
        <v>0</v>
      </c>
      <c r="R141">
        <v>40</v>
      </c>
      <c r="S141">
        <v>80</v>
      </c>
      <c r="T141" t="s">
        <v>52</v>
      </c>
      <c r="U141" t="s">
        <v>196</v>
      </c>
      <c r="V141" t="s">
        <v>196</v>
      </c>
    </row>
    <row r="142" spans="1:22" x14ac:dyDescent="0.25">
      <c r="A142">
        <v>20</v>
      </c>
      <c r="C142" t="s">
        <v>916</v>
      </c>
      <c r="D142" t="s">
        <v>880</v>
      </c>
      <c r="E142" s="1" t="s">
        <v>881</v>
      </c>
      <c r="F142" t="s">
        <v>486</v>
      </c>
      <c r="G142" t="s">
        <v>53</v>
      </c>
      <c r="H142" t="s">
        <v>490</v>
      </c>
      <c r="I142" t="s">
        <v>525</v>
      </c>
      <c r="J142" s="4" t="s">
        <v>526</v>
      </c>
      <c r="K142" t="s">
        <v>916</v>
      </c>
      <c r="L142" t="s">
        <v>917</v>
      </c>
      <c r="M142">
        <f t="shared" ca="1" si="10"/>
        <v>0</v>
      </c>
      <c r="N142">
        <f t="shared" ca="1" si="11"/>
        <v>40</v>
      </c>
      <c r="O142">
        <f t="shared" si="12"/>
        <v>0</v>
      </c>
      <c r="P142">
        <f t="shared" ca="1" si="13"/>
        <v>0</v>
      </c>
      <c r="Q142">
        <f t="shared" ca="1" si="14"/>
        <v>0</v>
      </c>
      <c r="R142">
        <v>40</v>
      </c>
      <c r="S142">
        <v>80</v>
      </c>
      <c r="T142" t="s">
        <v>53</v>
      </c>
      <c r="U142" t="s">
        <v>196</v>
      </c>
      <c r="V142" t="s">
        <v>196</v>
      </c>
    </row>
    <row r="143" spans="1:22" x14ac:dyDescent="0.25">
      <c r="A143">
        <v>21</v>
      </c>
      <c r="C143" t="s">
        <v>918</v>
      </c>
      <c r="D143" t="s">
        <v>919</v>
      </c>
      <c r="E143" s="1" t="s">
        <v>920</v>
      </c>
      <c r="F143" t="s">
        <v>921</v>
      </c>
      <c r="G143" t="s">
        <v>208</v>
      </c>
      <c r="H143" t="s">
        <v>490</v>
      </c>
      <c r="I143" t="s">
        <v>525</v>
      </c>
      <c r="J143" s="4" t="s">
        <v>526</v>
      </c>
      <c r="K143" t="s">
        <v>918</v>
      </c>
      <c r="L143" t="s">
        <v>922</v>
      </c>
      <c r="M143">
        <f t="shared" ca="1" si="10"/>
        <v>0</v>
      </c>
      <c r="N143">
        <f t="shared" ca="1" si="11"/>
        <v>37.5</v>
      </c>
      <c r="O143">
        <f t="shared" si="12"/>
        <v>0</v>
      </c>
      <c r="P143">
        <f t="shared" ca="1" si="13"/>
        <v>0</v>
      </c>
      <c r="Q143">
        <f t="shared" ca="1" si="14"/>
        <v>0</v>
      </c>
      <c r="R143">
        <v>37.5</v>
      </c>
      <c r="S143">
        <v>75</v>
      </c>
      <c r="T143" t="s">
        <v>208</v>
      </c>
      <c r="U143" t="s">
        <v>196</v>
      </c>
      <c r="V143" t="s">
        <v>196</v>
      </c>
    </row>
    <row r="144" spans="1:22" x14ac:dyDescent="0.25">
      <c r="A144">
        <v>21</v>
      </c>
      <c r="C144" t="s">
        <v>923</v>
      </c>
      <c r="D144" t="s">
        <v>919</v>
      </c>
      <c r="E144" s="1" t="s">
        <v>920</v>
      </c>
      <c r="F144" t="s">
        <v>921</v>
      </c>
      <c r="G144" t="s">
        <v>49</v>
      </c>
      <c r="H144" t="s">
        <v>490</v>
      </c>
      <c r="I144" t="s">
        <v>525</v>
      </c>
      <c r="J144" s="4" t="s">
        <v>526</v>
      </c>
      <c r="K144" t="s">
        <v>923</v>
      </c>
      <c r="L144" t="s">
        <v>924</v>
      </c>
      <c r="M144">
        <f t="shared" ca="1" si="10"/>
        <v>0</v>
      </c>
      <c r="N144">
        <f t="shared" ca="1" si="11"/>
        <v>37.5</v>
      </c>
      <c r="O144">
        <f t="shared" si="12"/>
        <v>0</v>
      </c>
      <c r="P144">
        <f t="shared" ca="1" si="13"/>
        <v>0</v>
      </c>
      <c r="Q144">
        <f t="shared" ca="1" si="14"/>
        <v>0</v>
      </c>
      <c r="R144">
        <v>37.5</v>
      </c>
      <c r="S144">
        <v>75</v>
      </c>
      <c r="T144" t="s">
        <v>49</v>
      </c>
      <c r="U144" t="s">
        <v>196</v>
      </c>
      <c r="V144" t="s">
        <v>196</v>
      </c>
    </row>
    <row r="145" spans="1:22" x14ac:dyDescent="0.25">
      <c r="A145">
        <v>21</v>
      </c>
      <c r="C145" t="s">
        <v>925</v>
      </c>
      <c r="D145" t="s">
        <v>919</v>
      </c>
      <c r="E145" s="1" t="s">
        <v>920</v>
      </c>
      <c r="F145" t="s">
        <v>921</v>
      </c>
      <c r="G145" t="s">
        <v>50</v>
      </c>
      <c r="H145" t="s">
        <v>490</v>
      </c>
      <c r="I145" t="s">
        <v>525</v>
      </c>
      <c r="J145" s="4" t="s">
        <v>526</v>
      </c>
      <c r="K145" t="s">
        <v>925</v>
      </c>
      <c r="L145" t="s">
        <v>926</v>
      </c>
      <c r="M145">
        <f t="shared" ca="1" si="10"/>
        <v>0</v>
      </c>
      <c r="N145">
        <f t="shared" ca="1" si="11"/>
        <v>37.5</v>
      </c>
      <c r="O145">
        <f t="shared" si="12"/>
        <v>0</v>
      </c>
      <c r="P145">
        <f t="shared" ca="1" si="13"/>
        <v>0</v>
      </c>
      <c r="Q145">
        <f t="shared" ca="1" si="14"/>
        <v>0</v>
      </c>
      <c r="R145">
        <v>37.5</v>
      </c>
      <c r="S145">
        <v>75</v>
      </c>
      <c r="T145" t="s">
        <v>50</v>
      </c>
      <c r="U145" t="s">
        <v>196</v>
      </c>
      <c r="V145" t="s">
        <v>196</v>
      </c>
    </row>
    <row r="146" spans="1:22" x14ac:dyDescent="0.25">
      <c r="A146">
        <v>21</v>
      </c>
      <c r="C146" t="s">
        <v>927</v>
      </c>
      <c r="D146" t="s">
        <v>919</v>
      </c>
      <c r="E146" s="1" t="s">
        <v>920</v>
      </c>
      <c r="F146" t="s">
        <v>921</v>
      </c>
      <c r="G146" t="s">
        <v>51</v>
      </c>
      <c r="H146" t="s">
        <v>490</v>
      </c>
      <c r="I146" t="s">
        <v>525</v>
      </c>
      <c r="J146" s="4" t="s">
        <v>526</v>
      </c>
      <c r="K146" t="s">
        <v>927</v>
      </c>
      <c r="L146" t="s">
        <v>928</v>
      </c>
      <c r="M146">
        <f t="shared" ca="1" si="10"/>
        <v>0</v>
      </c>
      <c r="N146">
        <f t="shared" ca="1" si="11"/>
        <v>37.5</v>
      </c>
      <c r="O146">
        <f t="shared" si="12"/>
        <v>0</v>
      </c>
      <c r="P146">
        <f t="shared" ca="1" si="13"/>
        <v>0</v>
      </c>
      <c r="Q146">
        <f t="shared" ca="1" si="14"/>
        <v>0</v>
      </c>
      <c r="R146">
        <v>37.5</v>
      </c>
      <c r="S146">
        <v>75</v>
      </c>
      <c r="T146" t="s">
        <v>51</v>
      </c>
      <c r="U146" t="s">
        <v>196</v>
      </c>
      <c r="V146" t="s">
        <v>196</v>
      </c>
    </row>
    <row r="147" spans="1:22" x14ac:dyDescent="0.25">
      <c r="A147">
        <v>21</v>
      </c>
      <c r="C147" t="s">
        <v>929</v>
      </c>
      <c r="D147" t="s">
        <v>919</v>
      </c>
      <c r="E147" s="1" t="s">
        <v>920</v>
      </c>
      <c r="F147" t="s">
        <v>921</v>
      </c>
      <c r="G147" t="s">
        <v>52</v>
      </c>
      <c r="H147" t="s">
        <v>490</v>
      </c>
      <c r="I147" t="s">
        <v>525</v>
      </c>
      <c r="J147" s="4" t="s">
        <v>526</v>
      </c>
      <c r="K147" t="s">
        <v>929</v>
      </c>
      <c r="L147" t="s">
        <v>930</v>
      </c>
      <c r="M147">
        <f t="shared" ca="1" si="10"/>
        <v>0</v>
      </c>
      <c r="N147">
        <f t="shared" ca="1" si="11"/>
        <v>37.5</v>
      </c>
      <c r="O147">
        <f t="shared" si="12"/>
        <v>0</v>
      </c>
      <c r="P147">
        <f t="shared" ca="1" si="13"/>
        <v>0</v>
      </c>
      <c r="Q147">
        <f t="shared" ca="1" si="14"/>
        <v>0</v>
      </c>
      <c r="R147">
        <v>37.5</v>
      </c>
      <c r="S147">
        <v>75</v>
      </c>
      <c r="T147" t="s">
        <v>52</v>
      </c>
      <c r="U147" t="s">
        <v>196</v>
      </c>
      <c r="V147" t="s">
        <v>196</v>
      </c>
    </row>
    <row r="148" spans="1:22" x14ac:dyDescent="0.25">
      <c r="A148">
        <v>21</v>
      </c>
      <c r="C148" t="s">
        <v>931</v>
      </c>
      <c r="D148" t="s">
        <v>919</v>
      </c>
      <c r="E148" s="1" t="s">
        <v>920</v>
      </c>
      <c r="F148" t="s">
        <v>921</v>
      </c>
      <c r="G148" t="s">
        <v>53</v>
      </c>
      <c r="H148" t="s">
        <v>490</v>
      </c>
      <c r="I148" t="s">
        <v>525</v>
      </c>
      <c r="J148" s="4" t="s">
        <v>526</v>
      </c>
      <c r="K148" t="s">
        <v>931</v>
      </c>
      <c r="L148" t="s">
        <v>932</v>
      </c>
      <c r="M148">
        <f t="shared" ca="1" si="10"/>
        <v>0</v>
      </c>
      <c r="N148">
        <f t="shared" ca="1" si="11"/>
        <v>37.5</v>
      </c>
      <c r="O148">
        <f t="shared" si="12"/>
        <v>0</v>
      </c>
      <c r="P148">
        <f t="shared" ca="1" si="13"/>
        <v>0</v>
      </c>
      <c r="Q148">
        <f t="shared" ca="1" si="14"/>
        <v>0</v>
      </c>
      <c r="R148">
        <v>37.5</v>
      </c>
      <c r="S148">
        <v>75</v>
      </c>
      <c r="T148" t="s">
        <v>53</v>
      </c>
      <c r="U148" t="s">
        <v>196</v>
      </c>
      <c r="V148" t="s">
        <v>196</v>
      </c>
    </row>
    <row r="149" spans="1:22" x14ac:dyDescent="0.25">
      <c r="A149">
        <v>22</v>
      </c>
      <c r="C149" t="s">
        <v>933</v>
      </c>
      <c r="D149" t="s">
        <v>919</v>
      </c>
      <c r="E149" s="1" t="s">
        <v>920</v>
      </c>
      <c r="F149" t="s">
        <v>934</v>
      </c>
      <c r="G149" t="s">
        <v>208</v>
      </c>
      <c r="H149" t="s">
        <v>490</v>
      </c>
      <c r="I149" t="s">
        <v>525</v>
      </c>
      <c r="J149" s="4" t="s">
        <v>526</v>
      </c>
      <c r="K149" t="s">
        <v>933</v>
      </c>
      <c r="L149" t="s">
        <v>935</v>
      </c>
      <c r="M149">
        <f t="shared" ca="1" si="10"/>
        <v>0</v>
      </c>
      <c r="N149">
        <f t="shared" ca="1" si="11"/>
        <v>37.5</v>
      </c>
      <c r="O149">
        <f t="shared" si="12"/>
        <v>0</v>
      </c>
      <c r="P149">
        <f t="shared" ca="1" si="13"/>
        <v>0</v>
      </c>
      <c r="Q149">
        <f t="shared" ca="1" si="14"/>
        <v>0</v>
      </c>
      <c r="R149">
        <v>37.5</v>
      </c>
      <c r="S149">
        <v>75</v>
      </c>
      <c r="T149" t="s">
        <v>208</v>
      </c>
      <c r="U149" t="s">
        <v>196</v>
      </c>
      <c r="V149" t="s">
        <v>196</v>
      </c>
    </row>
    <row r="150" spans="1:22" x14ac:dyDescent="0.25">
      <c r="A150">
        <v>22</v>
      </c>
      <c r="C150" t="s">
        <v>936</v>
      </c>
      <c r="D150" t="s">
        <v>919</v>
      </c>
      <c r="E150" s="1" t="s">
        <v>920</v>
      </c>
      <c r="F150" t="s">
        <v>934</v>
      </c>
      <c r="G150" t="s">
        <v>49</v>
      </c>
      <c r="H150" t="s">
        <v>490</v>
      </c>
      <c r="I150" t="s">
        <v>525</v>
      </c>
      <c r="J150" s="4" t="s">
        <v>526</v>
      </c>
      <c r="K150" t="s">
        <v>936</v>
      </c>
      <c r="L150" t="s">
        <v>937</v>
      </c>
      <c r="M150">
        <f t="shared" ca="1" si="10"/>
        <v>0</v>
      </c>
      <c r="N150">
        <f t="shared" ca="1" si="11"/>
        <v>37.5</v>
      </c>
      <c r="O150">
        <f t="shared" si="12"/>
        <v>0</v>
      </c>
      <c r="P150">
        <f t="shared" ca="1" si="13"/>
        <v>0</v>
      </c>
      <c r="Q150">
        <f t="shared" ca="1" si="14"/>
        <v>0</v>
      </c>
      <c r="R150">
        <v>37.5</v>
      </c>
      <c r="S150">
        <v>75</v>
      </c>
      <c r="T150" t="s">
        <v>49</v>
      </c>
      <c r="U150" t="s">
        <v>196</v>
      </c>
      <c r="V150" t="s">
        <v>196</v>
      </c>
    </row>
    <row r="151" spans="1:22" x14ac:dyDescent="0.25">
      <c r="A151">
        <v>22</v>
      </c>
      <c r="C151" t="s">
        <v>938</v>
      </c>
      <c r="D151" t="s">
        <v>919</v>
      </c>
      <c r="E151" s="1" t="s">
        <v>920</v>
      </c>
      <c r="F151" t="s">
        <v>934</v>
      </c>
      <c r="G151" t="s">
        <v>50</v>
      </c>
      <c r="H151" t="s">
        <v>490</v>
      </c>
      <c r="I151" t="s">
        <v>525</v>
      </c>
      <c r="J151" s="4" t="s">
        <v>526</v>
      </c>
      <c r="K151" t="s">
        <v>938</v>
      </c>
      <c r="L151" t="s">
        <v>939</v>
      </c>
      <c r="M151">
        <f t="shared" ca="1" si="10"/>
        <v>0</v>
      </c>
      <c r="N151">
        <f t="shared" ca="1" si="11"/>
        <v>37.5</v>
      </c>
      <c r="O151">
        <f t="shared" si="12"/>
        <v>0</v>
      </c>
      <c r="P151">
        <f t="shared" ca="1" si="13"/>
        <v>0</v>
      </c>
      <c r="Q151">
        <f t="shared" ca="1" si="14"/>
        <v>0</v>
      </c>
      <c r="R151">
        <v>37.5</v>
      </c>
      <c r="S151">
        <v>75</v>
      </c>
      <c r="T151" t="s">
        <v>50</v>
      </c>
      <c r="U151" t="s">
        <v>196</v>
      </c>
      <c r="V151" t="s">
        <v>196</v>
      </c>
    </row>
    <row r="152" spans="1:22" x14ac:dyDescent="0.25">
      <c r="A152">
        <v>22</v>
      </c>
      <c r="C152" t="s">
        <v>940</v>
      </c>
      <c r="D152" t="s">
        <v>919</v>
      </c>
      <c r="E152" s="1" t="s">
        <v>920</v>
      </c>
      <c r="F152" t="s">
        <v>934</v>
      </c>
      <c r="G152" t="s">
        <v>51</v>
      </c>
      <c r="H152" t="s">
        <v>490</v>
      </c>
      <c r="I152" t="s">
        <v>525</v>
      </c>
      <c r="J152" s="4" t="s">
        <v>526</v>
      </c>
      <c r="K152" t="s">
        <v>940</v>
      </c>
      <c r="L152" t="s">
        <v>941</v>
      </c>
      <c r="M152">
        <f t="shared" ca="1" si="10"/>
        <v>0</v>
      </c>
      <c r="N152">
        <f t="shared" ca="1" si="11"/>
        <v>37.5</v>
      </c>
      <c r="O152">
        <f t="shared" si="12"/>
        <v>0</v>
      </c>
      <c r="P152">
        <f t="shared" ca="1" si="13"/>
        <v>0</v>
      </c>
      <c r="Q152">
        <f t="shared" ca="1" si="14"/>
        <v>0</v>
      </c>
      <c r="R152">
        <v>37.5</v>
      </c>
      <c r="S152">
        <v>75</v>
      </c>
      <c r="T152" t="s">
        <v>51</v>
      </c>
      <c r="U152" t="s">
        <v>196</v>
      </c>
      <c r="V152" t="s">
        <v>196</v>
      </c>
    </row>
    <row r="153" spans="1:22" x14ac:dyDescent="0.25">
      <c r="A153">
        <v>22</v>
      </c>
      <c r="C153" t="s">
        <v>942</v>
      </c>
      <c r="D153" t="s">
        <v>919</v>
      </c>
      <c r="E153" s="1" t="s">
        <v>920</v>
      </c>
      <c r="F153" t="s">
        <v>934</v>
      </c>
      <c r="G153" t="s">
        <v>52</v>
      </c>
      <c r="H153" t="s">
        <v>490</v>
      </c>
      <c r="I153" t="s">
        <v>525</v>
      </c>
      <c r="J153" s="4" t="s">
        <v>526</v>
      </c>
      <c r="K153" t="s">
        <v>942</v>
      </c>
      <c r="L153" t="s">
        <v>943</v>
      </c>
      <c r="M153">
        <f t="shared" ca="1" si="10"/>
        <v>0</v>
      </c>
      <c r="N153">
        <f t="shared" ca="1" si="11"/>
        <v>37.5</v>
      </c>
      <c r="O153">
        <f t="shared" si="12"/>
        <v>0</v>
      </c>
      <c r="P153">
        <f t="shared" ca="1" si="13"/>
        <v>0</v>
      </c>
      <c r="Q153">
        <f t="shared" ca="1" si="14"/>
        <v>0</v>
      </c>
      <c r="R153">
        <v>37.5</v>
      </c>
      <c r="S153">
        <v>75</v>
      </c>
      <c r="T153" t="s">
        <v>52</v>
      </c>
      <c r="U153" t="s">
        <v>196</v>
      </c>
      <c r="V153" t="s">
        <v>196</v>
      </c>
    </row>
    <row r="154" spans="1:22" x14ac:dyDescent="0.25">
      <c r="A154">
        <v>22</v>
      </c>
      <c r="C154" t="s">
        <v>944</v>
      </c>
      <c r="D154" t="s">
        <v>919</v>
      </c>
      <c r="E154" s="1" t="s">
        <v>920</v>
      </c>
      <c r="F154" t="s">
        <v>934</v>
      </c>
      <c r="G154" t="s">
        <v>53</v>
      </c>
      <c r="H154" t="s">
        <v>490</v>
      </c>
      <c r="I154" t="s">
        <v>525</v>
      </c>
      <c r="J154" s="4" t="s">
        <v>526</v>
      </c>
      <c r="K154" t="s">
        <v>944</v>
      </c>
      <c r="L154" t="s">
        <v>945</v>
      </c>
      <c r="M154">
        <f t="shared" ca="1" si="10"/>
        <v>0</v>
      </c>
      <c r="N154">
        <f t="shared" ca="1" si="11"/>
        <v>37.5</v>
      </c>
      <c r="O154">
        <f t="shared" si="12"/>
        <v>0</v>
      </c>
      <c r="P154">
        <f t="shared" ca="1" si="13"/>
        <v>0</v>
      </c>
      <c r="Q154">
        <f t="shared" ca="1" si="14"/>
        <v>0</v>
      </c>
      <c r="R154">
        <v>37.5</v>
      </c>
      <c r="S154">
        <v>75</v>
      </c>
      <c r="T154" t="s">
        <v>53</v>
      </c>
      <c r="U154" t="s">
        <v>196</v>
      </c>
      <c r="V154" t="s">
        <v>196</v>
      </c>
    </row>
    <row r="155" spans="1:22" x14ac:dyDescent="0.25">
      <c r="A155">
        <v>23</v>
      </c>
      <c r="C155" t="s">
        <v>946</v>
      </c>
      <c r="D155" t="s">
        <v>947</v>
      </c>
      <c r="E155" s="1" t="s">
        <v>948</v>
      </c>
      <c r="F155" t="s">
        <v>484</v>
      </c>
      <c r="G155" t="s">
        <v>208</v>
      </c>
      <c r="H155" t="s">
        <v>490</v>
      </c>
      <c r="I155" t="s">
        <v>525</v>
      </c>
      <c r="J155" s="4" t="s">
        <v>526</v>
      </c>
      <c r="K155" t="s">
        <v>946</v>
      </c>
      <c r="L155" t="s">
        <v>949</v>
      </c>
      <c r="M155">
        <f t="shared" ca="1" si="10"/>
        <v>0</v>
      </c>
      <c r="N155">
        <f t="shared" ca="1" si="11"/>
        <v>40</v>
      </c>
      <c r="O155">
        <f t="shared" si="12"/>
        <v>0</v>
      </c>
      <c r="P155">
        <f t="shared" ca="1" si="13"/>
        <v>0</v>
      </c>
      <c r="Q155">
        <f t="shared" ca="1" si="14"/>
        <v>0</v>
      </c>
      <c r="R155">
        <v>40</v>
      </c>
      <c r="S155">
        <v>80</v>
      </c>
      <c r="T155" t="s">
        <v>208</v>
      </c>
      <c r="U155" t="s">
        <v>196</v>
      </c>
      <c r="V155" t="s">
        <v>196</v>
      </c>
    </row>
    <row r="156" spans="1:22" x14ac:dyDescent="0.25">
      <c r="A156">
        <v>23</v>
      </c>
      <c r="C156" t="s">
        <v>950</v>
      </c>
      <c r="D156" t="s">
        <v>947</v>
      </c>
      <c r="E156" s="1" t="s">
        <v>948</v>
      </c>
      <c r="F156" t="s">
        <v>484</v>
      </c>
      <c r="G156" t="s">
        <v>49</v>
      </c>
      <c r="H156" t="s">
        <v>490</v>
      </c>
      <c r="I156" t="s">
        <v>525</v>
      </c>
      <c r="J156" s="4" t="s">
        <v>526</v>
      </c>
      <c r="K156" t="s">
        <v>950</v>
      </c>
      <c r="L156" t="s">
        <v>951</v>
      </c>
      <c r="M156">
        <f t="shared" ca="1" si="10"/>
        <v>0</v>
      </c>
      <c r="N156">
        <f t="shared" ca="1" si="11"/>
        <v>40</v>
      </c>
      <c r="O156">
        <f t="shared" si="12"/>
        <v>0</v>
      </c>
      <c r="P156">
        <f t="shared" ca="1" si="13"/>
        <v>0</v>
      </c>
      <c r="Q156">
        <f t="shared" ca="1" si="14"/>
        <v>0</v>
      </c>
      <c r="R156">
        <v>40</v>
      </c>
      <c r="S156">
        <v>80</v>
      </c>
      <c r="T156" t="s">
        <v>49</v>
      </c>
      <c r="U156" t="s">
        <v>196</v>
      </c>
      <c r="V156" t="s">
        <v>196</v>
      </c>
    </row>
    <row r="157" spans="1:22" x14ac:dyDescent="0.25">
      <c r="A157">
        <v>23</v>
      </c>
      <c r="C157" t="s">
        <v>952</v>
      </c>
      <c r="D157" t="s">
        <v>947</v>
      </c>
      <c r="E157" s="1" t="s">
        <v>948</v>
      </c>
      <c r="F157" t="s">
        <v>484</v>
      </c>
      <c r="G157" t="s">
        <v>50</v>
      </c>
      <c r="H157" t="s">
        <v>490</v>
      </c>
      <c r="I157" t="s">
        <v>525</v>
      </c>
      <c r="J157" s="4" t="s">
        <v>526</v>
      </c>
      <c r="K157" t="s">
        <v>952</v>
      </c>
      <c r="L157" t="s">
        <v>953</v>
      </c>
      <c r="M157">
        <f t="shared" ca="1" si="10"/>
        <v>0</v>
      </c>
      <c r="N157">
        <f t="shared" ca="1" si="11"/>
        <v>40</v>
      </c>
      <c r="O157">
        <f t="shared" si="12"/>
        <v>0</v>
      </c>
      <c r="P157">
        <f t="shared" ca="1" si="13"/>
        <v>0</v>
      </c>
      <c r="Q157">
        <f t="shared" ca="1" si="14"/>
        <v>0</v>
      </c>
      <c r="R157">
        <v>40</v>
      </c>
      <c r="S157">
        <v>80</v>
      </c>
      <c r="T157" t="s">
        <v>50</v>
      </c>
      <c r="U157" t="s">
        <v>196</v>
      </c>
      <c r="V157" t="s">
        <v>196</v>
      </c>
    </row>
    <row r="158" spans="1:22" x14ac:dyDescent="0.25">
      <c r="A158">
        <v>23</v>
      </c>
      <c r="C158" t="s">
        <v>954</v>
      </c>
      <c r="D158" t="s">
        <v>947</v>
      </c>
      <c r="E158" s="1" t="s">
        <v>948</v>
      </c>
      <c r="F158" t="s">
        <v>484</v>
      </c>
      <c r="G158" t="s">
        <v>51</v>
      </c>
      <c r="H158" t="s">
        <v>490</v>
      </c>
      <c r="I158" t="s">
        <v>525</v>
      </c>
      <c r="J158" s="4" t="s">
        <v>526</v>
      </c>
      <c r="K158" t="s">
        <v>954</v>
      </c>
      <c r="L158" t="s">
        <v>955</v>
      </c>
      <c r="M158">
        <f t="shared" ca="1" si="10"/>
        <v>0</v>
      </c>
      <c r="N158">
        <f t="shared" ca="1" si="11"/>
        <v>40</v>
      </c>
      <c r="O158">
        <f t="shared" si="12"/>
        <v>0</v>
      </c>
      <c r="P158">
        <f t="shared" ca="1" si="13"/>
        <v>0</v>
      </c>
      <c r="Q158">
        <f t="shared" ca="1" si="14"/>
        <v>0</v>
      </c>
      <c r="R158">
        <v>40</v>
      </c>
      <c r="S158">
        <v>80</v>
      </c>
      <c r="T158" t="s">
        <v>51</v>
      </c>
      <c r="U158" t="s">
        <v>196</v>
      </c>
      <c r="V158" t="s">
        <v>196</v>
      </c>
    </row>
    <row r="159" spans="1:22" x14ac:dyDescent="0.25">
      <c r="A159">
        <v>23</v>
      </c>
      <c r="C159" t="s">
        <v>956</v>
      </c>
      <c r="D159" t="s">
        <v>947</v>
      </c>
      <c r="E159" s="1" t="s">
        <v>948</v>
      </c>
      <c r="F159" t="s">
        <v>484</v>
      </c>
      <c r="G159" t="s">
        <v>52</v>
      </c>
      <c r="H159" t="s">
        <v>490</v>
      </c>
      <c r="I159" t="s">
        <v>525</v>
      </c>
      <c r="J159" s="4" t="s">
        <v>526</v>
      </c>
      <c r="K159" t="s">
        <v>956</v>
      </c>
      <c r="L159" t="s">
        <v>957</v>
      </c>
      <c r="M159">
        <f t="shared" ca="1" si="10"/>
        <v>0</v>
      </c>
      <c r="N159">
        <f t="shared" ca="1" si="11"/>
        <v>40</v>
      </c>
      <c r="O159">
        <f t="shared" si="12"/>
        <v>0</v>
      </c>
      <c r="P159">
        <f t="shared" ca="1" si="13"/>
        <v>0</v>
      </c>
      <c r="Q159">
        <f t="shared" ca="1" si="14"/>
        <v>0</v>
      </c>
      <c r="R159">
        <v>40</v>
      </c>
      <c r="S159">
        <v>80</v>
      </c>
      <c r="T159" t="s">
        <v>52</v>
      </c>
      <c r="U159" t="s">
        <v>196</v>
      </c>
      <c r="V159" t="s">
        <v>196</v>
      </c>
    </row>
    <row r="160" spans="1:22" x14ac:dyDescent="0.25">
      <c r="A160">
        <v>23</v>
      </c>
      <c r="C160" t="s">
        <v>958</v>
      </c>
      <c r="D160" t="s">
        <v>947</v>
      </c>
      <c r="E160" s="1" t="s">
        <v>948</v>
      </c>
      <c r="F160" t="s">
        <v>484</v>
      </c>
      <c r="G160" t="s">
        <v>53</v>
      </c>
      <c r="H160" t="s">
        <v>490</v>
      </c>
      <c r="I160" t="s">
        <v>525</v>
      </c>
      <c r="J160" s="4" t="s">
        <v>526</v>
      </c>
      <c r="K160" t="s">
        <v>958</v>
      </c>
      <c r="L160" t="s">
        <v>959</v>
      </c>
      <c r="M160">
        <f t="shared" ca="1" si="10"/>
        <v>0</v>
      </c>
      <c r="N160">
        <f t="shared" ca="1" si="11"/>
        <v>40</v>
      </c>
      <c r="O160">
        <f t="shared" si="12"/>
        <v>0</v>
      </c>
      <c r="P160">
        <f t="shared" ca="1" si="13"/>
        <v>0</v>
      </c>
      <c r="Q160">
        <f t="shared" ca="1" si="14"/>
        <v>0</v>
      </c>
      <c r="R160">
        <v>40</v>
      </c>
      <c r="S160">
        <v>80</v>
      </c>
      <c r="T160" t="s">
        <v>53</v>
      </c>
      <c r="U160" t="s">
        <v>196</v>
      </c>
      <c r="V160" t="s">
        <v>196</v>
      </c>
    </row>
    <row r="161" spans="1:22" x14ac:dyDescent="0.25">
      <c r="A161">
        <v>24</v>
      </c>
      <c r="C161" t="s">
        <v>960</v>
      </c>
      <c r="D161" t="s">
        <v>947</v>
      </c>
      <c r="E161" s="1" t="s">
        <v>948</v>
      </c>
      <c r="F161" t="s">
        <v>485</v>
      </c>
      <c r="G161" t="s">
        <v>208</v>
      </c>
      <c r="H161" t="s">
        <v>490</v>
      </c>
      <c r="I161" t="s">
        <v>525</v>
      </c>
      <c r="J161" s="4" t="s">
        <v>526</v>
      </c>
      <c r="K161" t="s">
        <v>960</v>
      </c>
      <c r="L161" t="s">
        <v>961</v>
      </c>
      <c r="M161">
        <f t="shared" ca="1" si="10"/>
        <v>0</v>
      </c>
      <c r="N161">
        <f t="shared" ca="1" si="11"/>
        <v>40</v>
      </c>
      <c r="O161">
        <f t="shared" si="12"/>
        <v>0</v>
      </c>
      <c r="P161">
        <f t="shared" ca="1" si="13"/>
        <v>0</v>
      </c>
      <c r="Q161">
        <f t="shared" ca="1" si="14"/>
        <v>0</v>
      </c>
      <c r="R161">
        <v>40</v>
      </c>
      <c r="S161">
        <v>80</v>
      </c>
      <c r="T161" t="s">
        <v>208</v>
      </c>
      <c r="U161" t="s">
        <v>196</v>
      </c>
      <c r="V161" t="s">
        <v>196</v>
      </c>
    </row>
    <row r="162" spans="1:22" x14ac:dyDescent="0.25">
      <c r="A162">
        <v>24</v>
      </c>
      <c r="C162" t="s">
        <v>962</v>
      </c>
      <c r="D162" t="s">
        <v>947</v>
      </c>
      <c r="E162" s="1" t="s">
        <v>948</v>
      </c>
      <c r="F162" t="s">
        <v>485</v>
      </c>
      <c r="G162" t="s">
        <v>49</v>
      </c>
      <c r="H162" t="s">
        <v>490</v>
      </c>
      <c r="I162" t="s">
        <v>525</v>
      </c>
      <c r="J162" s="4" t="s">
        <v>526</v>
      </c>
      <c r="K162" t="s">
        <v>962</v>
      </c>
      <c r="L162" t="s">
        <v>963</v>
      </c>
      <c r="M162">
        <f t="shared" ca="1" si="10"/>
        <v>0</v>
      </c>
      <c r="N162">
        <f t="shared" ca="1" si="11"/>
        <v>40</v>
      </c>
      <c r="O162">
        <f t="shared" si="12"/>
        <v>0</v>
      </c>
      <c r="P162">
        <f t="shared" ca="1" si="13"/>
        <v>0</v>
      </c>
      <c r="Q162">
        <f t="shared" ca="1" si="14"/>
        <v>0</v>
      </c>
      <c r="R162">
        <v>40</v>
      </c>
      <c r="S162">
        <v>80</v>
      </c>
      <c r="T162" t="s">
        <v>49</v>
      </c>
      <c r="U162" t="s">
        <v>196</v>
      </c>
      <c r="V162" t="s">
        <v>196</v>
      </c>
    </row>
    <row r="163" spans="1:22" x14ac:dyDescent="0.25">
      <c r="A163">
        <v>24</v>
      </c>
      <c r="C163" t="s">
        <v>964</v>
      </c>
      <c r="D163" t="s">
        <v>947</v>
      </c>
      <c r="E163" s="1" t="s">
        <v>948</v>
      </c>
      <c r="F163" t="s">
        <v>485</v>
      </c>
      <c r="G163" t="s">
        <v>50</v>
      </c>
      <c r="H163" t="s">
        <v>490</v>
      </c>
      <c r="I163" t="s">
        <v>525</v>
      </c>
      <c r="J163" s="4" t="s">
        <v>526</v>
      </c>
      <c r="K163" t="s">
        <v>964</v>
      </c>
      <c r="L163" t="s">
        <v>965</v>
      </c>
      <c r="M163">
        <f t="shared" ca="1" si="10"/>
        <v>0</v>
      </c>
      <c r="N163">
        <f t="shared" ca="1" si="11"/>
        <v>40</v>
      </c>
      <c r="O163">
        <f t="shared" si="12"/>
        <v>0</v>
      </c>
      <c r="P163">
        <f t="shared" ca="1" si="13"/>
        <v>0</v>
      </c>
      <c r="Q163">
        <f t="shared" ca="1" si="14"/>
        <v>0</v>
      </c>
      <c r="R163">
        <v>40</v>
      </c>
      <c r="S163">
        <v>80</v>
      </c>
      <c r="T163" t="s">
        <v>50</v>
      </c>
      <c r="U163" t="s">
        <v>196</v>
      </c>
      <c r="V163" t="s">
        <v>196</v>
      </c>
    </row>
    <row r="164" spans="1:22" x14ac:dyDescent="0.25">
      <c r="A164">
        <v>24</v>
      </c>
      <c r="C164" t="s">
        <v>966</v>
      </c>
      <c r="D164" t="s">
        <v>947</v>
      </c>
      <c r="E164" s="1" t="s">
        <v>948</v>
      </c>
      <c r="F164" t="s">
        <v>485</v>
      </c>
      <c r="G164" t="s">
        <v>51</v>
      </c>
      <c r="H164" t="s">
        <v>490</v>
      </c>
      <c r="I164" t="s">
        <v>525</v>
      </c>
      <c r="J164" s="4" t="s">
        <v>526</v>
      </c>
      <c r="K164" t="s">
        <v>966</v>
      </c>
      <c r="L164" t="s">
        <v>967</v>
      </c>
      <c r="M164">
        <f t="shared" ca="1" si="10"/>
        <v>0</v>
      </c>
      <c r="N164">
        <f t="shared" ca="1" si="11"/>
        <v>40</v>
      </c>
      <c r="O164">
        <f t="shared" si="12"/>
        <v>0</v>
      </c>
      <c r="P164">
        <f t="shared" ca="1" si="13"/>
        <v>0</v>
      </c>
      <c r="Q164">
        <f t="shared" ca="1" si="14"/>
        <v>0</v>
      </c>
      <c r="R164">
        <v>40</v>
      </c>
      <c r="S164">
        <v>80</v>
      </c>
      <c r="T164" t="s">
        <v>51</v>
      </c>
      <c r="U164" t="s">
        <v>196</v>
      </c>
      <c r="V164" t="s">
        <v>196</v>
      </c>
    </row>
    <row r="165" spans="1:22" x14ac:dyDescent="0.25">
      <c r="A165">
        <v>24</v>
      </c>
      <c r="C165" t="s">
        <v>968</v>
      </c>
      <c r="D165" t="s">
        <v>947</v>
      </c>
      <c r="E165" s="1" t="s">
        <v>948</v>
      </c>
      <c r="F165" t="s">
        <v>485</v>
      </c>
      <c r="G165" t="s">
        <v>52</v>
      </c>
      <c r="H165" t="s">
        <v>490</v>
      </c>
      <c r="I165" t="s">
        <v>525</v>
      </c>
      <c r="J165" s="4" t="s">
        <v>526</v>
      </c>
      <c r="K165" t="s">
        <v>968</v>
      </c>
      <c r="L165" t="s">
        <v>969</v>
      </c>
      <c r="M165">
        <f t="shared" ca="1" si="10"/>
        <v>0</v>
      </c>
      <c r="N165">
        <f t="shared" ca="1" si="11"/>
        <v>40</v>
      </c>
      <c r="O165">
        <f t="shared" si="12"/>
        <v>0</v>
      </c>
      <c r="P165">
        <f t="shared" ca="1" si="13"/>
        <v>0</v>
      </c>
      <c r="Q165">
        <f t="shared" ca="1" si="14"/>
        <v>0</v>
      </c>
      <c r="R165">
        <v>40</v>
      </c>
      <c r="S165">
        <v>80</v>
      </c>
      <c r="T165" t="s">
        <v>52</v>
      </c>
      <c r="U165" t="s">
        <v>196</v>
      </c>
      <c r="V165" t="s">
        <v>196</v>
      </c>
    </row>
    <row r="166" spans="1:22" x14ac:dyDescent="0.25">
      <c r="A166">
        <v>24</v>
      </c>
      <c r="C166" t="s">
        <v>970</v>
      </c>
      <c r="D166" t="s">
        <v>947</v>
      </c>
      <c r="E166" s="1" t="s">
        <v>948</v>
      </c>
      <c r="F166" t="s">
        <v>485</v>
      </c>
      <c r="G166" t="s">
        <v>53</v>
      </c>
      <c r="H166" t="s">
        <v>490</v>
      </c>
      <c r="I166" t="s">
        <v>525</v>
      </c>
      <c r="J166" s="4" t="s">
        <v>526</v>
      </c>
      <c r="K166" t="s">
        <v>970</v>
      </c>
      <c r="L166" t="s">
        <v>971</v>
      </c>
      <c r="M166">
        <f t="shared" ca="1" si="10"/>
        <v>0</v>
      </c>
      <c r="N166">
        <f t="shared" ca="1" si="11"/>
        <v>40</v>
      </c>
      <c r="O166">
        <f t="shared" si="12"/>
        <v>0</v>
      </c>
      <c r="P166">
        <f t="shared" ca="1" si="13"/>
        <v>0</v>
      </c>
      <c r="Q166">
        <f t="shared" ca="1" si="14"/>
        <v>0</v>
      </c>
      <c r="R166">
        <v>40</v>
      </c>
      <c r="S166">
        <v>80</v>
      </c>
      <c r="T166" t="s">
        <v>53</v>
      </c>
      <c r="U166" t="s">
        <v>196</v>
      </c>
      <c r="V166" t="s">
        <v>196</v>
      </c>
    </row>
    <row r="167" spans="1:22" x14ac:dyDescent="0.25">
      <c r="A167">
        <v>25</v>
      </c>
      <c r="C167" t="s">
        <v>972</v>
      </c>
      <c r="D167" t="s">
        <v>947</v>
      </c>
      <c r="E167" s="1" t="s">
        <v>948</v>
      </c>
      <c r="F167" t="s">
        <v>486</v>
      </c>
      <c r="G167" t="s">
        <v>208</v>
      </c>
      <c r="H167" t="s">
        <v>490</v>
      </c>
      <c r="I167" t="s">
        <v>525</v>
      </c>
      <c r="J167" s="4" t="s">
        <v>526</v>
      </c>
      <c r="K167" t="s">
        <v>972</v>
      </c>
      <c r="L167" t="s">
        <v>973</v>
      </c>
      <c r="M167">
        <f t="shared" ca="1" si="10"/>
        <v>0</v>
      </c>
      <c r="N167">
        <f t="shared" ca="1" si="11"/>
        <v>40</v>
      </c>
      <c r="O167">
        <f t="shared" si="12"/>
        <v>0</v>
      </c>
      <c r="P167">
        <f t="shared" ca="1" si="13"/>
        <v>0</v>
      </c>
      <c r="Q167">
        <f t="shared" ca="1" si="14"/>
        <v>0</v>
      </c>
      <c r="R167">
        <v>40</v>
      </c>
      <c r="S167">
        <v>80</v>
      </c>
      <c r="T167" t="s">
        <v>208</v>
      </c>
      <c r="U167" t="s">
        <v>196</v>
      </c>
      <c r="V167" t="s">
        <v>196</v>
      </c>
    </row>
    <row r="168" spans="1:22" x14ac:dyDescent="0.25">
      <c r="A168">
        <v>25</v>
      </c>
      <c r="C168" t="s">
        <v>974</v>
      </c>
      <c r="D168" t="s">
        <v>947</v>
      </c>
      <c r="E168" s="1" t="s">
        <v>948</v>
      </c>
      <c r="F168" t="s">
        <v>486</v>
      </c>
      <c r="G168" t="s">
        <v>49</v>
      </c>
      <c r="H168" t="s">
        <v>490</v>
      </c>
      <c r="I168" t="s">
        <v>525</v>
      </c>
      <c r="J168" s="4" t="s">
        <v>526</v>
      </c>
      <c r="K168" t="s">
        <v>974</v>
      </c>
      <c r="L168" t="s">
        <v>975</v>
      </c>
      <c r="M168">
        <f t="shared" ca="1" si="10"/>
        <v>0</v>
      </c>
      <c r="N168">
        <f t="shared" ca="1" si="11"/>
        <v>40</v>
      </c>
      <c r="O168">
        <f t="shared" si="12"/>
        <v>0</v>
      </c>
      <c r="P168">
        <f t="shared" ca="1" si="13"/>
        <v>0</v>
      </c>
      <c r="Q168">
        <f t="shared" ca="1" si="14"/>
        <v>0</v>
      </c>
      <c r="R168">
        <v>40</v>
      </c>
      <c r="S168">
        <v>80</v>
      </c>
      <c r="T168" t="s">
        <v>49</v>
      </c>
      <c r="U168" t="s">
        <v>196</v>
      </c>
      <c r="V168" t="s">
        <v>196</v>
      </c>
    </row>
    <row r="169" spans="1:22" x14ac:dyDescent="0.25">
      <c r="A169">
        <v>25</v>
      </c>
      <c r="C169" t="s">
        <v>976</v>
      </c>
      <c r="D169" t="s">
        <v>947</v>
      </c>
      <c r="E169" s="1" t="s">
        <v>948</v>
      </c>
      <c r="F169" t="s">
        <v>486</v>
      </c>
      <c r="G169" t="s">
        <v>50</v>
      </c>
      <c r="H169" t="s">
        <v>490</v>
      </c>
      <c r="I169" t="s">
        <v>525</v>
      </c>
      <c r="J169" s="4" t="s">
        <v>526</v>
      </c>
      <c r="K169" t="s">
        <v>976</v>
      </c>
      <c r="L169" t="s">
        <v>977</v>
      </c>
      <c r="M169">
        <f t="shared" ca="1" si="10"/>
        <v>0</v>
      </c>
      <c r="N169">
        <f t="shared" ca="1" si="11"/>
        <v>40</v>
      </c>
      <c r="O169">
        <f t="shared" si="12"/>
        <v>0</v>
      </c>
      <c r="P169">
        <f t="shared" ca="1" si="13"/>
        <v>0</v>
      </c>
      <c r="Q169">
        <f t="shared" ca="1" si="14"/>
        <v>0</v>
      </c>
      <c r="R169">
        <v>40</v>
      </c>
      <c r="S169">
        <v>80</v>
      </c>
      <c r="T169" t="s">
        <v>50</v>
      </c>
      <c r="U169" t="s">
        <v>196</v>
      </c>
      <c r="V169" t="s">
        <v>196</v>
      </c>
    </row>
    <row r="170" spans="1:22" x14ac:dyDescent="0.25">
      <c r="A170">
        <v>25</v>
      </c>
      <c r="C170" t="s">
        <v>978</v>
      </c>
      <c r="D170" t="s">
        <v>947</v>
      </c>
      <c r="E170" s="1" t="s">
        <v>948</v>
      </c>
      <c r="F170" t="s">
        <v>486</v>
      </c>
      <c r="G170" t="s">
        <v>51</v>
      </c>
      <c r="H170" t="s">
        <v>490</v>
      </c>
      <c r="I170" t="s">
        <v>525</v>
      </c>
      <c r="J170" s="4" t="s">
        <v>526</v>
      </c>
      <c r="K170" t="s">
        <v>978</v>
      </c>
      <c r="L170" t="s">
        <v>979</v>
      </c>
      <c r="M170">
        <f t="shared" ca="1" si="10"/>
        <v>0</v>
      </c>
      <c r="N170">
        <f t="shared" ca="1" si="11"/>
        <v>40</v>
      </c>
      <c r="O170">
        <f t="shared" si="12"/>
        <v>0</v>
      </c>
      <c r="P170">
        <f t="shared" ca="1" si="13"/>
        <v>0</v>
      </c>
      <c r="Q170">
        <f t="shared" ca="1" si="14"/>
        <v>0</v>
      </c>
      <c r="R170">
        <v>40</v>
      </c>
      <c r="S170">
        <v>80</v>
      </c>
      <c r="T170" t="s">
        <v>51</v>
      </c>
      <c r="U170" t="s">
        <v>196</v>
      </c>
      <c r="V170" t="s">
        <v>196</v>
      </c>
    </row>
    <row r="171" spans="1:22" x14ac:dyDescent="0.25">
      <c r="A171">
        <v>25</v>
      </c>
      <c r="C171" t="s">
        <v>980</v>
      </c>
      <c r="D171" t="s">
        <v>947</v>
      </c>
      <c r="E171" s="1" t="s">
        <v>948</v>
      </c>
      <c r="F171" t="s">
        <v>486</v>
      </c>
      <c r="G171" t="s">
        <v>52</v>
      </c>
      <c r="H171" t="s">
        <v>490</v>
      </c>
      <c r="I171" t="s">
        <v>525</v>
      </c>
      <c r="J171" s="4" t="s">
        <v>526</v>
      </c>
      <c r="K171" t="s">
        <v>980</v>
      </c>
      <c r="L171" t="s">
        <v>981</v>
      </c>
      <c r="M171">
        <f t="shared" ca="1" si="10"/>
        <v>0</v>
      </c>
      <c r="N171">
        <f t="shared" ca="1" si="11"/>
        <v>40</v>
      </c>
      <c r="O171">
        <f t="shared" si="12"/>
        <v>0</v>
      </c>
      <c r="P171">
        <f t="shared" ca="1" si="13"/>
        <v>0</v>
      </c>
      <c r="Q171">
        <f t="shared" ca="1" si="14"/>
        <v>0</v>
      </c>
      <c r="R171">
        <v>40</v>
      </c>
      <c r="S171">
        <v>80</v>
      </c>
      <c r="T171" t="s">
        <v>52</v>
      </c>
      <c r="U171" t="s">
        <v>196</v>
      </c>
      <c r="V171" t="s">
        <v>196</v>
      </c>
    </row>
    <row r="172" spans="1:22" x14ac:dyDescent="0.25">
      <c r="A172">
        <v>25</v>
      </c>
      <c r="C172" t="s">
        <v>982</v>
      </c>
      <c r="D172" t="s">
        <v>947</v>
      </c>
      <c r="E172" s="1" t="s">
        <v>948</v>
      </c>
      <c r="F172" t="s">
        <v>486</v>
      </c>
      <c r="G172" t="s">
        <v>53</v>
      </c>
      <c r="H172" t="s">
        <v>490</v>
      </c>
      <c r="I172" t="s">
        <v>525</v>
      </c>
      <c r="J172" s="4" t="s">
        <v>526</v>
      </c>
      <c r="K172" t="s">
        <v>982</v>
      </c>
      <c r="L172" t="s">
        <v>983</v>
      </c>
      <c r="M172">
        <f t="shared" ca="1" si="10"/>
        <v>0</v>
      </c>
      <c r="N172">
        <f t="shared" ca="1" si="11"/>
        <v>40</v>
      </c>
      <c r="O172">
        <f t="shared" si="12"/>
        <v>0</v>
      </c>
      <c r="P172">
        <f t="shared" ca="1" si="13"/>
        <v>0</v>
      </c>
      <c r="Q172">
        <f t="shared" ca="1" si="14"/>
        <v>0</v>
      </c>
      <c r="R172">
        <v>40</v>
      </c>
      <c r="S172">
        <v>80</v>
      </c>
      <c r="T172" t="s">
        <v>53</v>
      </c>
      <c r="U172" t="s">
        <v>196</v>
      </c>
      <c r="V172" t="s">
        <v>196</v>
      </c>
    </row>
    <row r="173" spans="1:22" x14ac:dyDescent="0.25">
      <c r="A173">
        <v>26</v>
      </c>
      <c r="C173" t="s">
        <v>984</v>
      </c>
      <c r="D173" t="s">
        <v>985</v>
      </c>
      <c r="E173" s="1" t="s">
        <v>986</v>
      </c>
      <c r="F173" t="s">
        <v>987</v>
      </c>
      <c r="G173" t="s">
        <v>208</v>
      </c>
      <c r="H173" t="s">
        <v>490</v>
      </c>
      <c r="I173" t="s">
        <v>525</v>
      </c>
      <c r="J173" s="4" t="s">
        <v>526</v>
      </c>
      <c r="K173" t="s">
        <v>984</v>
      </c>
      <c r="L173" t="s">
        <v>988</v>
      </c>
      <c r="M173">
        <f t="shared" ca="1" si="10"/>
        <v>0</v>
      </c>
      <c r="N173">
        <f t="shared" ca="1" si="11"/>
        <v>35</v>
      </c>
      <c r="O173">
        <f t="shared" si="12"/>
        <v>0</v>
      </c>
      <c r="P173">
        <f t="shared" ca="1" si="13"/>
        <v>0</v>
      </c>
      <c r="Q173">
        <f t="shared" ca="1" si="14"/>
        <v>0</v>
      </c>
      <c r="R173">
        <v>35</v>
      </c>
      <c r="S173">
        <v>70</v>
      </c>
      <c r="T173" t="s">
        <v>208</v>
      </c>
      <c r="U173" t="s">
        <v>196</v>
      </c>
      <c r="V173" t="s">
        <v>196</v>
      </c>
    </row>
    <row r="174" spans="1:22" x14ac:dyDescent="0.25">
      <c r="A174">
        <v>26</v>
      </c>
      <c r="C174" t="s">
        <v>989</v>
      </c>
      <c r="D174" t="s">
        <v>985</v>
      </c>
      <c r="E174" s="1" t="s">
        <v>986</v>
      </c>
      <c r="F174" t="s">
        <v>987</v>
      </c>
      <c r="G174" t="s">
        <v>49</v>
      </c>
      <c r="H174" t="s">
        <v>490</v>
      </c>
      <c r="I174" t="s">
        <v>525</v>
      </c>
      <c r="J174" s="4" t="s">
        <v>526</v>
      </c>
      <c r="K174" t="s">
        <v>989</v>
      </c>
      <c r="L174" t="s">
        <v>990</v>
      </c>
      <c r="M174">
        <f t="shared" ca="1" si="10"/>
        <v>0</v>
      </c>
      <c r="N174">
        <f t="shared" ca="1" si="11"/>
        <v>35</v>
      </c>
      <c r="O174">
        <f t="shared" si="12"/>
        <v>0</v>
      </c>
      <c r="P174">
        <f t="shared" ca="1" si="13"/>
        <v>0</v>
      </c>
      <c r="Q174">
        <f t="shared" ca="1" si="14"/>
        <v>0</v>
      </c>
      <c r="R174">
        <v>35</v>
      </c>
      <c r="S174">
        <v>70</v>
      </c>
      <c r="T174" t="s">
        <v>49</v>
      </c>
      <c r="U174" t="s">
        <v>196</v>
      </c>
      <c r="V174" t="s">
        <v>196</v>
      </c>
    </row>
    <row r="175" spans="1:22" x14ac:dyDescent="0.25">
      <c r="A175">
        <v>26</v>
      </c>
      <c r="C175" t="s">
        <v>991</v>
      </c>
      <c r="D175" t="s">
        <v>985</v>
      </c>
      <c r="E175" s="1" t="s">
        <v>986</v>
      </c>
      <c r="F175" t="s">
        <v>987</v>
      </c>
      <c r="G175" t="s">
        <v>50</v>
      </c>
      <c r="H175" t="s">
        <v>490</v>
      </c>
      <c r="I175" t="s">
        <v>525</v>
      </c>
      <c r="J175" s="4" t="s">
        <v>526</v>
      </c>
      <c r="K175" t="s">
        <v>991</v>
      </c>
      <c r="L175" t="s">
        <v>992</v>
      </c>
      <c r="M175">
        <f t="shared" ca="1" si="10"/>
        <v>0</v>
      </c>
      <c r="N175">
        <f t="shared" ca="1" si="11"/>
        <v>35</v>
      </c>
      <c r="O175">
        <f t="shared" si="12"/>
        <v>0</v>
      </c>
      <c r="P175">
        <f t="shared" ca="1" si="13"/>
        <v>0</v>
      </c>
      <c r="Q175">
        <f t="shared" ca="1" si="14"/>
        <v>0</v>
      </c>
      <c r="R175">
        <v>35</v>
      </c>
      <c r="S175">
        <v>70</v>
      </c>
      <c r="T175" t="s">
        <v>50</v>
      </c>
      <c r="U175" t="s">
        <v>196</v>
      </c>
      <c r="V175" t="s">
        <v>196</v>
      </c>
    </row>
    <row r="176" spans="1:22" x14ac:dyDescent="0.25">
      <c r="A176">
        <v>26</v>
      </c>
      <c r="C176" t="s">
        <v>993</v>
      </c>
      <c r="D176" t="s">
        <v>985</v>
      </c>
      <c r="E176" s="1" t="s">
        <v>986</v>
      </c>
      <c r="F176" t="s">
        <v>987</v>
      </c>
      <c r="G176" t="s">
        <v>51</v>
      </c>
      <c r="H176" t="s">
        <v>490</v>
      </c>
      <c r="I176" t="s">
        <v>525</v>
      </c>
      <c r="J176" s="4" t="s">
        <v>526</v>
      </c>
      <c r="K176" t="s">
        <v>993</v>
      </c>
      <c r="L176" t="s">
        <v>994</v>
      </c>
      <c r="M176">
        <f t="shared" ca="1" si="10"/>
        <v>0</v>
      </c>
      <c r="N176">
        <f t="shared" ca="1" si="11"/>
        <v>35</v>
      </c>
      <c r="O176">
        <f t="shared" si="12"/>
        <v>0</v>
      </c>
      <c r="P176">
        <f t="shared" ca="1" si="13"/>
        <v>0</v>
      </c>
      <c r="Q176">
        <f t="shared" ca="1" si="14"/>
        <v>0</v>
      </c>
      <c r="R176">
        <v>35</v>
      </c>
      <c r="S176">
        <v>70</v>
      </c>
      <c r="T176" t="s">
        <v>51</v>
      </c>
      <c r="U176" t="s">
        <v>196</v>
      </c>
      <c r="V176" t="s">
        <v>196</v>
      </c>
    </row>
    <row r="177" spans="1:22" x14ac:dyDescent="0.25">
      <c r="A177">
        <v>26</v>
      </c>
      <c r="C177" t="s">
        <v>995</v>
      </c>
      <c r="D177" t="s">
        <v>985</v>
      </c>
      <c r="E177" s="1" t="s">
        <v>986</v>
      </c>
      <c r="F177" t="s">
        <v>987</v>
      </c>
      <c r="G177" t="s">
        <v>52</v>
      </c>
      <c r="H177" t="s">
        <v>490</v>
      </c>
      <c r="I177" t="s">
        <v>525</v>
      </c>
      <c r="J177" s="4" t="s">
        <v>526</v>
      </c>
      <c r="K177" t="s">
        <v>995</v>
      </c>
      <c r="L177" t="s">
        <v>996</v>
      </c>
      <c r="M177">
        <f t="shared" ca="1" si="10"/>
        <v>0</v>
      </c>
      <c r="N177">
        <f t="shared" ca="1" si="11"/>
        <v>35</v>
      </c>
      <c r="O177">
        <f t="shared" si="12"/>
        <v>0</v>
      </c>
      <c r="P177">
        <f t="shared" ca="1" si="13"/>
        <v>0</v>
      </c>
      <c r="Q177">
        <f t="shared" ca="1" si="14"/>
        <v>0</v>
      </c>
      <c r="R177">
        <v>35</v>
      </c>
      <c r="S177">
        <v>70</v>
      </c>
      <c r="T177" t="s">
        <v>52</v>
      </c>
      <c r="U177" t="s">
        <v>196</v>
      </c>
      <c r="V177" t="s">
        <v>196</v>
      </c>
    </row>
    <row r="178" spans="1:22" x14ac:dyDescent="0.25">
      <c r="A178">
        <v>26</v>
      </c>
      <c r="C178" t="s">
        <v>997</v>
      </c>
      <c r="D178" t="s">
        <v>985</v>
      </c>
      <c r="E178" s="1" t="s">
        <v>986</v>
      </c>
      <c r="F178" t="s">
        <v>987</v>
      </c>
      <c r="G178" t="s">
        <v>53</v>
      </c>
      <c r="H178" t="s">
        <v>490</v>
      </c>
      <c r="I178" t="s">
        <v>525</v>
      </c>
      <c r="J178" s="4" t="s">
        <v>526</v>
      </c>
      <c r="K178" t="s">
        <v>997</v>
      </c>
      <c r="L178" t="s">
        <v>998</v>
      </c>
      <c r="M178">
        <f t="shared" ca="1" si="10"/>
        <v>0</v>
      </c>
      <c r="N178">
        <f t="shared" ca="1" si="11"/>
        <v>35</v>
      </c>
      <c r="O178">
        <f t="shared" si="12"/>
        <v>0</v>
      </c>
      <c r="P178">
        <f t="shared" ca="1" si="13"/>
        <v>0</v>
      </c>
      <c r="Q178">
        <f t="shared" ca="1" si="14"/>
        <v>0</v>
      </c>
      <c r="R178">
        <v>35</v>
      </c>
      <c r="S178">
        <v>70</v>
      </c>
      <c r="T178" t="s">
        <v>53</v>
      </c>
      <c r="U178" t="s">
        <v>196</v>
      </c>
      <c r="V178" t="s">
        <v>196</v>
      </c>
    </row>
    <row r="179" spans="1:22" x14ac:dyDescent="0.25">
      <c r="A179">
        <v>27</v>
      </c>
      <c r="C179" t="s">
        <v>999</v>
      </c>
      <c r="D179" t="s">
        <v>985</v>
      </c>
      <c r="E179" s="1" t="s">
        <v>986</v>
      </c>
      <c r="F179" t="s">
        <v>486</v>
      </c>
      <c r="G179" t="s">
        <v>208</v>
      </c>
      <c r="H179" t="s">
        <v>490</v>
      </c>
      <c r="I179" t="s">
        <v>525</v>
      </c>
      <c r="J179" s="4" t="s">
        <v>526</v>
      </c>
      <c r="K179" t="s">
        <v>999</v>
      </c>
      <c r="L179" t="s">
        <v>1000</v>
      </c>
      <c r="M179">
        <f t="shared" ca="1" si="10"/>
        <v>0</v>
      </c>
      <c r="N179">
        <f t="shared" ca="1" si="11"/>
        <v>35</v>
      </c>
      <c r="O179">
        <f t="shared" si="12"/>
        <v>0</v>
      </c>
      <c r="P179">
        <f t="shared" ca="1" si="13"/>
        <v>0</v>
      </c>
      <c r="Q179">
        <f t="shared" ca="1" si="14"/>
        <v>0</v>
      </c>
      <c r="R179">
        <v>35</v>
      </c>
      <c r="S179">
        <v>70</v>
      </c>
      <c r="T179" t="s">
        <v>208</v>
      </c>
      <c r="U179" t="s">
        <v>196</v>
      </c>
      <c r="V179" t="s">
        <v>196</v>
      </c>
    </row>
    <row r="180" spans="1:22" x14ac:dyDescent="0.25">
      <c r="A180">
        <v>27</v>
      </c>
      <c r="C180" t="s">
        <v>1001</v>
      </c>
      <c r="D180" t="s">
        <v>985</v>
      </c>
      <c r="E180" s="1" t="s">
        <v>986</v>
      </c>
      <c r="F180" t="s">
        <v>486</v>
      </c>
      <c r="G180" t="s">
        <v>49</v>
      </c>
      <c r="H180" t="s">
        <v>490</v>
      </c>
      <c r="I180" t="s">
        <v>525</v>
      </c>
      <c r="J180" s="4" t="s">
        <v>526</v>
      </c>
      <c r="K180" t="s">
        <v>1001</v>
      </c>
      <c r="L180" t="s">
        <v>1002</v>
      </c>
      <c r="M180">
        <f t="shared" ca="1" si="10"/>
        <v>0</v>
      </c>
      <c r="N180">
        <f t="shared" ca="1" si="11"/>
        <v>35</v>
      </c>
      <c r="O180">
        <f t="shared" si="12"/>
        <v>0</v>
      </c>
      <c r="P180">
        <f t="shared" ca="1" si="13"/>
        <v>0</v>
      </c>
      <c r="Q180">
        <f t="shared" ca="1" si="14"/>
        <v>0</v>
      </c>
      <c r="R180">
        <v>35</v>
      </c>
      <c r="S180">
        <v>70</v>
      </c>
      <c r="T180" t="s">
        <v>49</v>
      </c>
      <c r="U180" t="s">
        <v>196</v>
      </c>
      <c r="V180" t="s">
        <v>196</v>
      </c>
    </row>
    <row r="181" spans="1:22" x14ac:dyDescent="0.25">
      <c r="A181">
        <v>27</v>
      </c>
      <c r="C181" t="s">
        <v>1003</v>
      </c>
      <c r="D181" t="s">
        <v>985</v>
      </c>
      <c r="E181" s="1" t="s">
        <v>986</v>
      </c>
      <c r="F181" t="s">
        <v>486</v>
      </c>
      <c r="G181" t="s">
        <v>50</v>
      </c>
      <c r="H181" t="s">
        <v>490</v>
      </c>
      <c r="I181" t="s">
        <v>525</v>
      </c>
      <c r="J181" s="4" t="s">
        <v>526</v>
      </c>
      <c r="K181" t="s">
        <v>1003</v>
      </c>
      <c r="L181" t="s">
        <v>1004</v>
      </c>
      <c r="M181">
        <f t="shared" ca="1" si="10"/>
        <v>0</v>
      </c>
      <c r="N181">
        <f t="shared" ca="1" si="11"/>
        <v>35</v>
      </c>
      <c r="O181">
        <f t="shared" si="12"/>
        <v>0</v>
      </c>
      <c r="P181">
        <f t="shared" ca="1" si="13"/>
        <v>0</v>
      </c>
      <c r="Q181">
        <f t="shared" ca="1" si="14"/>
        <v>0</v>
      </c>
      <c r="R181">
        <v>35</v>
      </c>
      <c r="S181">
        <v>70</v>
      </c>
      <c r="T181" t="s">
        <v>50</v>
      </c>
      <c r="U181" t="s">
        <v>196</v>
      </c>
      <c r="V181" t="s">
        <v>196</v>
      </c>
    </row>
    <row r="182" spans="1:22" x14ac:dyDescent="0.25">
      <c r="A182">
        <v>27</v>
      </c>
      <c r="C182" t="s">
        <v>1005</v>
      </c>
      <c r="D182" t="s">
        <v>985</v>
      </c>
      <c r="E182" s="1" t="s">
        <v>986</v>
      </c>
      <c r="F182" t="s">
        <v>486</v>
      </c>
      <c r="G182" t="s">
        <v>51</v>
      </c>
      <c r="H182" t="s">
        <v>490</v>
      </c>
      <c r="I182" t="s">
        <v>525</v>
      </c>
      <c r="J182" s="4" t="s">
        <v>526</v>
      </c>
      <c r="K182" t="s">
        <v>1005</v>
      </c>
      <c r="L182" t="s">
        <v>1006</v>
      </c>
      <c r="M182">
        <f t="shared" ca="1" si="10"/>
        <v>0</v>
      </c>
      <c r="N182">
        <f t="shared" ca="1" si="11"/>
        <v>35</v>
      </c>
      <c r="O182">
        <f t="shared" si="12"/>
        <v>0</v>
      </c>
      <c r="P182">
        <f t="shared" ca="1" si="13"/>
        <v>0</v>
      </c>
      <c r="Q182">
        <f t="shared" ca="1" si="14"/>
        <v>0</v>
      </c>
      <c r="R182">
        <v>35</v>
      </c>
      <c r="S182">
        <v>70</v>
      </c>
      <c r="T182" t="s">
        <v>51</v>
      </c>
      <c r="U182" t="s">
        <v>196</v>
      </c>
      <c r="V182" t="s">
        <v>196</v>
      </c>
    </row>
    <row r="183" spans="1:22" x14ac:dyDescent="0.25">
      <c r="A183">
        <v>27</v>
      </c>
      <c r="C183" t="s">
        <v>1007</v>
      </c>
      <c r="D183" t="s">
        <v>985</v>
      </c>
      <c r="E183" s="1" t="s">
        <v>986</v>
      </c>
      <c r="F183" t="s">
        <v>486</v>
      </c>
      <c r="G183" t="s">
        <v>52</v>
      </c>
      <c r="H183" t="s">
        <v>490</v>
      </c>
      <c r="I183" t="s">
        <v>525</v>
      </c>
      <c r="J183" s="4" t="s">
        <v>526</v>
      </c>
      <c r="K183" t="s">
        <v>1007</v>
      </c>
      <c r="L183" t="s">
        <v>1008</v>
      </c>
      <c r="M183">
        <f t="shared" ca="1" si="10"/>
        <v>0</v>
      </c>
      <c r="N183">
        <f t="shared" ca="1" si="11"/>
        <v>35</v>
      </c>
      <c r="O183">
        <f t="shared" si="12"/>
        <v>0</v>
      </c>
      <c r="P183">
        <f t="shared" ca="1" si="13"/>
        <v>0</v>
      </c>
      <c r="Q183">
        <f t="shared" ca="1" si="14"/>
        <v>0</v>
      </c>
      <c r="R183">
        <v>35</v>
      </c>
      <c r="S183">
        <v>70</v>
      </c>
      <c r="T183" t="s">
        <v>52</v>
      </c>
      <c r="U183" t="s">
        <v>196</v>
      </c>
      <c r="V183" t="s">
        <v>196</v>
      </c>
    </row>
    <row r="184" spans="1:22" x14ac:dyDescent="0.25">
      <c r="A184">
        <v>27</v>
      </c>
      <c r="C184" t="s">
        <v>1009</v>
      </c>
      <c r="D184" t="s">
        <v>985</v>
      </c>
      <c r="E184" s="1" t="s">
        <v>986</v>
      </c>
      <c r="F184" t="s">
        <v>486</v>
      </c>
      <c r="G184" t="s">
        <v>53</v>
      </c>
      <c r="H184" t="s">
        <v>490</v>
      </c>
      <c r="I184" t="s">
        <v>525</v>
      </c>
      <c r="J184" s="4" t="s">
        <v>526</v>
      </c>
      <c r="K184" t="s">
        <v>1009</v>
      </c>
      <c r="L184" t="s">
        <v>1010</v>
      </c>
      <c r="M184">
        <f t="shared" ca="1" si="10"/>
        <v>0</v>
      </c>
      <c r="N184">
        <f t="shared" ca="1" si="11"/>
        <v>35</v>
      </c>
      <c r="O184">
        <f t="shared" si="12"/>
        <v>0</v>
      </c>
      <c r="P184">
        <f t="shared" ca="1" si="13"/>
        <v>0</v>
      </c>
      <c r="Q184">
        <f t="shared" ca="1" si="14"/>
        <v>0</v>
      </c>
      <c r="R184">
        <v>35</v>
      </c>
      <c r="S184">
        <v>70</v>
      </c>
      <c r="T184" t="s">
        <v>53</v>
      </c>
      <c r="U184" t="s">
        <v>196</v>
      </c>
      <c r="V184" t="s">
        <v>196</v>
      </c>
    </row>
    <row r="185" spans="1:22" x14ac:dyDescent="0.25">
      <c r="A185">
        <v>28</v>
      </c>
      <c r="C185" t="s">
        <v>1011</v>
      </c>
      <c r="D185" t="s">
        <v>985</v>
      </c>
      <c r="E185" s="1" t="s">
        <v>986</v>
      </c>
      <c r="F185" t="s">
        <v>1012</v>
      </c>
      <c r="G185" t="s">
        <v>208</v>
      </c>
      <c r="H185" t="s">
        <v>490</v>
      </c>
      <c r="I185" t="s">
        <v>525</v>
      </c>
      <c r="J185" s="4" t="s">
        <v>526</v>
      </c>
      <c r="K185" t="s">
        <v>1011</v>
      </c>
      <c r="L185" t="s">
        <v>1013</v>
      </c>
      <c r="M185">
        <f t="shared" ca="1" si="10"/>
        <v>0</v>
      </c>
      <c r="N185">
        <f t="shared" ca="1" si="11"/>
        <v>35</v>
      </c>
      <c r="O185">
        <f t="shared" si="12"/>
        <v>0</v>
      </c>
      <c r="P185">
        <f t="shared" ca="1" si="13"/>
        <v>0</v>
      </c>
      <c r="Q185">
        <f t="shared" ca="1" si="14"/>
        <v>0</v>
      </c>
      <c r="R185">
        <v>35</v>
      </c>
      <c r="S185">
        <v>70</v>
      </c>
      <c r="T185" t="s">
        <v>208</v>
      </c>
      <c r="U185" t="s">
        <v>196</v>
      </c>
      <c r="V185" t="s">
        <v>196</v>
      </c>
    </row>
    <row r="186" spans="1:22" x14ac:dyDescent="0.25">
      <c r="A186">
        <v>28</v>
      </c>
      <c r="C186" t="s">
        <v>1014</v>
      </c>
      <c r="D186" t="s">
        <v>985</v>
      </c>
      <c r="E186" s="1" t="s">
        <v>986</v>
      </c>
      <c r="F186" t="s">
        <v>1012</v>
      </c>
      <c r="G186" t="s">
        <v>49</v>
      </c>
      <c r="H186" t="s">
        <v>490</v>
      </c>
      <c r="I186" t="s">
        <v>525</v>
      </c>
      <c r="J186" s="4" t="s">
        <v>526</v>
      </c>
      <c r="K186" t="s">
        <v>1014</v>
      </c>
      <c r="L186" t="s">
        <v>1015</v>
      </c>
      <c r="M186">
        <f t="shared" ca="1" si="10"/>
        <v>0</v>
      </c>
      <c r="N186">
        <f t="shared" ca="1" si="11"/>
        <v>35</v>
      </c>
      <c r="O186">
        <f t="shared" si="12"/>
        <v>0</v>
      </c>
      <c r="P186">
        <f t="shared" ca="1" si="13"/>
        <v>0</v>
      </c>
      <c r="Q186">
        <f t="shared" ca="1" si="14"/>
        <v>0</v>
      </c>
      <c r="R186">
        <v>35</v>
      </c>
      <c r="S186">
        <v>70</v>
      </c>
      <c r="T186" t="s">
        <v>49</v>
      </c>
      <c r="U186" t="s">
        <v>196</v>
      </c>
      <c r="V186" t="s">
        <v>196</v>
      </c>
    </row>
    <row r="187" spans="1:22" x14ac:dyDescent="0.25">
      <c r="A187">
        <v>28</v>
      </c>
      <c r="C187" t="s">
        <v>1016</v>
      </c>
      <c r="D187" t="s">
        <v>985</v>
      </c>
      <c r="E187" s="1" t="s">
        <v>986</v>
      </c>
      <c r="F187" t="s">
        <v>1012</v>
      </c>
      <c r="G187" t="s">
        <v>50</v>
      </c>
      <c r="H187" t="s">
        <v>490</v>
      </c>
      <c r="I187" t="s">
        <v>525</v>
      </c>
      <c r="J187" s="4" t="s">
        <v>526</v>
      </c>
      <c r="K187" t="s">
        <v>1016</v>
      </c>
      <c r="L187" t="s">
        <v>1017</v>
      </c>
      <c r="M187">
        <f t="shared" ca="1" si="10"/>
        <v>0</v>
      </c>
      <c r="N187">
        <f t="shared" ca="1" si="11"/>
        <v>35</v>
      </c>
      <c r="O187">
        <f t="shared" si="12"/>
        <v>0</v>
      </c>
      <c r="P187">
        <f t="shared" ca="1" si="13"/>
        <v>0</v>
      </c>
      <c r="Q187">
        <f t="shared" ca="1" si="14"/>
        <v>0</v>
      </c>
      <c r="R187">
        <v>35</v>
      </c>
      <c r="S187">
        <v>70</v>
      </c>
      <c r="T187" t="s">
        <v>50</v>
      </c>
      <c r="U187" t="s">
        <v>196</v>
      </c>
      <c r="V187" t="s">
        <v>196</v>
      </c>
    </row>
    <row r="188" spans="1:22" x14ac:dyDescent="0.25">
      <c r="A188">
        <v>28</v>
      </c>
      <c r="C188" t="s">
        <v>1018</v>
      </c>
      <c r="D188" t="s">
        <v>985</v>
      </c>
      <c r="E188" s="1" t="s">
        <v>986</v>
      </c>
      <c r="F188" t="s">
        <v>1012</v>
      </c>
      <c r="G188" t="s">
        <v>51</v>
      </c>
      <c r="H188" t="s">
        <v>490</v>
      </c>
      <c r="I188" t="s">
        <v>525</v>
      </c>
      <c r="J188" s="4" t="s">
        <v>526</v>
      </c>
      <c r="K188" t="s">
        <v>1018</v>
      </c>
      <c r="L188" t="s">
        <v>1019</v>
      </c>
      <c r="M188">
        <f t="shared" ca="1" si="10"/>
        <v>0</v>
      </c>
      <c r="N188">
        <f t="shared" ca="1" si="11"/>
        <v>35</v>
      </c>
      <c r="O188">
        <f t="shared" si="12"/>
        <v>0</v>
      </c>
      <c r="P188">
        <f t="shared" ca="1" si="13"/>
        <v>0</v>
      </c>
      <c r="Q188">
        <f t="shared" ca="1" si="14"/>
        <v>0</v>
      </c>
      <c r="R188">
        <v>35</v>
      </c>
      <c r="S188">
        <v>70</v>
      </c>
      <c r="T188" t="s">
        <v>51</v>
      </c>
      <c r="U188" t="s">
        <v>196</v>
      </c>
      <c r="V188" t="s">
        <v>196</v>
      </c>
    </row>
    <row r="189" spans="1:22" x14ac:dyDescent="0.25">
      <c r="A189">
        <v>28</v>
      </c>
      <c r="C189" t="s">
        <v>1020</v>
      </c>
      <c r="D189" t="s">
        <v>985</v>
      </c>
      <c r="E189" s="1" t="s">
        <v>986</v>
      </c>
      <c r="F189" t="s">
        <v>1012</v>
      </c>
      <c r="G189" t="s">
        <v>52</v>
      </c>
      <c r="H189" t="s">
        <v>490</v>
      </c>
      <c r="I189" t="s">
        <v>525</v>
      </c>
      <c r="J189" s="4" t="s">
        <v>526</v>
      </c>
      <c r="K189" t="s">
        <v>1020</v>
      </c>
      <c r="L189" t="s">
        <v>1021</v>
      </c>
      <c r="M189">
        <f t="shared" ca="1" si="10"/>
        <v>0</v>
      </c>
      <c r="N189">
        <f t="shared" ca="1" si="11"/>
        <v>35</v>
      </c>
      <c r="O189">
        <f t="shared" si="12"/>
        <v>0</v>
      </c>
      <c r="P189">
        <f t="shared" ca="1" si="13"/>
        <v>0</v>
      </c>
      <c r="Q189">
        <f t="shared" ca="1" si="14"/>
        <v>0</v>
      </c>
      <c r="R189">
        <v>35</v>
      </c>
      <c r="S189">
        <v>70</v>
      </c>
      <c r="T189" t="s">
        <v>52</v>
      </c>
      <c r="U189" t="s">
        <v>196</v>
      </c>
      <c r="V189" t="s">
        <v>196</v>
      </c>
    </row>
    <row r="190" spans="1:22" x14ac:dyDescent="0.25">
      <c r="A190">
        <v>28</v>
      </c>
      <c r="C190" t="s">
        <v>1022</v>
      </c>
      <c r="D190" t="s">
        <v>985</v>
      </c>
      <c r="E190" s="1" t="s">
        <v>986</v>
      </c>
      <c r="F190" t="s">
        <v>1012</v>
      </c>
      <c r="G190" t="s">
        <v>53</v>
      </c>
      <c r="H190" t="s">
        <v>490</v>
      </c>
      <c r="I190" t="s">
        <v>525</v>
      </c>
      <c r="J190" s="4" t="s">
        <v>526</v>
      </c>
      <c r="K190" t="s">
        <v>1022</v>
      </c>
      <c r="L190" t="s">
        <v>1023</v>
      </c>
      <c r="M190">
        <f t="shared" ca="1" si="10"/>
        <v>0</v>
      </c>
      <c r="N190">
        <f t="shared" ca="1" si="11"/>
        <v>35</v>
      </c>
      <c r="O190">
        <f t="shared" si="12"/>
        <v>0</v>
      </c>
      <c r="P190">
        <f t="shared" ca="1" si="13"/>
        <v>0</v>
      </c>
      <c r="Q190">
        <f t="shared" ca="1" si="14"/>
        <v>0</v>
      </c>
      <c r="R190">
        <v>35</v>
      </c>
      <c r="S190">
        <v>70</v>
      </c>
      <c r="T190" t="s">
        <v>53</v>
      </c>
      <c r="U190" t="s">
        <v>196</v>
      </c>
      <c r="V190" t="s">
        <v>196</v>
      </c>
    </row>
    <row r="191" spans="1:22" x14ac:dyDescent="0.25">
      <c r="A191">
        <v>29</v>
      </c>
      <c r="C191" t="s">
        <v>1025</v>
      </c>
      <c r="D191" t="s">
        <v>1026</v>
      </c>
      <c r="E191" s="1" t="s">
        <v>1027</v>
      </c>
      <c r="F191" t="s">
        <v>485</v>
      </c>
      <c r="G191" t="s">
        <v>208</v>
      </c>
      <c r="H191" t="s">
        <v>490</v>
      </c>
      <c r="I191" t="s">
        <v>525</v>
      </c>
      <c r="J191" s="4" t="s">
        <v>526</v>
      </c>
      <c r="K191" t="s">
        <v>1025</v>
      </c>
      <c r="L191" t="s">
        <v>1028</v>
      </c>
      <c r="M191">
        <f t="shared" ca="1" si="10"/>
        <v>0</v>
      </c>
      <c r="N191">
        <f t="shared" ca="1" si="11"/>
        <v>55</v>
      </c>
      <c r="O191">
        <f t="shared" si="12"/>
        <v>0</v>
      </c>
      <c r="P191">
        <f t="shared" ca="1" si="13"/>
        <v>0</v>
      </c>
      <c r="Q191">
        <f t="shared" ca="1" si="14"/>
        <v>0</v>
      </c>
      <c r="R191">
        <v>55</v>
      </c>
      <c r="S191">
        <v>110</v>
      </c>
      <c r="T191" t="s">
        <v>208</v>
      </c>
      <c r="U191" t="s">
        <v>196</v>
      </c>
      <c r="V191" t="s">
        <v>196</v>
      </c>
    </row>
    <row r="192" spans="1:22" x14ac:dyDescent="0.25">
      <c r="A192">
        <v>29</v>
      </c>
      <c r="C192" t="s">
        <v>1029</v>
      </c>
      <c r="D192" t="s">
        <v>1026</v>
      </c>
      <c r="E192" s="1" t="s">
        <v>1027</v>
      </c>
      <c r="F192" t="s">
        <v>485</v>
      </c>
      <c r="G192" t="s">
        <v>49</v>
      </c>
      <c r="H192" t="s">
        <v>490</v>
      </c>
      <c r="I192" t="s">
        <v>525</v>
      </c>
      <c r="J192" s="4" t="s">
        <v>526</v>
      </c>
      <c r="K192" t="s">
        <v>1029</v>
      </c>
      <c r="L192" t="s">
        <v>1030</v>
      </c>
      <c r="M192">
        <f t="shared" ca="1" si="10"/>
        <v>0</v>
      </c>
      <c r="N192">
        <f t="shared" ca="1" si="11"/>
        <v>55</v>
      </c>
      <c r="O192">
        <f t="shared" si="12"/>
        <v>0</v>
      </c>
      <c r="P192">
        <f t="shared" ca="1" si="13"/>
        <v>0</v>
      </c>
      <c r="Q192">
        <f t="shared" ca="1" si="14"/>
        <v>0</v>
      </c>
      <c r="R192">
        <v>55</v>
      </c>
      <c r="S192">
        <v>110</v>
      </c>
      <c r="T192" t="s">
        <v>49</v>
      </c>
      <c r="U192" t="s">
        <v>196</v>
      </c>
      <c r="V192" t="s">
        <v>196</v>
      </c>
    </row>
    <row r="193" spans="1:22" x14ac:dyDescent="0.25">
      <c r="A193">
        <v>29</v>
      </c>
      <c r="C193" t="s">
        <v>1031</v>
      </c>
      <c r="D193" t="s">
        <v>1026</v>
      </c>
      <c r="E193" s="1" t="s">
        <v>1027</v>
      </c>
      <c r="F193" t="s">
        <v>485</v>
      </c>
      <c r="G193" t="s">
        <v>50</v>
      </c>
      <c r="H193" t="s">
        <v>490</v>
      </c>
      <c r="I193" t="s">
        <v>525</v>
      </c>
      <c r="J193" s="4" t="s">
        <v>526</v>
      </c>
      <c r="K193" t="s">
        <v>1031</v>
      </c>
      <c r="L193" t="s">
        <v>1032</v>
      </c>
      <c r="M193">
        <f t="shared" ca="1" si="10"/>
        <v>0</v>
      </c>
      <c r="N193">
        <f t="shared" ca="1" si="11"/>
        <v>55</v>
      </c>
      <c r="O193">
        <f t="shared" si="12"/>
        <v>0</v>
      </c>
      <c r="P193">
        <f t="shared" ca="1" si="13"/>
        <v>0</v>
      </c>
      <c r="Q193">
        <f t="shared" ca="1" si="14"/>
        <v>0</v>
      </c>
      <c r="R193">
        <v>55</v>
      </c>
      <c r="S193">
        <v>110</v>
      </c>
      <c r="T193" t="s">
        <v>50</v>
      </c>
      <c r="U193" t="s">
        <v>196</v>
      </c>
      <c r="V193" t="s">
        <v>196</v>
      </c>
    </row>
    <row r="194" spans="1:22" x14ac:dyDescent="0.25">
      <c r="A194">
        <v>29</v>
      </c>
      <c r="C194" t="s">
        <v>1033</v>
      </c>
      <c r="D194" t="s">
        <v>1026</v>
      </c>
      <c r="E194" s="1" t="s">
        <v>1027</v>
      </c>
      <c r="F194" t="s">
        <v>485</v>
      </c>
      <c r="G194" t="s">
        <v>51</v>
      </c>
      <c r="H194" t="s">
        <v>490</v>
      </c>
      <c r="I194" t="s">
        <v>525</v>
      </c>
      <c r="J194" s="4" t="s">
        <v>526</v>
      </c>
      <c r="K194" t="s">
        <v>1033</v>
      </c>
      <c r="L194" t="s">
        <v>1034</v>
      </c>
      <c r="M194">
        <f t="shared" ca="1" si="10"/>
        <v>0</v>
      </c>
      <c r="N194">
        <f t="shared" ca="1" si="11"/>
        <v>55</v>
      </c>
      <c r="O194">
        <f t="shared" si="12"/>
        <v>0</v>
      </c>
      <c r="P194">
        <f t="shared" ca="1" si="13"/>
        <v>0</v>
      </c>
      <c r="Q194">
        <f t="shared" ca="1" si="14"/>
        <v>0</v>
      </c>
      <c r="R194">
        <v>55</v>
      </c>
      <c r="S194">
        <v>110</v>
      </c>
      <c r="T194" t="s">
        <v>51</v>
      </c>
      <c r="U194" t="s">
        <v>196</v>
      </c>
      <c r="V194" t="s">
        <v>196</v>
      </c>
    </row>
    <row r="195" spans="1:22" x14ac:dyDescent="0.25">
      <c r="A195">
        <v>29</v>
      </c>
      <c r="C195" t="s">
        <v>1035</v>
      </c>
      <c r="D195" t="s">
        <v>1026</v>
      </c>
      <c r="E195" s="1" t="s">
        <v>1027</v>
      </c>
      <c r="F195" t="s">
        <v>485</v>
      </c>
      <c r="G195" t="s">
        <v>52</v>
      </c>
      <c r="H195" t="s">
        <v>490</v>
      </c>
      <c r="I195" t="s">
        <v>525</v>
      </c>
      <c r="J195" s="4" t="s">
        <v>526</v>
      </c>
      <c r="K195" t="s">
        <v>1035</v>
      </c>
      <c r="L195" t="s">
        <v>1036</v>
      </c>
      <c r="M195">
        <f t="shared" ca="1" si="10"/>
        <v>0</v>
      </c>
      <c r="N195">
        <f t="shared" ca="1" si="11"/>
        <v>55</v>
      </c>
      <c r="O195">
        <f t="shared" si="12"/>
        <v>0</v>
      </c>
      <c r="P195">
        <f t="shared" ca="1" si="13"/>
        <v>0</v>
      </c>
      <c r="Q195">
        <f t="shared" ca="1" si="14"/>
        <v>0</v>
      </c>
      <c r="R195">
        <v>55</v>
      </c>
      <c r="S195">
        <v>110</v>
      </c>
      <c r="T195" t="s">
        <v>52</v>
      </c>
      <c r="U195" t="s">
        <v>196</v>
      </c>
      <c r="V195" t="s">
        <v>196</v>
      </c>
    </row>
    <row r="196" spans="1:22" x14ac:dyDescent="0.25">
      <c r="A196">
        <v>29</v>
      </c>
      <c r="C196" t="s">
        <v>1037</v>
      </c>
      <c r="D196" t="s">
        <v>1026</v>
      </c>
      <c r="E196" s="1" t="s">
        <v>1027</v>
      </c>
      <c r="F196" t="s">
        <v>485</v>
      </c>
      <c r="G196" t="s">
        <v>53</v>
      </c>
      <c r="H196" t="s">
        <v>490</v>
      </c>
      <c r="I196" t="s">
        <v>525</v>
      </c>
      <c r="J196" s="4" t="s">
        <v>526</v>
      </c>
      <c r="K196" t="s">
        <v>1037</v>
      </c>
      <c r="L196" t="s">
        <v>1038</v>
      </c>
      <c r="M196">
        <f t="shared" ca="1" si="10"/>
        <v>0</v>
      </c>
      <c r="N196">
        <f t="shared" ca="1" si="11"/>
        <v>55</v>
      </c>
      <c r="O196">
        <f t="shared" si="12"/>
        <v>0</v>
      </c>
      <c r="P196">
        <f t="shared" ca="1" si="13"/>
        <v>0</v>
      </c>
      <c r="Q196">
        <f t="shared" ca="1" si="14"/>
        <v>0</v>
      </c>
      <c r="R196">
        <v>55</v>
      </c>
      <c r="S196">
        <v>110</v>
      </c>
      <c r="T196" t="s">
        <v>53</v>
      </c>
      <c r="U196" t="s">
        <v>196</v>
      </c>
      <c r="V196" t="s">
        <v>196</v>
      </c>
    </row>
    <row r="197" spans="1:22" x14ac:dyDescent="0.25">
      <c r="A197">
        <v>30</v>
      </c>
      <c r="C197" t="s">
        <v>1039</v>
      </c>
      <c r="D197" t="s">
        <v>1026</v>
      </c>
      <c r="E197" s="1" t="s">
        <v>1027</v>
      </c>
      <c r="F197" t="s">
        <v>486</v>
      </c>
      <c r="G197" t="s">
        <v>208</v>
      </c>
      <c r="H197" t="s">
        <v>490</v>
      </c>
      <c r="I197" t="s">
        <v>525</v>
      </c>
      <c r="J197" s="4" t="s">
        <v>526</v>
      </c>
      <c r="K197" t="s">
        <v>1039</v>
      </c>
      <c r="L197" t="s">
        <v>1040</v>
      </c>
      <c r="M197">
        <f t="shared" ca="1" si="10"/>
        <v>0</v>
      </c>
      <c r="N197">
        <f t="shared" ca="1" si="11"/>
        <v>55</v>
      </c>
      <c r="O197">
        <f t="shared" si="12"/>
        <v>0</v>
      </c>
      <c r="P197">
        <f t="shared" ca="1" si="13"/>
        <v>0</v>
      </c>
      <c r="Q197">
        <f t="shared" ca="1" si="14"/>
        <v>0</v>
      </c>
      <c r="R197">
        <v>55</v>
      </c>
      <c r="S197">
        <v>110</v>
      </c>
      <c r="T197" t="s">
        <v>208</v>
      </c>
      <c r="U197" t="s">
        <v>196</v>
      </c>
      <c r="V197" t="s">
        <v>196</v>
      </c>
    </row>
    <row r="198" spans="1:22" x14ac:dyDescent="0.25">
      <c r="A198">
        <v>30</v>
      </c>
      <c r="C198" t="s">
        <v>1041</v>
      </c>
      <c r="D198" t="s">
        <v>1026</v>
      </c>
      <c r="E198" s="1" t="s">
        <v>1027</v>
      </c>
      <c r="F198" t="s">
        <v>486</v>
      </c>
      <c r="G198" t="s">
        <v>49</v>
      </c>
      <c r="H198" t="s">
        <v>490</v>
      </c>
      <c r="I198" t="s">
        <v>525</v>
      </c>
      <c r="J198" s="4" t="s">
        <v>526</v>
      </c>
      <c r="K198" t="s">
        <v>1041</v>
      </c>
      <c r="L198" t="s">
        <v>1042</v>
      </c>
      <c r="M198">
        <f t="shared" ca="1" si="10"/>
        <v>0</v>
      </c>
      <c r="N198">
        <f t="shared" ca="1" si="11"/>
        <v>55</v>
      </c>
      <c r="O198">
        <f t="shared" si="12"/>
        <v>0</v>
      </c>
      <c r="P198">
        <f t="shared" ca="1" si="13"/>
        <v>0</v>
      </c>
      <c r="Q198">
        <f t="shared" ca="1" si="14"/>
        <v>0</v>
      </c>
      <c r="R198">
        <v>55</v>
      </c>
      <c r="S198">
        <v>110</v>
      </c>
      <c r="T198" t="s">
        <v>49</v>
      </c>
      <c r="U198" t="s">
        <v>196</v>
      </c>
      <c r="V198" t="s">
        <v>196</v>
      </c>
    </row>
    <row r="199" spans="1:22" x14ac:dyDescent="0.25">
      <c r="A199">
        <v>30</v>
      </c>
      <c r="C199" t="s">
        <v>1043</v>
      </c>
      <c r="D199" t="s">
        <v>1026</v>
      </c>
      <c r="E199" s="1" t="s">
        <v>1027</v>
      </c>
      <c r="F199" t="s">
        <v>486</v>
      </c>
      <c r="G199" t="s">
        <v>50</v>
      </c>
      <c r="H199" t="s">
        <v>490</v>
      </c>
      <c r="I199" t="s">
        <v>525</v>
      </c>
      <c r="J199" s="4" t="s">
        <v>526</v>
      </c>
      <c r="K199" t="s">
        <v>1043</v>
      </c>
      <c r="L199" t="s">
        <v>1044</v>
      </c>
      <c r="M199">
        <f t="shared" ref="M199:M262" ca="1" si="15">IF(ISERROR(VLOOKUP(A199,INDIRECT(J199),MATCH(G199,INDIRECT(I199),FALSE))),0,VLOOKUP(A199,INDIRECT(J199),MATCH(G199,INDIRECT(I199),FALSE)))</f>
        <v>0</v>
      </c>
      <c r="N199">
        <f t="shared" ref="N199:N262" ca="1" si="16">IF(ISERROR(VLOOKUP(A199,INDIRECT(J199),MATCH("WHLS $",INDIRECT(I199),FALSE))),0,VLOOKUP(A199,INDIRECT(J199),MATCH("WHLS $",INDIRECT(I199),FALSE)))</f>
        <v>55</v>
      </c>
      <c r="O199">
        <f t="shared" ref="O199:O262" si="17">(DiscountBooking+DiscountExtra) * 100</f>
        <v>0</v>
      </c>
      <c r="P199">
        <f t="shared" ref="P199:P262" ca="1" si="18">M199*R199</f>
        <v>0</v>
      </c>
      <c r="Q199">
        <f t="shared" ref="Q199:Q262" ca="1" si="19">P199*(1-(O199/100))</f>
        <v>0</v>
      </c>
      <c r="R199">
        <v>55</v>
      </c>
      <c r="S199">
        <v>110</v>
      </c>
      <c r="T199" t="s">
        <v>50</v>
      </c>
      <c r="U199" t="s">
        <v>196</v>
      </c>
      <c r="V199" t="s">
        <v>196</v>
      </c>
    </row>
    <row r="200" spans="1:22" x14ac:dyDescent="0.25">
      <c r="A200">
        <v>30</v>
      </c>
      <c r="C200" t="s">
        <v>1045</v>
      </c>
      <c r="D200" t="s">
        <v>1026</v>
      </c>
      <c r="E200" s="1" t="s">
        <v>1027</v>
      </c>
      <c r="F200" t="s">
        <v>486</v>
      </c>
      <c r="G200" t="s">
        <v>51</v>
      </c>
      <c r="H200" t="s">
        <v>490</v>
      </c>
      <c r="I200" t="s">
        <v>525</v>
      </c>
      <c r="J200" s="4" t="s">
        <v>526</v>
      </c>
      <c r="K200" t="s">
        <v>1045</v>
      </c>
      <c r="L200" t="s">
        <v>1046</v>
      </c>
      <c r="M200">
        <f t="shared" ca="1" si="15"/>
        <v>0</v>
      </c>
      <c r="N200">
        <f t="shared" ca="1" si="16"/>
        <v>55</v>
      </c>
      <c r="O200">
        <f t="shared" si="17"/>
        <v>0</v>
      </c>
      <c r="P200">
        <f t="shared" ca="1" si="18"/>
        <v>0</v>
      </c>
      <c r="Q200">
        <f t="shared" ca="1" si="19"/>
        <v>0</v>
      </c>
      <c r="R200">
        <v>55</v>
      </c>
      <c r="S200">
        <v>110</v>
      </c>
      <c r="T200" t="s">
        <v>51</v>
      </c>
      <c r="U200" t="s">
        <v>196</v>
      </c>
      <c r="V200" t="s">
        <v>196</v>
      </c>
    </row>
    <row r="201" spans="1:22" x14ac:dyDescent="0.25">
      <c r="A201">
        <v>30</v>
      </c>
      <c r="C201" t="s">
        <v>1047</v>
      </c>
      <c r="D201" t="s">
        <v>1026</v>
      </c>
      <c r="E201" s="1" t="s">
        <v>1027</v>
      </c>
      <c r="F201" t="s">
        <v>486</v>
      </c>
      <c r="G201" t="s">
        <v>52</v>
      </c>
      <c r="H201" t="s">
        <v>490</v>
      </c>
      <c r="I201" t="s">
        <v>525</v>
      </c>
      <c r="J201" s="4" t="s">
        <v>526</v>
      </c>
      <c r="K201" t="s">
        <v>1047</v>
      </c>
      <c r="L201" t="s">
        <v>1048</v>
      </c>
      <c r="M201">
        <f t="shared" ca="1" si="15"/>
        <v>0</v>
      </c>
      <c r="N201">
        <f t="shared" ca="1" si="16"/>
        <v>55</v>
      </c>
      <c r="O201">
        <f t="shared" si="17"/>
        <v>0</v>
      </c>
      <c r="P201">
        <f t="shared" ca="1" si="18"/>
        <v>0</v>
      </c>
      <c r="Q201">
        <f t="shared" ca="1" si="19"/>
        <v>0</v>
      </c>
      <c r="R201">
        <v>55</v>
      </c>
      <c r="S201">
        <v>110</v>
      </c>
      <c r="T201" t="s">
        <v>52</v>
      </c>
      <c r="U201" t="s">
        <v>196</v>
      </c>
      <c r="V201" t="s">
        <v>196</v>
      </c>
    </row>
    <row r="202" spans="1:22" x14ac:dyDescent="0.25">
      <c r="A202">
        <v>30</v>
      </c>
      <c r="C202" t="s">
        <v>1049</v>
      </c>
      <c r="D202" t="s">
        <v>1026</v>
      </c>
      <c r="E202" s="1" t="s">
        <v>1027</v>
      </c>
      <c r="F202" t="s">
        <v>486</v>
      </c>
      <c r="G202" t="s">
        <v>53</v>
      </c>
      <c r="H202" t="s">
        <v>490</v>
      </c>
      <c r="I202" t="s">
        <v>525</v>
      </c>
      <c r="J202" s="4" t="s">
        <v>526</v>
      </c>
      <c r="K202" t="s">
        <v>1049</v>
      </c>
      <c r="L202" t="s">
        <v>1050</v>
      </c>
      <c r="M202">
        <f t="shared" ca="1" si="15"/>
        <v>0</v>
      </c>
      <c r="N202">
        <f t="shared" ca="1" si="16"/>
        <v>55</v>
      </c>
      <c r="O202">
        <f t="shared" si="17"/>
        <v>0</v>
      </c>
      <c r="P202">
        <f t="shared" ca="1" si="18"/>
        <v>0</v>
      </c>
      <c r="Q202">
        <f t="shared" ca="1" si="19"/>
        <v>0</v>
      </c>
      <c r="R202">
        <v>55</v>
      </c>
      <c r="S202">
        <v>110</v>
      </c>
      <c r="T202" t="s">
        <v>53</v>
      </c>
      <c r="U202" t="s">
        <v>196</v>
      </c>
      <c r="V202" t="s">
        <v>196</v>
      </c>
    </row>
    <row r="203" spans="1:22" x14ac:dyDescent="0.25">
      <c r="A203">
        <v>31</v>
      </c>
      <c r="C203" t="s">
        <v>377</v>
      </c>
      <c r="D203" t="s">
        <v>268</v>
      </c>
      <c r="E203" s="1" t="s">
        <v>322</v>
      </c>
      <c r="F203" t="s">
        <v>484</v>
      </c>
      <c r="G203" t="s">
        <v>208</v>
      </c>
      <c r="H203" t="s">
        <v>490</v>
      </c>
      <c r="I203" t="s">
        <v>525</v>
      </c>
      <c r="J203" s="4" t="s">
        <v>526</v>
      </c>
      <c r="K203" t="s">
        <v>377</v>
      </c>
      <c r="L203" t="s">
        <v>378</v>
      </c>
      <c r="M203">
        <f t="shared" ca="1" si="15"/>
        <v>0</v>
      </c>
      <c r="N203">
        <f t="shared" ca="1" si="16"/>
        <v>30</v>
      </c>
      <c r="O203">
        <f t="shared" si="17"/>
        <v>0</v>
      </c>
      <c r="P203">
        <f t="shared" ca="1" si="18"/>
        <v>0</v>
      </c>
      <c r="Q203">
        <f t="shared" ca="1" si="19"/>
        <v>0</v>
      </c>
      <c r="R203">
        <v>30</v>
      </c>
      <c r="S203">
        <v>60</v>
      </c>
      <c r="T203" t="s">
        <v>208</v>
      </c>
      <c r="U203" t="s">
        <v>196</v>
      </c>
      <c r="V203" t="s">
        <v>196</v>
      </c>
    </row>
    <row r="204" spans="1:22" x14ac:dyDescent="0.25">
      <c r="A204">
        <v>31</v>
      </c>
      <c r="C204" t="s">
        <v>341</v>
      </c>
      <c r="D204" t="s">
        <v>268</v>
      </c>
      <c r="E204" s="1" t="s">
        <v>322</v>
      </c>
      <c r="F204" t="s">
        <v>484</v>
      </c>
      <c r="G204" t="s">
        <v>49</v>
      </c>
      <c r="H204" t="s">
        <v>490</v>
      </c>
      <c r="I204" t="s">
        <v>525</v>
      </c>
      <c r="J204" s="4" t="s">
        <v>526</v>
      </c>
      <c r="K204" t="s">
        <v>341</v>
      </c>
      <c r="L204" t="s">
        <v>342</v>
      </c>
      <c r="M204">
        <f t="shared" ca="1" si="15"/>
        <v>0</v>
      </c>
      <c r="N204">
        <f t="shared" ca="1" si="16"/>
        <v>30</v>
      </c>
      <c r="O204">
        <f t="shared" si="17"/>
        <v>0</v>
      </c>
      <c r="P204">
        <f t="shared" ca="1" si="18"/>
        <v>0</v>
      </c>
      <c r="Q204">
        <f t="shared" ca="1" si="19"/>
        <v>0</v>
      </c>
      <c r="R204">
        <v>30</v>
      </c>
      <c r="S204">
        <v>60</v>
      </c>
      <c r="T204" t="s">
        <v>49</v>
      </c>
      <c r="U204" t="s">
        <v>196</v>
      </c>
      <c r="V204" t="s">
        <v>196</v>
      </c>
    </row>
    <row r="205" spans="1:22" x14ac:dyDescent="0.25">
      <c r="A205">
        <v>31</v>
      </c>
      <c r="C205" t="s">
        <v>339</v>
      </c>
      <c r="D205" t="s">
        <v>268</v>
      </c>
      <c r="E205" s="1" t="s">
        <v>322</v>
      </c>
      <c r="F205" t="s">
        <v>484</v>
      </c>
      <c r="G205" t="s">
        <v>50</v>
      </c>
      <c r="H205" t="s">
        <v>490</v>
      </c>
      <c r="I205" t="s">
        <v>525</v>
      </c>
      <c r="J205" s="4" t="s">
        <v>526</v>
      </c>
      <c r="K205" t="s">
        <v>339</v>
      </c>
      <c r="L205" t="s">
        <v>340</v>
      </c>
      <c r="M205">
        <f t="shared" ca="1" si="15"/>
        <v>0</v>
      </c>
      <c r="N205">
        <f t="shared" ca="1" si="16"/>
        <v>30</v>
      </c>
      <c r="O205">
        <f t="shared" si="17"/>
        <v>0</v>
      </c>
      <c r="P205">
        <f t="shared" ca="1" si="18"/>
        <v>0</v>
      </c>
      <c r="Q205">
        <f t="shared" ca="1" si="19"/>
        <v>0</v>
      </c>
      <c r="R205">
        <v>30</v>
      </c>
      <c r="S205">
        <v>60</v>
      </c>
      <c r="T205" t="s">
        <v>50</v>
      </c>
      <c r="U205" t="s">
        <v>196</v>
      </c>
      <c r="V205" t="s">
        <v>196</v>
      </c>
    </row>
    <row r="206" spans="1:22" x14ac:dyDescent="0.25">
      <c r="A206">
        <v>31</v>
      </c>
      <c r="C206" t="s">
        <v>337</v>
      </c>
      <c r="D206" t="s">
        <v>268</v>
      </c>
      <c r="E206" s="1" t="s">
        <v>322</v>
      </c>
      <c r="F206" t="s">
        <v>484</v>
      </c>
      <c r="G206" t="s">
        <v>51</v>
      </c>
      <c r="H206" t="s">
        <v>490</v>
      </c>
      <c r="I206" t="s">
        <v>525</v>
      </c>
      <c r="J206" s="4" t="s">
        <v>526</v>
      </c>
      <c r="K206" t="s">
        <v>337</v>
      </c>
      <c r="L206" t="s">
        <v>338</v>
      </c>
      <c r="M206">
        <f t="shared" ca="1" si="15"/>
        <v>0</v>
      </c>
      <c r="N206">
        <f t="shared" ca="1" si="16"/>
        <v>30</v>
      </c>
      <c r="O206">
        <f t="shared" si="17"/>
        <v>0</v>
      </c>
      <c r="P206">
        <f t="shared" ca="1" si="18"/>
        <v>0</v>
      </c>
      <c r="Q206">
        <f t="shared" ca="1" si="19"/>
        <v>0</v>
      </c>
      <c r="R206">
        <v>30</v>
      </c>
      <c r="S206">
        <v>60</v>
      </c>
      <c r="T206" t="s">
        <v>51</v>
      </c>
      <c r="U206" t="s">
        <v>196</v>
      </c>
      <c r="V206" t="s">
        <v>196</v>
      </c>
    </row>
    <row r="207" spans="1:22" x14ac:dyDescent="0.25">
      <c r="A207">
        <v>31</v>
      </c>
      <c r="C207" t="s">
        <v>379</v>
      </c>
      <c r="D207" t="s">
        <v>268</v>
      </c>
      <c r="E207" s="1" t="s">
        <v>322</v>
      </c>
      <c r="F207" t="s">
        <v>484</v>
      </c>
      <c r="G207" t="s">
        <v>52</v>
      </c>
      <c r="H207" t="s">
        <v>490</v>
      </c>
      <c r="I207" t="s">
        <v>525</v>
      </c>
      <c r="J207" s="4" t="s">
        <v>526</v>
      </c>
      <c r="K207" t="s">
        <v>379</v>
      </c>
      <c r="L207" t="s">
        <v>380</v>
      </c>
      <c r="M207">
        <f t="shared" ca="1" si="15"/>
        <v>0</v>
      </c>
      <c r="N207">
        <f t="shared" ca="1" si="16"/>
        <v>30</v>
      </c>
      <c r="O207">
        <f t="shared" si="17"/>
        <v>0</v>
      </c>
      <c r="P207">
        <f t="shared" ca="1" si="18"/>
        <v>0</v>
      </c>
      <c r="Q207">
        <f t="shared" ca="1" si="19"/>
        <v>0</v>
      </c>
      <c r="R207">
        <v>30</v>
      </c>
      <c r="S207">
        <v>60</v>
      </c>
      <c r="T207" t="s">
        <v>52</v>
      </c>
      <c r="U207" t="s">
        <v>196</v>
      </c>
      <c r="V207" t="s">
        <v>196</v>
      </c>
    </row>
    <row r="208" spans="1:22" x14ac:dyDescent="0.25">
      <c r="A208">
        <v>31</v>
      </c>
      <c r="C208" t="s">
        <v>674</v>
      </c>
      <c r="D208" t="s">
        <v>268</v>
      </c>
      <c r="E208" s="1" t="s">
        <v>322</v>
      </c>
      <c r="F208" t="s">
        <v>484</v>
      </c>
      <c r="G208" t="s">
        <v>53</v>
      </c>
      <c r="H208" t="s">
        <v>490</v>
      </c>
      <c r="I208" t="s">
        <v>525</v>
      </c>
      <c r="J208" s="4" t="s">
        <v>526</v>
      </c>
      <c r="K208" t="s">
        <v>674</v>
      </c>
      <c r="L208" t="s">
        <v>675</v>
      </c>
      <c r="M208">
        <f t="shared" ca="1" si="15"/>
        <v>0</v>
      </c>
      <c r="N208">
        <f t="shared" ca="1" si="16"/>
        <v>30</v>
      </c>
      <c r="O208">
        <f t="shared" si="17"/>
        <v>0</v>
      </c>
      <c r="P208">
        <f t="shared" ca="1" si="18"/>
        <v>0</v>
      </c>
      <c r="Q208">
        <f t="shared" ca="1" si="19"/>
        <v>0</v>
      </c>
      <c r="R208">
        <v>30</v>
      </c>
      <c r="S208">
        <v>60</v>
      </c>
      <c r="T208" t="s">
        <v>53</v>
      </c>
      <c r="U208" t="s">
        <v>196</v>
      </c>
      <c r="V208" t="s">
        <v>196</v>
      </c>
    </row>
    <row r="209" spans="1:22" x14ac:dyDescent="0.25">
      <c r="A209">
        <v>32</v>
      </c>
      <c r="C209" t="s">
        <v>351</v>
      </c>
      <c r="D209" t="s">
        <v>268</v>
      </c>
      <c r="E209" s="1" t="s">
        <v>322</v>
      </c>
      <c r="F209" t="s">
        <v>485</v>
      </c>
      <c r="G209" t="s">
        <v>208</v>
      </c>
      <c r="H209" t="s">
        <v>490</v>
      </c>
      <c r="I209" t="s">
        <v>525</v>
      </c>
      <c r="J209" s="4" t="s">
        <v>526</v>
      </c>
      <c r="K209" t="s">
        <v>351</v>
      </c>
      <c r="L209" t="s">
        <v>352</v>
      </c>
      <c r="M209">
        <f t="shared" ca="1" si="15"/>
        <v>0</v>
      </c>
      <c r="N209">
        <f t="shared" ca="1" si="16"/>
        <v>30</v>
      </c>
      <c r="O209">
        <f t="shared" si="17"/>
        <v>0</v>
      </c>
      <c r="P209">
        <f t="shared" ca="1" si="18"/>
        <v>0</v>
      </c>
      <c r="Q209">
        <f t="shared" ca="1" si="19"/>
        <v>0</v>
      </c>
      <c r="R209">
        <v>30</v>
      </c>
      <c r="S209">
        <v>60</v>
      </c>
      <c r="T209" t="s">
        <v>208</v>
      </c>
      <c r="U209" t="s">
        <v>196</v>
      </c>
      <c r="V209" t="s">
        <v>196</v>
      </c>
    </row>
    <row r="210" spans="1:22" x14ac:dyDescent="0.25">
      <c r="A210">
        <v>32</v>
      </c>
      <c r="C210" t="s">
        <v>349</v>
      </c>
      <c r="D210" t="s">
        <v>268</v>
      </c>
      <c r="E210" s="1" t="s">
        <v>322</v>
      </c>
      <c r="F210" t="s">
        <v>485</v>
      </c>
      <c r="G210" t="s">
        <v>49</v>
      </c>
      <c r="H210" t="s">
        <v>490</v>
      </c>
      <c r="I210" t="s">
        <v>525</v>
      </c>
      <c r="J210" s="4" t="s">
        <v>526</v>
      </c>
      <c r="K210" t="s">
        <v>349</v>
      </c>
      <c r="L210" t="s">
        <v>350</v>
      </c>
      <c r="M210">
        <f t="shared" ca="1" si="15"/>
        <v>0</v>
      </c>
      <c r="N210">
        <f t="shared" ca="1" si="16"/>
        <v>30</v>
      </c>
      <c r="O210">
        <f t="shared" si="17"/>
        <v>0</v>
      </c>
      <c r="P210">
        <f t="shared" ca="1" si="18"/>
        <v>0</v>
      </c>
      <c r="Q210">
        <f t="shared" ca="1" si="19"/>
        <v>0</v>
      </c>
      <c r="R210">
        <v>30</v>
      </c>
      <c r="S210">
        <v>60</v>
      </c>
      <c r="T210" t="s">
        <v>49</v>
      </c>
      <c r="U210" t="s">
        <v>196</v>
      </c>
      <c r="V210" t="s">
        <v>196</v>
      </c>
    </row>
    <row r="211" spans="1:22" x14ac:dyDescent="0.25">
      <c r="A211">
        <v>32</v>
      </c>
      <c r="C211" t="s">
        <v>347</v>
      </c>
      <c r="D211" t="s">
        <v>268</v>
      </c>
      <c r="E211" s="1" t="s">
        <v>322</v>
      </c>
      <c r="F211" t="s">
        <v>485</v>
      </c>
      <c r="G211" t="s">
        <v>50</v>
      </c>
      <c r="H211" t="s">
        <v>490</v>
      </c>
      <c r="I211" t="s">
        <v>525</v>
      </c>
      <c r="J211" s="4" t="s">
        <v>526</v>
      </c>
      <c r="K211" t="s">
        <v>347</v>
      </c>
      <c r="L211" t="s">
        <v>348</v>
      </c>
      <c r="M211">
        <f t="shared" ca="1" si="15"/>
        <v>0</v>
      </c>
      <c r="N211">
        <f t="shared" ca="1" si="16"/>
        <v>30</v>
      </c>
      <c r="O211">
        <f t="shared" si="17"/>
        <v>0</v>
      </c>
      <c r="P211">
        <f t="shared" ca="1" si="18"/>
        <v>0</v>
      </c>
      <c r="Q211">
        <f t="shared" ca="1" si="19"/>
        <v>0</v>
      </c>
      <c r="R211">
        <v>30</v>
      </c>
      <c r="S211">
        <v>60</v>
      </c>
      <c r="T211" t="s">
        <v>50</v>
      </c>
      <c r="U211" t="s">
        <v>196</v>
      </c>
      <c r="V211" t="s">
        <v>196</v>
      </c>
    </row>
    <row r="212" spans="1:22" x14ac:dyDescent="0.25">
      <c r="A212">
        <v>32</v>
      </c>
      <c r="C212" t="s">
        <v>345</v>
      </c>
      <c r="D212" t="s">
        <v>268</v>
      </c>
      <c r="E212" s="1" t="s">
        <v>322</v>
      </c>
      <c r="F212" t="s">
        <v>485</v>
      </c>
      <c r="G212" t="s">
        <v>51</v>
      </c>
      <c r="H212" t="s">
        <v>490</v>
      </c>
      <c r="I212" t="s">
        <v>525</v>
      </c>
      <c r="J212" s="4" t="s">
        <v>526</v>
      </c>
      <c r="K212" t="s">
        <v>345</v>
      </c>
      <c r="L212" t="s">
        <v>346</v>
      </c>
      <c r="M212">
        <f t="shared" ca="1" si="15"/>
        <v>0</v>
      </c>
      <c r="N212">
        <f t="shared" ca="1" si="16"/>
        <v>30</v>
      </c>
      <c r="O212">
        <f t="shared" si="17"/>
        <v>0</v>
      </c>
      <c r="P212">
        <f t="shared" ca="1" si="18"/>
        <v>0</v>
      </c>
      <c r="Q212">
        <f t="shared" ca="1" si="19"/>
        <v>0</v>
      </c>
      <c r="R212">
        <v>30</v>
      </c>
      <c r="S212">
        <v>60</v>
      </c>
      <c r="T212" t="s">
        <v>51</v>
      </c>
      <c r="U212" t="s">
        <v>196</v>
      </c>
      <c r="V212" t="s">
        <v>196</v>
      </c>
    </row>
    <row r="213" spans="1:22" x14ac:dyDescent="0.25">
      <c r="A213">
        <v>32</v>
      </c>
      <c r="C213" t="s">
        <v>343</v>
      </c>
      <c r="D213" t="s">
        <v>268</v>
      </c>
      <c r="E213" s="1" t="s">
        <v>322</v>
      </c>
      <c r="F213" t="s">
        <v>485</v>
      </c>
      <c r="G213" t="s">
        <v>52</v>
      </c>
      <c r="H213" t="s">
        <v>490</v>
      </c>
      <c r="I213" t="s">
        <v>525</v>
      </c>
      <c r="J213" s="4" t="s">
        <v>526</v>
      </c>
      <c r="K213" t="s">
        <v>343</v>
      </c>
      <c r="L213" t="s">
        <v>344</v>
      </c>
      <c r="M213">
        <f t="shared" ca="1" si="15"/>
        <v>0</v>
      </c>
      <c r="N213">
        <f t="shared" ca="1" si="16"/>
        <v>30</v>
      </c>
      <c r="O213">
        <f t="shared" si="17"/>
        <v>0</v>
      </c>
      <c r="P213">
        <f t="shared" ca="1" si="18"/>
        <v>0</v>
      </c>
      <c r="Q213">
        <f t="shared" ca="1" si="19"/>
        <v>0</v>
      </c>
      <c r="R213">
        <v>30</v>
      </c>
      <c r="S213">
        <v>60</v>
      </c>
      <c r="T213" t="s">
        <v>52</v>
      </c>
      <c r="U213" t="s">
        <v>196</v>
      </c>
      <c r="V213" t="s">
        <v>196</v>
      </c>
    </row>
    <row r="214" spans="1:22" x14ac:dyDescent="0.25">
      <c r="A214">
        <v>32</v>
      </c>
      <c r="C214" t="s">
        <v>353</v>
      </c>
      <c r="D214" t="s">
        <v>268</v>
      </c>
      <c r="E214" s="1" t="s">
        <v>322</v>
      </c>
      <c r="F214" t="s">
        <v>485</v>
      </c>
      <c r="G214" t="s">
        <v>53</v>
      </c>
      <c r="H214" t="s">
        <v>490</v>
      </c>
      <c r="I214" t="s">
        <v>525</v>
      </c>
      <c r="J214" s="4" t="s">
        <v>526</v>
      </c>
      <c r="K214" t="s">
        <v>353</v>
      </c>
      <c r="L214" t="s">
        <v>354</v>
      </c>
      <c r="M214">
        <f t="shared" ca="1" si="15"/>
        <v>0</v>
      </c>
      <c r="N214">
        <f t="shared" ca="1" si="16"/>
        <v>30</v>
      </c>
      <c r="O214">
        <f t="shared" si="17"/>
        <v>0</v>
      </c>
      <c r="P214">
        <f t="shared" ca="1" si="18"/>
        <v>0</v>
      </c>
      <c r="Q214">
        <f t="shared" ca="1" si="19"/>
        <v>0</v>
      </c>
      <c r="R214">
        <v>30</v>
      </c>
      <c r="S214">
        <v>60</v>
      </c>
      <c r="T214" t="s">
        <v>53</v>
      </c>
      <c r="U214" t="s">
        <v>196</v>
      </c>
      <c r="V214" t="s">
        <v>196</v>
      </c>
    </row>
    <row r="215" spans="1:22" x14ac:dyDescent="0.25">
      <c r="A215">
        <v>33</v>
      </c>
      <c r="C215" t="s">
        <v>1055</v>
      </c>
      <c r="D215" t="s">
        <v>268</v>
      </c>
      <c r="E215" s="1" t="s">
        <v>322</v>
      </c>
      <c r="F215" t="s">
        <v>1056</v>
      </c>
      <c r="G215" t="s">
        <v>208</v>
      </c>
      <c r="H215" t="s">
        <v>490</v>
      </c>
      <c r="I215" t="s">
        <v>525</v>
      </c>
      <c r="J215" s="4" t="s">
        <v>526</v>
      </c>
      <c r="K215" t="s">
        <v>1055</v>
      </c>
      <c r="L215" t="s">
        <v>1057</v>
      </c>
      <c r="M215">
        <f t="shared" ca="1" si="15"/>
        <v>0</v>
      </c>
      <c r="N215">
        <f t="shared" ca="1" si="16"/>
        <v>30</v>
      </c>
      <c r="O215">
        <f t="shared" si="17"/>
        <v>0</v>
      </c>
      <c r="P215">
        <f t="shared" ca="1" si="18"/>
        <v>0</v>
      </c>
      <c r="Q215">
        <f t="shared" ca="1" si="19"/>
        <v>0</v>
      </c>
      <c r="R215">
        <v>30</v>
      </c>
      <c r="S215">
        <v>60</v>
      </c>
      <c r="T215" t="s">
        <v>208</v>
      </c>
      <c r="U215" t="s">
        <v>196</v>
      </c>
      <c r="V215" t="s">
        <v>196</v>
      </c>
    </row>
    <row r="216" spans="1:22" x14ac:dyDescent="0.25">
      <c r="A216">
        <v>33</v>
      </c>
      <c r="C216" t="s">
        <v>1058</v>
      </c>
      <c r="D216" t="s">
        <v>268</v>
      </c>
      <c r="E216" s="1" t="s">
        <v>322</v>
      </c>
      <c r="F216" t="s">
        <v>1056</v>
      </c>
      <c r="G216" t="s">
        <v>49</v>
      </c>
      <c r="H216" t="s">
        <v>490</v>
      </c>
      <c r="I216" t="s">
        <v>525</v>
      </c>
      <c r="J216" s="4" t="s">
        <v>526</v>
      </c>
      <c r="K216" t="s">
        <v>1058</v>
      </c>
      <c r="L216" t="s">
        <v>1059</v>
      </c>
      <c r="M216">
        <f t="shared" ca="1" si="15"/>
        <v>0</v>
      </c>
      <c r="N216">
        <f t="shared" ca="1" si="16"/>
        <v>30</v>
      </c>
      <c r="O216">
        <f t="shared" si="17"/>
        <v>0</v>
      </c>
      <c r="P216">
        <f t="shared" ca="1" si="18"/>
        <v>0</v>
      </c>
      <c r="Q216">
        <f t="shared" ca="1" si="19"/>
        <v>0</v>
      </c>
      <c r="R216">
        <v>30</v>
      </c>
      <c r="S216">
        <v>60</v>
      </c>
      <c r="T216" t="s">
        <v>49</v>
      </c>
      <c r="U216" t="s">
        <v>196</v>
      </c>
      <c r="V216" t="s">
        <v>196</v>
      </c>
    </row>
    <row r="217" spans="1:22" x14ac:dyDescent="0.25">
      <c r="A217">
        <v>33</v>
      </c>
      <c r="C217" t="s">
        <v>1060</v>
      </c>
      <c r="D217" t="s">
        <v>268</v>
      </c>
      <c r="E217" s="1" t="s">
        <v>322</v>
      </c>
      <c r="F217" t="s">
        <v>1056</v>
      </c>
      <c r="G217" t="s">
        <v>50</v>
      </c>
      <c r="H217" t="s">
        <v>490</v>
      </c>
      <c r="I217" t="s">
        <v>525</v>
      </c>
      <c r="J217" s="4" t="s">
        <v>526</v>
      </c>
      <c r="K217" t="s">
        <v>1060</v>
      </c>
      <c r="L217" t="s">
        <v>1061</v>
      </c>
      <c r="M217">
        <f t="shared" ca="1" si="15"/>
        <v>0</v>
      </c>
      <c r="N217">
        <f t="shared" ca="1" si="16"/>
        <v>30</v>
      </c>
      <c r="O217">
        <f t="shared" si="17"/>
        <v>0</v>
      </c>
      <c r="P217">
        <f t="shared" ca="1" si="18"/>
        <v>0</v>
      </c>
      <c r="Q217">
        <f t="shared" ca="1" si="19"/>
        <v>0</v>
      </c>
      <c r="R217">
        <v>30</v>
      </c>
      <c r="S217">
        <v>60</v>
      </c>
      <c r="T217" t="s">
        <v>50</v>
      </c>
      <c r="U217" t="s">
        <v>196</v>
      </c>
      <c r="V217" t="s">
        <v>196</v>
      </c>
    </row>
    <row r="218" spans="1:22" x14ac:dyDescent="0.25">
      <c r="A218">
        <v>33</v>
      </c>
      <c r="C218" t="s">
        <v>1062</v>
      </c>
      <c r="D218" t="s">
        <v>268</v>
      </c>
      <c r="E218" s="1" t="s">
        <v>322</v>
      </c>
      <c r="F218" t="s">
        <v>1056</v>
      </c>
      <c r="G218" t="s">
        <v>51</v>
      </c>
      <c r="H218" t="s">
        <v>490</v>
      </c>
      <c r="I218" t="s">
        <v>525</v>
      </c>
      <c r="J218" s="4" t="s">
        <v>526</v>
      </c>
      <c r="K218" t="s">
        <v>1062</v>
      </c>
      <c r="L218" t="s">
        <v>1063</v>
      </c>
      <c r="M218">
        <f t="shared" ca="1" si="15"/>
        <v>0</v>
      </c>
      <c r="N218">
        <f t="shared" ca="1" si="16"/>
        <v>30</v>
      </c>
      <c r="O218">
        <f t="shared" si="17"/>
        <v>0</v>
      </c>
      <c r="P218">
        <f t="shared" ca="1" si="18"/>
        <v>0</v>
      </c>
      <c r="Q218">
        <f t="shared" ca="1" si="19"/>
        <v>0</v>
      </c>
      <c r="R218">
        <v>30</v>
      </c>
      <c r="S218">
        <v>60</v>
      </c>
      <c r="T218" t="s">
        <v>51</v>
      </c>
      <c r="U218" t="s">
        <v>196</v>
      </c>
      <c r="V218" t="s">
        <v>196</v>
      </c>
    </row>
    <row r="219" spans="1:22" x14ac:dyDescent="0.25">
      <c r="A219">
        <v>33</v>
      </c>
      <c r="C219" t="s">
        <v>1064</v>
      </c>
      <c r="D219" t="s">
        <v>268</v>
      </c>
      <c r="E219" s="1" t="s">
        <v>322</v>
      </c>
      <c r="F219" t="s">
        <v>1056</v>
      </c>
      <c r="G219" t="s">
        <v>52</v>
      </c>
      <c r="H219" t="s">
        <v>490</v>
      </c>
      <c r="I219" t="s">
        <v>525</v>
      </c>
      <c r="J219" s="4" t="s">
        <v>526</v>
      </c>
      <c r="K219" t="s">
        <v>1064</v>
      </c>
      <c r="L219" t="s">
        <v>1065</v>
      </c>
      <c r="M219">
        <f t="shared" ca="1" si="15"/>
        <v>0</v>
      </c>
      <c r="N219">
        <f t="shared" ca="1" si="16"/>
        <v>30</v>
      </c>
      <c r="O219">
        <f t="shared" si="17"/>
        <v>0</v>
      </c>
      <c r="P219">
        <f t="shared" ca="1" si="18"/>
        <v>0</v>
      </c>
      <c r="Q219">
        <f t="shared" ca="1" si="19"/>
        <v>0</v>
      </c>
      <c r="R219">
        <v>30</v>
      </c>
      <c r="S219">
        <v>60</v>
      </c>
      <c r="T219" t="s">
        <v>52</v>
      </c>
      <c r="U219" t="s">
        <v>196</v>
      </c>
      <c r="V219" t="s">
        <v>196</v>
      </c>
    </row>
    <row r="220" spans="1:22" x14ac:dyDescent="0.25">
      <c r="A220">
        <v>33</v>
      </c>
      <c r="C220" t="s">
        <v>1066</v>
      </c>
      <c r="D220" t="s">
        <v>268</v>
      </c>
      <c r="E220" s="1" t="s">
        <v>322</v>
      </c>
      <c r="F220" t="s">
        <v>1056</v>
      </c>
      <c r="G220" t="s">
        <v>53</v>
      </c>
      <c r="H220" t="s">
        <v>490</v>
      </c>
      <c r="I220" t="s">
        <v>525</v>
      </c>
      <c r="J220" s="4" t="s">
        <v>526</v>
      </c>
      <c r="K220" t="s">
        <v>1066</v>
      </c>
      <c r="L220" t="s">
        <v>1067</v>
      </c>
      <c r="M220">
        <f t="shared" ca="1" si="15"/>
        <v>0</v>
      </c>
      <c r="N220">
        <f t="shared" ca="1" si="16"/>
        <v>30</v>
      </c>
      <c r="O220">
        <f t="shared" si="17"/>
        <v>0</v>
      </c>
      <c r="P220">
        <f t="shared" ca="1" si="18"/>
        <v>0</v>
      </c>
      <c r="Q220">
        <f t="shared" ca="1" si="19"/>
        <v>0</v>
      </c>
      <c r="R220">
        <v>30</v>
      </c>
      <c r="S220">
        <v>60</v>
      </c>
      <c r="T220" t="s">
        <v>53</v>
      </c>
      <c r="U220" t="s">
        <v>196</v>
      </c>
      <c r="V220" t="s">
        <v>196</v>
      </c>
    </row>
    <row r="221" spans="1:22" x14ac:dyDescent="0.25">
      <c r="A221">
        <v>34</v>
      </c>
      <c r="C221" t="s">
        <v>1068</v>
      </c>
      <c r="D221" t="s">
        <v>268</v>
      </c>
      <c r="E221" s="1" t="s">
        <v>322</v>
      </c>
      <c r="F221" t="s">
        <v>1069</v>
      </c>
      <c r="G221" t="s">
        <v>208</v>
      </c>
      <c r="H221" t="s">
        <v>490</v>
      </c>
      <c r="I221" t="s">
        <v>525</v>
      </c>
      <c r="J221" s="4" t="s">
        <v>526</v>
      </c>
      <c r="K221" t="s">
        <v>1068</v>
      </c>
      <c r="L221" t="s">
        <v>1070</v>
      </c>
      <c r="M221">
        <f t="shared" ca="1" si="15"/>
        <v>0</v>
      </c>
      <c r="N221">
        <f t="shared" ca="1" si="16"/>
        <v>30</v>
      </c>
      <c r="O221">
        <f t="shared" si="17"/>
        <v>0</v>
      </c>
      <c r="P221">
        <f t="shared" ca="1" si="18"/>
        <v>0</v>
      </c>
      <c r="Q221">
        <f t="shared" ca="1" si="19"/>
        <v>0</v>
      </c>
      <c r="R221">
        <v>30</v>
      </c>
      <c r="S221">
        <v>60</v>
      </c>
      <c r="T221" t="s">
        <v>208</v>
      </c>
      <c r="U221" t="s">
        <v>196</v>
      </c>
      <c r="V221" t="s">
        <v>196</v>
      </c>
    </row>
    <row r="222" spans="1:22" x14ac:dyDescent="0.25">
      <c r="A222">
        <v>34</v>
      </c>
      <c r="C222" t="s">
        <v>1071</v>
      </c>
      <c r="D222" t="s">
        <v>268</v>
      </c>
      <c r="E222" s="1" t="s">
        <v>322</v>
      </c>
      <c r="F222" t="s">
        <v>1069</v>
      </c>
      <c r="G222" t="s">
        <v>49</v>
      </c>
      <c r="H222" t="s">
        <v>490</v>
      </c>
      <c r="I222" t="s">
        <v>525</v>
      </c>
      <c r="J222" s="4" t="s">
        <v>526</v>
      </c>
      <c r="K222" t="s">
        <v>1071</v>
      </c>
      <c r="L222" t="s">
        <v>1072</v>
      </c>
      <c r="M222">
        <f t="shared" ca="1" si="15"/>
        <v>0</v>
      </c>
      <c r="N222">
        <f t="shared" ca="1" si="16"/>
        <v>30</v>
      </c>
      <c r="O222">
        <f t="shared" si="17"/>
        <v>0</v>
      </c>
      <c r="P222">
        <f t="shared" ca="1" si="18"/>
        <v>0</v>
      </c>
      <c r="Q222">
        <f t="shared" ca="1" si="19"/>
        <v>0</v>
      </c>
      <c r="R222">
        <v>30</v>
      </c>
      <c r="S222">
        <v>60</v>
      </c>
      <c r="T222" t="s">
        <v>49</v>
      </c>
      <c r="U222" t="s">
        <v>196</v>
      </c>
      <c r="V222" t="s">
        <v>196</v>
      </c>
    </row>
    <row r="223" spans="1:22" x14ac:dyDescent="0.25">
      <c r="A223">
        <v>34</v>
      </c>
      <c r="C223" t="s">
        <v>1073</v>
      </c>
      <c r="D223" t="s">
        <v>268</v>
      </c>
      <c r="E223" s="1" t="s">
        <v>322</v>
      </c>
      <c r="F223" t="s">
        <v>1069</v>
      </c>
      <c r="G223" t="s">
        <v>50</v>
      </c>
      <c r="H223" t="s">
        <v>490</v>
      </c>
      <c r="I223" t="s">
        <v>525</v>
      </c>
      <c r="J223" s="4" t="s">
        <v>526</v>
      </c>
      <c r="K223" t="s">
        <v>1073</v>
      </c>
      <c r="L223" t="s">
        <v>1074</v>
      </c>
      <c r="M223">
        <f t="shared" ca="1" si="15"/>
        <v>0</v>
      </c>
      <c r="N223">
        <f t="shared" ca="1" si="16"/>
        <v>30</v>
      </c>
      <c r="O223">
        <f t="shared" si="17"/>
        <v>0</v>
      </c>
      <c r="P223">
        <f t="shared" ca="1" si="18"/>
        <v>0</v>
      </c>
      <c r="Q223">
        <f t="shared" ca="1" si="19"/>
        <v>0</v>
      </c>
      <c r="R223">
        <v>30</v>
      </c>
      <c r="S223">
        <v>60</v>
      </c>
      <c r="T223" t="s">
        <v>50</v>
      </c>
      <c r="U223" t="s">
        <v>196</v>
      </c>
      <c r="V223" t="s">
        <v>196</v>
      </c>
    </row>
    <row r="224" spans="1:22" x14ac:dyDescent="0.25">
      <c r="A224">
        <v>34</v>
      </c>
      <c r="C224" t="s">
        <v>1075</v>
      </c>
      <c r="D224" t="s">
        <v>268</v>
      </c>
      <c r="E224" s="1" t="s">
        <v>322</v>
      </c>
      <c r="F224" t="s">
        <v>1069</v>
      </c>
      <c r="G224" t="s">
        <v>51</v>
      </c>
      <c r="H224" t="s">
        <v>490</v>
      </c>
      <c r="I224" t="s">
        <v>525</v>
      </c>
      <c r="J224" s="4" t="s">
        <v>526</v>
      </c>
      <c r="K224" t="s">
        <v>1075</v>
      </c>
      <c r="L224" t="s">
        <v>1076</v>
      </c>
      <c r="M224">
        <f t="shared" ca="1" si="15"/>
        <v>0</v>
      </c>
      <c r="N224">
        <f t="shared" ca="1" si="16"/>
        <v>30</v>
      </c>
      <c r="O224">
        <f t="shared" si="17"/>
        <v>0</v>
      </c>
      <c r="P224">
        <f t="shared" ca="1" si="18"/>
        <v>0</v>
      </c>
      <c r="Q224">
        <f t="shared" ca="1" si="19"/>
        <v>0</v>
      </c>
      <c r="R224">
        <v>30</v>
      </c>
      <c r="S224">
        <v>60</v>
      </c>
      <c r="T224" t="s">
        <v>51</v>
      </c>
      <c r="U224" t="s">
        <v>196</v>
      </c>
      <c r="V224" t="s">
        <v>196</v>
      </c>
    </row>
    <row r="225" spans="1:22" x14ac:dyDescent="0.25">
      <c r="A225">
        <v>34</v>
      </c>
      <c r="C225" t="s">
        <v>1077</v>
      </c>
      <c r="D225" t="s">
        <v>268</v>
      </c>
      <c r="E225" s="1" t="s">
        <v>322</v>
      </c>
      <c r="F225" t="s">
        <v>1069</v>
      </c>
      <c r="G225" t="s">
        <v>52</v>
      </c>
      <c r="H225" t="s">
        <v>490</v>
      </c>
      <c r="I225" t="s">
        <v>525</v>
      </c>
      <c r="J225" s="4" t="s">
        <v>526</v>
      </c>
      <c r="K225" t="s">
        <v>1077</v>
      </c>
      <c r="L225" t="s">
        <v>1078</v>
      </c>
      <c r="M225">
        <f t="shared" ca="1" si="15"/>
        <v>0</v>
      </c>
      <c r="N225">
        <f t="shared" ca="1" si="16"/>
        <v>30</v>
      </c>
      <c r="O225">
        <f t="shared" si="17"/>
        <v>0</v>
      </c>
      <c r="P225">
        <f t="shared" ca="1" si="18"/>
        <v>0</v>
      </c>
      <c r="Q225">
        <f t="shared" ca="1" si="19"/>
        <v>0</v>
      </c>
      <c r="R225">
        <v>30</v>
      </c>
      <c r="S225">
        <v>60</v>
      </c>
      <c r="T225" t="s">
        <v>52</v>
      </c>
      <c r="U225" t="s">
        <v>196</v>
      </c>
      <c r="V225" t="s">
        <v>196</v>
      </c>
    </row>
    <row r="226" spans="1:22" x14ac:dyDescent="0.25">
      <c r="A226">
        <v>34</v>
      </c>
      <c r="C226" t="s">
        <v>1079</v>
      </c>
      <c r="D226" t="s">
        <v>268</v>
      </c>
      <c r="E226" s="1" t="s">
        <v>322</v>
      </c>
      <c r="F226" t="s">
        <v>1069</v>
      </c>
      <c r="G226" t="s">
        <v>53</v>
      </c>
      <c r="H226" t="s">
        <v>490</v>
      </c>
      <c r="I226" t="s">
        <v>525</v>
      </c>
      <c r="J226" s="4" t="s">
        <v>526</v>
      </c>
      <c r="K226" t="s">
        <v>1079</v>
      </c>
      <c r="L226" t="s">
        <v>1080</v>
      </c>
      <c r="M226">
        <f t="shared" ca="1" si="15"/>
        <v>0</v>
      </c>
      <c r="N226">
        <f t="shared" ca="1" si="16"/>
        <v>30</v>
      </c>
      <c r="O226">
        <f t="shared" si="17"/>
        <v>0</v>
      </c>
      <c r="P226">
        <f t="shared" ca="1" si="18"/>
        <v>0</v>
      </c>
      <c r="Q226">
        <f t="shared" ca="1" si="19"/>
        <v>0</v>
      </c>
      <c r="R226">
        <v>30</v>
      </c>
      <c r="S226">
        <v>60</v>
      </c>
      <c r="T226" t="s">
        <v>53</v>
      </c>
      <c r="U226" t="s">
        <v>196</v>
      </c>
      <c r="V226" t="s">
        <v>196</v>
      </c>
    </row>
    <row r="227" spans="1:22" x14ac:dyDescent="0.25">
      <c r="A227">
        <v>35</v>
      </c>
      <c r="C227" t="s">
        <v>1081</v>
      </c>
      <c r="D227" t="s">
        <v>268</v>
      </c>
      <c r="E227" s="1" t="s">
        <v>322</v>
      </c>
      <c r="F227" t="s">
        <v>1082</v>
      </c>
      <c r="G227" t="s">
        <v>208</v>
      </c>
      <c r="H227" t="s">
        <v>490</v>
      </c>
      <c r="I227" t="s">
        <v>525</v>
      </c>
      <c r="J227" s="4" t="s">
        <v>526</v>
      </c>
      <c r="K227" t="s">
        <v>1081</v>
      </c>
      <c r="L227" t="s">
        <v>1083</v>
      </c>
      <c r="M227">
        <f t="shared" ca="1" si="15"/>
        <v>0</v>
      </c>
      <c r="N227">
        <f t="shared" ca="1" si="16"/>
        <v>30</v>
      </c>
      <c r="O227">
        <f t="shared" si="17"/>
        <v>0</v>
      </c>
      <c r="P227">
        <f t="shared" ca="1" si="18"/>
        <v>0</v>
      </c>
      <c r="Q227">
        <f t="shared" ca="1" si="19"/>
        <v>0</v>
      </c>
      <c r="R227">
        <v>30</v>
      </c>
      <c r="S227">
        <v>60</v>
      </c>
      <c r="T227" t="s">
        <v>208</v>
      </c>
      <c r="U227" t="s">
        <v>196</v>
      </c>
      <c r="V227" t="s">
        <v>196</v>
      </c>
    </row>
    <row r="228" spans="1:22" x14ac:dyDescent="0.25">
      <c r="A228">
        <v>35</v>
      </c>
      <c r="C228" t="s">
        <v>1084</v>
      </c>
      <c r="D228" t="s">
        <v>268</v>
      </c>
      <c r="E228" s="1" t="s">
        <v>322</v>
      </c>
      <c r="F228" t="s">
        <v>1082</v>
      </c>
      <c r="G228" t="s">
        <v>49</v>
      </c>
      <c r="H228" t="s">
        <v>490</v>
      </c>
      <c r="I228" t="s">
        <v>525</v>
      </c>
      <c r="J228" s="4" t="s">
        <v>526</v>
      </c>
      <c r="K228" t="s">
        <v>1084</v>
      </c>
      <c r="L228" t="s">
        <v>1085</v>
      </c>
      <c r="M228">
        <f t="shared" ca="1" si="15"/>
        <v>0</v>
      </c>
      <c r="N228">
        <f t="shared" ca="1" si="16"/>
        <v>30</v>
      </c>
      <c r="O228">
        <f t="shared" si="17"/>
        <v>0</v>
      </c>
      <c r="P228">
        <f t="shared" ca="1" si="18"/>
        <v>0</v>
      </c>
      <c r="Q228">
        <f t="shared" ca="1" si="19"/>
        <v>0</v>
      </c>
      <c r="R228">
        <v>30</v>
      </c>
      <c r="S228">
        <v>60</v>
      </c>
      <c r="T228" t="s">
        <v>49</v>
      </c>
      <c r="U228" t="s">
        <v>196</v>
      </c>
      <c r="V228" t="s">
        <v>196</v>
      </c>
    </row>
    <row r="229" spans="1:22" x14ac:dyDescent="0.25">
      <c r="A229">
        <v>35</v>
      </c>
      <c r="C229" t="s">
        <v>1086</v>
      </c>
      <c r="D229" t="s">
        <v>268</v>
      </c>
      <c r="E229" s="1" t="s">
        <v>322</v>
      </c>
      <c r="F229" t="s">
        <v>1082</v>
      </c>
      <c r="G229" t="s">
        <v>50</v>
      </c>
      <c r="H229" t="s">
        <v>490</v>
      </c>
      <c r="I229" t="s">
        <v>525</v>
      </c>
      <c r="J229" s="4" t="s">
        <v>526</v>
      </c>
      <c r="K229" t="s">
        <v>1086</v>
      </c>
      <c r="L229" t="s">
        <v>1087</v>
      </c>
      <c r="M229">
        <f t="shared" ca="1" si="15"/>
        <v>0</v>
      </c>
      <c r="N229">
        <f t="shared" ca="1" si="16"/>
        <v>30</v>
      </c>
      <c r="O229">
        <f t="shared" si="17"/>
        <v>0</v>
      </c>
      <c r="P229">
        <f t="shared" ca="1" si="18"/>
        <v>0</v>
      </c>
      <c r="Q229">
        <f t="shared" ca="1" si="19"/>
        <v>0</v>
      </c>
      <c r="R229">
        <v>30</v>
      </c>
      <c r="S229">
        <v>60</v>
      </c>
      <c r="T229" t="s">
        <v>50</v>
      </c>
      <c r="U229" t="s">
        <v>196</v>
      </c>
      <c r="V229" t="s">
        <v>196</v>
      </c>
    </row>
    <row r="230" spans="1:22" x14ac:dyDescent="0.25">
      <c r="A230">
        <v>35</v>
      </c>
      <c r="C230" t="s">
        <v>1088</v>
      </c>
      <c r="D230" t="s">
        <v>268</v>
      </c>
      <c r="E230" s="1" t="s">
        <v>322</v>
      </c>
      <c r="F230" t="s">
        <v>1082</v>
      </c>
      <c r="G230" t="s">
        <v>51</v>
      </c>
      <c r="H230" t="s">
        <v>490</v>
      </c>
      <c r="I230" t="s">
        <v>525</v>
      </c>
      <c r="J230" s="4" t="s">
        <v>526</v>
      </c>
      <c r="K230" t="s">
        <v>1088</v>
      </c>
      <c r="L230" t="s">
        <v>1089</v>
      </c>
      <c r="M230">
        <f t="shared" ca="1" si="15"/>
        <v>0</v>
      </c>
      <c r="N230">
        <f t="shared" ca="1" si="16"/>
        <v>30</v>
      </c>
      <c r="O230">
        <f t="shared" si="17"/>
        <v>0</v>
      </c>
      <c r="P230">
        <f t="shared" ca="1" si="18"/>
        <v>0</v>
      </c>
      <c r="Q230">
        <f t="shared" ca="1" si="19"/>
        <v>0</v>
      </c>
      <c r="R230">
        <v>30</v>
      </c>
      <c r="S230">
        <v>60</v>
      </c>
      <c r="T230" t="s">
        <v>51</v>
      </c>
      <c r="U230" t="s">
        <v>196</v>
      </c>
      <c r="V230" t="s">
        <v>196</v>
      </c>
    </row>
    <row r="231" spans="1:22" x14ac:dyDescent="0.25">
      <c r="A231">
        <v>35</v>
      </c>
      <c r="C231" t="s">
        <v>1090</v>
      </c>
      <c r="D231" t="s">
        <v>268</v>
      </c>
      <c r="E231" s="1" t="s">
        <v>322</v>
      </c>
      <c r="F231" t="s">
        <v>1082</v>
      </c>
      <c r="G231" t="s">
        <v>52</v>
      </c>
      <c r="H231" t="s">
        <v>490</v>
      </c>
      <c r="I231" t="s">
        <v>525</v>
      </c>
      <c r="J231" s="4" t="s">
        <v>526</v>
      </c>
      <c r="K231" t="s">
        <v>1090</v>
      </c>
      <c r="L231" t="s">
        <v>1091</v>
      </c>
      <c r="M231">
        <f t="shared" ca="1" si="15"/>
        <v>0</v>
      </c>
      <c r="N231">
        <f t="shared" ca="1" si="16"/>
        <v>30</v>
      </c>
      <c r="O231">
        <f t="shared" si="17"/>
        <v>0</v>
      </c>
      <c r="P231">
        <f t="shared" ca="1" si="18"/>
        <v>0</v>
      </c>
      <c r="Q231">
        <f t="shared" ca="1" si="19"/>
        <v>0</v>
      </c>
      <c r="R231">
        <v>30</v>
      </c>
      <c r="S231">
        <v>60</v>
      </c>
      <c r="T231" t="s">
        <v>52</v>
      </c>
      <c r="U231" t="s">
        <v>196</v>
      </c>
      <c r="V231" t="s">
        <v>196</v>
      </c>
    </row>
    <row r="232" spans="1:22" x14ac:dyDescent="0.25">
      <c r="A232">
        <v>35</v>
      </c>
      <c r="C232" t="s">
        <v>1092</v>
      </c>
      <c r="D232" t="s">
        <v>268</v>
      </c>
      <c r="E232" s="1" t="s">
        <v>322</v>
      </c>
      <c r="F232" t="s">
        <v>1082</v>
      </c>
      <c r="G232" t="s">
        <v>53</v>
      </c>
      <c r="H232" t="s">
        <v>490</v>
      </c>
      <c r="I232" t="s">
        <v>525</v>
      </c>
      <c r="J232" s="4" t="s">
        <v>526</v>
      </c>
      <c r="K232" t="s">
        <v>1092</v>
      </c>
      <c r="L232" t="s">
        <v>1093</v>
      </c>
      <c r="M232">
        <f t="shared" ca="1" si="15"/>
        <v>0</v>
      </c>
      <c r="N232">
        <f t="shared" ca="1" si="16"/>
        <v>30</v>
      </c>
      <c r="O232">
        <f t="shared" si="17"/>
        <v>0</v>
      </c>
      <c r="P232">
        <f t="shared" ca="1" si="18"/>
        <v>0</v>
      </c>
      <c r="Q232">
        <f t="shared" ca="1" si="19"/>
        <v>0</v>
      </c>
      <c r="R232">
        <v>30</v>
      </c>
      <c r="S232">
        <v>60</v>
      </c>
      <c r="T232" t="s">
        <v>53</v>
      </c>
      <c r="U232" t="s">
        <v>196</v>
      </c>
      <c r="V232" t="s">
        <v>196</v>
      </c>
    </row>
    <row r="233" spans="1:22" x14ac:dyDescent="0.25">
      <c r="A233">
        <v>36</v>
      </c>
      <c r="C233" t="s">
        <v>1094</v>
      </c>
      <c r="D233" t="s">
        <v>268</v>
      </c>
      <c r="E233" s="1" t="s">
        <v>322</v>
      </c>
      <c r="F233" t="s">
        <v>1095</v>
      </c>
      <c r="G233" t="s">
        <v>208</v>
      </c>
      <c r="H233" t="s">
        <v>490</v>
      </c>
      <c r="I233" t="s">
        <v>525</v>
      </c>
      <c r="J233" s="4" t="s">
        <v>526</v>
      </c>
      <c r="K233" t="s">
        <v>1094</v>
      </c>
      <c r="L233" t="s">
        <v>1096</v>
      </c>
      <c r="M233">
        <f t="shared" ca="1" si="15"/>
        <v>0</v>
      </c>
      <c r="N233">
        <f t="shared" ca="1" si="16"/>
        <v>30</v>
      </c>
      <c r="O233">
        <f t="shared" si="17"/>
        <v>0</v>
      </c>
      <c r="P233">
        <f t="shared" ca="1" si="18"/>
        <v>0</v>
      </c>
      <c r="Q233">
        <f t="shared" ca="1" si="19"/>
        <v>0</v>
      </c>
      <c r="R233">
        <v>30</v>
      </c>
      <c r="S233">
        <v>60</v>
      </c>
      <c r="T233" t="s">
        <v>208</v>
      </c>
      <c r="U233" t="s">
        <v>196</v>
      </c>
      <c r="V233" t="s">
        <v>196</v>
      </c>
    </row>
    <row r="234" spans="1:22" x14ac:dyDescent="0.25">
      <c r="A234">
        <v>36</v>
      </c>
      <c r="C234" t="s">
        <v>1097</v>
      </c>
      <c r="D234" t="s">
        <v>268</v>
      </c>
      <c r="E234" s="1" t="s">
        <v>322</v>
      </c>
      <c r="F234" t="s">
        <v>1095</v>
      </c>
      <c r="G234" t="s">
        <v>49</v>
      </c>
      <c r="H234" t="s">
        <v>490</v>
      </c>
      <c r="I234" t="s">
        <v>525</v>
      </c>
      <c r="J234" s="4" t="s">
        <v>526</v>
      </c>
      <c r="K234" t="s">
        <v>1097</v>
      </c>
      <c r="L234" t="s">
        <v>1098</v>
      </c>
      <c r="M234">
        <f t="shared" ca="1" si="15"/>
        <v>0</v>
      </c>
      <c r="N234">
        <f t="shared" ca="1" si="16"/>
        <v>30</v>
      </c>
      <c r="O234">
        <f t="shared" si="17"/>
        <v>0</v>
      </c>
      <c r="P234">
        <f t="shared" ca="1" si="18"/>
        <v>0</v>
      </c>
      <c r="Q234">
        <f t="shared" ca="1" si="19"/>
        <v>0</v>
      </c>
      <c r="R234">
        <v>30</v>
      </c>
      <c r="S234">
        <v>60</v>
      </c>
      <c r="T234" t="s">
        <v>49</v>
      </c>
      <c r="U234" t="s">
        <v>196</v>
      </c>
      <c r="V234" t="s">
        <v>196</v>
      </c>
    </row>
    <row r="235" spans="1:22" x14ac:dyDescent="0.25">
      <c r="A235">
        <v>36</v>
      </c>
      <c r="C235" t="s">
        <v>1099</v>
      </c>
      <c r="D235" t="s">
        <v>268</v>
      </c>
      <c r="E235" s="1" t="s">
        <v>322</v>
      </c>
      <c r="F235" t="s">
        <v>1095</v>
      </c>
      <c r="G235" t="s">
        <v>50</v>
      </c>
      <c r="H235" t="s">
        <v>490</v>
      </c>
      <c r="I235" t="s">
        <v>525</v>
      </c>
      <c r="J235" s="4" t="s">
        <v>526</v>
      </c>
      <c r="K235" t="s">
        <v>1099</v>
      </c>
      <c r="L235" t="s">
        <v>1100</v>
      </c>
      <c r="M235">
        <f t="shared" ca="1" si="15"/>
        <v>0</v>
      </c>
      <c r="N235">
        <f t="shared" ca="1" si="16"/>
        <v>30</v>
      </c>
      <c r="O235">
        <f t="shared" si="17"/>
        <v>0</v>
      </c>
      <c r="P235">
        <f t="shared" ca="1" si="18"/>
        <v>0</v>
      </c>
      <c r="Q235">
        <f t="shared" ca="1" si="19"/>
        <v>0</v>
      </c>
      <c r="R235">
        <v>30</v>
      </c>
      <c r="S235">
        <v>60</v>
      </c>
      <c r="T235" t="s">
        <v>50</v>
      </c>
      <c r="U235" t="s">
        <v>196</v>
      </c>
      <c r="V235" t="s">
        <v>196</v>
      </c>
    </row>
    <row r="236" spans="1:22" x14ac:dyDescent="0.25">
      <c r="A236">
        <v>36</v>
      </c>
      <c r="C236" t="s">
        <v>1101</v>
      </c>
      <c r="D236" t="s">
        <v>268</v>
      </c>
      <c r="E236" s="1" t="s">
        <v>322</v>
      </c>
      <c r="F236" t="s">
        <v>1095</v>
      </c>
      <c r="G236" t="s">
        <v>51</v>
      </c>
      <c r="H236" t="s">
        <v>490</v>
      </c>
      <c r="I236" t="s">
        <v>525</v>
      </c>
      <c r="J236" s="4" t="s">
        <v>526</v>
      </c>
      <c r="K236" t="s">
        <v>1101</v>
      </c>
      <c r="L236" t="s">
        <v>1102</v>
      </c>
      <c r="M236">
        <f t="shared" ca="1" si="15"/>
        <v>0</v>
      </c>
      <c r="N236">
        <f t="shared" ca="1" si="16"/>
        <v>30</v>
      </c>
      <c r="O236">
        <f t="shared" si="17"/>
        <v>0</v>
      </c>
      <c r="P236">
        <f t="shared" ca="1" si="18"/>
        <v>0</v>
      </c>
      <c r="Q236">
        <f t="shared" ca="1" si="19"/>
        <v>0</v>
      </c>
      <c r="R236">
        <v>30</v>
      </c>
      <c r="S236">
        <v>60</v>
      </c>
      <c r="T236" t="s">
        <v>51</v>
      </c>
      <c r="U236" t="s">
        <v>196</v>
      </c>
      <c r="V236" t="s">
        <v>196</v>
      </c>
    </row>
    <row r="237" spans="1:22" x14ac:dyDescent="0.25">
      <c r="A237">
        <v>36</v>
      </c>
      <c r="C237" t="s">
        <v>1103</v>
      </c>
      <c r="D237" t="s">
        <v>268</v>
      </c>
      <c r="E237" s="1" t="s">
        <v>322</v>
      </c>
      <c r="F237" t="s">
        <v>1095</v>
      </c>
      <c r="G237" t="s">
        <v>52</v>
      </c>
      <c r="H237" t="s">
        <v>490</v>
      </c>
      <c r="I237" t="s">
        <v>525</v>
      </c>
      <c r="J237" s="4" t="s">
        <v>526</v>
      </c>
      <c r="K237" t="s">
        <v>1103</v>
      </c>
      <c r="L237" t="s">
        <v>1104</v>
      </c>
      <c r="M237">
        <f t="shared" ca="1" si="15"/>
        <v>0</v>
      </c>
      <c r="N237">
        <f t="shared" ca="1" si="16"/>
        <v>30</v>
      </c>
      <c r="O237">
        <f t="shared" si="17"/>
        <v>0</v>
      </c>
      <c r="P237">
        <f t="shared" ca="1" si="18"/>
        <v>0</v>
      </c>
      <c r="Q237">
        <f t="shared" ca="1" si="19"/>
        <v>0</v>
      </c>
      <c r="R237">
        <v>30</v>
      </c>
      <c r="S237">
        <v>60</v>
      </c>
      <c r="T237" t="s">
        <v>52</v>
      </c>
      <c r="U237" t="s">
        <v>196</v>
      </c>
      <c r="V237" t="s">
        <v>196</v>
      </c>
    </row>
    <row r="238" spans="1:22" x14ac:dyDescent="0.25">
      <c r="A238">
        <v>36</v>
      </c>
      <c r="C238" t="s">
        <v>1105</v>
      </c>
      <c r="D238" t="s">
        <v>268</v>
      </c>
      <c r="E238" s="1" t="s">
        <v>322</v>
      </c>
      <c r="F238" t="s">
        <v>1095</v>
      </c>
      <c r="G238" t="s">
        <v>53</v>
      </c>
      <c r="H238" t="s">
        <v>490</v>
      </c>
      <c r="I238" t="s">
        <v>525</v>
      </c>
      <c r="J238" s="4" t="s">
        <v>526</v>
      </c>
      <c r="K238" t="s">
        <v>1105</v>
      </c>
      <c r="L238" t="s">
        <v>1106</v>
      </c>
      <c r="M238">
        <f t="shared" ca="1" si="15"/>
        <v>0</v>
      </c>
      <c r="N238">
        <f t="shared" ca="1" si="16"/>
        <v>30</v>
      </c>
      <c r="O238">
        <f t="shared" si="17"/>
        <v>0</v>
      </c>
      <c r="P238">
        <f t="shared" ca="1" si="18"/>
        <v>0</v>
      </c>
      <c r="Q238">
        <f t="shared" ca="1" si="19"/>
        <v>0</v>
      </c>
      <c r="R238">
        <v>30</v>
      </c>
      <c r="S238">
        <v>60</v>
      </c>
      <c r="T238" t="s">
        <v>53</v>
      </c>
      <c r="U238" t="s">
        <v>196</v>
      </c>
      <c r="V238" t="s">
        <v>196</v>
      </c>
    </row>
    <row r="239" spans="1:22" x14ac:dyDescent="0.25">
      <c r="A239">
        <v>37</v>
      </c>
      <c r="C239" t="s">
        <v>1107</v>
      </c>
      <c r="D239" t="s">
        <v>268</v>
      </c>
      <c r="E239" s="1" t="s">
        <v>322</v>
      </c>
      <c r="F239" t="s">
        <v>1108</v>
      </c>
      <c r="G239" t="s">
        <v>208</v>
      </c>
      <c r="H239" t="s">
        <v>490</v>
      </c>
      <c r="I239" t="s">
        <v>525</v>
      </c>
      <c r="J239" s="4" t="s">
        <v>526</v>
      </c>
      <c r="K239" t="s">
        <v>1107</v>
      </c>
      <c r="L239" t="s">
        <v>1109</v>
      </c>
      <c r="M239">
        <f t="shared" ca="1" si="15"/>
        <v>0</v>
      </c>
      <c r="N239">
        <f t="shared" ca="1" si="16"/>
        <v>30</v>
      </c>
      <c r="O239">
        <f t="shared" si="17"/>
        <v>0</v>
      </c>
      <c r="P239">
        <f t="shared" ca="1" si="18"/>
        <v>0</v>
      </c>
      <c r="Q239">
        <f t="shared" ca="1" si="19"/>
        <v>0</v>
      </c>
      <c r="R239">
        <v>30</v>
      </c>
      <c r="S239">
        <v>60</v>
      </c>
      <c r="T239" t="s">
        <v>208</v>
      </c>
      <c r="U239" t="s">
        <v>196</v>
      </c>
      <c r="V239" t="s">
        <v>196</v>
      </c>
    </row>
    <row r="240" spans="1:22" x14ac:dyDescent="0.25">
      <c r="A240">
        <v>37</v>
      </c>
      <c r="C240" t="s">
        <v>1110</v>
      </c>
      <c r="D240" t="s">
        <v>268</v>
      </c>
      <c r="E240" s="1" t="s">
        <v>322</v>
      </c>
      <c r="F240" t="s">
        <v>1108</v>
      </c>
      <c r="G240" t="s">
        <v>49</v>
      </c>
      <c r="H240" t="s">
        <v>490</v>
      </c>
      <c r="I240" t="s">
        <v>525</v>
      </c>
      <c r="J240" s="4" t="s">
        <v>526</v>
      </c>
      <c r="K240" t="s">
        <v>1110</v>
      </c>
      <c r="L240" t="s">
        <v>1111</v>
      </c>
      <c r="M240">
        <f t="shared" ca="1" si="15"/>
        <v>0</v>
      </c>
      <c r="N240">
        <f t="shared" ca="1" si="16"/>
        <v>30</v>
      </c>
      <c r="O240">
        <f t="shared" si="17"/>
        <v>0</v>
      </c>
      <c r="P240">
        <f t="shared" ca="1" si="18"/>
        <v>0</v>
      </c>
      <c r="Q240">
        <f t="shared" ca="1" si="19"/>
        <v>0</v>
      </c>
      <c r="R240">
        <v>30</v>
      </c>
      <c r="S240">
        <v>60</v>
      </c>
      <c r="T240" t="s">
        <v>49</v>
      </c>
      <c r="U240" t="s">
        <v>196</v>
      </c>
      <c r="V240" t="s">
        <v>196</v>
      </c>
    </row>
    <row r="241" spans="1:22" x14ac:dyDescent="0.25">
      <c r="A241">
        <v>37</v>
      </c>
      <c r="C241" t="s">
        <v>1112</v>
      </c>
      <c r="D241" t="s">
        <v>268</v>
      </c>
      <c r="E241" s="1" t="s">
        <v>322</v>
      </c>
      <c r="F241" t="s">
        <v>1108</v>
      </c>
      <c r="G241" t="s">
        <v>50</v>
      </c>
      <c r="H241" t="s">
        <v>490</v>
      </c>
      <c r="I241" t="s">
        <v>525</v>
      </c>
      <c r="J241" s="4" t="s">
        <v>526</v>
      </c>
      <c r="K241" t="s">
        <v>1112</v>
      </c>
      <c r="L241" t="s">
        <v>1113</v>
      </c>
      <c r="M241">
        <f t="shared" ca="1" si="15"/>
        <v>0</v>
      </c>
      <c r="N241">
        <f t="shared" ca="1" si="16"/>
        <v>30</v>
      </c>
      <c r="O241">
        <f t="shared" si="17"/>
        <v>0</v>
      </c>
      <c r="P241">
        <f t="shared" ca="1" si="18"/>
        <v>0</v>
      </c>
      <c r="Q241">
        <f t="shared" ca="1" si="19"/>
        <v>0</v>
      </c>
      <c r="R241">
        <v>30</v>
      </c>
      <c r="S241">
        <v>60</v>
      </c>
      <c r="T241" t="s">
        <v>50</v>
      </c>
      <c r="U241" t="s">
        <v>196</v>
      </c>
      <c r="V241" t="s">
        <v>196</v>
      </c>
    </row>
    <row r="242" spans="1:22" x14ac:dyDescent="0.25">
      <c r="A242">
        <v>37</v>
      </c>
      <c r="C242" t="s">
        <v>1114</v>
      </c>
      <c r="D242" t="s">
        <v>268</v>
      </c>
      <c r="E242" s="1" t="s">
        <v>322</v>
      </c>
      <c r="F242" t="s">
        <v>1108</v>
      </c>
      <c r="G242" t="s">
        <v>51</v>
      </c>
      <c r="H242" t="s">
        <v>490</v>
      </c>
      <c r="I242" t="s">
        <v>525</v>
      </c>
      <c r="J242" s="4" t="s">
        <v>526</v>
      </c>
      <c r="K242" t="s">
        <v>1114</v>
      </c>
      <c r="L242" t="s">
        <v>1115</v>
      </c>
      <c r="M242">
        <f t="shared" ca="1" si="15"/>
        <v>0</v>
      </c>
      <c r="N242">
        <f t="shared" ca="1" si="16"/>
        <v>30</v>
      </c>
      <c r="O242">
        <f t="shared" si="17"/>
        <v>0</v>
      </c>
      <c r="P242">
        <f t="shared" ca="1" si="18"/>
        <v>0</v>
      </c>
      <c r="Q242">
        <f t="shared" ca="1" si="19"/>
        <v>0</v>
      </c>
      <c r="R242">
        <v>30</v>
      </c>
      <c r="S242">
        <v>60</v>
      </c>
      <c r="T242" t="s">
        <v>51</v>
      </c>
      <c r="U242" t="s">
        <v>196</v>
      </c>
      <c r="V242" t="s">
        <v>196</v>
      </c>
    </row>
    <row r="243" spans="1:22" x14ac:dyDescent="0.25">
      <c r="A243">
        <v>37</v>
      </c>
      <c r="C243" t="s">
        <v>1116</v>
      </c>
      <c r="D243" t="s">
        <v>268</v>
      </c>
      <c r="E243" s="1" t="s">
        <v>322</v>
      </c>
      <c r="F243" t="s">
        <v>1108</v>
      </c>
      <c r="G243" t="s">
        <v>52</v>
      </c>
      <c r="H243" t="s">
        <v>490</v>
      </c>
      <c r="I243" t="s">
        <v>525</v>
      </c>
      <c r="J243" s="4" t="s">
        <v>526</v>
      </c>
      <c r="K243" t="s">
        <v>1116</v>
      </c>
      <c r="L243" t="s">
        <v>1117</v>
      </c>
      <c r="M243">
        <f t="shared" ca="1" si="15"/>
        <v>0</v>
      </c>
      <c r="N243">
        <f t="shared" ca="1" si="16"/>
        <v>30</v>
      </c>
      <c r="O243">
        <f t="shared" si="17"/>
        <v>0</v>
      </c>
      <c r="P243">
        <f t="shared" ca="1" si="18"/>
        <v>0</v>
      </c>
      <c r="Q243">
        <f t="shared" ca="1" si="19"/>
        <v>0</v>
      </c>
      <c r="R243">
        <v>30</v>
      </c>
      <c r="S243">
        <v>60</v>
      </c>
      <c r="T243" t="s">
        <v>52</v>
      </c>
      <c r="U243" t="s">
        <v>196</v>
      </c>
      <c r="V243" t="s">
        <v>196</v>
      </c>
    </row>
    <row r="244" spans="1:22" x14ac:dyDescent="0.25">
      <c r="A244">
        <v>37</v>
      </c>
      <c r="C244" t="s">
        <v>1118</v>
      </c>
      <c r="D244" t="s">
        <v>268</v>
      </c>
      <c r="E244" s="1" t="s">
        <v>322</v>
      </c>
      <c r="F244" t="s">
        <v>1108</v>
      </c>
      <c r="G244" t="s">
        <v>53</v>
      </c>
      <c r="H244" t="s">
        <v>490</v>
      </c>
      <c r="I244" t="s">
        <v>525</v>
      </c>
      <c r="J244" s="4" t="s">
        <v>526</v>
      </c>
      <c r="K244" t="s">
        <v>1118</v>
      </c>
      <c r="L244" t="s">
        <v>1119</v>
      </c>
      <c r="M244">
        <f t="shared" ca="1" si="15"/>
        <v>0</v>
      </c>
      <c r="N244">
        <f t="shared" ca="1" si="16"/>
        <v>30</v>
      </c>
      <c r="O244">
        <f t="shared" si="17"/>
        <v>0</v>
      </c>
      <c r="P244">
        <f t="shared" ca="1" si="18"/>
        <v>0</v>
      </c>
      <c r="Q244">
        <f t="shared" ca="1" si="19"/>
        <v>0</v>
      </c>
      <c r="R244">
        <v>30</v>
      </c>
      <c r="S244">
        <v>60</v>
      </c>
      <c r="T244" t="s">
        <v>53</v>
      </c>
      <c r="U244" t="s">
        <v>196</v>
      </c>
      <c r="V244" t="s">
        <v>196</v>
      </c>
    </row>
    <row r="245" spans="1:22" x14ac:dyDescent="0.25">
      <c r="A245">
        <v>38</v>
      </c>
      <c r="C245" t="s">
        <v>1120</v>
      </c>
      <c r="D245" t="s">
        <v>268</v>
      </c>
      <c r="E245" s="1" t="s">
        <v>322</v>
      </c>
      <c r="F245" t="s">
        <v>1121</v>
      </c>
      <c r="G245" t="s">
        <v>208</v>
      </c>
      <c r="H245" t="s">
        <v>490</v>
      </c>
      <c r="I245" t="s">
        <v>525</v>
      </c>
      <c r="J245" s="4" t="s">
        <v>526</v>
      </c>
      <c r="K245" t="s">
        <v>1120</v>
      </c>
      <c r="L245" t="s">
        <v>1122</v>
      </c>
      <c r="M245">
        <f t="shared" ca="1" si="15"/>
        <v>0</v>
      </c>
      <c r="N245">
        <f t="shared" ca="1" si="16"/>
        <v>30</v>
      </c>
      <c r="O245">
        <f t="shared" si="17"/>
        <v>0</v>
      </c>
      <c r="P245">
        <f t="shared" ca="1" si="18"/>
        <v>0</v>
      </c>
      <c r="Q245">
        <f t="shared" ca="1" si="19"/>
        <v>0</v>
      </c>
      <c r="R245">
        <v>30</v>
      </c>
      <c r="S245">
        <v>60</v>
      </c>
      <c r="T245" t="s">
        <v>208</v>
      </c>
      <c r="U245" t="s">
        <v>196</v>
      </c>
      <c r="V245" t="s">
        <v>196</v>
      </c>
    </row>
    <row r="246" spans="1:22" x14ac:dyDescent="0.25">
      <c r="A246">
        <v>38</v>
      </c>
      <c r="C246" t="s">
        <v>1123</v>
      </c>
      <c r="D246" t="s">
        <v>268</v>
      </c>
      <c r="E246" s="1" t="s">
        <v>322</v>
      </c>
      <c r="F246" t="s">
        <v>1121</v>
      </c>
      <c r="G246" t="s">
        <v>49</v>
      </c>
      <c r="H246" t="s">
        <v>490</v>
      </c>
      <c r="I246" t="s">
        <v>525</v>
      </c>
      <c r="J246" s="4" t="s">
        <v>526</v>
      </c>
      <c r="K246" t="s">
        <v>1123</v>
      </c>
      <c r="L246" t="s">
        <v>1124</v>
      </c>
      <c r="M246">
        <f t="shared" ca="1" si="15"/>
        <v>0</v>
      </c>
      <c r="N246">
        <f t="shared" ca="1" si="16"/>
        <v>30</v>
      </c>
      <c r="O246">
        <f t="shared" si="17"/>
        <v>0</v>
      </c>
      <c r="P246">
        <f t="shared" ca="1" si="18"/>
        <v>0</v>
      </c>
      <c r="Q246">
        <f t="shared" ca="1" si="19"/>
        <v>0</v>
      </c>
      <c r="R246">
        <v>30</v>
      </c>
      <c r="S246">
        <v>60</v>
      </c>
      <c r="T246" t="s">
        <v>49</v>
      </c>
      <c r="U246" t="s">
        <v>196</v>
      </c>
      <c r="V246" t="s">
        <v>196</v>
      </c>
    </row>
    <row r="247" spans="1:22" x14ac:dyDescent="0.25">
      <c r="A247">
        <v>38</v>
      </c>
      <c r="C247" t="s">
        <v>1125</v>
      </c>
      <c r="D247" t="s">
        <v>268</v>
      </c>
      <c r="E247" s="1" t="s">
        <v>322</v>
      </c>
      <c r="F247" t="s">
        <v>1121</v>
      </c>
      <c r="G247" t="s">
        <v>50</v>
      </c>
      <c r="H247" t="s">
        <v>490</v>
      </c>
      <c r="I247" t="s">
        <v>525</v>
      </c>
      <c r="J247" s="4" t="s">
        <v>526</v>
      </c>
      <c r="K247" t="s">
        <v>1125</v>
      </c>
      <c r="L247" t="s">
        <v>1126</v>
      </c>
      <c r="M247">
        <f t="shared" ca="1" si="15"/>
        <v>0</v>
      </c>
      <c r="N247">
        <f t="shared" ca="1" si="16"/>
        <v>30</v>
      </c>
      <c r="O247">
        <f t="shared" si="17"/>
        <v>0</v>
      </c>
      <c r="P247">
        <f t="shared" ca="1" si="18"/>
        <v>0</v>
      </c>
      <c r="Q247">
        <f t="shared" ca="1" si="19"/>
        <v>0</v>
      </c>
      <c r="R247">
        <v>30</v>
      </c>
      <c r="S247">
        <v>60</v>
      </c>
      <c r="T247" t="s">
        <v>50</v>
      </c>
      <c r="U247" t="s">
        <v>196</v>
      </c>
      <c r="V247" t="s">
        <v>196</v>
      </c>
    </row>
    <row r="248" spans="1:22" x14ac:dyDescent="0.25">
      <c r="A248">
        <v>38</v>
      </c>
      <c r="C248" t="s">
        <v>1127</v>
      </c>
      <c r="D248" t="s">
        <v>268</v>
      </c>
      <c r="E248" s="1" t="s">
        <v>322</v>
      </c>
      <c r="F248" t="s">
        <v>1121</v>
      </c>
      <c r="G248" t="s">
        <v>51</v>
      </c>
      <c r="H248" t="s">
        <v>490</v>
      </c>
      <c r="I248" t="s">
        <v>525</v>
      </c>
      <c r="J248" s="4" t="s">
        <v>526</v>
      </c>
      <c r="K248" t="s">
        <v>1127</v>
      </c>
      <c r="L248" t="s">
        <v>1128</v>
      </c>
      <c r="M248">
        <f t="shared" ca="1" si="15"/>
        <v>0</v>
      </c>
      <c r="N248">
        <f t="shared" ca="1" si="16"/>
        <v>30</v>
      </c>
      <c r="O248">
        <f t="shared" si="17"/>
        <v>0</v>
      </c>
      <c r="P248">
        <f t="shared" ca="1" si="18"/>
        <v>0</v>
      </c>
      <c r="Q248">
        <f t="shared" ca="1" si="19"/>
        <v>0</v>
      </c>
      <c r="R248">
        <v>30</v>
      </c>
      <c r="S248">
        <v>60</v>
      </c>
      <c r="T248" t="s">
        <v>51</v>
      </c>
      <c r="U248" t="s">
        <v>196</v>
      </c>
      <c r="V248" t="s">
        <v>196</v>
      </c>
    </row>
    <row r="249" spans="1:22" x14ac:dyDescent="0.25">
      <c r="A249">
        <v>38</v>
      </c>
      <c r="C249" t="s">
        <v>1129</v>
      </c>
      <c r="D249" t="s">
        <v>268</v>
      </c>
      <c r="E249" s="1" t="s">
        <v>322</v>
      </c>
      <c r="F249" t="s">
        <v>1121</v>
      </c>
      <c r="G249" t="s">
        <v>52</v>
      </c>
      <c r="H249" t="s">
        <v>490</v>
      </c>
      <c r="I249" t="s">
        <v>525</v>
      </c>
      <c r="J249" s="4" t="s">
        <v>526</v>
      </c>
      <c r="K249" t="s">
        <v>1129</v>
      </c>
      <c r="L249" t="s">
        <v>1130</v>
      </c>
      <c r="M249">
        <f t="shared" ca="1" si="15"/>
        <v>0</v>
      </c>
      <c r="N249">
        <f t="shared" ca="1" si="16"/>
        <v>30</v>
      </c>
      <c r="O249">
        <f t="shared" si="17"/>
        <v>0</v>
      </c>
      <c r="P249">
        <f t="shared" ca="1" si="18"/>
        <v>0</v>
      </c>
      <c r="Q249">
        <f t="shared" ca="1" si="19"/>
        <v>0</v>
      </c>
      <c r="R249">
        <v>30</v>
      </c>
      <c r="S249">
        <v>60</v>
      </c>
      <c r="T249" t="s">
        <v>52</v>
      </c>
      <c r="U249" t="s">
        <v>196</v>
      </c>
      <c r="V249" t="s">
        <v>196</v>
      </c>
    </row>
    <row r="250" spans="1:22" x14ac:dyDescent="0.25">
      <c r="A250">
        <v>38</v>
      </c>
      <c r="C250" t="s">
        <v>1131</v>
      </c>
      <c r="D250" t="s">
        <v>268</v>
      </c>
      <c r="E250" s="1" t="s">
        <v>322</v>
      </c>
      <c r="F250" t="s">
        <v>1121</v>
      </c>
      <c r="G250" t="s">
        <v>53</v>
      </c>
      <c r="H250" t="s">
        <v>490</v>
      </c>
      <c r="I250" t="s">
        <v>525</v>
      </c>
      <c r="J250" s="4" t="s">
        <v>526</v>
      </c>
      <c r="K250" t="s">
        <v>1131</v>
      </c>
      <c r="L250" t="s">
        <v>1132</v>
      </c>
      <c r="M250">
        <f t="shared" ca="1" si="15"/>
        <v>0</v>
      </c>
      <c r="N250">
        <f t="shared" ca="1" si="16"/>
        <v>30</v>
      </c>
      <c r="O250">
        <f t="shared" si="17"/>
        <v>0</v>
      </c>
      <c r="P250">
        <f t="shared" ca="1" si="18"/>
        <v>0</v>
      </c>
      <c r="Q250">
        <f t="shared" ca="1" si="19"/>
        <v>0</v>
      </c>
      <c r="R250">
        <v>30</v>
      </c>
      <c r="S250">
        <v>60</v>
      </c>
      <c r="T250" t="s">
        <v>53</v>
      </c>
      <c r="U250" t="s">
        <v>196</v>
      </c>
      <c r="V250" t="s">
        <v>196</v>
      </c>
    </row>
    <row r="251" spans="1:22" x14ac:dyDescent="0.25">
      <c r="A251">
        <v>39</v>
      </c>
      <c r="C251" t="s">
        <v>1133</v>
      </c>
      <c r="D251" t="s">
        <v>268</v>
      </c>
      <c r="E251" s="1" t="s">
        <v>322</v>
      </c>
      <c r="F251" t="s">
        <v>1012</v>
      </c>
      <c r="G251" t="s">
        <v>208</v>
      </c>
      <c r="H251" t="s">
        <v>490</v>
      </c>
      <c r="I251" t="s">
        <v>525</v>
      </c>
      <c r="J251" s="4" t="s">
        <v>526</v>
      </c>
      <c r="K251" t="s">
        <v>1133</v>
      </c>
      <c r="L251" t="s">
        <v>1134</v>
      </c>
      <c r="M251">
        <f t="shared" ca="1" si="15"/>
        <v>0</v>
      </c>
      <c r="N251">
        <f t="shared" ca="1" si="16"/>
        <v>30</v>
      </c>
      <c r="O251">
        <f t="shared" si="17"/>
        <v>0</v>
      </c>
      <c r="P251">
        <f t="shared" ca="1" si="18"/>
        <v>0</v>
      </c>
      <c r="Q251">
        <f t="shared" ca="1" si="19"/>
        <v>0</v>
      </c>
      <c r="R251">
        <v>30</v>
      </c>
      <c r="S251">
        <v>60</v>
      </c>
      <c r="T251" t="s">
        <v>208</v>
      </c>
      <c r="U251" t="s">
        <v>196</v>
      </c>
      <c r="V251" t="s">
        <v>196</v>
      </c>
    </row>
    <row r="252" spans="1:22" x14ac:dyDescent="0.25">
      <c r="A252">
        <v>39</v>
      </c>
      <c r="C252" t="s">
        <v>1135</v>
      </c>
      <c r="D252" t="s">
        <v>268</v>
      </c>
      <c r="E252" s="1" t="s">
        <v>322</v>
      </c>
      <c r="F252" t="s">
        <v>1012</v>
      </c>
      <c r="G252" t="s">
        <v>49</v>
      </c>
      <c r="H252" t="s">
        <v>490</v>
      </c>
      <c r="I252" t="s">
        <v>525</v>
      </c>
      <c r="J252" s="4" t="s">
        <v>526</v>
      </c>
      <c r="K252" t="s">
        <v>1135</v>
      </c>
      <c r="L252" t="s">
        <v>1136</v>
      </c>
      <c r="M252">
        <f t="shared" ca="1" si="15"/>
        <v>0</v>
      </c>
      <c r="N252">
        <f t="shared" ca="1" si="16"/>
        <v>30</v>
      </c>
      <c r="O252">
        <f t="shared" si="17"/>
        <v>0</v>
      </c>
      <c r="P252">
        <f t="shared" ca="1" si="18"/>
        <v>0</v>
      </c>
      <c r="Q252">
        <f t="shared" ca="1" si="19"/>
        <v>0</v>
      </c>
      <c r="R252">
        <v>30</v>
      </c>
      <c r="S252">
        <v>60</v>
      </c>
      <c r="T252" t="s">
        <v>49</v>
      </c>
      <c r="U252" t="s">
        <v>196</v>
      </c>
      <c r="V252" t="s">
        <v>196</v>
      </c>
    </row>
    <row r="253" spans="1:22" x14ac:dyDescent="0.25">
      <c r="A253">
        <v>39</v>
      </c>
      <c r="C253" t="s">
        <v>1137</v>
      </c>
      <c r="D253" t="s">
        <v>268</v>
      </c>
      <c r="E253" s="1" t="s">
        <v>322</v>
      </c>
      <c r="F253" t="s">
        <v>1012</v>
      </c>
      <c r="G253" t="s">
        <v>50</v>
      </c>
      <c r="H253" t="s">
        <v>490</v>
      </c>
      <c r="I253" t="s">
        <v>525</v>
      </c>
      <c r="J253" s="4" t="s">
        <v>526</v>
      </c>
      <c r="K253" t="s">
        <v>1137</v>
      </c>
      <c r="L253" t="s">
        <v>1138</v>
      </c>
      <c r="M253">
        <f t="shared" ca="1" si="15"/>
        <v>0</v>
      </c>
      <c r="N253">
        <f t="shared" ca="1" si="16"/>
        <v>30</v>
      </c>
      <c r="O253">
        <f t="shared" si="17"/>
        <v>0</v>
      </c>
      <c r="P253">
        <f t="shared" ca="1" si="18"/>
        <v>0</v>
      </c>
      <c r="Q253">
        <f t="shared" ca="1" si="19"/>
        <v>0</v>
      </c>
      <c r="R253">
        <v>30</v>
      </c>
      <c r="S253">
        <v>60</v>
      </c>
      <c r="T253" t="s">
        <v>50</v>
      </c>
      <c r="U253" t="s">
        <v>196</v>
      </c>
      <c r="V253" t="s">
        <v>196</v>
      </c>
    </row>
    <row r="254" spans="1:22" x14ac:dyDescent="0.25">
      <c r="A254">
        <v>39</v>
      </c>
      <c r="C254" t="s">
        <v>1139</v>
      </c>
      <c r="D254" t="s">
        <v>268</v>
      </c>
      <c r="E254" s="1" t="s">
        <v>322</v>
      </c>
      <c r="F254" t="s">
        <v>1012</v>
      </c>
      <c r="G254" t="s">
        <v>51</v>
      </c>
      <c r="H254" t="s">
        <v>490</v>
      </c>
      <c r="I254" t="s">
        <v>525</v>
      </c>
      <c r="J254" s="4" t="s">
        <v>526</v>
      </c>
      <c r="K254" t="s">
        <v>1139</v>
      </c>
      <c r="L254" t="s">
        <v>1140</v>
      </c>
      <c r="M254">
        <f t="shared" ca="1" si="15"/>
        <v>0</v>
      </c>
      <c r="N254">
        <f t="shared" ca="1" si="16"/>
        <v>30</v>
      </c>
      <c r="O254">
        <f t="shared" si="17"/>
        <v>0</v>
      </c>
      <c r="P254">
        <f t="shared" ca="1" si="18"/>
        <v>0</v>
      </c>
      <c r="Q254">
        <f t="shared" ca="1" si="19"/>
        <v>0</v>
      </c>
      <c r="R254">
        <v>30</v>
      </c>
      <c r="S254">
        <v>60</v>
      </c>
      <c r="T254" t="s">
        <v>51</v>
      </c>
      <c r="U254" t="s">
        <v>196</v>
      </c>
      <c r="V254" t="s">
        <v>196</v>
      </c>
    </row>
    <row r="255" spans="1:22" x14ac:dyDescent="0.25">
      <c r="A255">
        <v>39</v>
      </c>
      <c r="C255" t="s">
        <v>1141</v>
      </c>
      <c r="D255" t="s">
        <v>268</v>
      </c>
      <c r="E255" s="1" t="s">
        <v>322</v>
      </c>
      <c r="F255" t="s">
        <v>1012</v>
      </c>
      <c r="G255" t="s">
        <v>52</v>
      </c>
      <c r="H255" t="s">
        <v>490</v>
      </c>
      <c r="I255" t="s">
        <v>525</v>
      </c>
      <c r="J255" s="4" t="s">
        <v>526</v>
      </c>
      <c r="K255" t="s">
        <v>1141</v>
      </c>
      <c r="L255" t="s">
        <v>1142</v>
      </c>
      <c r="M255">
        <f t="shared" ca="1" si="15"/>
        <v>0</v>
      </c>
      <c r="N255">
        <f t="shared" ca="1" si="16"/>
        <v>30</v>
      </c>
      <c r="O255">
        <f t="shared" si="17"/>
        <v>0</v>
      </c>
      <c r="P255">
        <f t="shared" ca="1" si="18"/>
        <v>0</v>
      </c>
      <c r="Q255">
        <f t="shared" ca="1" si="19"/>
        <v>0</v>
      </c>
      <c r="R255">
        <v>30</v>
      </c>
      <c r="S255">
        <v>60</v>
      </c>
      <c r="T255" t="s">
        <v>52</v>
      </c>
      <c r="U255" t="s">
        <v>196</v>
      </c>
      <c r="V255" t="s">
        <v>196</v>
      </c>
    </row>
    <row r="256" spans="1:22" x14ac:dyDescent="0.25">
      <c r="A256">
        <v>39</v>
      </c>
      <c r="C256" t="s">
        <v>1143</v>
      </c>
      <c r="D256" t="s">
        <v>268</v>
      </c>
      <c r="E256" s="1" t="s">
        <v>322</v>
      </c>
      <c r="F256" t="s">
        <v>1012</v>
      </c>
      <c r="G256" t="s">
        <v>53</v>
      </c>
      <c r="H256" t="s">
        <v>490</v>
      </c>
      <c r="I256" t="s">
        <v>525</v>
      </c>
      <c r="J256" s="4" t="s">
        <v>526</v>
      </c>
      <c r="K256" t="s">
        <v>1143</v>
      </c>
      <c r="L256" t="s">
        <v>1144</v>
      </c>
      <c r="M256">
        <f t="shared" ca="1" si="15"/>
        <v>0</v>
      </c>
      <c r="N256">
        <f t="shared" ca="1" si="16"/>
        <v>30</v>
      </c>
      <c r="O256">
        <f t="shared" si="17"/>
        <v>0</v>
      </c>
      <c r="P256">
        <f t="shared" ca="1" si="18"/>
        <v>0</v>
      </c>
      <c r="Q256">
        <f t="shared" ca="1" si="19"/>
        <v>0</v>
      </c>
      <c r="R256">
        <v>30</v>
      </c>
      <c r="S256">
        <v>60</v>
      </c>
      <c r="T256" t="s">
        <v>53</v>
      </c>
      <c r="U256" t="s">
        <v>196</v>
      </c>
      <c r="V256" t="s">
        <v>196</v>
      </c>
    </row>
    <row r="257" spans="1:22" x14ac:dyDescent="0.25">
      <c r="A257">
        <v>40</v>
      </c>
      <c r="C257" t="s">
        <v>1145</v>
      </c>
      <c r="D257" t="s">
        <v>268</v>
      </c>
      <c r="E257" s="1" t="s">
        <v>322</v>
      </c>
      <c r="F257" t="s">
        <v>802</v>
      </c>
      <c r="G257" t="s">
        <v>208</v>
      </c>
      <c r="H257" t="s">
        <v>490</v>
      </c>
      <c r="I257" t="s">
        <v>525</v>
      </c>
      <c r="J257" s="4" t="s">
        <v>526</v>
      </c>
      <c r="K257" t="s">
        <v>1145</v>
      </c>
      <c r="L257" t="s">
        <v>1146</v>
      </c>
      <c r="M257">
        <f t="shared" ca="1" si="15"/>
        <v>0</v>
      </c>
      <c r="N257">
        <f t="shared" ca="1" si="16"/>
        <v>30</v>
      </c>
      <c r="O257">
        <f t="shared" si="17"/>
        <v>0</v>
      </c>
      <c r="P257">
        <f t="shared" ca="1" si="18"/>
        <v>0</v>
      </c>
      <c r="Q257">
        <f t="shared" ca="1" si="19"/>
        <v>0</v>
      </c>
      <c r="R257">
        <v>30</v>
      </c>
      <c r="S257">
        <v>60</v>
      </c>
      <c r="T257" t="s">
        <v>208</v>
      </c>
      <c r="U257" t="s">
        <v>196</v>
      </c>
      <c r="V257" t="s">
        <v>196</v>
      </c>
    </row>
    <row r="258" spans="1:22" x14ac:dyDescent="0.25">
      <c r="A258">
        <v>40</v>
      </c>
      <c r="C258" t="s">
        <v>1147</v>
      </c>
      <c r="D258" t="s">
        <v>268</v>
      </c>
      <c r="E258" s="1" t="s">
        <v>322</v>
      </c>
      <c r="F258" t="s">
        <v>802</v>
      </c>
      <c r="G258" t="s">
        <v>49</v>
      </c>
      <c r="H258" t="s">
        <v>490</v>
      </c>
      <c r="I258" t="s">
        <v>525</v>
      </c>
      <c r="J258" s="4" t="s">
        <v>526</v>
      </c>
      <c r="K258" t="s">
        <v>1147</v>
      </c>
      <c r="L258" t="s">
        <v>1148</v>
      </c>
      <c r="M258">
        <f t="shared" ca="1" si="15"/>
        <v>0</v>
      </c>
      <c r="N258">
        <f t="shared" ca="1" si="16"/>
        <v>30</v>
      </c>
      <c r="O258">
        <f t="shared" si="17"/>
        <v>0</v>
      </c>
      <c r="P258">
        <f t="shared" ca="1" si="18"/>
        <v>0</v>
      </c>
      <c r="Q258">
        <f t="shared" ca="1" si="19"/>
        <v>0</v>
      </c>
      <c r="R258">
        <v>30</v>
      </c>
      <c r="S258">
        <v>60</v>
      </c>
      <c r="T258" t="s">
        <v>49</v>
      </c>
      <c r="U258" t="s">
        <v>196</v>
      </c>
      <c r="V258" t="s">
        <v>196</v>
      </c>
    </row>
    <row r="259" spans="1:22" x14ac:dyDescent="0.25">
      <c r="A259">
        <v>40</v>
      </c>
      <c r="C259" t="s">
        <v>1149</v>
      </c>
      <c r="D259" t="s">
        <v>268</v>
      </c>
      <c r="E259" s="1" t="s">
        <v>322</v>
      </c>
      <c r="F259" t="s">
        <v>802</v>
      </c>
      <c r="G259" t="s">
        <v>50</v>
      </c>
      <c r="H259" t="s">
        <v>490</v>
      </c>
      <c r="I259" t="s">
        <v>525</v>
      </c>
      <c r="J259" s="4" t="s">
        <v>526</v>
      </c>
      <c r="K259" t="s">
        <v>1149</v>
      </c>
      <c r="L259" t="s">
        <v>1150</v>
      </c>
      <c r="M259">
        <f t="shared" ca="1" si="15"/>
        <v>0</v>
      </c>
      <c r="N259">
        <f t="shared" ca="1" si="16"/>
        <v>30</v>
      </c>
      <c r="O259">
        <f t="shared" si="17"/>
        <v>0</v>
      </c>
      <c r="P259">
        <f t="shared" ca="1" si="18"/>
        <v>0</v>
      </c>
      <c r="Q259">
        <f t="shared" ca="1" si="19"/>
        <v>0</v>
      </c>
      <c r="R259">
        <v>30</v>
      </c>
      <c r="S259">
        <v>60</v>
      </c>
      <c r="T259" t="s">
        <v>50</v>
      </c>
      <c r="U259" t="s">
        <v>196</v>
      </c>
      <c r="V259" t="s">
        <v>196</v>
      </c>
    </row>
    <row r="260" spans="1:22" x14ac:dyDescent="0.25">
      <c r="A260">
        <v>40</v>
      </c>
      <c r="C260" t="s">
        <v>1151</v>
      </c>
      <c r="D260" t="s">
        <v>268</v>
      </c>
      <c r="E260" s="1" t="s">
        <v>322</v>
      </c>
      <c r="F260" t="s">
        <v>802</v>
      </c>
      <c r="G260" t="s">
        <v>51</v>
      </c>
      <c r="H260" t="s">
        <v>490</v>
      </c>
      <c r="I260" t="s">
        <v>525</v>
      </c>
      <c r="J260" s="4" t="s">
        <v>526</v>
      </c>
      <c r="K260" t="s">
        <v>1151</v>
      </c>
      <c r="L260" t="s">
        <v>1152</v>
      </c>
      <c r="M260">
        <f t="shared" ca="1" si="15"/>
        <v>0</v>
      </c>
      <c r="N260">
        <f t="shared" ca="1" si="16"/>
        <v>30</v>
      </c>
      <c r="O260">
        <f t="shared" si="17"/>
        <v>0</v>
      </c>
      <c r="P260">
        <f t="shared" ca="1" si="18"/>
        <v>0</v>
      </c>
      <c r="Q260">
        <f t="shared" ca="1" si="19"/>
        <v>0</v>
      </c>
      <c r="R260">
        <v>30</v>
      </c>
      <c r="S260">
        <v>60</v>
      </c>
      <c r="T260" t="s">
        <v>51</v>
      </c>
      <c r="U260" t="s">
        <v>196</v>
      </c>
      <c r="V260" t="s">
        <v>196</v>
      </c>
    </row>
    <row r="261" spans="1:22" x14ac:dyDescent="0.25">
      <c r="A261">
        <v>40</v>
      </c>
      <c r="C261" t="s">
        <v>1153</v>
      </c>
      <c r="D261" t="s">
        <v>268</v>
      </c>
      <c r="E261" s="1" t="s">
        <v>322</v>
      </c>
      <c r="F261" t="s">
        <v>802</v>
      </c>
      <c r="G261" t="s">
        <v>52</v>
      </c>
      <c r="H261" t="s">
        <v>490</v>
      </c>
      <c r="I261" t="s">
        <v>525</v>
      </c>
      <c r="J261" s="4" t="s">
        <v>526</v>
      </c>
      <c r="K261" t="s">
        <v>1153</v>
      </c>
      <c r="L261" t="s">
        <v>1154</v>
      </c>
      <c r="M261">
        <f t="shared" ca="1" si="15"/>
        <v>0</v>
      </c>
      <c r="N261">
        <f t="shared" ca="1" si="16"/>
        <v>30</v>
      </c>
      <c r="O261">
        <f t="shared" si="17"/>
        <v>0</v>
      </c>
      <c r="P261">
        <f t="shared" ca="1" si="18"/>
        <v>0</v>
      </c>
      <c r="Q261">
        <f t="shared" ca="1" si="19"/>
        <v>0</v>
      </c>
      <c r="R261">
        <v>30</v>
      </c>
      <c r="S261">
        <v>60</v>
      </c>
      <c r="T261" t="s">
        <v>52</v>
      </c>
      <c r="U261" t="s">
        <v>196</v>
      </c>
      <c r="V261" t="s">
        <v>196</v>
      </c>
    </row>
    <row r="262" spans="1:22" x14ac:dyDescent="0.25">
      <c r="A262">
        <v>40</v>
      </c>
      <c r="C262" t="s">
        <v>1155</v>
      </c>
      <c r="D262" t="s">
        <v>268</v>
      </c>
      <c r="E262" s="1" t="s">
        <v>322</v>
      </c>
      <c r="F262" t="s">
        <v>802</v>
      </c>
      <c r="G262" t="s">
        <v>53</v>
      </c>
      <c r="H262" t="s">
        <v>490</v>
      </c>
      <c r="I262" t="s">
        <v>525</v>
      </c>
      <c r="J262" s="4" t="s">
        <v>526</v>
      </c>
      <c r="K262" t="s">
        <v>1155</v>
      </c>
      <c r="L262" t="s">
        <v>1156</v>
      </c>
      <c r="M262">
        <f t="shared" ca="1" si="15"/>
        <v>0</v>
      </c>
      <c r="N262">
        <f t="shared" ca="1" si="16"/>
        <v>30</v>
      </c>
      <c r="O262">
        <f t="shared" si="17"/>
        <v>0</v>
      </c>
      <c r="P262">
        <f t="shared" ca="1" si="18"/>
        <v>0</v>
      </c>
      <c r="Q262">
        <f t="shared" ca="1" si="19"/>
        <v>0</v>
      </c>
      <c r="R262">
        <v>30</v>
      </c>
      <c r="S262">
        <v>60</v>
      </c>
      <c r="T262" t="s">
        <v>53</v>
      </c>
      <c r="U262" t="s">
        <v>196</v>
      </c>
      <c r="V262" t="s">
        <v>196</v>
      </c>
    </row>
    <row r="263" spans="1:22" x14ac:dyDescent="0.25">
      <c r="A263">
        <v>41</v>
      </c>
      <c r="C263" t="s">
        <v>361</v>
      </c>
      <c r="D263" t="s">
        <v>268</v>
      </c>
      <c r="E263" s="1" t="s">
        <v>322</v>
      </c>
      <c r="F263" t="s">
        <v>487</v>
      </c>
      <c r="G263" t="s">
        <v>208</v>
      </c>
      <c r="H263" t="s">
        <v>490</v>
      </c>
      <c r="I263" t="s">
        <v>525</v>
      </c>
      <c r="J263" s="4" t="s">
        <v>526</v>
      </c>
      <c r="K263" t="s">
        <v>361</v>
      </c>
      <c r="L263" t="s">
        <v>362</v>
      </c>
      <c r="M263">
        <f t="shared" ref="M263:M326" ca="1" si="20">IF(ISERROR(VLOOKUP(A263,INDIRECT(J263),MATCH(G263,INDIRECT(I263),FALSE))),0,VLOOKUP(A263,INDIRECT(J263),MATCH(G263,INDIRECT(I263),FALSE)))</f>
        <v>0</v>
      </c>
      <c r="N263">
        <f t="shared" ref="N263:N326" ca="1" si="21">IF(ISERROR(VLOOKUP(A263,INDIRECT(J263),MATCH("WHLS $",INDIRECT(I263),FALSE))),0,VLOOKUP(A263,INDIRECT(J263),MATCH("WHLS $",INDIRECT(I263),FALSE)))</f>
        <v>30</v>
      </c>
      <c r="O263">
        <f t="shared" ref="O263:O326" si="22">(DiscountBooking+DiscountExtra) * 100</f>
        <v>0</v>
      </c>
      <c r="P263">
        <f t="shared" ref="P263:P326" ca="1" si="23">M263*R263</f>
        <v>0</v>
      </c>
      <c r="Q263">
        <f t="shared" ref="Q263:Q326" ca="1" si="24">P263*(1-(O263/100))</f>
        <v>0</v>
      </c>
      <c r="R263">
        <v>30</v>
      </c>
      <c r="S263">
        <v>60</v>
      </c>
      <c r="T263" t="s">
        <v>208</v>
      </c>
      <c r="U263" t="s">
        <v>196</v>
      </c>
      <c r="V263" t="s">
        <v>196</v>
      </c>
    </row>
    <row r="264" spans="1:22" x14ac:dyDescent="0.25">
      <c r="A264">
        <v>41</v>
      </c>
      <c r="C264" t="s">
        <v>359</v>
      </c>
      <c r="D264" t="s">
        <v>268</v>
      </c>
      <c r="E264" s="1" t="s">
        <v>322</v>
      </c>
      <c r="F264" t="s">
        <v>487</v>
      </c>
      <c r="G264" t="s">
        <v>49</v>
      </c>
      <c r="H264" t="s">
        <v>490</v>
      </c>
      <c r="I264" t="s">
        <v>525</v>
      </c>
      <c r="J264" s="4" t="s">
        <v>526</v>
      </c>
      <c r="K264" t="s">
        <v>359</v>
      </c>
      <c r="L264" t="s">
        <v>360</v>
      </c>
      <c r="M264">
        <f t="shared" ca="1" si="20"/>
        <v>0</v>
      </c>
      <c r="N264">
        <f t="shared" ca="1" si="21"/>
        <v>30</v>
      </c>
      <c r="O264">
        <f t="shared" si="22"/>
        <v>0</v>
      </c>
      <c r="P264">
        <f t="shared" ca="1" si="23"/>
        <v>0</v>
      </c>
      <c r="Q264">
        <f t="shared" ca="1" si="24"/>
        <v>0</v>
      </c>
      <c r="R264">
        <v>30</v>
      </c>
      <c r="S264">
        <v>60</v>
      </c>
      <c r="T264" t="s">
        <v>49</v>
      </c>
      <c r="U264" t="s">
        <v>196</v>
      </c>
      <c r="V264" t="s">
        <v>196</v>
      </c>
    </row>
    <row r="265" spans="1:22" x14ac:dyDescent="0.25">
      <c r="A265">
        <v>41</v>
      </c>
      <c r="C265" t="s">
        <v>357</v>
      </c>
      <c r="D265" t="s">
        <v>268</v>
      </c>
      <c r="E265" s="1" t="s">
        <v>322</v>
      </c>
      <c r="F265" t="s">
        <v>487</v>
      </c>
      <c r="G265" t="s">
        <v>50</v>
      </c>
      <c r="H265" t="s">
        <v>490</v>
      </c>
      <c r="I265" t="s">
        <v>525</v>
      </c>
      <c r="J265" s="4" t="s">
        <v>526</v>
      </c>
      <c r="K265" t="s">
        <v>357</v>
      </c>
      <c r="L265" t="s">
        <v>358</v>
      </c>
      <c r="M265">
        <f t="shared" ca="1" si="20"/>
        <v>0</v>
      </c>
      <c r="N265">
        <f t="shared" ca="1" si="21"/>
        <v>30</v>
      </c>
      <c r="O265">
        <f t="shared" si="22"/>
        <v>0</v>
      </c>
      <c r="P265">
        <f t="shared" ca="1" si="23"/>
        <v>0</v>
      </c>
      <c r="Q265">
        <f t="shared" ca="1" si="24"/>
        <v>0</v>
      </c>
      <c r="R265">
        <v>30</v>
      </c>
      <c r="S265">
        <v>60</v>
      </c>
      <c r="T265" t="s">
        <v>50</v>
      </c>
      <c r="U265" t="s">
        <v>196</v>
      </c>
      <c r="V265" t="s">
        <v>196</v>
      </c>
    </row>
    <row r="266" spans="1:22" x14ac:dyDescent="0.25">
      <c r="A266">
        <v>41</v>
      </c>
      <c r="C266" t="s">
        <v>355</v>
      </c>
      <c r="D266" t="s">
        <v>268</v>
      </c>
      <c r="E266" s="1" t="s">
        <v>322</v>
      </c>
      <c r="F266" t="s">
        <v>487</v>
      </c>
      <c r="G266" t="s">
        <v>51</v>
      </c>
      <c r="H266" t="s">
        <v>490</v>
      </c>
      <c r="I266" t="s">
        <v>525</v>
      </c>
      <c r="J266" s="4" t="s">
        <v>526</v>
      </c>
      <c r="K266" t="s">
        <v>355</v>
      </c>
      <c r="L266" t="s">
        <v>356</v>
      </c>
      <c r="M266">
        <f t="shared" ca="1" si="20"/>
        <v>0</v>
      </c>
      <c r="N266">
        <f t="shared" ca="1" si="21"/>
        <v>30</v>
      </c>
      <c r="O266">
        <f t="shared" si="22"/>
        <v>0</v>
      </c>
      <c r="P266">
        <f t="shared" ca="1" si="23"/>
        <v>0</v>
      </c>
      <c r="Q266">
        <f t="shared" ca="1" si="24"/>
        <v>0</v>
      </c>
      <c r="R266">
        <v>30</v>
      </c>
      <c r="S266">
        <v>60</v>
      </c>
      <c r="T266" t="s">
        <v>51</v>
      </c>
      <c r="U266" t="s">
        <v>196</v>
      </c>
      <c r="V266" t="s">
        <v>196</v>
      </c>
    </row>
    <row r="267" spans="1:22" x14ac:dyDescent="0.25">
      <c r="A267">
        <v>41</v>
      </c>
      <c r="C267" t="s">
        <v>375</v>
      </c>
      <c r="D267" t="s">
        <v>268</v>
      </c>
      <c r="E267" s="1" t="s">
        <v>322</v>
      </c>
      <c r="F267" t="s">
        <v>487</v>
      </c>
      <c r="G267" t="s">
        <v>52</v>
      </c>
      <c r="H267" t="s">
        <v>490</v>
      </c>
      <c r="I267" t="s">
        <v>525</v>
      </c>
      <c r="J267" s="4" t="s">
        <v>526</v>
      </c>
      <c r="K267" t="s">
        <v>375</v>
      </c>
      <c r="L267" t="s">
        <v>376</v>
      </c>
      <c r="M267">
        <f t="shared" ca="1" si="20"/>
        <v>0</v>
      </c>
      <c r="N267">
        <f t="shared" ca="1" si="21"/>
        <v>30</v>
      </c>
      <c r="O267">
        <f t="shared" si="22"/>
        <v>0</v>
      </c>
      <c r="P267">
        <f t="shared" ca="1" si="23"/>
        <v>0</v>
      </c>
      <c r="Q267">
        <f t="shared" ca="1" si="24"/>
        <v>0</v>
      </c>
      <c r="R267">
        <v>30</v>
      </c>
      <c r="S267">
        <v>60</v>
      </c>
      <c r="T267" t="s">
        <v>52</v>
      </c>
      <c r="U267" t="s">
        <v>196</v>
      </c>
      <c r="V267" t="s">
        <v>196</v>
      </c>
    </row>
    <row r="268" spans="1:22" x14ac:dyDescent="0.25">
      <c r="A268">
        <v>41</v>
      </c>
      <c r="C268" t="s">
        <v>562</v>
      </c>
      <c r="D268" t="s">
        <v>268</v>
      </c>
      <c r="E268" s="1" t="s">
        <v>322</v>
      </c>
      <c r="F268" t="s">
        <v>487</v>
      </c>
      <c r="G268" t="s">
        <v>53</v>
      </c>
      <c r="H268" t="s">
        <v>490</v>
      </c>
      <c r="I268" t="s">
        <v>525</v>
      </c>
      <c r="J268" s="4" t="s">
        <v>526</v>
      </c>
      <c r="K268" t="s">
        <v>562</v>
      </c>
      <c r="L268" t="s">
        <v>563</v>
      </c>
      <c r="M268">
        <f t="shared" ca="1" si="20"/>
        <v>0</v>
      </c>
      <c r="N268">
        <f t="shared" ca="1" si="21"/>
        <v>30</v>
      </c>
      <c r="O268">
        <f t="shared" si="22"/>
        <v>0</v>
      </c>
      <c r="P268">
        <f t="shared" ca="1" si="23"/>
        <v>0</v>
      </c>
      <c r="Q268">
        <f t="shared" ca="1" si="24"/>
        <v>0</v>
      </c>
      <c r="R268">
        <v>30</v>
      </c>
      <c r="S268">
        <v>60</v>
      </c>
      <c r="T268" t="s">
        <v>53</v>
      </c>
      <c r="U268" t="s">
        <v>196</v>
      </c>
      <c r="V268" t="s">
        <v>196</v>
      </c>
    </row>
    <row r="269" spans="1:22" x14ac:dyDescent="0.25">
      <c r="A269">
        <v>42</v>
      </c>
      <c r="C269" t="s">
        <v>2572</v>
      </c>
      <c r="D269" t="s">
        <v>269</v>
      </c>
      <c r="E269" s="1" t="s">
        <v>323</v>
      </c>
      <c r="F269" t="s">
        <v>484</v>
      </c>
      <c r="G269" t="s">
        <v>208</v>
      </c>
      <c r="H269" t="s">
        <v>490</v>
      </c>
      <c r="I269" t="s">
        <v>525</v>
      </c>
      <c r="J269" s="4" t="s">
        <v>526</v>
      </c>
      <c r="K269" t="s">
        <v>2572</v>
      </c>
      <c r="L269" t="s">
        <v>2573</v>
      </c>
      <c r="M269">
        <f t="shared" ca="1" si="20"/>
        <v>0</v>
      </c>
      <c r="N269">
        <f t="shared" ca="1" si="21"/>
        <v>32.5</v>
      </c>
      <c r="O269">
        <f t="shared" si="22"/>
        <v>0</v>
      </c>
      <c r="P269">
        <f t="shared" ca="1" si="23"/>
        <v>0</v>
      </c>
      <c r="Q269">
        <f t="shared" ca="1" si="24"/>
        <v>0</v>
      </c>
      <c r="R269">
        <v>32.5</v>
      </c>
      <c r="S269">
        <v>65</v>
      </c>
      <c r="T269" t="s">
        <v>208</v>
      </c>
      <c r="U269" t="s">
        <v>196</v>
      </c>
      <c r="V269" t="s">
        <v>196</v>
      </c>
    </row>
    <row r="270" spans="1:22" x14ac:dyDescent="0.25">
      <c r="A270">
        <v>42</v>
      </c>
      <c r="C270" t="s">
        <v>2574</v>
      </c>
      <c r="D270" t="s">
        <v>269</v>
      </c>
      <c r="E270" s="1" t="s">
        <v>323</v>
      </c>
      <c r="F270" t="s">
        <v>484</v>
      </c>
      <c r="G270" t="s">
        <v>49</v>
      </c>
      <c r="H270" t="s">
        <v>490</v>
      </c>
      <c r="I270" t="s">
        <v>525</v>
      </c>
      <c r="J270" s="4" t="s">
        <v>526</v>
      </c>
      <c r="K270" t="s">
        <v>2574</v>
      </c>
      <c r="L270" t="s">
        <v>2575</v>
      </c>
      <c r="M270">
        <f t="shared" ca="1" si="20"/>
        <v>0</v>
      </c>
      <c r="N270">
        <f t="shared" ca="1" si="21"/>
        <v>32.5</v>
      </c>
      <c r="O270">
        <f t="shared" si="22"/>
        <v>0</v>
      </c>
      <c r="P270">
        <f t="shared" ca="1" si="23"/>
        <v>0</v>
      </c>
      <c r="Q270">
        <f t="shared" ca="1" si="24"/>
        <v>0</v>
      </c>
      <c r="R270">
        <v>32.5</v>
      </c>
      <c r="S270">
        <v>65</v>
      </c>
      <c r="T270" t="s">
        <v>49</v>
      </c>
      <c r="U270" t="s">
        <v>196</v>
      </c>
      <c r="V270" t="s">
        <v>196</v>
      </c>
    </row>
    <row r="271" spans="1:22" x14ac:dyDescent="0.25">
      <c r="A271">
        <v>42</v>
      </c>
      <c r="C271" t="s">
        <v>2576</v>
      </c>
      <c r="D271" t="s">
        <v>269</v>
      </c>
      <c r="E271" s="1" t="s">
        <v>323</v>
      </c>
      <c r="F271" t="s">
        <v>484</v>
      </c>
      <c r="G271" t="s">
        <v>50</v>
      </c>
      <c r="H271" t="s">
        <v>490</v>
      </c>
      <c r="I271" t="s">
        <v>525</v>
      </c>
      <c r="J271" s="4" t="s">
        <v>526</v>
      </c>
      <c r="K271" t="s">
        <v>2576</v>
      </c>
      <c r="L271" t="s">
        <v>2577</v>
      </c>
      <c r="M271">
        <f t="shared" ca="1" si="20"/>
        <v>0</v>
      </c>
      <c r="N271">
        <f t="shared" ca="1" si="21"/>
        <v>32.5</v>
      </c>
      <c r="O271">
        <f t="shared" si="22"/>
        <v>0</v>
      </c>
      <c r="P271">
        <f t="shared" ca="1" si="23"/>
        <v>0</v>
      </c>
      <c r="Q271">
        <f t="shared" ca="1" si="24"/>
        <v>0</v>
      </c>
      <c r="R271">
        <v>32.5</v>
      </c>
      <c r="S271">
        <v>65</v>
      </c>
      <c r="T271" t="s">
        <v>50</v>
      </c>
      <c r="U271" t="s">
        <v>196</v>
      </c>
      <c r="V271" t="s">
        <v>196</v>
      </c>
    </row>
    <row r="272" spans="1:22" x14ac:dyDescent="0.25">
      <c r="A272">
        <v>42</v>
      </c>
      <c r="C272" t="s">
        <v>2578</v>
      </c>
      <c r="D272" t="s">
        <v>269</v>
      </c>
      <c r="E272" s="1" t="s">
        <v>323</v>
      </c>
      <c r="F272" t="s">
        <v>484</v>
      </c>
      <c r="G272" t="s">
        <v>51</v>
      </c>
      <c r="H272" t="s">
        <v>490</v>
      </c>
      <c r="I272" t="s">
        <v>525</v>
      </c>
      <c r="J272" s="4" t="s">
        <v>526</v>
      </c>
      <c r="K272" t="s">
        <v>2578</v>
      </c>
      <c r="L272" t="s">
        <v>2579</v>
      </c>
      <c r="M272">
        <f t="shared" ca="1" si="20"/>
        <v>0</v>
      </c>
      <c r="N272">
        <f t="shared" ca="1" si="21"/>
        <v>32.5</v>
      </c>
      <c r="O272">
        <f t="shared" si="22"/>
        <v>0</v>
      </c>
      <c r="P272">
        <f t="shared" ca="1" si="23"/>
        <v>0</v>
      </c>
      <c r="Q272">
        <f t="shared" ca="1" si="24"/>
        <v>0</v>
      </c>
      <c r="R272">
        <v>32.5</v>
      </c>
      <c r="S272">
        <v>65</v>
      </c>
      <c r="T272" t="s">
        <v>51</v>
      </c>
      <c r="U272" t="s">
        <v>196</v>
      </c>
      <c r="V272" t="s">
        <v>196</v>
      </c>
    </row>
    <row r="273" spans="1:22" x14ac:dyDescent="0.25">
      <c r="A273">
        <v>42</v>
      </c>
      <c r="C273" t="s">
        <v>2580</v>
      </c>
      <c r="D273" t="s">
        <v>269</v>
      </c>
      <c r="E273" s="1" t="s">
        <v>323</v>
      </c>
      <c r="F273" t="s">
        <v>484</v>
      </c>
      <c r="G273" t="s">
        <v>52</v>
      </c>
      <c r="H273" t="s">
        <v>490</v>
      </c>
      <c r="I273" t="s">
        <v>525</v>
      </c>
      <c r="J273" s="4" t="s">
        <v>526</v>
      </c>
      <c r="K273" t="s">
        <v>2580</v>
      </c>
      <c r="L273" t="s">
        <v>2581</v>
      </c>
      <c r="M273">
        <f t="shared" ca="1" si="20"/>
        <v>0</v>
      </c>
      <c r="N273">
        <f t="shared" ca="1" si="21"/>
        <v>32.5</v>
      </c>
      <c r="O273">
        <f t="shared" si="22"/>
        <v>0</v>
      </c>
      <c r="P273">
        <f t="shared" ca="1" si="23"/>
        <v>0</v>
      </c>
      <c r="Q273">
        <f t="shared" ca="1" si="24"/>
        <v>0</v>
      </c>
      <c r="R273">
        <v>32.5</v>
      </c>
      <c r="S273">
        <v>65</v>
      </c>
      <c r="T273" t="s">
        <v>52</v>
      </c>
      <c r="U273" t="s">
        <v>196</v>
      </c>
      <c r="V273" t="s">
        <v>196</v>
      </c>
    </row>
    <row r="274" spans="1:22" x14ac:dyDescent="0.25">
      <c r="A274">
        <v>42</v>
      </c>
      <c r="C274" t="s">
        <v>2582</v>
      </c>
      <c r="D274" t="s">
        <v>269</v>
      </c>
      <c r="E274" s="1" t="s">
        <v>323</v>
      </c>
      <c r="F274" t="s">
        <v>484</v>
      </c>
      <c r="G274" t="s">
        <v>53</v>
      </c>
      <c r="H274" t="s">
        <v>490</v>
      </c>
      <c r="I274" t="s">
        <v>525</v>
      </c>
      <c r="J274" s="4" t="s">
        <v>526</v>
      </c>
      <c r="K274" t="s">
        <v>2582</v>
      </c>
      <c r="L274" t="s">
        <v>2583</v>
      </c>
      <c r="M274">
        <f t="shared" ca="1" si="20"/>
        <v>0</v>
      </c>
      <c r="N274">
        <f t="shared" ca="1" si="21"/>
        <v>32.5</v>
      </c>
      <c r="O274">
        <f t="shared" si="22"/>
        <v>0</v>
      </c>
      <c r="P274">
        <f t="shared" ca="1" si="23"/>
        <v>0</v>
      </c>
      <c r="Q274">
        <f t="shared" ca="1" si="24"/>
        <v>0</v>
      </c>
      <c r="R274">
        <v>32.5</v>
      </c>
      <c r="S274">
        <v>65</v>
      </c>
      <c r="T274" t="s">
        <v>53</v>
      </c>
      <c r="U274" t="s">
        <v>196</v>
      </c>
      <c r="V274" t="s">
        <v>196</v>
      </c>
    </row>
    <row r="275" spans="1:22" x14ac:dyDescent="0.25">
      <c r="A275">
        <v>43</v>
      </c>
      <c r="C275" t="s">
        <v>2584</v>
      </c>
      <c r="D275" t="s">
        <v>269</v>
      </c>
      <c r="E275" s="1" t="s">
        <v>323</v>
      </c>
      <c r="F275" t="s">
        <v>485</v>
      </c>
      <c r="G275" t="s">
        <v>208</v>
      </c>
      <c r="H275" t="s">
        <v>490</v>
      </c>
      <c r="I275" t="s">
        <v>525</v>
      </c>
      <c r="J275" s="4" t="s">
        <v>526</v>
      </c>
      <c r="K275" t="s">
        <v>2584</v>
      </c>
      <c r="L275" t="s">
        <v>2585</v>
      </c>
      <c r="M275">
        <f t="shared" ca="1" si="20"/>
        <v>0</v>
      </c>
      <c r="N275">
        <f t="shared" ca="1" si="21"/>
        <v>32.5</v>
      </c>
      <c r="O275">
        <f t="shared" si="22"/>
        <v>0</v>
      </c>
      <c r="P275">
        <f t="shared" ca="1" si="23"/>
        <v>0</v>
      </c>
      <c r="Q275">
        <f t="shared" ca="1" si="24"/>
        <v>0</v>
      </c>
      <c r="R275">
        <v>32.5</v>
      </c>
      <c r="S275">
        <v>65</v>
      </c>
      <c r="T275" t="s">
        <v>208</v>
      </c>
      <c r="U275" t="s">
        <v>196</v>
      </c>
      <c r="V275" t="s">
        <v>196</v>
      </c>
    </row>
    <row r="276" spans="1:22" x14ac:dyDescent="0.25">
      <c r="A276">
        <v>43</v>
      </c>
      <c r="C276" t="s">
        <v>2586</v>
      </c>
      <c r="D276" t="s">
        <v>269</v>
      </c>
      <c r="E276" s="1" t="s">
        <v>323</v>
      </c>
      <c r="F276" t="s">
        <v>485</v>
      </c>
      <c r="G276" t="s">
        <v>49</v>
      </c>
      <c r="H276" t="s">
        <v>490</v>
      </c>
      <c r="I276" t="s">
        <v>525</v>
      </c>
      <c r="J276" s="4" t="s">
        <v>526</v>
      </c>
      <c r="K276" t="s">
        <v>2586</v>
      </c>
      <c r="L276" t="s">
        <v>2587</v>
      </c>
      <c r="M276">
        <f t="shared" ca="1" si="20"/>
        <v>0</v>
      </c>
      <c r="N276">
        <f t="shared" ca="1" si="21"/>
        <v>32.5</v>
      </c>
      <c r="O276">
        <f t="shared" si="22"/>
        <v>0</v>
      </c>
      <c r="P276">
        <f t="shared" ca="1" si="23"/>
        <v>0</v>
      </c>
      <c r="Q276">
        <f t="shared" ca="1" si="24"/>
        <v>0</v>
      </c>
      <c r="R276">
        <v>32.5</v>
      </c>
      <c r="S276">
        <v>65</v>
      </c>
      <c r="T276" t="s">
        <v>49</v>
      </c>
      <c r="U276" t="s">
        <v>196</v>
      </c>
      <c r="V276" t="s">
        <v>196</v>
      </c>
    </row>
    <row r="277" spans="1:22" x14ac:dyDescent="0.25">
      <c r="A277">
        <v>43</v>
      </c>
      <c r="C277" t="s">
        <v>2588</v>
      </c>
      <c r="D277" t="s">
        <v>269</v>
      </c>
      <c r="E277" s="1" t="s">
        <v>323</v>
      </c>
      <c r="F277" t="s">
        <v>485</v>
      </c>
      <c r="G277" t="s">
        <v>50</v>
      </c>
      <c r="H277" t="s">
        <v>490</v>
      </c>
      <c r="I277" t="s">
        <v>525</v>
      </c>
      <c r="J277" s="4" t="s">
        <v>526</v>
      </c>
      <c r="K277" t="s">
        <v>2588</v>
      </c>
      <c r="L277" t="s">
        <v>2589</v>
      </c>
      <c r="M277">
        <f t="shared" ca="1" si="20"/>
        <v>0</v>
      </c>
      <c r="N277">
        <f t="shared" ca="1" si="21"/>
        <v>32.5</v>
      </c>
      <c r="O277">
        <f t="shared" si="22"/>
        <v>0</v>
      </c>
      <c r="P277">
        <f t="shared" ca="1" si="23"/>
        <v>0</v>
      </c>
      <c r="Q277">
        <f t="shared" ca="1" si="24"/>
        <v>0</v>
      </c>
      <c r="R277">
        <v>32.5</v>
      </c>
      <c r="S277">
        <v>65</v>
      </c>
      <c r="T277" t="s">
        <v>50</v>
      </c>
      <c r="U277" t="s">
        <v>196</v>
      </c>
      <c r="V277" t="s">
        <v>196</v>
      </c>
    </row>
    <row r="278" spans="1:22" x14ac:dyDescent="0.25">
      <c r="A278">
        <v>43</v>
      </c>
      <c r="C278" t="s">
        <v>2590</v>
      </c>
      <c r="D278" t="s">
        <v>269</v>
      </c>
      <c r="E278" s="1" t="s">
        <v>323</v>
      </c>
      <c r="F278" t="s">
        <v>485</v>
      </c>
      <c r="G278" t="s">
        <v>51</v>
      </c>
      <c r="H278" t="s">
        <v>490</v>
      </c>
      <c r="I278" t="s">
        <v>525</v>
      </c>
      <c r="J278" s="4" t="s">
        <v>526</v>
      </c>
      <c r="K278" t="s">
        <v>2590</v>
      </c>
      <c r="L278" t="s">
        <v>2591</v>
      </c>
      <c r="M278">
        <f t="shared" ca="1" si="20"/>
        <v>0</v>
      </c>
      <c r="N278">
        <f t="shared" ca="1" si="21"/>
        <v>32.5</v>
      </c>
      <c r="O278">
        <f t="shared" si="22"/>
        <v>0</v>
      </c>
      <c r="P278">
        <f t="shared" ca="1" si="23"/>
        <v>0</v>
      </c>
      <c r="Q278">
        <f t="shared" ca="1" si="24"/>
        <v>0</v>
      </c>
      <c r="R278">
        <v>32.5</v>
      </c>
      <c r="S278">
        <v>65</v>
      </c>
      <c r="T278" t="s">
        <v>51</v>
      </c>
      <c r="U278" t="s">
        <v>196</v>
      </c>
      <c r="V278" t="s">
        <v>196</v>
      </c>
    </row>
    <row r="279" spans="1:22" x14ac:dyDescent="0.25">
      <c r="A279">
        <v>43</v>
      </c>
      <c r="C279" t="s">
        <v>2592</v>
      </c>
      <c r="D279" t="s">
        <v>269</v>
      </c>
      <c r="E279" s="1" t="s">
        <v>323</v>
      </c>
      <c r="F279" t="s">
        <v>485</v>
      </c>
      <c r="G279" t="s">
        <v>52</v>
      </c>
      <c r="H279" t="s">
        <v>490</v>
      </c>
      <c r="I279" t="s">
        <v>525</v>
      </c>
      <c r="J279" s="4" t="s">
        <v>526</v>
      </c>
      <c r="K279" t="s">
        <v>2592</v>
      </c>
      <c r="L279" t="s">
        <v>2593</v>
      </c>
      <c r="M279">
        <f t="shared" ca="1" si="20"/>
        <v>0</v>
      </c>
      <c r="N279">
        <f t="shared" ca="1" si="21"/>
        <v>32.5</v>
      </c>
      <c r="O279">
        <f t="shared" si="22"/>
        <v>0</v>
      </c>
      <c r="P279">
        <f t="shared" ca="1" si="23"/>
        <v>0</v>
      </c>
      <c r="Q279">
        <f t="shared" ca="1" si="24"/>
        <v>0</v>
      </c>
      <c r="R279">
        <v>32.5</v>
      </c>
      <c r="S279">
        <v>65</v>
      </c>
      <c r="T279" t="s">
        <v>52</v>
      </c>
      <c r="U279" t="s">
        <v>196</v>
      </c>
      <c r="V279" t="s">
        <v>196</v>
      </c>
    </row>
    <row r="280" spans="1:22" x14ac:dyDescent="0.25">
      <c r="A280">
        <v>43</v>
      </c>
      <c r="C280" t="s">
        <v>2594</v>
      </c>
      <c r="D280" t="s">
        <v>269</v>
      </c>
      <c r="E280" s="1" t="s">
        <v>323</v>
      </c>
      <c r="F280" t="s">
        <v>485</v>
      </c>
      <c r="G280" t="s">
        <v>53</v>
      </c>
      <c r="H280" t="s">
        <v>490</v>
      </c>
      <c r="I280" t="s">
        <v>525</v>
      </c>
      <c r="J280" s="4" t="s">
        <v>526</v>
      </c>
      <c r="K280" t="s">
        <v>2594</v>
      </c>
      <c r="L280" t="s">
        <v>2595</v>
      </c>
      <c r="M280">
        <f t="shared" ca="1" si="20"/>
        <v>0</v>
      </c>
      <c r="N280">
        <f t="shared" ca="1" si="21"/>
        <v>32.5</v>
      </c>
      <c r="O280">
        <f t="shared" si="22"/>
        <v>0</v>
      </c>
      <c r="P280">
        <f t="shared" ca="1" si="23"/>
        <v>0</v>
      </c>
      <c r="Q280">
        <f t="shared" ca="1" si="24"/>
        <v>0</v>
      </c>
      <c r="R280">
        <v>32.5</v>
      </c>
      <c r="S280">
        <v>65</v>
      </c>
      <c r="T280" t="s">
        <v>53</v>
      </c>
      <c r="U280" t="s">
        <v>196</v>
      </c>
      <c r="V280" t="s">
        <v>196</v>
      </c>
    </row>
    <row r="281" spans="1:22" x14ac:dyDescent="0.25">
      <c r="A281">
        <v>44</v>
      </c>
      <c r="C281" t="s">
        <v>1157</v>
      </c>
      <c r="D281" t="s">
        <v>269</v>
      </c>
      <c r="E281" s="1" t="s">
        <v>323</v>
      </c>
      <c r="F281" t="s">
        <v>1158</v>
      </c>
      <c r="G281" t="s">
        <v>208</v>
      </c>
      <c r="H281" t="s">
        <v>490</v>
      </c>
      <c r="I281" t="s">
        <v>525</v>
      </c>
      <c r="J281" s="4" t="s">
        <v>526</v>
      </c>
      <c r="K281" t="s">
        <v>1157</v>
      </c>
      <c r="L281" t="s">
        <v>1159</v>
      </c>
      <c r="M281">
        <f t="shared" ca="1" si="20"/>
        <v>0</v>
      </c>
      <c r="N281">
        <f t="shared" ca="1" si="21"/>
        <v>32.5</v>
      </c>
      <c r="O281">
        <f t="shared" si="22"/>
        <v>0</v>
      </c>
      <c r="P281">
        <f t="shared" ca="1" si="23"/>
        <v>0</v>
      </c>
      <c r="Q281">
        <f t="shared" ca="1" si="24"/>
        <v>0</v>
      </c>
      <c r="R281">
        <v>32.5</v>
      </c>
      <c r="S281">
        <v>65</v>
      </c>
      <c r="T281" t="s">
        <v>208</v>
      </c>
      <c r="U281" t="s">
        <v>196</v>
      </c>
      <c r="V281" t="s">
        <v>196</v>
      </c>
    </row>
    <row r="282" spans="1:22" x14ac:dyDescent="0.25">
      <c r="A282">
        <v>44</v>
      </c>
      <c r="C282" t="s">
        <v>1160</v>
      </c>
      <c r="D282" t="s">
        <v>269</v>
      </c>
      <c r="E282" s="1" t="s">
        <v>323</v>
      </c>
      <c r="F282" t="s">
        <v>1158</v>
      </c>
      <c r="G282" t="s">
        <v>49</v>
      </c>
      <c r="H282" t="s">
        <v>490</v>
      </c>
      <c r="I282" t="s">
        <v>525</v>
      </c>
      <c r="J282" s="4" t="s">
        <v>526</v>
      </c>
      <c r="K282" t="s">
        <v>1160</v>
      </c>
      <c r="L282" t="s">
        <v>1161</v>
      </c>
      <c r="M282">
        <f t="shared" ca="1" si="20"/>
        <v>0</v>
      </c>
      <c r="N282">
        <f t="shared" ca="1" si="21"/>
        <v>32.5</v>
      </c>
      <c r="O282">
        <f t="shared" si="22"/>
        <v>0</v>
      </c>
      <c r="P282">
        <f t="shared" ca="1" si="23"/>
        <v>0</v>
      </c>
      <c r="Q282">
        <f t="shared" ca="1" si="24"/>
        <v>0</v>
      </c>
      <c r="R282">
        <v>32.5</v>
      </c>
      <c r="S282">
        <v>65</v>
      </c>
      <c r="T282" t="s">
        <v>49</v>
      </c>
      <c r="U282" t="s">
        <v>196</v>
      </c>
      <c r="V282" t="s">
        <v>196</v>
      </c>
    </row>
    <row r="283" spans="1:22" x14ac:dyDescent="0.25">
      <c r="A283">
        <v>44</v>
      </c>
      <c r="C283" t="s">
        <v>1162</v>
      </c>
      <c r="D283" t="s">
        <v>269</v>
      </c>
      <c r="E283" s="1" t="s">
        <v>323</v>
      </c>
      <c r="F283" t="s">
        <v>1158</v>
      </c>
      <c r="G283" t="s">
        <v>50</v>
      </c>
      <c r="H283" t="s">
        <v>490</v>
      </c>
      <c r="I283" t="s">
        <v>525</v>
      </c>
      <c r="J283" s="4" t="s">
        <v>526</v>
      </c>
      <c r="K283" t="s">
        <v>1162</v>
      </c>
      <c r="L283" t="s">
        <v>1163</v>
      </c>
      <c r="M283">
        <f t="shared" ca="1" si="20"/>
        <v>0</v>
      </c>
      <c r="N283">
        <f t="shared" ca="1" si="21"/>
        <v>32.5</v>
      </c>
      <c r="O283">
        <f t="shared" si="22"/>
        <v>0</v>
      </c>
      <c r="P283">
        <f t="shared" ca="1" si="23"/>
        <v>0</v>
      </c>
      <c r="Q283">
        <f t="shared" ca="1" si="24"/>
        <v>0</v>
      </c>
      <c r="R283">
        <v>32.5</v>
      </c>
      <c r="S283">
        <v>65</v>
      </c>
      <c r="T283" t="s">
        <v>50</v>
      </c>
      <c r="U283" t="s">
        <v>196</v>
      </c>
      <c r="V283" t="s">
        <v>196</v>
      </c>
    </row>
    <row r="284" spans="1:22" x14ac:dyDescent="0.25">
      <c r="A284">
        <v>44</v>
      </c>
      <c r="C284" t="s">
        <v>1164</v>
      </c>
      <c r="D284" t="s">
        <v>269</v>
      </c>
      <c r="E284" s="1" t="s">
        <v>323</v>
      </c>
      <c r="F284" t="s">
        <v>1158</v>
      </c>
      <c r="G284" t="s">
        <v>51</v>
      </c>
      <c r="H284" t="s">
        <v>490</v>
      </c>
      <c r="I284" t="s">
        <v>525</v>
      </c>
      <c r="J284" s="4" t="s">
        <v>526</v>
      </c>
      <c r="K284" t="s">
        <v>1164</v>
      </c>
      <c r="L284" t="s">
        <v>1165</v>
      </c>
      <c r="M284">
        <f t="shared" ca="1" si="20"/>
        <v>0</v>
      </c>
      <c r="N284">
        <f t="shared" ca="1" si="21"/>
        <v>32.5</v>
      </c>
      <c r="O284">
        <f t="shared" si="22"/>
        <v>0</v>
      </c>
      <c r="P284">
        <f t="shared" ca="1" si="23"/>
        <v>0</v>
      </c>
      <c r="Q284">
        <f t="shared" ca="1" si="24"/>
        <v>0</v>
      </c>
      <c r="R284">
        <v>32.5</v>
      </c>
      <c r="S284">
        <v>65</v>
      </c>
      <c r="T284" t="s">
        <v>51</v>
      </c>
      <c r="U284" t="s">
        <v>196</v>
      </c>
      <c r="V284" t="s">
        <v>196</v>
      </c>
    </row>
    <row r="285" spans="1:22" x14ac:dyDescent="0.25">
      <c r="A285">
        <v>44</v>
      </c>
      <c r="C285" t="s">
        <v>1166</v>
      </c>
      <c r="D285" t="s">
        <v>269</v>
      </c>
      <c r="E285" s="1" t="s">
        <v>323</v>
      </c>
      <c r="F285" t="s">
        <v>1158</v>
      </c>
      <c r="G285" t="s">
        <v>52</v>
      </c>
      <c r="H285" t="s">
        <v>490</v>
      </c>
      <c r="I285" t="s">
        <v>525</v>
      </c>
      <c r="J285" s="4" t="s">
        <v>526</v>
      </c>
      <c r="K285" t="s">
        <v>1166</v>
      </c>
      <c r="L285" t="s">
        <v>1167</v>
      </c>
      <c r="M285">
        <f t="shared" ca="1" si="20"/>
        <v>0</v>
      </c>
      <c r="N285">
        <f t="shared" ca="1" si="21"/>
        <v>32.5</v>
      </c>
      <c r="O285">
        <f t="shared" si="22"/>
        <v>0</v>
      </c>
      <c r="P285">
        <f t="shared" ca="1" si="23"/>
        <v>0</v>
      </c>
      <c r="Q285">
        <f t="shared" ca="1" si="24"/>
        <v>0</v>
      </c>
      <c r="R285">
        <v>32.5</v>
      </c>
      <c r="S285">
        <v>65</v>
      </c>
      <c r="T285" t="s">
        <v>52</v>
      </c>
      <c r="U285" t="s">
        <v>196</v>
      </c>
      <c r="V285" t="s">
        <v>196</v>
      </c>
    </row>
    <row r="286" spans="1:22" x14ac:dyDescent="0.25">
      <c r="A286">
        <v>44</v>
      </c>
      <c r="C286" t="s">
        <v>1168</v>
      </c>
      <c r="D286" t="s">
        <v>269</v>
      </c>
      <c r="E286" s="1" t="s">
        <v>323</v>
      </c>
      <c r="F286" t="s">
        <v>1158</v>
      </c>
      <c r="G286" t="s">
        <v>53</v>
      </c>
      <c r="H286" t="s">
        <v>490</v>
      </c>
      <c r="I286" t="s">
        <v>525</v>
      </c>
      <c r="J286" s="4" t="s">
        <v>526</v>
      </c>
      <c r="K286" t="s">
        <v>1168</v>
      </c>
      <c r="L286" t="s">
        <v>1169</v>
      </c>
      <c r="M286">
        <f t="shared" ca="1" si="20"/>
        <v>0</v>
      </c>
      <c r="N286">
        <f t="shared" ca="1" si="21"/>
        <v>32.5</v>
      </c>
      <c r="O286">
        <f t="shared" si="22"/>
        <v>0</v>
      </c>
      <c r="P286">
        <f t="shared" ca="1" si="23"/>
        <v>0</v>
      </c>
      <c r="Q286">
        <f t="shared" ca="1" si="24"/>
        <v>0</v>
      </c>
      <c r="R286">
        <v>32.5</v>
      </c>
      <c r="S286">
        <v>65</v>
      </c>
      <c r="T286" t="s">
        <v>53</v>
      </c>
      <c r="U286" t="s">
        <v>196</v>
      </c>
      <c r="V286" t="s">
        <v>196</v>
      </c>
    </row>
    <row r="287" spans="1:22" x14ac:dyDescent="0.25">
      <c r="A287">
        <v>45</v>
      </c>
      <c r="C287" t="s">
        <v>1170</v>
      </c>
      <c r="D287" t="s">
        <v>269</v>
      </c>
      <c r="E287" s="1" t="s">
        <v>323</v>
      </c>
      <c r="F287" t="s">
        <v>1056</v>
      </c>
      <c r="G287" t="s">
        <v>208</v>
      </c>
      <c r="H287" t="s">
        <v>490</v>
      </c>
      <c r="I287" t="s">
        <v>525</v>
      </c>
      <c r="J287" s="4" t="s">
        <v>526</v>
      </c>
      <c r="K287" t="s">
        <v>1170</v>
      </c>
      <c r="L287" t="s">
        <v>1171</v>
      </c>
      <c r="M287">
        <f t="shared" ca="1" si="20"/>
        <v>0</v>
      </c>
      <c r="N287">
        <f t="shared" ca="1" si="21"/>
        <v>32.5</v>
      </c>
      <c r="O287">
        <f t="shared" si="22"/>
        <v>0</v>
      </c>
      <c r="P287">
        <f t="shared" ca="1" si="23"/>
        <v>0</v>
      </c>
      <c r="Q287">
        <f t="shared" ca="1" si="24"/>
        <v>0</v>
      </c>
      <c r="R287">
        <v>32.5</v>
      </c>
      <c r="S287">
        <v>65</v>
      </c>
      <c r="T287" t="s">
        <v>208</v>
      </c>
      <c r="U287" t="s">
        <v>196</v>
      </c>
      <c r="V287" t="s">
        <v>196</v>
      </c>
    </row>
    <row r="288" spans="1:22" x14ac:dyDescent="0.25">
      <c r="A288">
        <v>45</v>
      </c>
      <c r="C288" t="s">
        <v>1172</v>
      </c>
      <c r="D288" t="s">
        <v>269</v>
      </c>
      <c r="E288" s="1" t="s">
        <v>323</v>
      </c>
      <c r="F288" t="s">
        <v>1056</v>
      </c>
      <c r="G288" t="s">
        <v>49</v>
      </c>
      <c r="H288" t="s">
        <v>490</v>
      </c>
      <c r="I288" t="s">
        <v>525</v>
      </c>
      <c r="J288" s="4" t="s">
        <v>526</v>
      </c>
      <c r="K288" t="s">
        <v>1172</v>
      </c>
      <c r="L288" t="s">
        <v>1173</v>
      </c>
      <c r="M288">
        <f t="shared" ca="1" si="20"/>
        <v>0</v>
      </c>
      <c r="N288">
        <f t="shared" ca="1" si="21"/>
        <v>32.5</v>
      </c>
      <c r="O288">
        <f t="shared" si="22"/>
        <v>0</v>
      </c>
      <c r="P288">
        <f t="shared" ca="1" si="23"/>
        <v>0</v>
      </c>
      <c r="Q288">
        <f t="shared" ca="1" si="24"/>
        <v>0</v>
      </c>
      <c r="R288">
        <v>32.5</v>
      </c>
      <c r="S288">
        <v>65</v>
      </c>
      <c r="T288" t="s">
        <v>49</v>
      </c>
      <c r="U288" t="s">
        <v>196</v>
      </c>
      <c r="V288" t="s">
        <v>196</v>
      </c>
    </row>
    <row r="289" spans="1:22" x14ac:dyDescent="0.25">
      <c r="A289">
        <v>45</v>
      </c>
      <c r="C289" t="s">
        <v>1174</v>
      </c>
      <c r="D289" t="s">
        <v>269</v>
      </c>
      <c r="E289" s="1" t="s">
        <v>323</v>
      </c>
      <c r="F289" t="s">
        <v>1056</v>
      </c>
      <c r="G289" t="s">
        <v>50</v>
      </c>
      <c r="H289" t="s">
        <v>490</v>
      </c>
      <c r="I289" t="s">
        <v>525</v>
      </c>
      <c r="J289" s="4" t="s">
        <v>526</v>
      </c>
      <c r="K289" t="s">
        <v>1174</v>
      </c>
      <c r="L289" t="s">
        <v>1175</v>
      </c>
      <c r="M289">
        <f t="shared" ca="1" si="20"/>
        <v>0</v>
      </c>
      <c r="N289">
        <f t="shared" ca="1" si="21"/>
        <v>32.5</v>
      </c>
      <c r="O289">
        <f t="shared" si="22"/>
        <v>0</v>
      </c>
      <c r="P289">
        <f t="shared" ca="1" si="23"/>
        <v>0</v>
      </c>
      <c r="Q289">
        <f t="shared" ca="1" si="24"/>
        <v>0</v>
      </c>
      <c r="R289">
        <v>32.5</v>
      </c>
      <c r="S289">
        <v>65</v>
      </c>
      <c r="T289" t="s">
        <v>50</v>
      </c>
      <c r="U289" t="s">
        <v>196</v>
      </c>
      <c r="V289" t="s">
        <v>196</v>
      </c>
    </row>
    <row r="290" spans="1:22" x14ac:dyDescent="0.25">
      <c r="A290">
        <v>45</v>
      </c>
      <c r="C290" t="s">
        <v>1176</v>
      </c>
      <c r="D290" t="s">
        <v>269</v>
      </c>
      <c r="E290" s="1" t="s">
        <v>323</v>
      </c>
      <c r="F290" t="s">
        <v>1056</v>
      </c>
      <c r="G290" t="s">
        <v>51</v>
      </c>
      <c r="H290" t="s">
        <v>490</v>
      </c>
      <c r="I290" t="s">
        <v>525</v>
      </c>
      <c r="J290" s="4" t="s">
        <v>526</v>
      </c>
      <c r="K290" t="s">
        <v>1176</v>
      </c>
      <c r="L290" t="s">
        <v>1177</v>
      </c>
      <c r="M290">
        <f t="shared" ca="1" si="20"/>
        <v>0</v>
      </c>
      <c r="N290">
        <f t="shared" ca="1" si="21"/>
        <v>32.5</v>
      </c>
      <c r="O290">
        <f t="shared" si="22"/>
        <v>0</v>
      </c>
      <c r="P290">
        <f t="shared" ca="1" si="23"/>
        <v>0</v>
      </c>
      <c r="Q290">
        <f t="shared" ca="1" si="24"/>
        <v>0</v>
      </c>
      <c r="R290">
        <v>32.5</v>
      </c>
      <c r="S290">
        <v>65</v>
      </c>
      <c r="T290" t="s">
        <v>51</v>
      </c>
      <c r="U290" t="s">
        <v>196</v>
      </c>
      <c r="V290" t="s">
        <v>196</v>
      </c>
    </row>
    <row r="291" spans="1:22" x14ac:dyDescent="0.25">
      <c r="A291">
        <v>45</v>
      </c>
      <c r="C291" t="s">
        <v>1178</v>
      </c>
      <c r="D291" t="s">
        <v>269</v>
      </c>
      <c r="E291" s="1" t="s">
        <v>323</v>
      </c>
      <c r="F291" t="s">
        <v>1056</v>
      </c>
      <c r="G291" t="s">
        <v>52</v>
      </c>
      <c r="H291" t="s">
        <v>490</v>
      </c>
      <c r="I291" t="s">
        <v>525</v>
      </c>
      <c r="J291" s="4" t="s">
        <v>526</v>
      </c>
      <c r="K291" t="s">
        <v>1178</v>
      </c>
      <c r="L291" t="s">
        <v>1179</v>
      </c>
      <c r="M291">
        <f t="shared" ca="1" si="20"/>
        <v>0</v>
      </c>
      <c r="N291">
        <f t="shared" ca="1" si="21"/>
        <v>32.5</v>
      </c>
      <c r="O291">
        <f t="shared" si="22"/>
        <v>0</v>
      </c>
      <c r="P291">
        <f t="shared" ca="1" si="23"/>
        <v>0</v>
      </c>
      <c r="Q291">
        <f t="shared" ca="1" si="24"/>
        <v>0</v>
      </c>
      <c r="R291">
        <v>32.5</v>
      </c>
      <c r="S291">
        <v>65</v>
      </c>
      <c r="T291" t="s">
        <v>52</v>
      </c>
      <c r="U291" t="s">
        <v>196</v>
      </c>
      <c r="V291" t="s">
        <v>196</v>
      </c>
    </row>
    <row r="292" spans="1:22" x14ac:dyDescent="0.25">
      <c r="A292">
        <v>45</v>
      </c>
      <c r="C292" t="s">
        <v>1180</v>
      </c>
      <c r="D292" t="s">
        <v>269</v>
      </c>
      <c r="E292" s="1" t="s">
        <v>323</v>
      </c>
      <c r="F292" t="s">
        <v>1056</v>
      </c>
      <c r="G292" t="s">
        <v>53</v>
      </c>
      <c r="H292" t="s">
        <v>490</v>
      </c>
      <c r="I292" t="s">
        <v>525</v>
      </c>
      <c r="J292" s="4" t="s">
        <v>526</v>
      </c>
      <c r="K292" t="s">
        <v>1180</v>
      </c>
      <c r="L292" t="s">
        <v>1181</v>
      </c>
      <c r="M292">
        <f t="shared" ca="1" si="20"/>
        <v>0</v>
      </c>
      <c r="N292">
        <f t="shared" ca="1" si="21"/>
        <v>32.5</v>
      </c>
      <c r="O292">
        <f t="shared" si="22"/>
        <v>0</v>
      </c>
      <c r="P292">
        <f t="shared" ca="1" si="23"/>
        <v>0</v>
      </c>
      <c r="Q292">
        <f t="shared" ca="1" si="24"/>
        <v>0</v>
      </c>
      <c r="R292">
        <v>32.5</v>
      </c>
      <c r="S292">
        <v>65</v>
      </c>
      <c r="T292" t="s">
        <v>53</v>
      </c>
      <c r="U292" t="s">
        <v>196</v>
      </c>
      <c r="V292" t="s">
        <v>196</v>
      </c>
    </row>
    <row r="293" spans="1:22" x14ac:dyDescent="0.25">
      <c r="A293">
        <v>46</v>
      </c>
      <c r="C293" t="s">
        <v>1182</v>
      </c>
      <c r="D293" t="s">
        <v>269</v>
      </c>
      <c r="E293" s="1" t="s">
        <v>323</v>
      </c>
      <c r="F293" t="s">
        <v>1183</v>
      </c>
      <c r="G293" t="s">
        <v>208</v>
      </c>
      <c r="H293" t="s">
        <v>490</v>
      </c>
      <c r="I293" t="s">
        <v>525</v>
      </c>
      <c r="J293" s="4" t="s">
        <v>526</v>
      </c>
      <c r="K293" t="s">
        <v>1182</v>
      </c>
      <c r="L293" t="s">
        <v>1184</v>
      </c>
      <c r="M293">
        <f t="shared" ca="1" si="20"/>
        <v>0</v>
      </c>
      <c r="N293">
        <f t="shared" ca="1" si="21"/>
        <v>32.5</v>
      </c>
      <c r="O293">
        <f t="shared" si="22"/>
        <v>0</v>
      </c>
      <c r="P293">
        <f t="shared" ca="1" si="23"/>
        <v>0</v>
      </c>
      <c r="Q293">
        <f t="shared" ca="1" si="24"/>
        <v>0</v>
      </c>
      <c r="R293">
        <v>32.5</v>
      </c>
      <c r="S293">
        <v>65</v>
      </c>
      <c r="T293" t="s">
        <v>208</v>
      </c>
      <c r="U293" t="s">
        <v>196</v>
      </c>
      <c r="V293" t="s">
        <v>196</v>
      </c>
    </row>
    <row r="294" spans="1:22" x14ac:dyDescent="0.25">
      <c r="A294">
        <v>46</v>
      </c>
      <c r="C294" t="s">
        <v>1185</v>
      </c>
      <c r="D294" t="s">
        <v>269</v>
      </c>
      <c r="E294" s="1" t="s">
        <v>323</v>
      </c>
      <c r="F294" t="s">
        <v>1183</v>
      </c>
      <c r="G294" t="s">
        <v>49</v>
      </c>
      <c r="H294" t="s">
        <v>490</v>
      </c>
      <c r="I294" t="s">
        <v>525</v>
      </c>
      <c r="J294" s="4" t="s">
        <v>526</v>
      </c>
      <c r="K294" t="s">
        <v>1185</v>
      </c>
      <c r="L294" t="s">
        <v>1186</v>
      </c>
      <c r="M294">
        <f t="shared" ca="1" si="20"/>
        <v>0</v>
      </c>
      <c r="N294">
        <f t="shared" ca="1" si="21"/>
        <v>32.5</v>
      </c>
      <c r="O294">
        <f t="shared" si="22"/>
        <v>0</v>
      </c>
      <c r="P294">
        <f t="shared" ca="1" si="23"/>
        <v>0</v>
      </c>
      <c r="Q294">
        <f t="shared" ca="1" si="24"/>
        <v>0</v>
      </c>
      <c r="R294">
        <v>32.5</v>
      </c>
      <c r="S294">
        <v>65</v>
      </c>
      <c r="T294" t="s">
        <v>49</v>
      </c>
      <c r="U294" t="s">
        <v>196</v>
      </c>
      <c r="V294" t="s">
        <v>196</v>
      </c>
    </row>
    <row r="295" spans="1:22" x14ac:dyDescent="0.25">
      <c r="A295">
        <v>46</v>
      </c>
      <c r="C295" t="s">
        <v>1187</v>
      </c>
      <c r="D295" t="s">
        <v>269</v>
      </c>
      <c r="E295" s="1" t="s">
        <v>323</v>
      </c>
      <c r="F295" t="s">
        <v>1183</v>
      </c>
      <c r="G295" t="s">
        <v>50</v>
      </c>
      <c r="H295" t="s">
        <v>490</v>
      </c>
      <c r="I295" t="s">
        <v>525</v>
      </c>
      <c r="J295" s="4" t="s">
        <v>526</v>
      </c>
      <c r="K295" t="s">
        <v>1187</v>
      </c>
      <c r="L295" t="s">
        <v>1188</v>
      </c>
      <c r="M295">
        <f t="shared" ca="1" si="20"/>
        <v>0</v>
      </c>
      <c r="N295">
        <f t="shared" ca="1" si="21"/>
        <v>32.5</v>
      </c>
      <c r="O295">
        <f t="shared" si="22"/>
        <v>0</v>
      </c>
      <c r="P295">
        <f t="shared" ca="1" si="23"/>
        <v>0</v>
      </c>
      <c r="Q295">
        <f t="shared" ca="1" si="24"/>
        <v>0</v>
      </c>
      <c r="R295">
        <v>32.5</v>
      </c>
      <c r="S295">
        <v>65</v>
      </c>
      <c r="T295" t="s">
        <v>50</v>
      </c>
      <c r="U295" t="s">
        <v>196</v>
      </c>
      <c r="V295" t="s">
        <v>196</v>
      </c>
    </row>
    <row r="296" spans="1:22" x14ac:dyDescent="0.25">
      <c r="A296">
        <v>46</v>
      </c>
      <c r="C296" t="s">
        <v>1189</v>
      </c>
      <c r="D296" t="s">
        <v>269</v>
      </c>
      <c r="E296" s="1" t="s">
        <v>323</v>
      </c>
      <c r="F296" t="s">
        <v>1183</v>
      </c>
      <c r="G296" t="s">
        <v>51</v>
      </c>
      <c r="H296" t="s">
        <v>490</v>
      </c>
      <c r="I296" t="s">
        <v>525</v>
      </c>
      <c r="J296" s="4" t="s">
        <v>526</v>
      </c>
      <c r="K296" t="s">
        <v>1189</v>
      </c>
      <c r="L296" t="s">
        <v>1190</v>
      </c>
      <c r="M296">
        <f t="shared" ca="1" si="20"/>
        <v>0</v>
      </c>
      <c r="N296">
        <f t="shared" ca="1" si="21"/>
        <v>32.5</v>
      </c>
      <c r="O296">
        <f t="shared" si="22"/>
        <v>0</v>
      </c>
      <c r="P296">
        <f t="shared" ca="1" si="23"/>
        <v>0</v>
      </c>
      <c r="Q296">
        <f t="shared" ca="1" si="24"/>
        <v>0</v>
      </c>
      <c r="R296">
        <v>32.5</v>
      </c>
      <c r="S296">
        <v>65</v>
      </c>
      <c r="T296" t="s">
        <v>51</v>
      </c>
      <c r="U296" t="s">
        <v>196</v>
      </c>
      <c r="V296" t="s">
        <v>196</v>
      </c>
    </row>
    <row r="297" spans="1:22" x14ac:dyDescent="0.25">
      <c r="A297">
        <v>46</v>
      </c>
      <c r="C297" t="s">
        <v>1191</v>
      </c>
      <c r="D297" t="s">
        <v>269</v>
      </c>
      <c r="E297" s="1" t="s">
        <v>323</v>
      </c>
      <c r="F297" t="s">
        <v>1183</v>
      </c>
      <c r="G297" t="s">
        <v>52</v>
      </c>
      <c r="H297" t="s">
        <v>490</v>
      </c>
      <c r="I297" t="s">
        <v>525</v>
      </c>
      <c r="J297" s="4" t="s">
        <v>526</v>
      </c>
      <c r="K297" t="s">
        <v>1191</v>
      </c>
      <c r="L297" t="s">
        <v>1192</v>
      </c>
      <c r="M297">
        <f t="shared" ca="1" si="20"/>
        <v>0</v>
      </c>
      <c r="N297">
        <f t="shared" ca="1" si="21"/>
        <v>32.5</v>
      </c>
      <c r="O297">
        <f t="shared" si="22"/>
        <v>0</v>
      </c>
      <c r="P297">
        <f t="shared" ca="1" si="23"/>
        <v>0</v>
      </c>
      <c r="Q297">
        <f t="shared" ca="1" si="24"/>
        <v>0</v>
      </c>
      <c r="R297">
        <v>32.5</v>
      </c>
      <c r="S297">
        <v>65</v>
      </c>
      <c r="T297" t="s">
        <v>52</v>
      </c>
      <c r="U297" t="s">
        <v>196</v>
      </c>
      <c r="V297" t="s">
        <v>196</v>
      </c>
    </row>
    <row r="298" spans="1:22" x14ac:dyDescent="0.25">
      <c r="A298">
        <v>46</v>
      </c>
      <c r="C298" t="s">
        <v>1193</v>
      </c>
      <c r="D298" t="s">
        <v>269</v>
      </c>
      <c r="E298" s="1" t="s">
        <v>323</v>
      </c>
      <c r="F298" t="s">
        <v>1183</v>
      </c>
      <c r="G298" t="s">
        <v>53</v>
      </c>
      <c r="H298" t="s">
        <v>490</v>
      </c>
      <c r="I298" t="s">
        <v>525</v>
      </c>
      <c r="J298" s="4" t="s">
        <v>526</v>
      </c>
      <c r="K298" t="s">
        <v>1193</v>
      </c>
      <c r="L298" t="s">
        <v>1194</v>
      </c>
      <c r="M298">
        <f t="shared" ca="1" si="20"/>
        <v>0</v>
      </c>
      <c r="N298">
        <f t="shared" ca="1" si="21"/>
        <v>32.5</v>
      </c>
      <c r="O298">
        <f t="shared" si="22"/>
        <v>0</v>
      </c>
      <c r="P298">
        <f t="shared" ca="1" si="23"/>
        <v>0</v>
      </c>
      <c r="Q298">
        <f t="shared" ca="1" si="24"/>
        <v>0</v>
      </c>
      <c r="R298">
        <v>32.5</v>
      </c>
      <c r="S298">
        <v>65</v>
      </c>
      <c r="T298" t="s">
        <v>53</v>
      </c>
      <c r="U298" t="s">
        <v>196</v>
      </c>
      <c r="V298" t="s">
        <v>196</v>
      </c>
    </row>
    <row r="299" spans="1:22" x14ac:dyDescent="0.25">
      <c r="A299">
        <v>47</v>
      </c>
      <c r="C299" t="s">
        <v>1195</v>
      </c>
      <c r="D299" t="s">
        <v>269</v>
      </c>
      <c r="E299" s="1" t="s">
        <v>323</v>
      </c>
      <c r="F299" t="s">
        <v>1196</v>
      </c>
      <c r="G299" t="s">
        <v>208</v>
      </c>
      <c r="H299" t="s">
        <v>490</v>
      </c>
      <c r="I299" t="s">
        <v>525</v>
      </c>
      <c r="J299" s="4" t="s">
        <v>526</v>
      </c>
      <c r="K299" t="s">
        <v>1195</v>
      </c>
      <c r="L299" t="s">
        <v>1197</v>
      </c>
      <c r="M299">
        <f t="shared" ca="1" si="20"/>
        <v>0</v>
      </c>
      <c r="N299">
        <f t="shared" ca="1" si="21"/>
        <v>32.5</v>
      </c>
      <c r="O299">
        <f t="shared" si="22"/>
        <v>0</v>
      </c>
      <c r="P299">
        <f t="shared" ca="1" si="23"/>
        <v>0</v>
      </c>
      <c r="Q299">
        <f t="shared" ca="1" si="24"/>
        <v>0</v>
      </c>
      <c r="R299">
        <v>32.5</v>
      </c>
      <c r="S299">
        <v>65</v>
      </c>
      <c r="T299" t="s">
        <v>208</v>
      </c>
      <c r="U299" t="s">
        <v>196</v>
      </c>
      <c r="V299" t="s">
        <v>196</v>
      </c>
    </row>
    <row r="300" spans="1:22" x14ac:dyDescent="0.25">
      <c r="A300">
        <v>47</v>
      </c>
      <c r="C300" t="s">
        <v>1198</v>
      </c>
      <c r="D300" t="s">
        <v>269</v>
      </c>
      <c r="E300" s="1" t="s">
        <v>323</v>
      </c>
      <c r="F300" t="s">
        <v>1196</v>
      </c>
      <c r="G300" t="s">
        <v>49</v>
      </c>
      <c r="H300" t="s">
        <v>490</v>
      </c>
      <c r="I300" t="s">
        <v>525</v>
      </c>
      <c r="J300" s="4" t="s">
        <v>526</v>
      </c>
      <c r="K300" t="s">
        <v>1198</v>
      </c>
      <c r="L300" t="s">
        <v>1199</v>
      </c>
      <c r="M300">
        <f t="shared" ca="1" si="20"/>
        <v>0</v>
      </c>
      <c r="N300">
        <f t="shared" ca="1" si="21"/>
        <v>32.5</v>
      </c>
      <c r="O300">
        <f t="shared" si="22"/>
        <v>0</v>
      </c>
      <c r="P300">
        <f t="shared" ca="1" si="23"/>
        <v>0</v>
      </c>
      <c r="Q300">
        <f t="shared" ca="1" si="24"/>
        <v>0</v>
      </c>
      <c r="R300">
        <v>32.5</v>
      </c>
      <c r="S300">
        <v>65</v>
      </c>
      <c r="T300" t="s">
        <v>49</v>
      </c>
      <c r="U300" t="s">
        <v>196</v>
      </c>
      <c r="V300" t="s">
        <v>196</v>
      </c>
    </row>
    <row r="301" spans="1:22" x14ac:dyDescent="0.25">
      <c r="A301">
        <v>47</v>
      </c>
      <c r="C301" t="s">
        <v>1200</v>
      </c>
      <c r="D301" t="s">
        <v>269</v>
      </c>
      <c r="E301" s="1" t="s">
        <v>323</v>
      </c>
      <c r="F301" t="s">
        <v>1196</v>
      </c>
      <c r="G301" t="s">
        <v>50</v>
      </c>
      <c r="H301" t="s">
        <v>490</v>
      </c>
      <c r="I301" t="s">
        <v>525</v>
      </c>
      <c r="J301" s="4" t="s">
        <v>526</v>
      </c>
      <c r="K301" t="s">
        <v>1200</v>
      </c>
      <c r="L301" t="s">
        <v>1201</v>
      </c>
      <c r="M301">
        <f t="shared" ca="1" si="20"/>
        <v>0</v>
      </c>
      <c r="N301">
        <f t="shared" ca="1" si="21"/>
        <v>32.5</v>
      </c>
      <c r="O301">
        <f t="shared" si="22"/>
        <v>0</v>
      </c>
      <c r="P301">
        <f t="shared" ca="1" si="23"/>
        <v>0</v>
      </c>
      <c r="Q301">
        <f t="shared" ca="1" si="24"/>
        <v>0</v>
      </c>
      <c r="R301">
        <v>32.5</v>
      </c>
      <c r="S301">
        <v>65</v>
      </c>
      <c r="T301" t="s">
        <v>50</v>
      </c>
      <c r="U301" t="s">
        <v>196</v>
      </c>
      <c r="V301" t="s">
        <v>196</v>
      </c>
    </row>
    <row r="302" spans="1:22" x14ac:dyDescent="0.25">
      <c r="A302">
        <v>47</v>
      </c>
      <c r="C302" t="s">
        <v>1202</v>
      </c>
      <c r="D302" t="s">
        <v>269</v>
      </c>
      <c r="E302" s="1" t="s">
        <v>323</v>
      </c>
      <c r="F302" t="s">
        <v>1196</v>
      </c>
      <c r="G302" t="s">
        <v>51</v>
      </c>
      <c r="H302" t="s">
        <v>490</v>
      </c>
      <c r="I302" t="s">
        <v>525</v>
      </c>
      <c r="J302" s="4" t="s">
        <v>526</v>
      </c>
      <c r="K302" t="s">
        <v>1202</v>
      </c>
      <c r="L302" t="s">
        <v>1203</v>
      </c>
      <c r="M302">
        <f t="shared" ca="1" si="20"/>
        <v>0</v>
      </c>
      <c r="N302">
        <f t="shared" ca="1" si="21"/>
        <v>32.5</v>
      </c>
      <c r="O302">
        <f t="shared" si="22"/>
        <v>0</v>
      </c>
      <c r="P302">
        <f t="shared" ca="1" si="23"/>
        <v>0</v>
      </c>
      <c r="Q302">
        <f t="shared" ca="1" si="24"/>
        <v>0</v>
      </c>
      <c r="R302">
        <v>32.5</v>
      </c>
      <c r="S302">
        <v>65</v>
      </c>
      <c r="T302" t="s">
        <v>51</v>
      </c>
      <c r="U302" t="s">
        <v>196</v>
      </c>
      <c r="V302" t="s">
        <v>196</v>
      </c>
    </row>
    <row r="303" spans="1:22" x14ac:dyDescent="0.25">
      <c r="A303">
        <v>47</v>
      </c>
      <c r="C303" t="s">
        <v>1204</v>
      </c>
      <c r="D303" t="s">
        <v>269</v>
      </c>
      <c r="E303" s="1" t="s">
        <v>323</v>
      </c>
      <c r="F303" t="s">
        <v>1196</v>
      </c>
      <c r="G303" t="s">
        <v>52</v>
      </c>
      <c r="H303" t="s">
        <v>490</v>
      </c>
      <c r="I303" t="s">
        <v>525</v>
      </c>
      <c r="J303" s="4" t="s">
        <v>526</v>
      </c>
      <c r="K303" t="s">
        <v>1204</v>
      </c>
      <c r="L303" t="s">
        <v>1205</v>
      </c>
      <c r="M303">
        <f t="shared" ca="1" si="20"/>
        <v>0</v>
      </c>
      <c r="N303">
        <f t="shared" ca="1" si="21"/>
        <v>32.5</v>
      </c>
      <c r="O303">
        <f t="shared" si="22"/>
        <v>0</v>
      </c>
      <c r="P303">
        <f t="shared" ca="1" si="23"/>
        <v>0</v>
      </c>
      <c r="Q303">
        <f t="shared" ca="1" si="24"/>
        <v>0</v>
      </c>
      <c r="R303">
        <v>32.5</v>
      </c>
      <c r="S303">
        <v>65</v>
      </c>
      <c r="T303" t="s">
        <v>52</v>
      </c>
      <c r="U303" t="s">
        <v>196</v>
      </c>
      <c r="V303" t="s">
        <v>196</v>
      </c>
    </row>
    <row r="304" spans="1:22" x14ac:dyDescent="0.25">
      <c r="A304">
        <v>47</v>
      </c>
      <c r="C304" t="s">
        <v>1206</v>
      </c>
      <c r="D304" t="s">
        <v>269</v>
      </c>
      <c r="E304" s="1" t="s">
        <v>323</v>
      </c>
      <c r="F304" t="s">
        <v>1196</v>
      </c>
      <c r="G304" t="s">
        <v>53</v>
      </c>
      <c r="H304" t="s">
        <v>490</v>
      </c>
      <c r="I304" t="s">
        <v>525</v>
      </c>
      <c r="J304" s="4" t="s">
        <v>526</v>
      </c>
      <c r="K304" t="s">
        <v>1206</v>
      </c>
      <c r="L304" t="s">
        <v>1207</v>
      </c>
      <c r="M304">
        <f t="shared" ca="1" si="20"/>
        <v>0</v>
      </c>
      <c r="N304">
        <f t="shared" ca="1" si="21"/>
        <v>32.5</v>
      </c>
      <c r="O304">
        <f t="shared" si="22"/>
        <v>0</v>
      </c>
      <c r="P304">
        <f t="shared" ca="1" si="23"/>
        <v>0</v>
      </c>
      <c r="Q304">
        <f t="shared" ca="1" si="24"/>
        <v>0</v>
      </c>
      <c r="R304">
        <v>32.5</v>
      </c>
      <c r="S304">
        <v>65</v>
      </c>
      <c r="T304" t="s">
        <v>53</v>
      </c>
      <c r="U304" t="s">
        <v>196</v>
      </c>
      <c r="V304" t="s">
        <v>196</v>
      </c>
    </row>
    <row r="305" spans="1:22" x14ac:dyDescent="0.25">
      <c r="A305">
        <v>48</v>
      </c>
      <c r="C305" t="s">
        <v>1208</v>
      </c>
      <c r="D305" t="s">
        <v>269</v>
      </c>
      <c r="E305" s="1" t="s">
        <v>323</v>
      </c>
      <c r="F305" t="s">
        <v>1069</v>
      </c>
      <c r="G305" t="s">
        <v>208</v>
      </c>
      <c r="H305" t="s">
        <v>490</v>
      </c>
      <c r="I305" t="s">
        <v>525</v>
      </c>
      <c r="J305" s="4" t="s">
        <v>526</v>
      </c>
      <c r="K305" t="s">
        <v>1208</v>
      </c>
      <c r="L305" t="s">
        <v>1209</v>
      </c>
      <c r="M305">
        <f t="shared" ca="1" si="20"/>
        <v>0</v>
      </c>
      <c r="N305">
        <f t="shared" ca="1" si="21"/>
        <v>32.5</v>
      </c>
      <c r="O305">
        <f t="shared" si="22"/>
        <v>0</v>
      </c>
      <c r="P305">
        <f t="shared" ca="1" si="23"/>
        <v>0</v>
      </c>
      <c r="Q305">
        <f t="shared" ca="1" si="24"/>
        <v>0</v>
      </c>
      <c r="R305">
        <v>32.5</v>
      </c>
      <c r="S305">
        <v>65</v>
      </c>
      <c r="T305" t="s">
        <v>208</v>
      </c>
      <c r="U305" t="s">
        <v>196</v>
      </c>
      <c r="V305" t="s">
        <v>196</v>
      </c>
    </row>
    <row r="306" spans="1:22" x14ac:dyDescent="0.25">
      <c r="A306">
        <v>48</v>
      </c>
      <c r="C306" t="s">
        <v>1210</v>
      </c>
      <c r="D306" t="s">
        <v>269</v>
      </c>
      <c r="E306" s="1" t="s">
        <v>323</v>
      </c>
      <c r="F306" t="s">
        <v>1069</v>
      </c>
      <c r="G306" t="s">
        <v>49</v>
      </c>
      <c r="H306" t="s">
        <v>490</v>
      </c>
      <c r="I306" t="s">
        <v>525</v>
      </c>
      <c r="J306" s="4" t="s">
        <v>526</v>
      </c>
      <c r="K306" t="s">
        <v>1210</v>
      </c>
      <c r="L306" t="s">
        <v>1211</v>
      </c>
      <c r="M306">
        <f t="shared" ca="1" si="20"/>
        <v>0</v>
      </c>
      <c r="N306">
        <f t="shared" ca="1" si="21"/>
        <v>32.5</v>
      </c>
      <c r="O306">
        <f t="shared" si="22"/>
        <v>0</v>
      </c>
      <c r="P306">
        <f t="shared" ca="1" si="23"/>
        <v>0</v>
      </c>
      <c r="Q306">
        <f t="shared" ca="1" si="24"/>
        <v>0</v>
      </c>
      <c r="R306">
        <v>32.5</v>
      </c>
      <c r="S306">
        <v>65</v>
      </c>
      <c r="T306" t="s">
        <v>49</v>
      </c>
      <c r="U306" t="s">
        <v>196</v>
      </c>
      <c r="V306" t="s">
        <v>196</v>
      </c>
    </row>
    <row r="307" spans="1:22" x14ac:dyDescent="0.25">
      <c r="A307">
        <v>48</v>
      </c>
      <c r="C307" t="s">
        <v>1212</v>
      </c>
      <c r="D307" t="s">
        <v>269</v>
      </c>
      <c r="E307" s="1" t="s">
        <v>323</v>
      </c>
      <c r="F307" t="s">
        <v>1069</v>
      </c>
      <c r="G307" t="s">
        <v>50</v>
      </c>
      <c r="H307" t="s">
        <v>490</v>
      </c>
      <c r="I307" t="s">
        <v>525</v>
      </c>
      <c r="J307" s="4" t="s">
        <v>526</v>
      </c>
      <c r="K307" t="s">
        <v>1212</v>
      </c>
      <c r="L307" t="s">
        <v>1213</v>
      </c>
      <c r="M307">
        <f t="shared" ca="1" si="20"/>
        <v>0</v>
      </c>
      <c r="N307">
        <f t="shared" ca="1" si="21"/>
        <v>32.5</v>
      </c>
      <c r="O307">
        <f t="shared" si="22"/>
        <v>0</v>
      </c>
      <c r="P307">
        <f t="shared" ca="1" si="23"/>
        <v>0</v>
      </c>
      <c r="Q307">
        <f t="shared" ca="1" si="24"/>
        <v>0</v>
      </c>
      <c r="R307">
        <v>32.5</v>
      </c>
      <c r="S307">
        <v>65</v>
      </c>
      <c r="T307" t="s">
        <v>50</v>
      </c>
      <c r="U307" t="s">
        <v>196</v>
      </c>
      <c r="V307" t="s">
        <v>196</v>
      </c>
    </row>
    <row r="308" spans="1:22" x14ac:dyDescent="0.25">
      <c r="A308">
        <v>48</v>
      </c>
      <c r="C308" t="s">
        <v>1214</v>
      </c>
      <c r="D308" t="s">
        <v>269</v>
      </c>
      <c r="E308" s="1" t="s">
        <v>323</v>
      </c>
      <c r="F308" t="s">
        <v>1069</v>
      </c>
      <c r="G308" t="s">
        <v>51</v>
      </c>
      <c r="H308" t="s">
        <v>490</v>
      </c>
      <c r="I308" t="s">
        <v>525</v>
      </c>
      <c r="J308" s="4" t="s">
        <v>526</v>
      </c>
      <c r="K308" t="s">
        <v>1214</v>
      </c>
      <c r="L308" t="s">
        <v>1215</v>
      </c>
      <c r="M308">
        <f t="shared" ca="1" si="20"/>
        <v>0</v>
      </c>
      <c r="N308">
        <f t="shared" ca="1" si="21"/>
        <v>32.5</v>
      </c>
      <c r="O308">
        <f t="shared" si="22"/>
        <v>0</v>
      </c>
      <c r="P308">
        <f t="shared" ca="1" si="23"/>
        <v>0</v>
      </c>
      <c r="Q308">
        <f t="shared" ca="1" si="24"/>
        <v>0</v>
      </c>
      <c r="R308">
        <v>32.5</v>
      </c>
      <c r="S308">
        <v>65</v>
      </c>
      <c r="T308" t="s">
        <v>51</v>
      </c>
      <c r="U308" t="s">
        <v>196</v>
      </c>
      <c r="V308" t="s">
        <v>196</v>
      </c>
    </row>
    <row r="309" spans="1:22" x14ac:dyDescent="0.25">
      <c r="A309">
        <v>48</v>
      </c>
      <c r="C309" t="s">
        <v>1216</v>
      </c>
      <c r="D309" t="s">
        <v>269</v>
      </c>
      <c r="E309" s="1" t="s">
        <v>323</v>
      </c>
      <c r="F309" t="s">
        <v>1069</v>
      </c>
      <c r="G309" t="s">
        <v>52</v>
      </c>
      <c r="H309" t="s">
        <v>490</v>
      </c>
      <c r="I309" t="s">
        <v>525</v>
      </c>
      <c r="J309" s="4" t="s">
        <v>526</v>
      </c>
      <c r="K309" t="s">
        <v>1216</v>
      </c>
      <c r="L309" t="s">
        <v>1217</v>
      </c>
      <c r="M309">
        <f t="shared" ca="1" si="20"/>
        <v>0</v>
      </c>
      <c r="N309">
        <f t="shared" ca="1" si="21"/>
        <v>32.5</v>
      </c>
      <c r="O309">
        <f t="shared" si="22"/>
        <v>0</v>
      </c>
      <c r="P309">
        <f t="shared" ca="1" si="23"/>
        <v>0</v>
      </c>
      <c r="Q309">
        <f t="shared" ca="1" si="24"/>
        <v>0</v>
      </c>
      <c r="R309">
        <v>32.5</v>
      </c>
      <c r="S309">
        <v>65</v>
      </c>
      <c r="T309" t="s">
        <v>52</v>
      </c>
      <c r="U309" t="s">
        <v>196</v>
      </c>
      <c r="V309" t="s">
        <v>196</v>
      </c>
    </row>
    <row r="310" spans="1:22" x14ac:dyDescent="0.25">
      <c r="A310">
        <v>48</v>
      </c>
      <c r="C310" t="s">
        <v>1218</v>
      </c>
      <c r="D310" t="s">
        <v>269</v>
      </c>
      <c r="E310" s="1" t="s">
        <v>323</v>
      </c>
      <c r="F310" t="s">
        <v>1069</v>
      </c>
      <c r="G310" t="s">
        <v>53</v>
      </c>
      <c r="H310" t="s">
        <v>490</v>
      </c>
      <c r="I310" t="s">
        <v>525</v>
      </c>
      <c r="J310" s="4" t="s">
        <v>526</v>
      </c>
      <c r="K310" t="s">
        <v>1218</v>
      </c>
      <c r="L310" t="s">
        <v>1219</v>
      </c>
      <c r="M310">
        <f t="shared" ca="1" si="20"/>
        <v>0</v>
      </c>
      <c r="N310">
        <f t="shared" ca="1" si="21"/>
        <v>32.5</v>
      </c>
      <c r="O310">
        <f t="shared" si="22"/>
        <v>0</v>
      </c>
      <c r="P310">
        <f t="shared" ca="1" si="23"/>
        <v>0</v>
      </c>
      <c r="Q310">
        <f t="shared" ca="1" si="24"/>
        <v>0</v>
      </c>
      <c r="R310">
        <v>32.5</v>
      </c>
      <c r="S310">
        <v>65</v>
      </c>
      <c r="T310" t="s">
        <v>53</v>
      </c>
      <c r="U310" t="s">
        <v>196</v>
      </c>
      <c r="V310" t="s">
        <v>196</v>
      </c>
    </row>
    <row r="311" spans="1:22" x14ac:dyDescent="0.25">
      <c r="A311">
        <v>49</v>
      </c>
      <c r="C311" t="s">
        <v>1220</v>
      </c>
      <c r="D311" t="s">
        <v>269</v>
      </c>
      <c r="E311" s="1" t="s">
        <v>323</v>
      </c>
      <c r="F311" t="s">
        <v>1082</v>
      </c>
      <c r="G311" t="s">
        <v>208</v>
      </c>
      <c r="H311" t="s">
        <v>490</v>
      </c>
      <c r="I311" t="s">
        <v>525</v>
      </c>
      <c r="J311" s="4" t="s">
        <v>526</v>
      </c>
      <c r="K311" t="s">
        <v>1220</v>
      </c>
      <c r="L311" t="s">
        <v>1221</v>
      </c>
      <c r="M311">
        <f t="shared" ca="1" si="20"/>
        <v>0</v>
      </c>
      <c r="N311">
        <f t="shared" ca="1" si="21"/>
        <v>32.5</v>
      </c>
      <c r="O311">
        <f t="shared" si="22"/>
        <v>0</v>
      </c>
      <c r="P311">
        <f t="shared" ca="1" si="23"/>
        <v>0</v>
      </c>
      <c r="Q311">
        <f t="shared" ca="1" si="24"/>
        <v>0</v>
      </c>
      <c r="R311">
        <v>32.5</v>
      </c>
      <c r="S311">
        <v>65</v>
      </c>
      <c r="T311" t="s">
        <v>208</v>
      </c>
      <c r="U311" t="s">
        <v>196</v>
      </c>
      <c r="V311" t="s">
        <v>196</v>
      </c>
    </row>
    <row r="312" spans="1:22" x14ac:dyDescent="0.25">
      <c r="A312">
        <v>49</v>
      </c>
      <c r="C312" t="s">
        <v>1222</v>
      </c>
      <c r="D312" t="s">
        <v>269</v>
      </c>
      <c r="E312" s="1" t="s">
        <v>323</v>
      </c>
      <c r="F312" t="s">
        <v>1082</v>
      </c>
      <c r="G312" t="s">
        <v>49</v>
      </c>
      <c r="H312" t="s">
        <v>490</v>
      </c>
      <c r="I312" t="s">
        <v>525</v>
      </c>
      <c r="J312" s="4" t="s">
        <v>526</v>
      </c>
      <c r="K312" t="s">
        <v>1222</v>
      </c>
      <c r="L312" t="s">
        <v>1223</v>
      </c>
      <c r="M312">
        <f t="shared" ca="1" si="20"/>
        <v>0</v>
      </c>
      <c r="N312">
        <f t="shared" ca="1" si="21"/>
        <v>32.5</v>
      </c>
      <c r="O312">
        <f t="shared" si="22"/>
        <v>0</v>
      </c>
      <c r="P312">
        <f t="shared" ca="1" si="23"/>
        <v>0</v>
      </c>
      <c r="Q312">
        <f t="shared" ca="1" si="24"/>
        <v>0</v>
      </c>
      <c r="R312">
        <v>32.5</v>
      </c>
      <c r="S312">
        <v>65</v>
      </c>
      <c r="T312" t="s">
        <v>49</v>
      </c>
      <c r="U312" t="s">
        <v>196</v>
      </c>
      <c r="V312" t="s">
        <v>196</v>
      </c>
    </row>
    <row r="313" spans="1:22" x14ac:dyDescent="0.25">
      <c r="A313">
        <v>49</v>
      </c>
      <c r="C313" t="s">
        <v>1224</v>
      </c>
      <c r="D313" t="s">
        <v>269</v>
      </c>
      <c r="E313" s="1" t="s">
        <v>323</v>
      </c>
      <c r="F313" t="s">
        <v>1082</v>
      </c>
      <c r="G313" t="s">
        <v>50</v>
      </c>
      <c r="H313" t="s">
        <v>490</v>
      </c>
      <c r="I313" t="s">
        <v>525</v>
      </c>
      <c r="J313" s="4" t="s">
        <v>526</v>
      </c>
      <c r="K313" t="s">
        <v>1224</v>
      </c>
      <c r="L313" t="s">
        <v>1225</v>
      </c>
      <c r="M313">
        <f t="shared" ca="1" si="20"/>
        <v>0</v>
      </c>
      <c r="N313">
        <f t="shared" ca="1" si="21"/>
        <v>32.5</v>
      </c>
      <c r="O313">
        <f t="shared" si="22"/>
        <v>0</v>
      </c>
      <c r="P313">
        <f t="shared" ca="1" si="23"/>
        <v>0</v>
      </c>
      <c r="Q313">
        <f t="shared" ca="1" si="24"/>
        <v>0</v>
      </c>
      <c r="R313">
        <v>32.5</v>
      </c>
      <c r="S313">
        <v>65</v>
      </c>
      <c r="T313" t="s">
        <v>50</v>
      </c>
      <c r="U313" t="s">
        <v>196</v>
      </c>
      <c r="V313" t="s">
        <v>196</v>
      </c>
    </row>
    <row r="314" spans="1:22" x14ac:dyDescent="0.25">
      <c r="A314">
        <v>49</v>
      </c>
      <c r="C314" t="s">
        <v>1226</v>
      </c>
      <c r="D314" t="s">
        <v>269</v>
      </c>
      <c r="E314" s="1" t="s">
        <v>323</v>
      </c>
      <c r="F314" t="s">
        <v>1082</v>
      </c>
      <c r="G314" t="s">
        <v>51</v>
      </c>
      <c r="H314" t="s">
        <v>490</v>
      </c>
      <c r="I314" t="s">
        <v>525</v>
      </c>
      <c r="J314" s="4" t="s">
        <v>526</v>
      </c>
      <c r="K314" t="s">
        <v>1226</v>
      </c>
      <c r="L314" t="s">
        <v>1227</v>
      </c>
      <c r="M314">
        <f t="shared" ca="1" si="20"/>
        <v>0</v>
      </c>
      <c r="N314">
        <f t="shared" ca="1" si="21"/>
        <v>32.5</v>
      </c>
      <c r="O314">
        <f t="shared" si="22"/>
        <v>0</v>
      </c>
      <c r="P314">
        <f t="shared" ca="1" si="23"/>
        <v>0</v>
      </c>
      <c r="Q314">
        <f t="shared" ca="1" si="24"/>
        <v>0</v>
      </c>
      <c r="R314">
        <v>32.5</v>
      </c>
      <c r="S314">
        <v>65</v>
      </c>
      <c r="T314" t="s">
        <v>51</v>
      </c>
      <c r="U314" t="s">
        <v>196</v>
      </c>
      <c r="V314" t="s">
        <v>196</v>
      </c>
    </row>
    <row r="315" spans="1:22" x14ac:dyDescent="0.25">
      <c r="A315">
        <v>49</v>
      </c>
      <c r="C315" t="s">
        <v>1228</v>
      </c>
      <c r="D315" t="s">
        <v>269</v>
      </c>
      <c r="E315" s="1" t="s">
        <v>323</v>
      </c>
      <c r="F315" t="s">
        <v>1082</v>
      </c>
      <c r="G315" t="s">
        <v>52</v>
      </c>
      <c r="H315" t="s">
        <v>490</v>
      </c>
      <c r="I315" t="s">
        <v>525</v>
      </c>
      <c r="J315" s="4" t="s">
        <v>526</v>
      </c>
      <c r="K315" t="s">
        <v>1228</v>
      </c>
      <c r="L315" t="s">
        <v>1229</v>
      </c>
      <c r="M315">
        <f t="shared" ca="1" si="20"/>
        <v>0</v>
      </c>
      <c r="N315">
        <f t="shared" ca="1" si="21"/>
        <v>32.5</v>
      </c>
      <c r="O315">
        <f t="shared" si="22"/>
        <v>0</v>
      </c>
      <c r="P315">
        <f t="shared" ca="1" si="23"/>
        <v>0</v>
      </c>
      <c r="Q315">
        <f t="shared" ca="1" si="24"/>
        <v>0</v>
      </c>
      <c r="R315">
        <v>32.5</v>
      </c>
      <c r="S315">
        <v>65</v>
      </c>
      <c r="T315" t="s">
        <v>52</v>
      </c>
      <c r="U315" t="s">
        <v>196</v>
      </c>
      <c r="V315" t="s">
        <v>196</v>
      </c>
    </row>
    <row r="316" spans="1:22" x14ac:dyDescent="0.25">
      <c r="A316">
        <v>49</v>
      </c>
      <c r="C316" t="s">
        <v>1230</v>
      </c>
      <c r="D316" t="s">
        <v>269</v>
      </c>
      <c r="E316" s="1" t="s">
        <v>323</v>
      </c>
      <c r="F316" t="s">
        <v>1082</v>
      </c>
      <c r="G316" t="s">
        <v>53</v>
      </c>
      <c r="H316" t="s">
        <v>490</v>
      </c>
      <c r="I316" t="s">
        <v>525</v>
      </c>
      <c r="J316" s="4" t="s">
        <v>526</v>
      </c>
      <c r="K316" t="s">
        <v>1230</v>
      </c>
      <c r="L316" t="s">
        <v>1231</v>
      </c>
      <c r="M316">
        <f t="shared" ca="1" si="20"/>
        <v>0</v>
      </c>
      <c r="N316">
        <f t="shared" ca="1" si="21"/>
        <v>32.5</v>
      </c>
      <c r="O316">
        <f t="shared" si="22"/>
        <v>0</v>
      </c>
      <c r="P316">
        <f t="shared" ca="1" si="23"/>
        <v>0</v>
      </c>
      <c r="Q316">
        <f t="shared" ca="1" si="24"/>
        <v>0</v>
      </c>
      <c r="R316">
        <v>32.5</v>
      </c>
      <c r="S316">
        <v>65</v>
      </c>
      <c r="T316" t="s">
        <v>53</v>
      </c>
      <c r="U316" t="s">
        <v>196</v>
      </c>
      <c r="V316" t="s">
        <v>196</v>
      </c>
    </row>
    <row r="317" spans="1:22" x14ac:dyDescent="0.25">
      <c r="A317">
        <v>50</v>
      </c>
      <c r="C317" t="s">
        <v>1232</v>
      </c>
      <c r="D317" t="s">
        <v>269</v>
      </c>
      <c r="E317" s="1" t="s">
        <v>323</v>
      </c>
      <c r="F317" t="s">
        <v>1095</v>
      </c>
      <c r="G317" t="s">
        <v>208</v>
      </c>
      <c r="H317" t="s">
        <v>490</v>
      </c>
      <c r="I317" t="s">
        <v>525</v>
      </c>
      <c r="J317" s="4" t="s">
        <v>526</v>
      </c>
      <c r="K317" t="s">
        <v>1232</v>
      </c>
      <c r="L317" t="s">
        <v>1233</v>
      </c>
      <c r="M317">
        <f t="shared" ca="1" si="20"/>
        <v>0</v>
      </c>
      <c r="N317">
        <f t="shared" ca="1" si="21"/>
        <v>32.5</v>
      </c>
      <c r="O317">
        <f t="shared" si="22"/>
        <v>0</v>
      </c>
      <c r="P317">
        <f t="shared" ca="1" si="23"/>
        <v>0</v>
      </c>
      <c r="Q317">
        <f t="shared" ca="1" si="24"/>
        <v>0</v>
      </c>
      <c r="R317">
        <v>32.5</v>
      </c>
      <c r="S317">
        <v>65</v>
      </c>
      <c r="T317" t="s">
        <v>208</v>
      </c>
      <c r="U317" t="s">
        <v>196</v>
      </c>
      <c r="V317" t="s">
        <v>196</v>
      </c>
    </row>
    <row r="318" spans="1:22" x14ac:dyDescent="0.25">
      <c r="A318">
        <v>50</v>
      </c>
      <c r="C318" t="s">
        <v>1234</v>
      </c>
      <c r="D318" t="s">
        <v>269</v>
      </c>
      <c r="E318" s="1" t="s">
        <v>323</v>
      </c>
      <c r="F318" t="s">
        <v>1095</v>
      </c>
      <c r="G318" t="s">
        <v>49</v>
      </c>
      <c r="H318" t="s">
        <v>490</v>
      </c>
      <c r="I318" t="s">
        <v>525</v>
      </c>
      <c r="J318" s="4" t="s">
        <v>526</v>
      </c>
      <c r="K318" t="s">
        <v>1234</v>
      </c>
      <c r="L318" t="s">
        <v>1235</v>
      </c>
      <c r="M318">
        <f t="shared" ca="1" si="20"/>
        <v>0</v>
      </c>
      <c r="N318">
        <f t="shared" ca="1" si="21"/>
        <v>32.5</v>
      </c>
      <c r="O318">
        <f t="shared" si="22"/>
        <v>0</v>
      </c>
      <c r="P318">
        <f t="shared" ca="1" si="23"/>
        <v>0</v>
      </c>
      <c r="Q318">
        <f t="shared" ca="1" si="24"/>
        <v>0</v>
      </c>
      <c r="R318">
        <v>32.5</v>
      </c>
      <c r="S318">
        <v>65</v>
      </c>
      <c r="T318" t="s">
        <v>49</v>
      </c>
      <c r="U318" t="s">
        <v>196</v>
      </c>
      <c r="V318" t="s">
        <v>196</v>
      </c>
    </row>
    <row r="319" spans="1:22" x14ac:dyDescent="0.25">
      <c r="A319">
        <v>50</v>
      </c>
      <c r="C319" t="s">
        <v>1236</v>
      </c>
      <c r="D319" t="s">
        <v>269</v>
      </c>
      <c r="E319" s="1" t="s">
        <v>323</v>
      </c>
      <c r="F319" t="s">
        <v>1095</v>
      </c>
      <c r="G319" t="s">
        <v>50</v>
      </c>
      <c r="H319" t="s">
        <v>490</v>
      </c>
      <c r="I319" t="s">
        <v>525</v>
      </c>
      <c r="J319" s="4" t="s">
        <v>526</v>
      </c>
      <c r="K319" t="s">
        <v>1236</v>
      </c>
      <c r="L319" t="s">
        <v>1237</v>
      </c>
      <c r="M319">
        <f t="shared" ca="1" si="20"/>
        <v>0</v>
      </c>
      <c r="N319">
        <f t="shared" ca="1" si="21"/>
        <v>32.5</v>
      </c>
      <c r="O319">
        <f t="shared" si="22"/>
        <v>0</v>
      </c>
      <c r="P319">
        <f t="shared" ca="1" si="23"/>
        <v>0</v>
      </c>
      <c r="Q319">
        <f t="shared" ca="1" si="24"/>
        <v>0</v>
      </c>
      <c r="R319">
        <v>32.5</v>
      </c>
      <c r="S319">
        <v>65</v>
      </c>
      <c r="T319" t="s">
        <v>50</v>
      </c>
      <c r="U319" t="s">
        <v>196</v>
      </c>
      <c r="V319" t="s">
        <v>196</v>
      </c>
    </row>
    <row r="320" spans="1:22" x14ac:dyDescent="0.25">
      <c r="A320">
        <v>50</v>
      </c>
      <c r="C320" t="s">
        <v>1238</v>
      </c>
      <c r="D320" t="s">
        <v>269</v>
      </c>
      <c r="E320" s="1" t="s">
        <v>323</v>
      </c>
      <c r="F320" t="s">
        <v>1095</v>
      </c>
      <c r="G320" t="s">
        <v>51</v>
      </c>
      <c r="H320" t="s">
        <v>490</v>
      </c>
      <c r="I320" t="s">
        <v>525</v>
      </c>
      <c r="J320" s="4" t="s">
        <v>526</v>
      </c>
      <c r="K320" t="s">
        <v>1238</v>
      </c>
      <c r="L320" t="s">
        <v>1239</v>
      </c>
      <c r="M320">
        <f t="shared" ca="1" si="20"/>
        <v>0</v>
      </c>
      <c r="N320">
        <f t="shared" ca="1" si="21"/>
        <v>32.5</v>
      </c>
      <c r="O320">
        <f t="shared" si="22"/>
        <v>0</v>
      </c>
      <c r="P320">
        <f t="shared" ca="1" si="23"/>
        <v>0</v>
      </c>
      <c r="Q320">
        <f t="shared" ca="1" si="24"/>
        <v>0</v>
      </c>
      <c r="R320">
        <v>32.5</v>
      </c>
      <c r="S320">
        <v>65</v>
      </c>
      <c r="T320" t="s">
        <v>51</v>
      </c>
      <c r="U320" t="s">
        <v>196</v>
      </c>
      <c r="V320" t="s">
        <v>196</v>
      </c>
    </row>
    <row r="321" spans="1:22" x14ac:dyDescent="0.25">
      <c r="A321">
        <v>50</v>
      </c>
      <c r="C321" t="s">
        <v>1240</v>
      </c>
      <c r="D321" t="s">
        <v>269</v>
      </c>
      <c r="E321" s="1" t="s">
        <v>323</v>
      </c>
      <c r="F321" t="s">
        <v>1095</v>
      </c>
      <c r="G321" t="s">
        <v>52</v>
      </c>
      <c r="H321" t="s">
        <v>490</v>
      </c>
      <c r="I321" t="s">
        <v>525</v>
      </c>
      <c r="J321" s="4" t="s">
        <v>526</v>
      </c>
      <c r="K321" t="s">
        <v>1240</v>
      </c>
      <c r="L321" t="s">
        <v>1241</v>
      </c>
      <c r="M321">
        <f t="shared" ca="1" si="20"/>
        <v>0</v>
      </c>
      <c r="N321">
        <f t="shared" ca="1" si="21"/>
        <v>32.5</v>
      </c>
      <c r="O321">
        <f t="shared" si="22"/>
        <v>0</v>
      </c>
      <c r="P321">
        <f t="shared" ca="1" si="23"/>
        <v>0</v>
      </c>
      <c r="Q321">
        <f t="shared" ca="1" si="24"/>
        <v>0</v>
      </c>
      <c r="R321">
        <v>32.5</v>
      </c>
      <c r="S321">
        <v>65</v>
      </c>
      <c r="T321" t="s">
        <v>52</v>
      </c>
      <c r="U321" t="s">
        <v>196</v>
      </c>
      <c r="V321" t="s">
        <v>196</v>
      </c>
    </row>
    <row r="322" spans="1:22" x14ac:dyDescent="0.25">
      <c r="A322">
        <v>50</v>
      </c>
      <c r="C322" t="s">
        <v>1242</v>
      </c>
      <c r="D322" t="s">
        <v>269</v>
      </c>
      <c r="E322" s="1" t="s">
        <v>323</v>
      </c>
      <c r="F322" t="s">
        <v>1095</v>
      </c>
      <c r="G322" t="s">
        <v>53</v>
      </c>
      <c r="H322" t="s">
        <v>490</v>
      </c>
      <c r="I322" t="s">
        <v>525</v>
      </c>
      <c r="J322" s="4" t="s">
        <v>526</v>
      </c>
      <c r="K322" t="s">
        <v>1242</v>
      </c>
      <c r="L322" t="s">
        <v>1243</v>
      </c>
      <c r="M322">
        <f t="shared" ca="1" si="20"/>
        <v>0</v>
      </c>
      <c r="N322">
        <f t="shared" ca="1" si="21"/>
        <v>32.5</v>
      </c>
      <c r="O322">
        <f t="shared" si="22"/>
        <v>0</v>
      </c>
      <c r="P322">
        <f t="shared" ca="1" si="23"/>
        <v>0</v>
      </c>
      <c r="Q322">
        <f t="shared" ca="1" si="24"/>
        <v>0</v>
      </c>
      <c r="R322">
        <v>32.5</v>
      </c>
      <c r="S322">
        <v>65</v>
      </c>
      <c r="T322" t="s">
        <v>53</v>
      </c>
      <c r="U322" t="s">
        <v>196</v>
      </c>
      <c r="V322" t="s">
        <v>196</v>
      </c>
    </row>
    <row r="323" spans="1:22" x14ac:dyDescent="0.25">
      <c r="A323">
        <v>51</v>
      </c>
      <c r="C323" t="s">
        <v>1244</v>
      </c>
      <c r="D323" t="s">
        <v>269</v>
      </c>
      <c r="E323" s="1" t="s">
        <v>323</v>
      </c>
      <c r="F323" t="s">
        <v>1108</v>
      </c>
      <c r="G323" t="s">
        <v>208</v>
      </c>
      <c r="H323" t="s">
        <v>490</v>
      </c>
      <c r="I323" t="s">
        <v>525</v>
      </c>
      <c r="J323" s="4" t="s">
        <v>526</v>
      </c>
      <c r="K323" t="s">
        <v>1244</v>
      </c>
      <c r="L323" t="s">
        <v>1245</v>
      </c>
      <c r="M323">
        <f t="shared" ca="1" si="20"/>
        <v>0</v>
      </c>
      <c r="N323">
        <f t="shared" ca="1" si="21"/>
        <v>32.5</v>
      </c>
      <c r="O323">
        <f t="shared" si="22"/>
        <v>0</v>
      </c>
      <c r="P323">
        <f t="shared" ca="1" si="23"/>
        <v>0</v>
      </c>
      <c r="Q323">
        <f t="shared" ca="1" si="24"/>
        <v>0</v>
      </c>
      <c r="R323">
        <v>32.5</v>
      </c>
      <c r="S323">
        <v>65</v>
      </c>
      <c r="T323" t="s">
        <v>208</v>
      </c>
      <c r="U323" t="s">
        <v>196</v>
      </c>
      <c r="V323" t="s">
        <v>196</v>
      </c>
    </row>
    <row r="324" spans="1:22" x14ac:dyDescent="0.25">
      <c r="A324">
        <v>51</v>
      </c>
      <c r="C324" t="s">
        <v>1246</v>
      </c>
      <c r="D324" t="s">
        <v>269</v>
      </c>
      <c r="E324" s="1" t="s">
        <v>323</v>
      </c>
      <c r="F324" t="s">
        <v>1108</v>
      </c>
      <c r="G324" t="s">
        <v>49</v>
      </c>
      <c r="H324" t="s">
        <v>490</v>
      </c>
      <c r="I324" t="s">
        <v>525</v>
      </c>
      <c r="J324" s="4" t="s">
        <v>526</v>
      </c>
      <c r="K324" t="s">
        <v>1246</v>
      </c>
      <c r="L324" t="s">
        <v>1247</v>
      </c>
      <c r="M324">
        <f t="shared" ca="1" si="20"/>
        <v>0</v>
      </c>
      <c r="N324">
        <f t="shared" ca="1" si="21"/>
        <v>32.5</v>
      </c>
      <c r="O324">
        <f t="shared" si="22"/>
        <v>0</v>
      </c>
      <c r="P324">
        <f t="shared" ca="1" si="23"/>
        <v>0</v>
      </c>
      <c r="Q324">
        <f t="shared" ca="1" si="24"/>
        <v>0</v>
      </c>
      <c r="R324">
        <v>32.5</v>
      </c>
      <c r="S324">
        <v>65</v>
      </c>
      <c r="T324" t="s">
        <v>49</v>
      </c>
      <c r="U324" t="s">
        <v>196</v>
      </c>
      <c r="V324" t="s">
        <v>196</v>
      </c>
    </row>
    <row r="325" spans="1:22" x14ac:dyDescent="0.25">
      <c r="A325">
        <v>51</v>
      </c>
      <c r="C325" t="s">
        <v>1248</v>
      </c>
      <c r="D325" t="s">
        <v>269</v>
      </c>
      <c r="E325" s="1" t="s">
        <v>323</v>
      </c>
      <c r="F325" t="s">
        <v>1108</v>
      </c>
      <c r="G325" t="s">
        <v>50</v>
      </c>
      <c r="H325" t="s">
        <v>490</v>
      </c>
      <c r="I325" t="s">
        <v>525</v>
      </c>
      <c r="J325" s="4" t="s">
        <v>526</v>
      </c>
      <c r="K325" t="s">
        <v>1248</v>
      </c>
      <c r="L325" t="s">
        <v>1249</v>
      </c>
      <c r="M325">
        <f t="shared" ca="1" si="20"/>
        <v>0</v>
      </c>
      <c r="N325">
        <f t="shared" ca="1" si="21"/>
        <v>32.5</v>
      </c>
      <c r="O325">
        <f t="shared" si="22"/>
        <v>0</v>
      </c>
      <c r="P325">
        <f t="shared" ca="1" si="23"/>
        <v>0</v>
      </c>
      <c r="Q325">
        <f t="shared" ca="1" si="24"/>
        <v>0</v>
      </c>
      <c r="R325">
        <v>32.5</v>
      </c>
      <c r="S325">
        <v>65</v>
      </c>
      <c r="T325" t="s">
        <v>50</v>
      </c>
      <c r="U325" t="s">
        <v>196</v>
      </c>
      <c r="V325" t="s">
        <v>196</v>
      </c>
    </row>
    <row r="326" spans="1:22" x14ac:dyDescent="0.25">
      <c r="A326">
        <v>51</v>
      </c>
      <c r="C326" t="s">
        <v>1250</v>
      </c>
      <c r="D326" t="s">
        <v>269</v>
      </c>
      <c r="E326" s="1" t="s">
        <v>323</v>
      </c>
      <c r="F326" t="s">
        <v>1108</v>
      </c>
      <c r="G326" t="s">
        <v>51</v>
      </c>
      <c r="H326" t="s">
        <v>490</v>
      </c>
      <c r="I326" t="s">
        <v>525</v>
      </c>
      <c r="J326" s="4" t="s">
        <v>526</v>
      </c>
      <c r="K326" t="s">
        <v>1250</v>
      </c>
      <c r="L326" t="s">
        <v>1251</v>
      </c>
      <c r="M326">
        <f t="shared" ca="1" si="20"/>
        <v>0</v>
      </c>
      <c r="N326">
        <f t="shared" ca="1" si="21"/>
        <v>32.5</v>
      </c>
      <c r="O326">
        <f t="shared" si="22"/>
        <v>0</v>
      </c>
      <c r="P326">
        <f t="shared" ca="1" si="23"/>
        <v>0</v>
      </c>
      <c r="Q326">
        <f t="shared" ca="1" si="24"/>
        <v>0</v>
      </c>
      <c r="R326">
        <v>32.5</v>
      </c>
      <c r="S326">
        <v>65</v>
      </c>
      <c r="T326" t="s">
        <v>51</v>
      </c>
      <c r="U326" t="s">
        <v>196</v>
      </c>
      <c r="V326" t="s">
        <v>196</v>
      </c>
    </row>
    <row r="327" spans="1:22" x14ac:dyDescent="0.25">
      <c r="A327">
        <v>51</v>
      </c>
      <c r="C327" t="s">
        <v>1252</v>
      </c>
      <c r="D327" t="s">
        <v>269</v>
      </c>
      <c r="E327" s="1" t="s">
        <v>323</v>
      </c>
      <c r="F327" t="s">
        <v>1108</v>
      </c>
      <c r="G327" t="s">
        <v>52</v>
      </c>
      <c r="H327" t="s">
        <v>490</v>
      </c>
      <c r="I327" t="s">
        <v>525</v>
      </c>
      <c r="J327" s="4" t="s">
        <v>526</v>
      </c>
      <c r="K327" t="s">
        <v>1252</v>
      </c>
      <c r="L327" t="s">
        <v>1253</v>
      </c>
      <c r="M327">
        <f t="shared" ref="M327:M390" ca="1" si="25">IF(ISERROR(VLOOKUP(A327,INDIRECT(J327),MATCH(G327,INDIRECT(I327),FALSE))),0,VLOOKUP(A327,INDIRECT(J327),MATCH(G327,INDIRECT(I327),FALSE)))</f>
        <v>0</v>
      </c>
      <c r="N327">
        <f t="shared" ref="N327:N390" ca="1" si="26">IF(ISERROR(VLOOKUP(A327,INDIRECT(J327),MATCH("WHLS $",INDIRECT(I327),FALSE))),0,VLOOKUP(A327,INDIRECT(J327),MATCH("WHLS $",INDIRECT(I327),FALSE)))</f>
        <v>32.5</v>
      </c>
      <c r="O327">
        <f t="shared" ref="O327:O390" si="27">(DiscountBooking+DiscountExtra) * 100</f>
        <v>0</v>
      </c>
      <c r="P327">
        <f t="shared" ref="P327:P390" ca="1" si="28">M327*R327</f>
        <v>0</v>
      </c>
      <c r="Q327">
        <f t="shared" ref="Q327:Q390" ca="1" si="29">P327*(1-(O327/100))</f>
        <v>0</v>
      </c>
      <c r="R327">
        <v>32.5</v>
      </c>
      <c r="S327">
        <v>65</v>
      </c>
      <c r="T327" t="s">
        <v>52</v>
      </c>
      <c r="U327" t="s">
        <v>196</v>
      </c>
      <c r="V327" t="s">
        <v>196</v>
      </c>
    </row>
    <row r="328" spans="1:22" x14ac:dyDescent="0.25">
      <c r="A328">
        <v>51</v>
      </c>
      <c r="C328" t="s">
        <v>1254</v>
      </c>
      <c r="D328" t="s">
        <v>269</v>
      </c>
      <c r="E328" s="1" t="s">
        <v>323</v>
      </c>
      <c r="F328" t="s">
        <v>1108</v>
      </c>
      <c r="G328" t="s">
        <v>53</v>
      </c>
      <c r="H328" t="s">
        <v>490</v>
      </c>
      <c r="I328" t="s">
        <v>525</v>
      </c>
      <c r="J328" s="4" t="s">
        <v>526</v>
      </c>
      <c r="K328" t="s">
        <v>1254</v>
      </c>
      <c r="L328" t="s">
        <v>1255</v>
      </c>
      <c r="M328">
        <f t="shared" ca="1" si="25"/>
        <v>0</v>
      </c>
      <c r="N328">
        <f t="shared" ca="1" si="26"/>
        <v>32.5</v>
      </c>
      <c r="O328">
        <f t="shared" si="27"/>
        <v>0</v>
      </c>
      <c r="P328">
        <f t="shared" ca="1" si="28"/>
        <v>0</v>
      </c>
      <c r="Q328">
        <f t="shared" ca="1" si="29"/>
        <v>0</v>
      </c>
      <c r="R328">
        <v>32.5</v>
      </c>
      <c r="S328">
        <v>65</v>
      </c>
      <c r="T328" t="s">
        <v>53</v>
      </c>
      <c r="U328" t="s">
        <v>196</v>
      </c>
      <c r="V328" t="s">
        <v>196</v>
      </c>
    </row>
    <row r="329" spans="1:22" x14ac:dyDescent="0.25">
      <c r="A329">
        <v>52</v>
      </c>
      <c r="C329" t="s">
        <v>1256</v>
      </c>
      <c r="D329" t="s">
        <v>269</v>
      </c>
      <c r="E329" s="1" t="s">
        <v>323</v>
      </c>
      <c r="F329" t="s">
        <v>1121</v>
      </c>
      <c r="G329" t="s">
        <v>208</v>
      </c>
      <c r="H329" t="s">
        <v>490</v>
      </c>
      <c r="I329" t="s">
        <v>525</v>
      </c>
      <c r="J329" s="4" t="s">
        <v>526</v>
      </c>
      <c r="K329" t="s">
        <v>1256</v>
      </c>
      <c r="L329" t="s">
        <v>1257</v>
      </c>
      <c r="M329">
        <f t="shared" ca="1" si="25"/>
        <v>0</v>
      </c>
      <c r="N329">
        <f t="shared" ca="1" si="26"/>
        <v>32.5</v>
      </c>
      <c r="O329">
        <f t="shared" si="27"/>
        <v>0</v>
      </c>
      <c r="P329">
        <f t="shared" ca="1" si="28"/>
        <v>0</v>
      </c>
      <c r="Q329">
        <f t="shared" ca="1" si="29"/>
        <v>0</v>
      </c>
      <c r="R329">
        <v>32.5</v>
      </c>
      <c r="S329">
        <v>65</v>
      </c>
      <c r="T329" t="s">
        <v>208</v>
      </c>
      <c r="U329" t="s">
        <v>196</v>
      </c>
      <c r="V329" t="s">
        <v>196</v>
      </c>
    </row>
    <row r="330" spans="1:22" x14ac:dyDescent="0.25">
      <c r="A330">
        <v>52</v>
      </c>
      <c r="C330" t="s">
        <v>1258</v>
      </c>
      <c r="D330" t="s">
        <v>269</v>
      </c>
      <c r="E330" s="1" t="s">
        <v>323</v>
      </c>
      <c r="F330" t="s">
        <v>1121</v>
      </c>
      <c r="G330" t="s">
        <v>49</v>
      </c>
      <c r="H330" t="s">
        <v>490</v>
      </c>
      <c r="I330" t="s">
        <v>525</v>
      </c>
      <c r="J330" s="4" t="s">
        <v>526</v>
      </c>
      <c r="K330" t="s">
        <v>1258</v>
      </c>
      <c r="L330" t="s">
        <v>1259</v>
      </c>
      <c r="M330">
        <f t="shared" ca="1" si="25"/>
        <v>0</v>
      </c>
      <c r="N330">
        <f t="shared" ca="1" si="26"/>
        <v>32.5</v>
      </c>
      <c r="O330">
        <f t="shared" si="27"/>
        <v>0</v>
      </c>
      <c r="P330">
        <f t="shared" ca="1" si="28"/>
        <v>0</v>
      </c>
      <c r="Q330">
        <f t="shared" ca="1" si="29"/>
        <v>0</v>
      </c>
      <c r="R330">
        <v>32.5</v>
      </c>
      <c r="S330">
        <v>65</v>
      </c>
      <c r="T330" t="s">
        <v>49</v>
      </c>
      <c r="U330" t="s">
        <v>196</v>
      </c>
      <c r="V330" t="s">
        <v>196</v>
      </c>
    </row>
    <row r="331" spans="1:22" x14ac:dyDescent="0.25">
      <c r="A331">
        <v>52</v>
      </c>
      <c r="C331" t="s">
        <v>1260</v>
      </c>
      <c r="D331" t="s">
        <v>269</v>
      </c>
      <c r="E331" s="1" t="s">
        <v>323</v>
      </c>
      <c r="F331" t="s">
        <v>1121</v>
      </c>
      <c r="G331" t="s">
        <v>50</v>
      </c>
      <c r="H331" t="s">
        <v>490</v>
      </c>
      <c r="I331" t="s">
        <v>525</v>
      </c>
      <c r="J331" s="4" t="s">
        <v>526</v>
      </c>
      <c r="K331" t="s">
        <v>1260</v>
      </c>
      <c r="L331" t="s">
        <v>1261</v>
      </c>
      <c r="M331">
        <f t="shared" ca="1" si="25"/>
        <v>0</v>
      </c>
      <c r="N331">
        <f t="shared" ca="1" si="26"/>
        <v>32.5</v>
      </c>
      <c r="O331">
        <f t="shared" si="27"/>
        <v>0</v>
      </c>
      <c r="P331">
        <f t="shared" ca="1" si="28"/>
        <v>0</v>
      </c>
      <c r="Q331">
        <f t="shared" ca="1" si="29"/>
        <v>0</v>
      </c>
      <c r="R331">
        <v>32.5</v>
      </c>
      <c r="S331">
        <v>65</v>
      </c>
      <c r="T331" t="s">
        <v>50</v>
      </c>
      <c r="U331" t="s">
        <v>196</v>
      </c>
      <c r="V331" t="s">
        <v>196</v>
      </c>
    </row>
    <row r="332" spans="1:22" x14ac:dyDescent="0.25">
      <c r="A332">
        <v>52</v>
      </c>
      <c r="C332" t="s">
        <v>1262</v>
      </c>
      <c r="D332" t="s">
        <v>269</v>
      </c>
      <c r="E332" s="1" t="s">
        <v>323</v>
      </c>
      <c r="F332" t="s">
        <v>1121</v>
      </c>
      <c r="G332" t="s">
        <v>51</v>
      </c>
      <c r="H332" t="s">
        <v>490</v>
      </c>
      <c r="I332" t="s">
        <v>525</v>
      </c>
      <c r="J332" s="4" t="s">
        <v>526</v>
      </c>
      <c r="K332" t="s">
        <v>1262</v>
      </c>
      <c r="L332" t="s">
        <v>1263</v>
      </c>
      <c r="M332">
        <f t="shared" ca="1" si="25"/>
        <v>0</v>
      </c>
      <c r="N332">
        <f t="shared" ca="1" si="26"/>
        <v>32.5</v>
      </c>
      <c r="O332">
        <f t="shared" si="27"/>
        <v>0</v>
      </c>
      <c r="P332">
        <f t="shared" ca="1" si="28"/>
        <v>0</v>
      </c>
      <c r="Q332">
        <f t="shared" ca="1" si="29"/>
        <v>0</v>
      </c>
      <c r="R332">
        <v>32.5</v>
      </c>
      <c r="S332">
        <v>65</v>
      </c>
      <c r="T332" t="s">
        <v>51</v>
      </c>
      <c r="U332" t="s">
        <v>196</v>
      </c>
      <c r="V332" t="s">
        <v>196</v>
      </c>
    </row>
    <row r="333" spans="1:22" x14ac:dyDescent="0.25">
      <c r="A333">
        <v>52</v>
      </c>
      <c r="C333" t="s">
        <v>1264</v>
      </c>
      <c r="D333" t="s">
        <v>269</v>
      </c>
      <c r="E333" s="1" t="s">
        <v>323</v>
      </c>
      <c r="F333" t="s">
        <v>1121</v>
      </c>
      <c r="G333" t="s">
        <v>52</v>
      </c>
      <c r="H333" t="s">
        <v>490</v>
      </c>
      <c r="I333" t="s">
        <v>525</v>
      </c>
      <c r="J333" s="4" t="s">
        <v>526</v>
      </c>
      <c r="K333" t="s">
        <v>1264</v>
      </c>
      <c r="L333" t="s">
        <v>1265</v>
      </c>
      <c r="M333">
        <f t="shared" ca="1" si="25"/>
        <v>0</v>
      </c>
      <c r="N333">
        <f t="shared" ca="1" si="26"/>
        <v>32.5</v>
      </c>
      <c r="O333">
        <f t="shared" si="27"/>
        <v>0</v>
      </c>
      <c r="P333">
        <f t="shared" ca="1" si="28"/>
        <v>0</v>
      </c>
      <c r="Q333">
        <f t="shared" ca="1" si="29"/>
        <v>0</v>
      </c>
      <c r="R333">
        <v>32.5</v>
      </c>
      <c r="S333">
        <v>65</v>
      </c>
      <c r="T333" t="s">
        <v>52</v>
      </c>
      <c r="U333" t="s">
        <v>196</v>
      </c>
      <c r="V333" t="s">
        <v>196</v>
      </c>
    </row>
    <row r="334" spans="1:22" x14ac:dyDescent="0.25">
      <c r="A334">
        <v>52</v>
      </c>
      <c r="C334" t="s">
        <v>1266</v>
      </c>
      <c r="D334" t="s">
        <v>269</v>
      </c>
      <c r="E334" s="1" t="s">
        <v>323</v>
      </c>
      <c r="F334" t="s">
        <v>1121</v>
      </c>
      <c r="G334" t="s">
        <v>53</v>
      </c>
      <c r="H334" t="s">
        <v>490</v>
      </c>
      <c r="I334" t="s">
        <v>525</v>
      </c>
      <c r="J334" s="4" t="s">
        <v>526</v>
      </c>
      <c r="K334" t="s">
        <v>1266</v>
      </c>
      <c r="L334" t="s">
        <v>1267</v>
      </c>
      <c r="M334">
        <f t="shared" ca="1" si="25"/>
        <v>0</v>
      </c>
      <c r="N334">
        <f t="shared" ca="1" si="26"/>
        <v>32.5</v>
      </c>
      <c r="O334">
        <f t="shared" si="27"/>
        <v>0</v>
      </c>
      <c r="P334">
        <f t="shared" ca="1" si="28"/>
        <v>0</v>
      </c>
      <c r="Q334">
        <f t="shared" ca="1" si="29"/>
        <v>0</v>
      </c>
      <c r="R334">
        <v>32.5</v>
      </c>
      <c r="S334">
        <v>65</v>
      </c>
      <c r="T334" t="s">
        <v>53</v>
      </c>
      <c r="U334" t="s">
        <v>196</v>
      </c>
      <c r="V334" t="s">
        <v>196</v>
      </c>
    </row>
    <row r="335" spans="1:22" x14ac:dyDescent="0.25">
      <c r="A335">
        <v>53</v>
      </c>
      <c r="C335" t="s">
        <v>1268</v>
      </c>
      <c r="D335" t="s">
        <v>269</v>
      </c>
      <c r="E335" s="1" t="s">
        <v>323</v>
      </c>
      <c r="F335" t="s">
        <v>1012</v>
      </c>
      <c r="G335" t="s">
        <v>208</v>
      </c>
      <c r="H335" t="s">
        <v>490</v>
      </c>
      <c r="I335" t="s">
        <v>525</v>
      </c>
      <c r="J335" s="4" t="s">
        <v>526</v>
      </c>
      <c r="K335" t="s">
        <v>1268</v>
      </c>
      <c r="L335" t="s">
        <v>1269</v>
      </c>
      <c r="M335">
        <f t="shared" ca="1" si="25"/>
        <v>0</v>
      </c>
      <c r="N335">
        <f t="shared" ca="1" si="26"/>
        <v>32.5</v>
      </c>
      <c r="O335">
        <f t="shared" si="27"/>
        <v>0</v>
      </c>
      <c r="P335">
        <f t="shared" ca="1" si="28"/>
        <v>0</v>
      </c>
      <c r="Q335">
        <f t="shared" ca="1" si="29"/>
        <v>0</v>
      </c>
      <c r="R335">
        <v>32.5</v>
      </c>
      <c r="S335">
        <v>65</v>
      </c>
      <c r="T335" t="s">
        <v>208</v>
      </c>
      <c r="U335" t="s">
        <v>196</v>
      </c>
      <c r="V335" t="s">
        <v>196</v>
      </c>
    </row>
    <row r="336" spans="1:22" x14ac:dyDescent="0.25">
      <c r="A336">
        <v>53</v>
      </c>
      <c r="C336" t="s">
        <v>1270</v>
      </c>
      <c r="D336" t="s">
        <v>269</v>
      </c>
      <c r="E336" s="1" t="s">
        <v>323</v>
      </c>
      <c r="F336" t="s">
        <v>1012</v>
      </c>
      <c r="G336" t="s">
        <v>49</v>
      </c>
      <c r="H336" t="s">
        <v>490</v>
      </c>
      <c r="I336" t="s">
        <v>525</v>
      </c>
      <c r="J336" s="4" t="s">
        <v>526</v>
      </c>
      <c r="K336" t="s">
        <v>1270</v>
      </c>
      <c r="L336" t="s">
        <v>1271</v>
      </c>
      <c r="M336">
        <f t="shared" ca="1" si="25"/>
        <v>0</v>
      </c>
      <c r="N336">
        <f t="shared" ca="1" si="26"/>
        <v>32.5</v>
      </c>
      <c r="O336">
        <f t="shared" si="27"/>
        <v>0</v>
      </c>
      <c r="P336">
        <f t="shared" ca="1" si="28"/>
        <v>0</v>
      </c>
      <c r="Q336">
        <f t="shared" ca="1" si="29"/>
        <v>0</v>
      </c>
      <c r="R336">
        <v>32.5</v>
      </c>
      <c r="S336">
        <v>65</v>
      </c>
      <c r="T336" t="s">
        <v>49</v>
      </c>
      <c r="U336" t="s">
        <v>196</v>
      </c>
      <c r="V336" t="s">
        <v>196</v>
      </c>
    </row>
    <row r="337" spans="1:22" x14ac:dyDescent="0.25">
      <c r="A337">
        <v>53</v>
      </c>
      <c r="C337" t="s">
        <v>1272</v>
      </c>
      <c r="D337" t="s">
        <v>269</v>
      </c>
      <c r="E337" s="1" t="s">
        <v>323</v>
      </c>
      <c r="F337" t="s">
        <v>1012</v>
      </c>
      <c r="G337" t="s">
        <v>50</v>
      </c>
      <c r="H337" t="s">
        <v>490</v>
      </c>
      <c r="I337" t="s">
        <v>525</v>
      </c>
      <c r="J337" s="4" t="s">
        <v>526</v>
      </c>
      <c r="K337" t="s">
        <v>1272</v>
      </c>
      <c r="L337" t="s">
        <v>1273</v>
      </c>
      <c r="M337">
        <f t="shared" ca="1" si="25"/>
        <v>0</v>
      </c>
      <c r="N337">
        <f t="shared" ca="1" si="26"/>
        <v>32.5</v>
      </c>
      <c r="O337">
        <f t="shared" si="27"/>
        <v>0</v>
      </c>
      <c r="P337">
        <f t="shared" ca="1" si="28"/>
        <v>0</v>
      </c>
      <c r="Q337">
        <f t="shared" ca="1" si="29"/>
        <v>0</v>
      </c>
      <c r="R337">
        <v>32.5</v>
      </c>
      <c r="S337">
        <v>65</v>
      </c>
      <c r="T337" t="s">
        <v>50</v>
      </c>
      <c r="U337" t="s">
        <v>196</v>
      </c>
      <c r="V337" t="s">
        <v>196</v>
      </c>
    </row>
    <row r="338" spans="1:22" x14ac:dyDescent="0.25">
      <c r="A338">
        <v>53</v>
      </c>
      <c r="C338" t="s">
        <v>1274</v>
      </c>
      <c r="D338" t="s">
        <v>269</v>
      </c>
      <c r="E338" s="1" t="s">
        <v>323</v>
      </c>
      <c r="F338" t="s">
        <v>1012</v>
      </c>
      <c r="G338" t="s">
        <v>51</v>
      </c>
      <c r="H338" t="s">
        <v>490</v>
      </c>
      <c r="I338" t="s">
        <v>525</v>
      </c>
      <c r="J338" s="4" t="s">
        <v>526</v>
      </c>
      <c r="K338" t="s">
        <v>1274</v>
      </c>
      <c r="L338" t="s">
        <v>1275</v>
      </c>
      <c r="M338">
        <f t="shared" ca="1" si="25"/>
        <v>0</v>
      </c>
      <c r="N338">
        <f t="shared" ca="1" si="26"/>
        <v>32.5</v>
      </c>
      <c r="O338">
        <f t="shared" si="27"/>
        <v>0</v>
      </c>
      <c r="P338">
        <f t="shared" ca="1" si="28"/>
        <v>0</v>
      </c>
      <c r="Q338">
        <f t="shared" ca="1" si="29"/>
        <v>0</v>
      </c>
      <c r="R338">
        <v>32.5</v>
      </c>
      <c r="S338">
        <v>65</v>
      </c>
      <c r="T338" t="s">
        <v>51</v>
      </c>
      <c r="U338" t="s">
        <v>196</v>
      </c>
      <c r="V338" t="s">
        <v>196</v>
      </c>
    </row>
    <row r="339" spans="1:22" x14ac:dyDescent="0.25">
      <c r="A339">
        <v>53</v>
      </c>
      <c r="C339" t="s">
        <v>1276</v>
      </c>
      <c r="D339" t="s">
        <v>269</v>
      </c>
      <c r="E339" s="1" t="s">
        <v>323</v>
      </c>
      <c r="F339" t="s">
        <v>1012</v>
      </c>
      <c r="G339" t="s">
        <v>52</v>
      </c>
      <c r="H339" t="s">
        <v>490</v>
      </c>
      <c r="I339" t="s">
        <v>525</v>
      </c>
      <c r="J339" s="4" t="s">
        <v>526</v>
      </c>
      <c r="K339" t="s">
        <v>1276</v>
      </c>
      <c r="L339" t="s">
        <v>1277</v>
      </c>
      <c r="M339">
        <f t="shared" ca="1" si="25"/>
        <v>0</v>
      </c>
      <c r="N339">
        <f t="shared" ca="1" si="26"/>
        <v>32.5</v>
      </c>
      <c r="O339">
        <f t="shared" si="27"/>
        <v>0</v>
      </c>
      <c r="P339">
        <f t="shared" ca="1" si="28"/>
        <v>0</v>
      </c>
      <c r="Q339">
        <f t="shared" ca="1" si="29"/>
        <v>0</v>
      </c>
      <c r="R339">
        <v>32.5</v>
      </c>
      <c r="S339">
        <v>65</v>
      </c>
      <c r="T339" t="s">
        <v>52</v>
      </c>
      <c r="U339" t="s">
        <v>196</v>
      </c>
      <c r="V339" t="s">
        <v>196</v>
      </c>
    </row>
    <row r="340" spans="1:22" x14ac:dyDescent="0.25">
      <c r="A340">
        <v>53</v>
      </c>
      <c r="C340" t="s">
        <v>1278</v>
      </c>
      <c r="D340" t="s">
        <v>269</v>
      </c>
      <c r="E340" s="1" t="s">
        <v>323</v>
      </c>
      <c r="F340" t="s">
        <v>1012</v>
      </c>
      <c r="G340" t="s">
        <v>53</v>
      </c>
      <c r="H340" t="s">
        <v>490</v>
      </c>
      <c r="I340" t="s">
        <v>525</v>
      </c>
      <c r="J340" s="4" t="s">
        <v>526</v>
      </c>
      <c r="K340" t="s">
        <v>1278</v>
      </c>
      <c r="L340" t="s">
        <v>1279</v>
      </c>
      <c r="M340">
        <f t="shared" ca="1" si="25"/>
        <v>0</v>
      </c>
      <c r="N340">
        <f t="shared" ca="1" si="26"/>
        <v>32.5</v>
      </c>
      <c r="O340">
        <f t="shared" si="27"/>
        <v>0</v>
      </c>
      <c r="P340">
        <f t="shared" ca="1" si="28"/>
        <v>0</v>
      </c>
      <c r="Q340">
        <f t="shared" ca="1" si="29"/>
        <v>0</v>
      </c>
      <c r="R340">
        <v>32.5</v>
      </c>
      <c r="S340">
        <v>65</v>
      </c>
      <c r="T340" t="s">
        <v>53</v>
      </c>
      <c r="U340" t="s">
        <v>196</v>
      </c>
      <c r="V340" t="s">
        <v>196</v>
      </c>
    </row>
    <row r="341" spans="1:22" x14ac:dyDescent="0.25">
      <c r="A341">
        <v>54</v>
      </c>
      <c r="C341" t="s">
        <v>1280</v>
      </c>
      <c r="D341" t="s">
        <v>269</v>
      </c>
      <c r="E341" s="1" t="s">
        <v>323</v>
      </c>
      <c r="F341" t="s">
        <v>802</v>
      </c>
      <c r="G341" t="s">
        <v>208</v>
      </c>
      <c r="H341" t="s">
        <v>490</v>
      </c>
      <c r="I341" t="s">
        <v>525</v>
      </c>
      <c r="J341" s="4" t="s">
        <v>526</v>
      </c>
      <c r="K341" t="s">
        <v>1280</v>
      </c>
      <c r="L341" t="s">
        <v>1281</v>
      </c>
      <c r="M341">
        <f t="shared" ca="1" si="25"/>
        <v>0</v>
      </c>
      <c r="N341">
        <f t="shared" ca="1" si="26"/>
        <v>32.5</v>
      </c>
      <c r="O341">
        <f t="shared" si="27"/>
        <v>0</v>
      </c>
      <c r="P341">
        <f t="shared" ca="1" si="28"/>
        <v>0</v>
      </c>
      <c r="Q341">
        <f t="shared" ca="1" si="29"/>
        <v>0</v>
      </c>
      <c r="R341">
        <v>32.5</v>
      </c>
      <c r="S341">
        <v>65</v>
      </c>
      <c r="T341" t="s">
        <v>208</v>
      </c>
      <c r="U341" t="s">
        <v>196</v>
      </c>
      <c r="V341" t="s">
        <v>196</v>
      </c>
    </row>
    <row r="342" spans="1:22" x14ac:dyDescent="0.25">
      <c r="A342">
        <v>54</v>
      </c>
      <c r="C342" t="s">
        <v>1282</v>
      </c>
      <c r="D342" t="s">
        <v>269</v>
      </c>
      <c r="E342" s="1" t="s">
        <v>323</v>
      </c>
      <c r="F342" t="s">
        <v>802</v>
      </c>
      <c r="G342" t="s">
        <v>49</v>
      </c>
      <c r="H342" t="s">
        <v>490</v>
      </c>
      <c r="I342" t="s">
        <v>525</v>
      </c>
      <c r="J342" s="4" t="s">
        <v>526</v>
      </c>
      <c r="K342" t="s">
        <v>1282</v>
      </c>
      <c r="L342" t="s">
        <v>1283</v>
      </c>
      <c r="M342">
        <f t="shared" ca="1" si="25"/>
        <v>0</v>
      </c>
      <c r="N342">
        <f t="shared" ca="1" si="26"/>
        <v>32.5</v>
      </c>
      <c r="O342">
        <f t="shared" si="27"/>
        <v>0</v>
      </c>
      <c r="P342">
        <f t="shared" ca="1" si="28"/>
        <v>0</v>
      </c>
      <c r="Q342">
        <f t="shared" ca="1" si="29"/>
        <v>0</v>
      </c>
      <c r="R342">
        <v>32.5</v>
      </c>
      <c r="S342">
        <v>65</v>
      </c>
      <c r="T342" t="s">
        <v>49</v>
      </c>
      <c r="U342" t="s">
        <v>196</v>
      </c>
      <c r="V342" t="s">
        <v>196</v>
      </c>
    </row>
    <row r="343" spans="1:22" x14ac:dyDescent="0.25">
      <c r="A343">
        <v>54</v>
      </c>
      <c r="C343" t="s">
        <v>1284</v>
      </c>
      <c r="D343" t="s">
        <v>269</v>
      </c>
      <c r="E343" s="1" t="s">
        <v>323</v>
      </c>
      <c r="F343" t="s">
        <v>802</v>
      </c>
      <c r="G343" t="s">
        <v>50</v>
      </c>
      <c r="H343" t="s">
        <v>490</v>
      </c>
      <c r="I343" t="s">
        <v>525</v>
      </c>
      <c r="J343" s="4" t="s">
        <v>526</v>
      </c>
      <c r="K343" t="s">
        <v>1284</v>
      </c>
      <c r="L343" t="s">
        <v>1285</v>
      </c>
      <c r="M343">
        <f t="shared" ca="1" si="25"/>
        <v>0</v>
      </c>
      <c r="N343">
        <f t="shared" ca="1" si="26"/>
        <v>32.5</v>
      </c>
      <c r="O343">
        <f t="shared" si="27"/>
        <v>0</v>
      </c>
      <c r="P343">
        <f t="shared" ca="1" si="28"/>
        <v>0</v>
      </c>
      <c r="Q343">
        <f t="shared" ca="1" si="29"/>
        <v>0</v>
      </c>
      <c r="R343">
        <v>32.5</v>
      </c>
      <c r="S343">
        <v>65</v>
      </c>
      <c r="T343" t="s">
        <v>50</v>
      </c>
      <c r="U343" t="s">
        <v>196</v>
      </c>
      <c r="V343" t="s">
        <v>196</v>
      </c>
    </row>
    <row r="344" spans="1:22" x14ac:dyDescent="0.25">
      <c r="A344">
        <v>54</v>
      </c>
      <c r="C344" t="s">
        <v>1286</v>
      </c>
      <c r="D344" t="s">
        <v>269</v>
      </c>
      <c r="E344" s="1" t="s">
        <v>323</v>
      </c>
      <c r="F344" t="s">
        <v>802</v>
      </c>
      <c r="G344" t="s">
        <v>51</v>
      </c>
      <c r="H344" t="s">
        <v>490</v>
      </c>
      <c r="I344" t="s">
        <v>525</v>
      </c>
      <c r="J344" s="4" t="s">
        <v>526</v>
      </c>
      <c r="K344" t="s">
        <v>1286</v>
      </c>
      <c r="L344" t="s">
        <v>1287</v>
      </c>
      <c r="M344">
        <f t="shared" ca="1" si="25"/>
        <v>0</v>
      </c>
      <c r="N344">
        <f t="shared" ca="1" si="26"/>
        <v>32.5</v>
      </c>
      <c r="O344">
        <f t="shared" si="27"/>
        <v>0</v>
      </c>
      <c r="P344">
        <f t="shared" ca="1" si="28"/>
        <v>0</v>
      </c>
      <c r="Q344">
        <f t="shared" ca="1" si="29"/>
        <v>0</v>
      </c>
      <c r="R344">
        <v>32.5</v>
      </c>
      <c r="S344">
        <v>65</v>
      </c>
      <c r="T344" t="s">
        <v>51</v>
      </c>
      <c r="U344" t="s">
        <v>196</v>
      </c>
      <c r="V344" t="s">
        <v>196</v>
      </c>
    </row>
    <row r="345" spans="1:22" x14ac:dyDescent="0.25">
      <c r="A345">
        <v>54</v>
      </c>
      <c r="C345" t="s">
        <v>1288</v>
      </c>
      <c r="D345" t="s">
        <v>269</v>
      </c>
      <c r="E345" s="1" t="s">
        <v>323</v>
      </c>
      <c r="F345" t="s">
        <v>802</v>
      </c>
      <c r="G345" t="s">
        <v>52</v>
      </c>
      <c r="H345" t="s">
        <v>490</v>
      </c>
      <c r="I345" t="s">
        <v>525</v>
      </c>
      <c r="J345" s="4" t="s">
        <v>526</v>
      </c>
      <c r="K345" t="s">
        <v>1288</v>
      </c>
      <c r="L345" t="s">
        <v>1289</v>
      </c>
      <c r="M345">
        <f t="shared" ca="1" si="25"/>
        <v>0</v>
      </c>
      <c r="N345">
        <f t="shared" ca="1" si="26"/>
        <v>32.5</v>
      </c>
      <c r="O345">
        <f t="shared" si="27"/>
        <v>0</v>
      </c>
      <c r="P345">
        <f t="shared" ca="1" si="28"/>
        <v>0</v>
      </c>
      <c r="Q345">
        <f t="shared" ca="1" si="29"/>
        <v>0</v>
      </c>
      <c r="R345">
        <v>32.5</v>
      </c>
      <c r="S345">
        <v>65</v>
      </c>
      <c r="T345" t="s">
        <v>52</v>
      </c>
      <c r="U345" t="s">
        <v>196</v>
      </c>
      <c r="V345" t="s">
        <v>196</v>
      </c>
    </row>
    <row r="346" spans="1:22" x14ac:dyDescent="0.25">
      <c r="A346">
        <v>54</v>
      </c>
      <c r="C346" t="s">
        <v>1290</v>
      </c>
      <c r="D346" t="s">
        <v>269</v>
      </c>
      <c r="E346" s="1" t="s">
        <v>323</v>
      </c>
      <c r="F346" t="s">
        <v>802</v>
      </c>
      <c r="G346" t="s">
        <v>53</v>
      </c>
      <c r="H346" t="s">
        <v>490</v>
      </c>
      <c r="I346" t="s">
        <v>525</v>
      </c>
      <c r="J346" s="4" t="s">
        <v>526</v>
      </c>
      <c r="K346" t="s">
        <v>1290</v>
      </c>
      <c r="L346" t="s">
        <v>1291</v>
      </c>
      <c r="M346">
        <f t="shared" ca="1" si="25"/>
        <v>0</v>
      </c>
      <c r="N346">
        <f t="shared" ca="1" si="26"/>
        <v>32.5</v>
      </c>
      <c r="O346">
        <f t="shared" si="27"/>
        <v>0</v>
      </c>
      <c r="P346">
        <f t="shared" ca="1" si="28"/>
        <v>0</v>
      </c>
      <c r="Q346">
        <f t="shared" ca="1" si="29"/>
        <v>0</v>
      </c>
      <c r="R346">
        <v>32.5</v>
      </c>
      <c r="S346">
        <v>65</v>
      </c>
      <c r="T346" t="s">
        <v>53</v>
      </c>
      <c r="U346" t="s">
        <v>196</v>
      </c>
      <c r="V346" t="s">
        <v>196</v>
      </c>
    </row>
    <row r="347" spans="1:22" x14ac:dyDescent="0.25">
      <c r="A347">
        <v>55</v>
      </c>
      <c r="C347" t="s">
        <v>369</v>
      </c>
      <c r="D347" t="s">
        <v>269</v>
      </c>
      <c r="E347" s="1" t="s">
        <v>323</v>
      </c>
      <c r="F347" t="s">
        <v>487</v>
      </c>
      <c r="G347" t="s">
        <v>208</v>
      </c>
      <c r="H347" t="s">
        <v>490</v>
      </c>
      <c r="I347" t="s">
        <v>525</v>
      </c>
      <c r="J347" s="4" t="s">
        <v>526</v>
      </c>
      <c r="K347" t="s">
        <v>369</v>
      </c>
      <c r="L347" t="s">
        <v>370</v>
      </c>
      <c r="M347">
        <f t="shared" ca="1" si="25"/>
        <v>0</v>
      </c>
      <c r="N347">
        <f t="shared" ca="1" si="26"/>
        <v>32.5</v>
      </c>
      <c r="O347">
        <f t="shared" si="27"/>
        <v>0</v>
      </c>
      <c r="P347">
        <f t="shared" ca="1" si="28"/>
        <v>0</v>
      </c>
      <c r="Q347">
        <f t="shared" ca="1" si="29"/>
        <v>0</v>
      </c>
      <c r="R347">
        <v>32.5</v>
      </c>
      <c r="S347">
        <v>65</v>
      </c>
      <c r="T347" t="s">
        <v>208</v>
      </c>
      <c r="U347" t="s">
        <v>196</v>
      </c>
      <c r="V347" t="s">
        <v>196</v>
      </c>
    </row>
    <row r="348" spans="1:22" x14ac:dyDescent="0.25">
      <c r="A348">
        <v>55</v>
      </c>
      <c r="C348" t="s">
        <v>381</v>
      </c>
      <c r="D348" t="s">
        <v>269</v>
      </c>
      <c r="E348" s="1" t="s">
        <v>323</v>
      </c>
      <c r="F348" t="s">
        <v>487</v>
      </c>
      <c r="G348" t="s">
        <v>49</v>
      </c>
      <c r="H348" t="s">
        <v>490</v>
      </c>
      <c r="I348" t="s">
        <v>525</v>
      </c>
      <c r="J348" s="4" t="s">
        <v>526</v>
      </c>
      <c r="K348" t="s">
        <v>381</v>
      </c>
      <c r="L348" t="s">
        <v>382</v>
      </c>
      <c r="M348">
        <f t="shared" ca="1" si="25"/>
        <v>0</v>
      </c>
      <c r="N348">
        <f t="shared" ca="1" si="26"/>
        <v>32.5</v>
      </c>
      <c r="O348">
        <f t="shared" si="27"/>
        <v>0</v>
      </c>
      <c r="P348">
        <f t="shared" ca="1" si="28"/>
        <v>0</v>
      </c>
      <c r="Q348">
        <f t="shared" ca="1" si="29"/>
        <v>0</v>
      </c>
      <c r="R348">
        <v>32.5</v>
      </c>
      <c r="S348">
        <v>65</v>
      </c>
      <c r="T348" t="s">
        <v>49</v>
      </c>
      <c r="U348" t="s">
        <v>196</v>
      </c>
      <c r="V348" t="s">
        <v>196</v>
      </c>
    </row>
    <row r="349" spans="1:22" x14ac:dyDescent="0.25">
      <c r="A349">
        <v>55</v>
      </c>
      <c r="C349" t="s">
        <v>367</v>
      </c>
      <c r="D349" t="s">
        <v>269</v>
      </c>
      <c r="E349" s="1" t="s">
        <v>323</v>
      </c>
      <c r="F349" t="s">
        <v>487</v>
      </c>
      <c r="G349" t="s">
        <v>50</v>
      </c>
      <c r="H349" t="s">
        <v>490</v>
      </c>
      <c r="I349" t="s">
        <v>525</v>
      </c>
      <c r="J349" s="4" t="s">
        <v>526</v>
      </c>
      <c r="K349" t="s">
        <v>367</v>
      </c>
      <c r="L349" t="s">
        <v>368</v>
      </c>
      <c r="M349">
        <f t="shared" ca="1" si="25"/>
        <v>0</v>
      </c>
      <c r="N349">
        <f t="shared" ca="1" si="26"/>
        <v>32.5</v>
      </c>
      <c r="O349">
        <f t="shared" si="27"/>
        <v>0</v>
      </c>
      <c r="P349">
        <f t="shared" ca="1" si="28"/>
        <v>0</v>
      </c>
      <c r="Q349">
        <f t="shared" ca="1" si="29"/>
        <v>0</v>
      </c>
      <c r="R349">
        <v>32.5</v>
      </c>
      <c r="S349">
        <v>65</v>
      </c>
      <c r="T349" t="s">
        <v>50</v>
      </c>
      <c r="U349" t="s">
        <v>196</v>
      </c>
      <c r="V349" t="s">
        <v>196</v>
      </c>
    </row>
    <row r="350" spans="1:22" x14ac:dyDescent="0.25">
      <c r="A350">
        <v>55</v>
      </c>
      <c r="C350" t="s">
        <v>365</v>
      </c>
      <c r="D350" t="s">
        <v>269</v>
      </c>
      <c r="E350" s="1" t="s">
        <v>323</v>
      </c>
      <c r="F350" t="s">
        <v>487</v>
      </c>
      <c r="G350" t="s">
        <v>51</v>
      </c>
      <c r="H350" t="s">
        <v>490</v>
      </c>
      <c r="I350" t="s">
        <v>525</v>
      </c>
      <c r="J350" s="4" t="s">
        <v>526</v>
      </c>
      <c r="K350" t="s">
        <v>365</v>
      </c>
      <c r="L350" t="s">
        <v>366</v>
      </c>
      <c r="M350">
        <f t="shared" ca="1" si="25"/>
        <v>0</v>
      </c>
      <c r="N350">
        <f t="shared" ca="1" si="26"/>
        <v>32.5</v>
      </c>
      <c r="O350">
        <f t="shared" si="27"/>
        <v>0</v>
      </c>
      <c r="P350">
        <f t="shared" ca="1" si="28"/>
        <v>0</v>
      </c>
      <c r="Q350">
        <f t="shared" ca="1" si="29"/>
        <v>0</v>
      </c>
      <c r="R350">
        <v>32.5</v>
      </c>
      <c r="S350">
        <v>65</v>
      </c>
      <c r="T350" t="s">
        <v>51</v>
      </c>
      <c r="U350" t="s">
        <v>196</v>
      </c>
      <c r="V350" t="s">
        <v>196</v>
      </c>
    </row>
    <row r="351" spans="1:22" x14ac:dyDescent="0.25">
      <c r="A351">
        <v>55</v>
      </c>
      <c r="C351" t="s">
        <v>363</v>
      </c>
      <c r="D351" t="s">
        <v>269</v>
      </c>
      <c r="E351" s="1" t="s">
        <v>323</v>
      </c>
      <c r="F351" t="s">
        <v>487</v>
      </c>
      <c r="G351" t="s">
        <v>52</v>
      </c>
      <c r="H351" t="s">
        <v>490</v>
      </c>
      <c r="I351" t="s">
        <v>525</v>
      </c>
      <c r="J351" s="4" t="s">
        <v>526</v>
      </c>
      <c r="K351" t="s">
        <v>363</v>
      </c>
      <c r="L351" t="s">
        <v>364</v>
      </c>
      <c r="M351">
        <f t="shared" ca="1" si="25"/>
        <v>0</v>
      </c>
      <c r="N351">
        <f t="shared" ca="1" si="26"/>
        <v>32.5</v>
      </c>
      <c r="O351">
        <f t="shared" si="27"/>
        <v>0</v>
      </c>
      <c r="P351">
        <f t="shared" ca="1" si="28"/>
        <v>0</v>
      </c>
      <c r="Q351">
        <f t="shared" ca="1" si="29"/>
        <v>0</v>
      </c>
      <c r="R351">
        <v>32.5</v>
      </c>
      <c r="S351">
        <v>65</v>
      </c>
      <c r="T351" t="s">
        <v>52</v>
      </c>
      <c r="U351" t="s">
        <v>196</v>
      </c>
      <c r="V351" t="s">
        <v>196</v>
      </c>
    </row>
    <row r="352" spans="1:22" x14ac:dyDescent="0.25">
      <c r="A352">
        <v>55</v>
      </c>
      <c r="C352" t="s">
        <v>714</v>
      </c>
      <c r="D352" t="s">
        <v>269</v>
      </c>
      <c r="E352" s="1" t="s">
        <v>323</v>
      </c>
      <c r="F352" t="s">
        <v>487</v>
      </c>
      <c r="G352" t="s">
        <v>53</v>
      </c>
      <c r="H352" t="s">
        <v>490</v>
      </c>
      <c r="I352" t="s">
        <v>525</v>
      </c>
      <c r="J352" s="4" t="s">
        <v>526</v>
      </c>
      <c r="K352" t="s">
        <v>714</v>
      </c>
      <c r="L352" t="s">
        <v>715</v>
      </c>
      <c r="M352">
        <f t="shared" ca="1" si="25"/>
        <v>0</v>
      </c>
      <c r="N352">
        <f t="shared" ca="1" si="26"/>
        <v>32.5</v>
      </c>
      <c r="O352">
        <f t="shared" si="27"/>
        <v>0</v>
      </c>
      <c r="P352">
        <f t="shared" ca="1" si="28"/>
        <v>0</v>
      </c>
      <c r="Q352">
        <f t="shared" ca="1" si="29"/>
        <v>0</v>
      </c>
      <c r="R352">
        <v>32.5</v>
      </c>
      <c r="S352">
        <v>65</v>
      </c>
      <c r="T352" t="s">
        <v>53</v>
      </c>
      <c r="U352" t="s">
        <v>196</v>
      </c>
      <c r="V352" t="s">
        <v>196</v>
      </c>
    </row>
    <row r="353" spans="1:22" x14ac:dyDescent="0.25">
      <c r="A353">
        <v>56</v>
      </c>
      <c r="C353" t="s">
        <v>278</v>
      </c>
      <c r="D353" t="s">
        <v>234</v>
      </c>
      <c r="E353" s="1" t="s">
        <v>324</v>
      </c>
      <c r="F353" t="s">
        <v>484</v>
      </c>
      <c r="G353" t="s">
        <v>208</v>
      </c>
      <c r="H353" t="s">
        <v>490</v>
      </c>
      <c r="I353" t="s">
        <v>525</v>
      </c>
      <c r="J353" s="4" t="s">
        <v>526</v>
      </c>
      <c r="K353" t="s">
        <v>278</v>
      </c>
      <c r="L353" t="s">
        <v>279</v>
      </c>
      <c r="M353">
        <f t="shared" ca="1" si="25"/>
        <v>0</v>
      </c>
      <c r="N353">
        <f t="shared" ca="1" si="26"/>
        <v>37.5</v>
      </c>
      <c r="O353">
        <f t="shared" si="27"/>
        <v>0</v>
      </c>
      <c r="P353">
        <f t="shared" ca="1" si="28"/>
        <v>0</v>
      </c>
      <c r="Q353">
        <f t="shared" ca="1" si="29"/>
        <v>0</v>
      </c>
      <c r="R353">
        <v>37.5</v>
      </c>
      <c r="S353">
        <v>75</v>
      </c>
      <c r="T353" t="s">
        <v>208</v>
      </c>
      <c r="U353" t="s">
        <v>196</v>
      </c>
      <c r="V353" t="s">
        <v>196</v>
      </c>
    </row>
    <row r="354" spans="1:22" x14ac:dyDescent="0.25">
      <c r="A354">
        <v>56</v>
      </c>
      <c r="C354" t="s">
        <v>274</v>
      </c>
      <c r="D354" t="s">
        <v>234</v>
      </c>
      <c r="E354" s="1" t="s">
        <v>324</v>
      </c>
      <c r="F354" t="s">
        <v>484</v>
      </c>
      <c r="G354" t="s">
        <v>49</v>
      </c>
      <c r="H354" t="s">
        <v>490</v>
      </c>
      <c r="I354" t="s">
        <v>525</v>
      </c>
      <c r="J354" s="4" t="s">
        <v>526</v>
      </c>
      <c r="K354" t="s">
        <v>274</v>
      </c>
      <c r="L354" t="s">
        <v>275</v>
      </c>
      <c r="M354">
        <f t="shared" ca="1" si="25"/>
        <v>0</v>
      </c>
      <c r="N354">
        <f t="shared" ca="1" si="26"/>
        <v>37.5</v>
      </c>
      <c r="O354">
        <f t="shared" si="27"/>
        <v>0</v>
      </c>
      <c r="P354">
        <f t="shared" ca="1" si="28"/>
        <v>0</v>
      </c>
      <c r="Q354">
        <f t="shared" ca="1" si="29"/>
        <v>0</v>
      </c>
      <c r="R354">
        <v>37.5</v>
      </c>
      <c r="S354">
        <v>75</v>
      </c>
      <c r="T354" t="s">
        <v>49</v>
      </c>
      <c r="U354" t="s">
        <v>196</v>
      </c>
      <c r="V354" t="s">
        <v>196</v>
      </c>
    </row>
    <row r="355" spans="1:22" x14ac:dyDescent="0.25">
      <c r="A355">
        <v>56</v>
      </c>
      <c r="C355" t="s">
        <v>272</v>
      </c>
      <c r="D355" t="s">
        <v>234</v>
      </c>
      <c r="E355" s="1" t="s">
        <v>324</v>
      </c>
      <c r="F355" t="s">
        <v>484</v>
      </c>
      <c r="G355" t="s">
        <v>50</v>
      </c>
      <c r="H355" t="s">
        <v>490</v>
      </c>
      <c r="I355" t="s">
        <v>525</v>
      </c>
      <c r="J355" s="4" t="s">
        <v>526</v>
      </c>
      <c r="K355" t="s">
        <v>272</v>
      </c>
      <c r="L355" t="s">
        <v>273</v>
      </c>
      <c r="M355">
        <f t="shared" ca="1" si="25"/>
        <v>0</v>
      </c>
      <c r="N355">
        <f t="shared" ca="1" si="26"/>
        <v>37.5</v>
      </c>
      <c r="O355">
        <f t="shared" si="27"/>
        <v>0</v>
      </c>
      <c r="P355">
        <f t="shared" ca="1" si="28"/>
        <v>0</v>
      </c>
      <c r="Q355">
        <f t="shared" ca="1" si="29"/>
        <v>0</v>
      </c>
      <c r="R355">
        <v>37.5</v>
      </c>
      <c r="S355">
        <v>75</v>
      </c>
      <c r="T355" t="s">
        <v>50</v>
      </c>
      <c r="U355" t="s">
        <v>196</v>
      </c>
      <c r="V355" t="s">
        <v>196</v>
      </c>
    </row>
    <row r="356" spans="1:22" x14ac:dyDescent="0.25">
      <c r="A356">
        <v>56</v>
      </c>
      <c r="C356" t="s">
        <v>270</v>
      </c>
      <c r="D356" t="s">
        <v>234</v>
      </c>
      <c r="E356" s="1" t="s">
        <v>324</v>
      </c>
      <c r="F356" t="s">
        <v>484</v>
      </c>
      <c r="G356" t="s">
        <v>51</v>
      </c>
      <c r="H356" t="s">
        <v>490</v>
      </c>
      <c r="I356" t="s">
        <v>525</v>
      </c>
      <c r="J356" s="4" t="s">
        <v>526</v>
      </c>
      <c r="K356" t="s">
        <v>270</v>
      </c>
      <c r="L356" t="s">
        <v>271</v>
      </c>
      <c r="M356">
        <f t="shared" ca="1" si="25"/>
        <v>0</v>
      </c>
      <c r="N356">
        <f t="shared" ca="1" si="26"/>
        <v>37.5</v>
      </c>
      <c r="O356">
        <f t="shared" si="27"/>
        <v>0</v>
      </c>
      <c r="P356">
        <f t="shared" ca="1" si="28"/>
        <v>0</v>
      </c>
      <c r="Q356">
        <f t="shared" ca="1" si="29"/>
        <v>0</v>
      </c>
      <c r="R356">
        <v>37.5</v>
      </c>
      <c r="S356">
        <v>75</v>
      </c>
      <c r="T356" t="s">
        <v>51</v>
      </c>
      <c r="U356" t="s">
        <v>196</v>
      </c>
      <c r="V356" t="s">
        <v>196</v>
      </c>
    </row>
    <row r="357" spans="1:22" x14ac:dyDescent="0.25">
      <c r="A357">
        <v>56</v>
      </c>
      <c r="C357" t="s">
        <v>276</v>
      </c>
      <c r="D357" t="s">
        <v>234</v>
      </c>
      <c r="E357" s="1" t="s">
        <v>324</v>
      </c>
      <c r="F357" t="s">
        <v>484</v>
      </c>
      <c r="G357" t="s">
        <v>52</v>
      </c>
      <c r="H357" t="s">
        <v>490</v>
      </c>
      <c r="I357" t="s">
        <v>525</v>
      </c>
      <c r="J357" s="4" t="s">
        <v>526</v>
      </c>
      <c r="K357" t="s">
        <v>276</v>
      </c>
      <c r="L357" t="s">
        <v>277</v>
      </c>
      <c r="M357">
        <f t="shared" ca="1" si="25"/>
        <v>0</v>
      </c>
      <c r="N357">
        <f t="shared" ca="1" si="26"/>
        <v>37.5</v>
      </c>
      <c r="O357">
        <f t="shared" si="27"/>
        <v>0</v>
      </c>
      <c r="P357">
        <f t="shared" ca="1" si="28"/>
        <v>0</v>
      </c>
      <c r="Q357">
        <f t="shared" ca="1" si="29"/>
        <v>0</v>
      </c>
      <c r="R357">
        <v>37.5</v>
      </c>
      <c r="S357">
        <v>75</v>
      </c>
      <c r="T357" t="s">
        <v>52</v>
      </c>
      <c r="U357" t="s">
        <v>196</v>
      </c>
      <c r="V357" t="s">
        <v>196</v>
      </c>
    </row>
    <row r="358" spans="1:22" x14ac:dyDescent="0.25">
      <c r="A358">
        <v>56</v>
      </c>
      <c r="C358" t="s">
        <v>491</v>
      </c>
      <c r="D358" t="s">
        <v>234</v>
      </c>
      <c r="E358" s="1" t="s">
        <v>324</v>
      </c>
      <c r="F358" t="s">
        <v>484</v>
      </c>
      <c r="G358" t="s">
        <v>53</v>
      </c>
      <c r="H358" t="s">
        <v>490</v>
      </c>
      <c r="I358" t="s">
        <v>525</v>
      </c>
      <c r="J358" s="4" t="s">
        <v>526</v>
      </c>
      <c r="K358" t="s">
        <v>491</v>
      </c>
      <c r="L358" t="s">
        <v>492</v>
      </c>
      <c r="M358">
        <f t="shared" ca="1" si="25"/>
        <v>0</v>
      </c>
      <c r="N358">
        <f t="shared" ca="1" si="26"/>
        <v>37.5</v>
      </c>
      <c r="O358">
        <f t="shared" si="27"/>
        <v>0</v>
      </c>
      <c r="P358">
        <f t="shared" ca="1" si="28"/>
        <v>0</v>
      </c>
      <c r="Q358">
        <f t="shared" ca="1" si="29"/>
        <v>0</v>
      </c>
      <c r="R358">
        <v>37.5</v>
      </c>
      <c r="S358">
        <v>75</v>
      </c>
      <c r="T358" t="s">
        <v>53</v>
      </c>
      <c r="U358" t="s">
        <v>196</v>
      </c>
      <c r="V358" t="s">
        <v>196</v>
      </c>
    </row>
    <row r="359" spans="1:22" x14ac:dyDescent="0.25">
      <c r="A359">
        <v>57</v>
      </c>
      <c r="C359" t="s">
        <v>284</v>
      </c>
      <c r="D359" t="s">
        <v>234</v>
      </c>
      <c r="E359" s="1" t="s">
        <v>324</v>
      </c>
      <c r="F359" t="s">
        <v>485</v>
      </c>
      <c r="G359" t="s">
        <v>208</v>
      </c>
      <c r="H359" t="s">
        <v>490</v>
      </c>
      <c r="I359" t="s">
        <v>525</v>
      </c>
      <c r="J359" s="4" t="s">
        <v>526</v>
      </c>
      <c r="K359" t="s">
        <v>284</v>
      </c>
      <c r="L359" t="s">
        <v>285</v>
      </c>
      <c r="M359">
        <f t="shared" ca="1" si="25"/>
        <v>0</v>
      </c>
      <c r="N359">
        <f t="shared" ca="1" si="26"/>
        <v>37.5</v>
      </c>
      <c r="O359">
        <f t="shared" si="27"/>
        <v>0</v>
      </c>
      <c r="P359">
        <f t="shared" ca="1" si="28"/>
        <v>0</v>
      </c>
      <c r="Q359">
        <f t="shared" ca="1" si="29"/>
        <v>0</v>
      </c>
      <c r="R359">
        <v>37.5</v>
      </c>
      <c r="S359">
        <v>75</v>
      </c>
      <c r="T359" t="s">
        <v>208</v>
      </c>
      <c r="U359" t="s">
        <v>196</v>
      </c>
      <c r="V359" t="s">
        <v>196</v>
      </c>
    </row>
    <row r="360" spans="1:22" x14ac:dyDescent="0.25">
      <c r="A360">
        <v>57</v>
      </c>
      <c r="C360" t="s">
        <v>371</v>
      </c>
      <c r="D360" t="s">
        <v>234</v>
      </c>
      <c r="E360" s="1" t="s">
        <v>324</v>
      </c>
      <c r="F360" t="s">
        <v>485</v>
      </c>
      <c r="G360" t="s">
        <v>49</v>
      </c>
      <c r="H360" t="s">
        <v>490</v>
      </c>
      <c r="I360" t="s">
        <v>525</v>
      </c>
      <c r="J360" s="4" t="s">
        <v>526</v>
      </c>
      <c r="K360" t="s">
        <v>371</v>
      </c>
      <c r="L360" t="s">
        <v>372</v>
      </c>
      <c r="M360">
        <f t="shared" ca="1" si="25"/>
        <v>0</v>
      </c>
      <c r="N360">
        <f t="shared" ca="1" si="26"/>
        <v>37.5</v>
      </c>
      <c r="O360">
        <f t="shared" si="27"/>
        <v>0</v>
      </c>
      <c r="P360">
        <f t="shared" ca="1" si="28"/>
        <v>0</v>
      </c>
      <c r="Q360">
        <f t="shared" ca="1" si="29"/>
        <v>0</v>
      </c>
      <c r="R360">
        <v>37.5</v>
      </c>
      <c r="S360">
        <v>75</v>
      </c>
      <c r="T360" t="s">
        <v>49</v>
      </c>
      <c r="U360" t="s">
        <v>196</v>
      </c>
      <c r="V360" t="s">
        <v>196</v>
      </c>
    </row>
    <row r="361" spans="1:22" x14ac:dyDescent="0.25">
      <c r="A361">
        <v>57</v>
      </c>
      <c r="C361" t="s">
        <v>373</v>
      </c>
      <c r="D361" t="s">
        <v>234</v>
      </c>
      <c r="E361" s="1" t="s">
        <v>324</v>
      </c>
      <c r="F361" t="s">
        <v>485</v>
      </c>
      <c r="G361" t="s">
        <v>50</v>
      </c>
      <c r="H361" t="s">
        <v>490</v>
      </c>
      <c r="I361" t="s">
        <v>525</v>
      </c>
      <c r="J361" s="4" t="s">
        <v>526</v>
      </c>
      <c r="K361" t="s">
        <v>373</v>
      </c>
      <c r="L361" t="s">
        <v>374</v>
      </c>
      <c r="M361">
        <f t="shared" ca="1" si="25"/>
        <v>0</v>
      </c>
      <c r="N361">
        <f t="shared" ca="1" si="26"/>
        <v>37.5</v>
      </c>
      <c r="O361">
        <f t="shared" si="27"/>
        <v>0</v>
      </c>
      <c r="P361">
        <f t="shared" ca="1" si="28"/>
        <v>0</v>
      </c>
      <c r="Q361">
        <f t="shared" ca="1" si="29"/>
        <v>0</v>
      </c>
      <c r="R361">
        <v>37.5</v>
      </c>
      <c r="S361">
        <v>75</v>
      </c>
      <c r="T361" t="s">
        <v>50</v>
      </c>
      <c r="U361" t="s">
        <v>196</v>
      </c>
      <c r="V361" t="s">
        <v>196</v>
      </c>
    </row>
    <row r="362" spans="1:22" x14ac:dyDescent="0.25">
      <c r="A362">
        <v>57</v>
      </c>
      <c r="C362" t="s">
        <v>280</v>
      </c>
      <c r="D362" t="s">
        <v>234</v>
      </c>
      <c r="E362" s="1" t="s">
        <v>324</v>
      </c>
      <c r="F362" t="s">
        <v>485</v>
      </c>
      <c r="G362" t="s">
        <v>51</v>
      </c>
      <c r="H362" t="s">
        <v>490</v>
      </c>
      <c r="I362" t="s">
        <v>525</v>
      </c>
      <c r="J362" s="4" t="s">
        <v>526</v>
      </c>
      <c r="K362" t="s">
        <v>280</v>
      </c>
      <c r="L362" t="s">
        <v>281</v>
      </c>
      <c r="M362">
        <f t="shared" ca="1" si="25"/>
        <v>0</v>
      </c>
      <c r="N362">
        <f t="shared" ca="1" si="26"/>
        <v>37.5</v>
      </c>
      <c r="O362">
        <f t="shared" si="27"/>
        <v>0</v>
      </c>
      <c r="P362">
        <f t="shared" ca="1" si="28"/>
        <v>0</v>
      </c>
      <c r="Q362">
        <f t="shared" ca="1" si="29"/>
        <v>0</v>
      </c>
      <c r="R362">
        <v>37.5</v>
      </c>
      <c r="S362">
        <v>75</v>
      </c>
      <c r="T362" t="s">
        <v>51</v>
      </c>
      <c r="U362" t="s">
        <v>196</v>
      </c>
      <c r="V362" t="s">
        <v>196</v>
      </c>
    </row>
    <row r="363" spans="1:22" x14ac:dyDescent="0.25">
      <c r="A363">
        <v>57</v>
      </c>
      <c r="C363" t="s">
        <v>282</v>
      </c>
      <c r="D363" t="s">
        <v>234</v>
      </c>
      <c r="E363" s="1" t="s">
        <v>324</v>
      </c>
      <c r="F363" t="s">
        <v>485</v>
      </c>
      <c r="G363" t="s">
        <v>52</v>
      </c>
      <c r="H363" t="s">
        <v>490</v>
      </c>
      <c r="I363" t="s">
        <v>525</v>
      </c>
      <c r="J363" s="4" t="s">
        <v>526</v>
      </c>
      <c r="K363" t="s">
        <v>282</v>
      </c>
      <c r="L363" t="s">
        <v>283</v>
      </c>
      <c r="M363">
        <f t="shared" ca="1" si="25"/>
        <v>0</v>
      </c>
      <c r="N363">
        <f t="shared" ca="1" si="26"/>
        <v>37.5</v>
      </c>
      <c r="O363">
        <f t="shared" si="27"/>
        <v>0</v>
      </c>
      <c r="P363">
        <f t="shared" ca="1" si="28"/>
        <v>0</v>
      </c>
      <c r="Q363">
        <f t="shared" ca="1" si="29"/>
        <v>0</v>
      </c>
      <c r="R363">
        <v>37.5</v>
      </c>
      <c r="S363">
        <v>75</v>
      </c>
      <c r="T363" t="s">
        <v>52</v>
      </c>
      <c r="U363" t="s">
        <v>196</v>
      </c>
      <c r="V363" t="s">
        <v>196</v>
      </c>
    </row>
    <row r="364" spans="1:22" x14ac:dyDescent="0.25">
      <c r="A364">
        <v>57</v>
      </c>
      <c r="C364" t="s">
        <v>286</v>
      </c>
      <c r="D364" t="s">
        <v>234</v>
      </c>
      <c r="E364" s="1" t="s">
        <v>324</v>
      </c>
      <c r="F364" t="s">
        <v>485</v>
      </c>
      <c r="G364" t="s">
        <v>53</v>
      </c>
      <c r="H364" t="s">
        <v>490</v>
      </c>
      <c r="I364" t="s">
        <v>525</v>
      </c>
      <c r="J364" s="4" t="s">
        <v>526</v>
      </c>
      <c r="K364" t="s">
        <v>286</v>
      </c>
      <c r="L364" t="s">
        <v>287</v>
      </c>
      <c r="M364">
        <f t="shared" ca="1" si="25"/>
        <v>0</v>
      </c>
      <c r="N364">
        <f t="shared" ca="1" si="26"/>
        <v>37.5</v>
      </c>
      <c r="O364">
        <f t="shared" si="27"/>
        <v>0</v>
      </c>
      <c r="P364">
        <f t="shared" ca="1" si="28"/>
        <v>0</v>
      </c>
      <c r="Q364">
        <f t="shared" ca="1" si="29"/>
        <v>0</v>
      </c>
      <c r="R364">
        <v>37.5</v>
      </c>
      <c r="S364">
        <v>75</v>
      </c>
      <c r="T364" t="s">
        <v>53</v>
      </c>
      <c r="U364" t="s">
        <v>196</v>
      </c>
      <c r="V364" t="s">
        <v>196</v>
      </c>
    </row>
    <row r="365" spans="1:22" x14ac:dyDescent="0.25">
      <c r="A365">
        <v>58</v>
      </c>
      <c r="C365" t="s">
        <v>1292</v>
      </c>
      <c r="D365" t="s">
        <v>234</v>
      </c>
      <c r="E365" s="1" t="s">
        <v>324</v>
      </c>
      <c r="F365" t="s">
        <v>1293</v>
      </c>
      <c r="G365" t="s">
        <v>208</v>
      </c>
      <c r="H365" t="s">
        <v>490</v>
      </c>
      <c r="I365" t="s">
        <v>525</v>
      </c>
      <c r="J365" s="4" t="s">
        <v>526</v>
      </c>
      <c r="K365" t="s">
        <v>1292</v>
      </c>
      <c r="L365" t="s">
        <v>1294</v>
      </c>
      <c r="M365">
        <f t="shared" ca="1" si="25"/>
        <v>0</v>
      </c>
      <c r="N365">
        <f t="shared" ca="1" si="26"/>
        <v>37.5</v>
      </c>
      <c r="O365">
        <f t="shared" si="27"/>
        <v>0</v>
      </c>
      <c r="P365">
        <f t="shared" ca="1" si="28"/>
        <v>0</v>
      </c>
      <c r="Q365">
        <f t="shared" ca="1" si="29"/>
        <v>0</v>
      </c>
      <c r="R365">
        <v>37.5</v>
      </c>
      <c r="S365">
        <v>75</v>
      </c>
      <c r="T365" t="s">
        <v>208</v>
      </c>
      <c r="U365" t="s">
        <v>196</v>
      </c>
      <c r="V365" t="s">
        <v>196</v>
      </c>
    </row>
    <row r="366" spans="1:22" x14ac:dyDescent="0.25">
      <c r="A366">
        <v>58</v>
      </c>
      <c r="C366" t="s">
        <v>1295</v>
      </c>
      <c r="D366" t="s">
        <v>234</v>
      </c>
      <c r="E366" s="1" t="s">
        <v>324</v>
      </c>
      <c r="F366" t="s">
        <v>1293</v>
      </c>
      <c r="G366" t="s">
        <v>49</v>
      </c>
      <c r="H366" t="s">
        <v>490</v>
      </c>
      <c r="I366" t="s">
        <v>525</v>
      </c>
      <c r="J366" s="4" t="s">
        <v>526</v>
      </c>
      <c r="K366" t="s">
        <v>1295</v>
      </c>
      <c r="L366" t="s">
        <v>1296</v>
      </c>
      <c r="M366">
        <f t="shared" ca="1" si="25"/>
        <v>0</v>
      </c>
      <c r="N366">
        <f t="shared" ca="1" si="26"/>
        <v>37.5</v>
      </c>
      <c r="O366">
        <f t="shared" si="27"/>
        <v>0</v>
      </c>
      <c r="P366">
        <f t="shared" ca="1" si="28"/>
        <v>0</v>
      </c>
      <c r="Q366">
        <f t="shared" ca="1" si="29"/>
        <v>0</v>
      </c>
      <c r="R366">
        <v>37.5</v>
      </c>
      <c r="S366">
        <v>75</v>
      </c>
      <c r="T366" t="s">
        <v>49</v>
      </c>
      <c r="U366" t="s">
        <v>196</v>
      </c>
      <c r="V366" t="s">
        <v>196</v>
      </c>
    </row>
    <row r="367" spans="1:22" x14ac:dyDescent="0.25">
      <c r="A367">
        <v>58</v>
      </c>
      <c r="C367" t="s">
        <v>1297</v>
      </c>
      <c r="D367" t="s">
        <v>234</v>
      </c>
      <c r="E367" s="1" t="s">
        <v>324</v>
      </c>
      <c r="F367" t="s">
        <v>1293</v>
      </c>
      <c r="G367" t="s">
        <v>50</v>
      </c>
      <c r="H367" t="s">
        <v>490</v>
      </c>
      <c r="I367" t="s">
        <v>525</v>
      </c>
      <c r="J367" s="4" t="s">
        <v>526</v>
      </c>
      <c r="K367" t="s">
        <v>1297</v>
      </c>
      <c r="L367" t="s">
        <v>1298</v>
      </c>
      <c r="M367">
        <f t="shared" ca="1" si="25"/>
        <v>0</v>
      </c>
      <c r="N367">
        <f t="shared" ca="1" si="26"/>
        <v>37.5</v>
      </c>
      <c r="O367">
        <f t="shared" si="27"/>
        <v>0</v>
      </c>
      <c r="P367">
        <f t="shared" ca="1" si="28"/>
        <v>0</v>
      </c>
      <c r="Q367">
        <f t="shared" ca="1" si="29"/>
        <v>0</v>
      </c>
      <c r="R367">
        <v>37.5</v>
      </c>
      <c r="S367">
        <v>75</v>
      </c>
      <c r="T367" t="s">
        <v>50</v>
      </c>
      <c r="U367" t="s">
        <v>196</v>
      </c>
      <c r="V367" t="s">
        <v>196</v>
      </c>
    </row>
    <row r="368" spans="1:22" x14ac:dyDescent="0.25">
      <c r="A368">
        <v>58</v>
      </c>
      <c r="C368" t="s">
        <v>1299</v>
      </c>
      <c r="D368" t="s">
        <v>234</v>
      </c>
      <c r="E368" s="1" t="s">
        <v>324</v>
      </c>
      <c r="F368" t="s">
        <v>1293</v>
      </c>
      <c r="G368" t="s">
        <v>51</v>
      </c>
      <c r="H368" t="s">
        <v>490</v>
      </c>
      <c r="I368" t="s">
        <v>525</v>
      </c>
      <c r="J368" s="4" t="s">
        <v>526</v>
      </c>
      <c r="K368" t="s">
        <v>1299</v>
      </c>
      <c r="L368" t="s">
        <v>1300</v>
      </c>
      <c r="M368">
        <f t="shared" ca="1" si="25"/>
        <v>0</v>
      </c>
      <c r="N368">
        <f t="shared" ca="1" si="26"/>
        <v>37.5</v>
      </c>
      <c r="O368">
        <f t="shared" si="27"/>
        <v>0</v>
      </c>
      <c r="P368">
        <f t="shared" ca="1" si="28"/>
        <v>0</v>
      </c>
      <c r="Q368">
        <f t="shared" ca="1" si="29"/>
        <v>0</v>
      </c>
      <c r="R368">
        <v>37.5</v>
      </c>
      <c r="S368">
        <v>75</v>
      </c>
      <c r="T368" t="s">
        <v>51</v>
      </c>
      <c r="U368" t="s">
        <v>196</v>
      </c>
      <c r="V368" t="s">
        <v>196</v>
      </c>
    </row>
    <row r="369" spans="1:22" x14ac:dyDescent="0.25">
      <c r="A369">
        <v>58</v>
      </c>
      <c r="C369" t="s">
        <v>1301</v>
      </c>
      <c r="D369" t="s">
        <v>234</v>
      </c>
      <c r="E369" s="1" t="s">
        <v>324</v>
      </c>
      <c r="F369" t="s">
        <v>1293</v>
      </c>
      <c r="G369" t="s">
        <v>52</v>
      </c>
      <c r="H369" t="s">
        <v>490</v>
      </c>
      <c r="I369" t="s">
        <v>525</v>
      </c>
      <c r="J369" s="4" t="s">
        <v>526</v>
      </c>
      <c r="K369" t="s">
        <v>1301</v>
      </c>
      <c r="L369" t="s">
        <v>1302</v>
      </c>
      <c r="M369">
        <f t="shared" ca="1" si="25"/>
        <v>0</v>
      </c>
      <c r="N369">
        <f t="shared" ca="1" si="26"/>
        <v>37.5</v>
      </c>
      <c r="O369">
        <f t="shared" si="27"/>
        <v>0</v>
      </c>
      <c r="P369">
        <f t="shared" ca="1" si="28"/>
        <v>0</v>
      </c>
      <c r="Q369">
        <f t="shared" ca="1" si="29"/>
        <v>0</v>
      </c>
      <c r="R369">
        <v>37.5</v>
      </c>
      <c r="S369">
        <v>75</v>
      </c>
      <c r="T369" t="s">
        <v>52</v>
      </c>
      <c r="U369" t="s">
        <v>196</v>
      </c>
      <c r="V369" t="s">
        <v>196</v>
      </c>
    </row>
    <row r="370" spans="1:22" x14ac:dyDescent="0.25">
      <c r="A370">
        <v>59</v>
      </c>
      <c r="C370" t="s">
        <v>296</v>
      </c>
      <c r="D370" t="s">
        <v>234</v>
      </c>
      <c r="E370" s="1" t="s">
        <v>324</v>
      </c>
      <c r="F370" t="s">
        <v>486</v>
      </c>
      <c r="G370" t="s">
        <v>208</v>
      </c>
      <c r="H370" t="s">
        <v>490</v>
      </c>
      <c r="I370" t="s">
        <v>525</v>
      </c>
      <c r="J370" s="4" t="s">
        <v>526</v>
      </c>
      <c r="K370" t="s">
        <v>296</v>
      </c>
      <c r="L370" t="s">
        <v>297</v>
      </c>
      <c r="M370">
        <f t="shared" ca="1" si="25"/>
        <v>0</v>
      </c>
      <c r="N370">
        <f t="shared" ca="1" si="26"/>
        <v>37.5</v>
      </c>
      <c r="O370">
        <f t="shared" si="27"/>
        <v>0</v>
      </c>
      <c r="P370">
        <f t="shared" ca="1" si="28"/>
        <v>0</v>
      </c>
      <c r="Q370">
        <f t="shared" ca="1" si="29"/>
        <v>0</v>
      </c>
      <c r="R370">
        <v>37.5</v>
      </c>
      <c r="S370">
        <v>75</v>
      </c>
      <c r="T370" t="s">
        <v>208</v>
      </c>
      <c r="U370" t="s">
        <v>196</v>
      </c>
      <c r="V370" t="s">
        <v>196</v>
      </c>
    </row>
    <row r="371" spans="1:22" x14ac:dyDescent="0.25">
      <c r="A371">
        <v>59</v>
      </c>
      <c r="C371" t="s">
        <v>292</v>
      </c>
      <c r="D371" t="s">
        <v>234</v>
      </c>
      <c r="E371" s="1" t="s">
        <v>324</v>
      </c>
      <c r="F371" t="s">
        <v>486</v>
      </c>
      <c r="G371" t="s">
        <v>49</v>
      </c>
      <c r="H371" t="s">
        <v>490</v>
      </c>
      <c r="I371" t="s">
        <v>525</v>
      </c>
      <c r="J371" s="4" t="s">
        <v>526</v>
      </c>
      <c r="K371" t="s">
        <v>292</v>
      </c>
      <c r="L371" t="s">
        <v>293</v>
      </c>
      <c r="M371">
        <f t="shared" ca="1" si="25"/>
        <v>0</v>
      </c>
      <c r="N371">
        <f t="shared" ca="1" si="26"/>
        <v>37.5</v>
      </c>
      <c r="O371">
        <f t="shared" si="27"/>
        <v>0</v>
      </c>
      <c r="P371">
        <f t="shared" ca="1" si="28"/>
        <v>0</v>
      </c>
      <c r="Q371">
        <f t="shared" ca="1" si="29"/>
        <v>0</v>
      </c>
      <c r="R371">
        <v>37.5</v>
      </c>
      <c r="S371">
        <v>75</v>
      </c>
      <c r="T371" t="s">
        <v>49</v>
      </c>
      <c r="U371" t="s">
        <v>196</v>
      </c>
      <c r="V371" t="s">
        <v>196</v>
      </c>
    </row>
    <row r="372" spans="1:22" x14ac:dyDescent="0.25">
      <c r="A372">
        <v>59</v>
      </c>
      <c r="C372" t="s">
        <v>290</v>
      </c>
      <c r="D372" t="s">
        <v>234</v>
      </c>
      <c r="E372" s="1" t="s">
        <v>324</v>
      </c>
      <c r="F372" t="s">
        <v>486</v>
      </c>
      <c r="G372" t="s">
        <v>50</v>
      </c>
      <c r="H372" t="s">
        <v>490</v>
      </c>
      <c r="I372" t="s">
        <v>525</v>
      </c>
      <c r="J372" s="4" t="s">
        <v>526</v>
      </c>
      <c r="K372" t="s">
        <v>290</v>
      </c>
      <c r="L372" t="s">
        <v>291</v>
      </c>
      <c r="M372">
        <f t="shared" ca="1" si="25"/>
        <v>0</v>
      </c>
      <c r="N372">
        <f t="shared" ca="1" si="26"/>
        <v>37.5</v>
      </c>
      <c r="O372">
        <f t="shared" si="27"/>
        <v>0</v>
      </c>
      <c r="P372">
        <f t="shared" ca="1" si="28"/>
        <v>0</v>
      </c>
      <c r="Q372">
        <f t="shared" ca="1" si="29"/>
        <v>0</v>
      </c>
      <c r="R372">
        <v>37.5</v>
      </c>
      <c r="S372">
        <v>75</v>
      </c>
      <c r="T372" t="s">
        <v>50</v>
      </c>
      <c r="U372" t="s">
        <v>196</v>
      </c>
      <c r="V372" t="s">
        <v>196</v>
      </c>
    </row>
    <row r="373" spans="1:22" x14ac:dyDescent="0.25">
      <c r="A373">
        <v>59</v>
      </c>
      <c r="C373" t="s">
        <v>288</v>
      </c>
      <c r="D373" t="s">
        <v>234</v>
      </c>
      <c r="E373" s="1" t="s">
        <v>324</v>
      </c>
      <c r="F373" t="s">
        <v>486</v>
      </c>
      <c r="G373" t="s">
        <v>51</v>
      </c>
      <c r="H373" t="s">
        <v>490</v>
      </c>
      <c r="I373" t="s">
        <v>525</v>
      </c>
      <c r="J373" s="4" t="s">
        <v>526</v>
      </c>
      <c r="K373" t="s">
        <v>288</v>
      </c>
      <c r="L373" t="s">
        <v>289</v>
      </c>
      <c r="M373">
        <f t="shared" ca="1" si="25"/>
        <v>0</v>
      </c>
      <c r="N373">
        <f t="shared" ca="1" si="26"/>
        <v>37.5</v>
      </c>
      <c r="O373">
        <f t="shared" si="27"/>
        <v>0</v>
      </c>
      <c r="P373">
        <f t="shared" ca="1" si="28"/>
        <v>0</v>
      </c>
      <c r="Q373">
        <f t="shared" ca="1" si="29"/>
        <v>0</v>
      </c>
      <c r="R373">
        <v>37.5</v>
      </c>
      <c r="S373">
        <v>75</v>
      </c>
      <c r="T373" t="s">
        <v>51</v>
      </c>
      <c r="U373" t="s">
        <v>196</v>
      </c>
      <c r="V373" t="s">
        <v>196</v>
      </c>
    </row>
    <row r="374" spans="1:22" x14ac:dyDescent="0.25">
      <c r="A374">
        <v>59</v>
      </c>
      <c r="C374" t="s">
        <v>294</v>
      </c>
      <c r="D374" t="s">
        <v>234</v>
      </c>
      <c r="E374" s="1" t="s">
        <v>324</v>
      </c>
      <c r="F374" t="s">
        <v>486</v>
      </c>
      <c r="G374" t="s">
        <v>52</v>
      </c>
      <c r="H374" t="s">
        <v>490</v>
      </c>
      <c r="I374" t="s">
        <v>525</v>
      </c>
      <c r="J374" s="4" t="s">
        <v>526</v>
      </c>
      <c r="K374" t="s">
        <v>294</v>
      </c>
      <c r="L374" t="s">
        <v>295</v>
      </c>
      <c r="M374">
        <f t="shared" ca="1" si="25"/>
        <v>0</v>
      </c>
      <c r="N374">
        <f t="shared" ca="1" si="26"/>
        <v>37.5</v>
      </c>
      <c r="O374">
        <f t="shared" si="27"/>
        <v>0</v>
      </c>
      <c r="P374">
        <f t="shared" ca="1" si="28"/>
        <v>0</v>
      </c>
      <c r="Q374">
        <f t="shared" ca="1" si="29"/>
        <v>0</v>
      </c>
      <c r="R374">
        <v>37.5</v>
      </c>
      <c r="S374">
        <v>75</v>
      </c>
      <c r="T374" t="s">
        <v>52</v>
      </c>
      <c r="U374" t="s">
        <v>196</v>
      </c>
      <c r="V374" t="s">
        <v>196</v>
      </c>
    </row>
    <row r="375" spans="1:22" x14ac:dyDescent="0.25">
      <c r="A375">
        <v>59</v>
      </c>
      <c r="C375" t="s">
        <v>493</v>
      </c>
      <c r="D375" t="s">
        <v>234</v>
      </c>
      <c r="E375" s="1" t="s">
        <v>324</v>
      </c>
      <c r="F375" t="s">
        <v>486</v>
      </c>
      <c r="G375" t="s">
        <v>53</v>
      </c>
      <c r="H375" t="s">
        <v>490</v>
      </c>
      <c r="I375" t="s">
        <v>525</v>
      </c>
      <c r="J375" s="4" t="s">
        <v>526</v>
      </c>
      <c r="K375" t="s">
        <v>493</v>
      </c>
      <c r="L375" t="s">
        <v>494</v>
      </c>
      <c r="M375">
        <f t="shared" ca="1" si="25"/>
        <v>0</v>
      </c>
      <c r="N375">
        <f t="shared" ca="1" si="26"/>
        <v>37.5</v>
      </c>
      <c r="O375">
        <f t="shared" si="27"/>
        <v>0</v>
      </c>
      <c r="P375">
        <f t="shared" ca="1" si="28"/>
        <v>0</v>
      </c>
      <c r="Q375">
        <f t="shared" ca="1" si="29"/>
        <v>0</v>
      </c>
      <c r="R375">
        <v>37.5</v>
      </c>
      <c r="S375">
        <v>75</v>
      </c>
      <c r="T375" t="s">
        <v>53</v>
      </c>
      <c r="U375" t="s">
        <v>196</v>
      </c>
      <c r="V375" t="s">
        <v>196</v>
      </c>
    </row>
    <row r="376" spans="1:22" x14ac:dyDescent="0.25">
      <c r="A376">
        <v>60</v>
      </c>
      <c r="C376" t="s">
        <v>1303</v>
      </c>
      <c r="D376" t="s">
        <v>234</v>
      </c>
      <c r="E376" s="1" t="s">
        <v>324</v>
      </c>
      <c r="F376" t="s">
        <v>1304</v>
      </c>
      <c r="G376" t="s">
        <v>208</v>
      </c>
      <c r="H376" t="s">
        <v>490</v>
      </c>
      <c r="I376" t="s">
        <v>525</v>
      </c>
      <c r="J376" s="4" t="s">
        <v>526</v>
      </c>
      <c r="K376" t="s">
        <v>1303</v>
      </c>
      <c r="L376" t="s">
        <v>1305</v>
      </c>
      <c r="M376">
        <f t="shared" ca="1" si="25"/>
        <v>0</v>
      </c>
      <c r="N376">
        <f t="shared" ca="1" si="26"/>
        <v>37.5</v>
      </c>
      <c r="O376">
        <f t="shared" si="27"/>
        <v>0</v>
      </c>
      <c r="P376">
        <f t="shared" ca="1" si="28"/>
        <v>0</v>
      </c>
      <c r="Q376">
        <f t="shared" ca="1" si="29"/>
        <v>0</v>
      </c>
      <c r="R376">
        <v>37.5</v>
      </c>
      <c r="S376">
        <v>75</v>
      </c>
      <c r="T376" t="s">
        <v>208</v>
      </c>
      <c r="U376" t="s">
        <v>196</v>
      </c>
      <c r="V376" t="s">
        <v>196</v>
      </c>
    </row>
    <row r="377" spans="1:22" x14ac:dyDescent="0.25">
      <c r="A377">
        <v>60</v>
      </c>
      <c r="C377" t="s">
        <v>1306</v>
      </c>
      <c r="D377" t="s">
        <v>234</v>
      </c>
      <c r="E377" s="1" t="s">
        <v>324</v>
      </c>
      <c r="F377" t="s">
        <v>1304</v>
      </c>
      <c r="G377" t="s">
        <v>49</v>
      </c>
      <c r="H377" t="s">
        <v>490</v>
      </c>
      <c r="I377" t="s">
        <v>525</v>
      </c>
      <c r="J377" s="4" t="s">
        <v>526</v>
      </c>
      <c r="K377" t="s">
        <v>1306</v>
      </c>
      <c r="L377" t="s">
        <v>1307</v>
      </c>
      <c r="M377">
        <f t="shared" ca="1" si="25"/>
        <v>0</v>
      </c>
      <c r="N377">
        <f t="shared" ca="1" si="26"/>
        <v>37.5</v>
      </c>
      <c r="O377">
        <f t="shared" si="27"/>
        <v>0</v>
      </c>
      <c r="P377">
        <f t="shared" ca="1" si="28"/>
        <v>0</v>
      </c>
      <c r="Q377">
        <f t="shared" ca="1" si="29"/>
        <v>0</v>
      </c>
      <c r="R377">
        <v>37.5</v>
      </c>
      <c r="S377">
        <v>75</v>
      </c>
      <c r="T377" t="s">
        <v>49</v>
      </c>
      <c r="U377" t="s">
        <v>196</v>
      </c>
      <c r="V377" t="s">
        <v>196</v>
      </c>
    </row>
    <row r="378" spans="1:22" x14ac:dyDescent="0.25">
      <c r="A378">
        <v>60</v>
      </c>
      <c r="C378" t="s">
        <v>1308</v>
      </c>
      <c r="D378" t="s">
        <v>234</v>
      </c>
      <c r="E378" s="1" t="s">
        <v>324</v>
      </c>
      <c r="F378" t="s">
        <v>1304</v>
      </c>
      <c r="G378" t="s">
        <v>50</v>
      </c>
      <c r="H378" t="s">
        <v>490</v>
      </c>
      <c r="I378" t="s">
        <v>525</v>
      </c>
      <c r="J378" s="4" t="s">
        <v>526</v>
      </c>
      <c r="K378" t="s">
        <v>1308</v>
      </c>
      <c r="L378" t="s">
        <v>1309</v>
      </c>
      <c r="M378">
        <f t="shared" ca="1" si="25"/>
        <v>0</v>
      </c>
      <c r="N378">
        <f t="shared" ca="1" si="26"/>
        <v>37.5</v>
      </c>
      <c r="O378">
        <f t="shared" si="27"/>
        <v>0</v>
      </c>
      <c r="P378">
        <f t="shared" ca="1" si="28"/>
        <v>0</v>
      </c>
      <c r="Q378">
        <f t="shared" ca="1" si="29"/>
        <v>0</v>
      </c>
      <c r="R378">
        <v>37.5</v>
      </c>
      <c r="S378">
        <v>75</v>
      </c>
      <c r="T378" t="s">
        <v>50</v>
      </c>
      <c r="U378" t="s">
        <v>196</v>
      </c>
      <c r="V378" t="s">
        <v>196</v>
      </c>
    </row>
    <row r="379" spans="1:22" x14ac:dyDescent="0.25">
      <c r="A379">
        <v>60</v>
      </c>
      <c r="C379" t="s">
        <v>1310</v>
      </c>
      <c r="D379" t="s">
        <v>234</v>
      </c>
      <c r="E379" s="1" t="s">
        <v>324</v>
      </c>
      <c r="F379" t="s">
        <v>1304</v>
      </c>
      <c r="G379" t="s">
        <v>51</v>
      </c>
      <c r="H379" t="s">
        <v>490</v>
      </c>
      <c r="I379" t="s">
        <v>525</v>
      </c>
      <c r="J379" s="4" t="s">
        <v>526</v>
      </c>
      <c r="K379" t="s">
        <v>1310</v>
      </c>
      <c r="L379" t="s">
        <v>1311</v>
      </c>
      <c r="M379">
        <f t="shared" ca="1" si="25"/>
        <v>0</v>
      </c>
      <c r="N379">
        <f t="shared" ca="1" si="26"/>
        <v>37.5</v>
      </c>
      <c r="O379">
        <f t="shared" si="27"/>
        <v>0</v>
      </c>
      <c r="P379">
        <f t="shared" ca="1" si="28"/>
        <v>0</v>
      </c>
      <c r="Q379">
        <f t="shared" ca="1" si="29"/>
        <v>0</v>
      </c>
      <c r="R379">
        <v>37.5</v>
      </c>
      <c r="S379">
        <v>75</v>
      </c>
      <c r="T379" t="s">
        <v>51</v>
      </c>
      <c r="U379" t="s">
        <v>196</v>
      </c>
      <c r="V379" t="s">
        <v>196</v>
      </c>
    </row>
    <row r="380" spans="1:22" x14ac:dyDescent="0.25">
      <c r="A380">
        <v>60</v>
      </c>
      <c r="C380" t="s">
        <v>1312</v>
      </c>
      <c r="D380" t="s">
        <v>234</v>
      </c>
      <c r="E380" s="1" t="s">
        <v>324</v>
      </c>
      <c r="F380" t="s">
        <v>1304</v>
      </c>
      <c r="G380" t="s">
        <v>52</v>
      </c>
      <c r="H380" t="s">
        <v>490</v>
      </c>
      <c r="I380" t="s">
        <v>525</v>
      </c>
      <c r="J380" s="4" t="s">
        <v>526</v>
      </c>
      <c r="K380" t="s">
        <v>1312</v>
      </c>
      <c r="L380" t="s">
        <v>1313</v>
      </c>
      <c r="M380">
        <f t="shared" ca="1" si="25"/>
        <v>0</v>
      </c>
      <c r="N380">
        <f t="shared" ca="1" si="26"/>
        <v>37.5</v>
      </c>
      <c r="O380">
        <f t="shared" si="27"/>
        <v>0</v>
      </c>
      <c r="P380">
        <f t="shared" ca="1" si="28"/>
        <v>0</v>
      </c>
      <c r="Q380">
        <f t="shared" ca="1" si="29"/>
        <v>0</v>
      </c>
      <c r="R380">
        <v>37.5</v>
      </c>
      <c r="S380">
        <v>75</v>
      </c>
      <c r="T380" t="s">
        <v>52</v>
      </c>
      <c r="U380" t="s">
        <v>196</v>
      </c>
      <c r="V380" t="s">
        <v>196</v>
      </c>
    </row>
    <row r="381" spans="1:22" x14ac:dyDescent="0.25">
      <c r="A381">
        <v>61</v>
      </c>
      <c r="C381" t="s">
        <v>1314</v>
      </c>
      <c r="D381" t="s">
        <v>234</v>
      </c>
      <c r="E381" s="1" t="s">
        <v>324</v>
      </c>
      <c r="F381" t="s">
        <v>1095</v>
      </c>
      <c r="G381" t="s">
        <v>208</v>
      </c>
      <c r="H381" t="s">
        <v>490</v>
      </c>
      <c r="I381" t="s">
        <v>525</v>
      </c>
      <c r="J381" s="4" t="s">
        <v>526</v>
      </c>
      <c r="K381" t="s">
        <v>1314</v>
      </c>
      <c r="L381" t="s">
        <v>1315</v>
      </c>
      <c r="M381">
        <f t="shared" ca="1" si="25"/>
        <v>0</v>
      </c>
      <c r="N381">
        <f t="shared" ca="1" si="26"/>
        <v>37.5</v>
      </c>
      <c r="O381">
        <f t="shared" si="27"/>
        <v>0</v>
      </c>
      <c r="P381">
        <f t="shared" ca="1" si="28"/>
        <v>0</v>
      </c>
      <c r="Q381">
        <f t="shared" ca="1" si="29"/>
        <v>0</v>
      </c>
      <c r="R381">
        <v>37.5</v>
      </c>
      <c r="S381">
        <v>75</v>
      </c>
      <c r="T381" t="s">
        <v>208</v>
      </c>
      <c r="U381" t="s">
        <v>196</v>
      </c>
      <c r="V381" t="s">
        <v>196</v>
      </c>
    </row>
    <row r="382" spans="1:22" x14ac:dyDescent="0.25">
      <c r="A382">
        <v>61</v>
      </c>
      <c r="C382" t="s">
        <v>1316</v>
      </c>
      <c r="D382" t="s">
        <v>234</v>
      </c>
      <c r="E382" s="1" t="s">
        <v>324</v>
      </c>
      <c r="F382" t="s">
        <v>1095</v>
      </c>
      <c r="G382" t="s">
        <v>49</v>
      </c>
      <c r="H382" t="s">
        <v>490</v>
      </c>
      <c r="I382" t="s">
        <v>525</v>
      </c>
      <c r="J382" s="4" t="s">
        <v>526</v>
      </c>
      <c r="K382" t="s">
        <v>1316</v>
      </c>
      <c r="L382" t="s">
        <v>1317</v>
      </c>
      <c r="M382">
        <f t="shared" ca="1" si="25"/>
        <v>0</v>
      </c>
      <c r="N382">
        <f t="shared" ca="1" si="26"/>
        <v>37.5</v>
      </c>
      <c r="O382">
        <f t="shared" si="27"/>
        <v>0</v>
      </c>
      <c r="P382">
        <f t="shared" ca="1" si="28"/>
        <v>0</v>
      </c>
      <c r="Q382">
        <f t="shared" ca="1" si="29"/>
        <v>0</v>
      </c>
      <c r="R382">
        <v>37.5</v>
      </c>
      <c r="S382">
        <v>75</v>
      </c>
      <c r="T382" t="s">
        <v>49</v>
      </c>
      <c r="U382" t="s">
        <v>196</v>
      </c>
      <c r="V382" t="s">
        <v>196</v>
      </c>
    </row>
    <row r="383" spans="1:22" x14ac:dyDescent="0.25">
      <c r="A383">
        <v>61</v>
      </c>
      <c r="C383" t="s">
        <v>1318</v>
      </c>
      <c r="D383" t="s">
        <v>234</v>
      </c>
      <c r="E383" s="1" t="s">
        <v>324</v>
      </c>
      <c r="F383" t="s">
        <v>1095</v>
      </c>
      <c r="G383" t="s">
        <v>50</v>
      </c>
      <c r="H383" t="s">
        <v>490</v>
      </c>
      <c r="I383" t="s">
        <v>525</v>
      </c>
      <c r="J383" s="4" t="s">
        <v>526</v>
      </c>
      <c r="K383" t="s">
        <v>1318</v>
      </c>
      <c r="L383" t="s">
        <v>1319</v>
      </c>
      <c r="M383">
        <f t="shared" ca="1" si="25"/>
        <v>0</v>
      </c>
      <c r="N383">
        <f t="shared" ca="1" si="26"/>
        <v>37.5</v>
      </c>
      <c r="O383">
        <f t="shared" si="27"/>
        <v>0</v>
      </c>
      <c r="P383">
        <f t="shared" ca="1" si="28"/>
        <v>0</v>
      </c>
      <c r="Q383">
        <f t="shared" ca="1" si="29"/>
        <v>0</v>
      </c>
      <c r="R383">
        <v>37.5</v>
      </c>
      <c r="S383">
        <v>75</v>
      </c>
      <c r="T383" t="s">
        <v>50</v>
      </c>
      <c r="U383" t="s">
        <v>196</v>
      </c>
      <c r="V383" t="s">
        <v>196</v>
      </c>
    </row>
    <row r="384" spans="1:22" x14ac:dyDescent="0.25">
      <c r="A384">
        <v>61</v>
      </c>
      <c r="C384" t="s">
        <v>1320</v>
      </c>
      <c r="D384" t="s">
        <v>234</v>
      </c>
      <c r="E384" s="1" t="s">
        <v>324</v>
      </c>
      <c r="F384" t="s">
        <v>1095</v>
      </c>
      <c r="G384" t="s">
        <v>51</v>
      </c>
      <c r="H384" t="s">
        <v>490</v>
      </c>
      <c r="I384" t="s">
        <v>525</v>
      </c>
      <c r="J384" s="4" t="s">
        <v>526</v>
      </c>
      <c r="K384" t="s">
        <v>1320</v>
      </c>
      <c r="L384" t="s">
        <v>1321</v>
      </c>
      <c r="M384">
        <f t="shared" ca="1" si="25"/>
        <v>0</v>
      </c>
      <c r="N384">
        <f t="shared" ca="1" si="26"/>
        <v>37.5</v>
      </c>
      <c r="O384">
        <f t="shared" si="27"/>
        <v>0</v>
      </c>
      <c r="P384">
        <f t="shared" ca="1" si="28"/>
        <v>0</v>
      </c>
      <c r="Q384">
        <f t="shared" ca="1" si="29"/>
        <v>0</v>
      </c>
      <c r="R384">
        <v>37.5</v>
      </c>
      <c r="S384">
        <v>75</v>
      </c>
      <c r="T384" t="s">
        <v>51</v>
      </c>
      <c r="U384" t="s">
        <v>196</v>
      </c>
      <c r="V384" t="s">
        <v>196</v>
      </c>
    </row>
    <row r="385" spans="1:22" x14ac:dyDescent="0.25">
      <c r="A385">
        <v>61</v>
      </c>
      <c r="C385" t="s">
        <v>1322</v>
      </c>
      <c r="D385" t="s">
        <v>234</v>
      </c>
      <c r="E385" s="1" t="s">
        <v>324</v>
      </c>
      <c r="F385" t="s">
        <v>1095</v>
      </c>
      <c r="G385" t="s">
        <v>52</v>
      </c>
      <c r="H385" t="s">
        <v>490</v>
      </c>
      <c r="I385" t="s">
        <v>525</v>
      </c>
      <c r="J385" s="4" t="s">
        <v>526</v>
      </c>
      <c r="K385" t="s">
        <v>1322</v>
      </c>
      <c r="L385" t="s">
        <v>1323</v>
      </c>
      <c r="M385">
        <f t="shared" ca="1" si="25"/>
        <v>0</v>
      </c>
      <c r="N385">
        <f t="shared" ca="1" si="26"/>
        <v>37.5</v>
      </c>
      <c r="O385">
        <f t="shared" si="27"/>
        <v>0</v>
      </c>
      <c r="P385">
        <f t="shared" ca="1" si="28"/>
        <v>0</v>
      </c>
      <c r="Q385">
        <f t="shared" ca="1" si="29"/>
        <v>0</v>
      </c>
      <c r="R385">
        <v>37.5</v>
      </c>
      <c r="S385">
        <v>75</v>
      </c>
      <c r="T385" t="s">
        <v>52</v>
      </c>
      <c r="U385" t="s">
        <v>196</v>
      </c>
      <c r="V385" t="s">
        <v>196</v>
      </c>
    </row>
    <row r="386" spans="1:22" x14ac:dyDescent="0.25">
      <c r="A386">
        <v>62</v>
      </c>
      <c r="C386" t="s">
        <v>1324</v>
      </c>
      <c r="D386" t="s">
        <v>234</v>
      </c>
      <c r="E386" s="1" t="s">
        <v>324</v>
      </c>
      <c r="F386" t="s">
        <v>829</v>
      </c>
      <c r="G386" t="s">
        <v>208</v>
      </c>
      <c r="H386" t="s">
        <v>490</v>
      </c>
      <c r="I386" t="s">
        <v>525</v>
      </c>
      <c r="J386" s="4" t="s">
        <v>526</v>
      </c>
      <c r="K386" t="s">
        <v>1324</v>
      </c>
      <c r="L386" t="s">
        <v>1325</v>
      </c>
      <c r="M386">
        <f t="shared" ca="1" si="25"/>
        <v>0</v>
      </c>
      <c r="N386">
        <f t="shared" ca="1" si="26"/>
        <v>37.5</v>
      </c>
      <c r="O386">
        <f t="shared" si="27"/>
        <v>0</v>
      </c>
      <c r="P386">
        <f t="shared" ca="1" si="28"/>
        <v>0</v>
      </c>
      <c r="Q386">
        <f t="shared" ca="1" si="29"/>
        <v>0</v>
      </c>
      <c r="R386">
        <v>37.5</v>
      </c>
      <c r="S386">
        <v>75</v>
      </c>
      <c r="T386" t="s">
        <v>208</v>
      </c>
      <c r="U386" t="s">
        <v>196</v>
      </c>
      <c r="V386" t="s">
        <v>196</v>
      </c>
    </row>
    <row r="387" spans="1:22" x14ac:dyDescent="0.25">
      <c r="A387">
        <v>62</v>
      </c>
      <c r="C387" t="s">
        <v>1326</v>
      </c>
      <c r="D387" t="s">
        <v>234</v>
      </c>
      <c r="E387" s="1" t="s">
        <v>324</v>
      </c>
      <c r="F387" t="s">
        <v>829</v>
      </c>
      <c r="G387" t="s">
        <v>49</v>
      </c>
      <c r="H387" t="s">
        <v>490</v>
      </c>
      <c r="I387" t="s">
        <v>525</v>
      </c>
      <c r="J387" s="4" t="s">
        <v>526</v>
      </c>
      <c r="K387" t="s">
        <v>1326</v>
      </c>
      <c r="L387" t="s">
        <v>1327</v>
      </c>
      <c r="M387">
        <f t="shared" ca="1" si="25"/>
        <v>0</v>
      </c>
      <c r="N387">
        <f t="shared" ca="1" si="26"/>
        <v>37.5</v>
      </c>
      <c r="O387">
        <f t="shared" si="27"/>
        <v>0</v>
      </c>
      <c r="P387">
        <f t="shared" ca="1" si="28"/>
        <v>0</v>
      </c>
      <c r="Q387">
        <f t="shared" ca="1" si="29"/>
        <v>0</v>
      </c>
      <c r="R387">
        <v>37.5</v>
      </c>
      <c r="S387">
        <v>75</v>
      </c>
      <c r="T387" t="s">
        <v>49</v>
      </c>
      <c r="U387" t="s">
        <v>196</v>
      </c>
      <c r="V387" t="s">
        <v>196</v>
      </c>
    </row>
    <row r="388" spans="1:22" x14ac:dyDescent="0.25">
      <c r="A388">
        <v>62</v>
      </c>
      <c r="C388" t="s">
        <v>1328</v>
      </c>
      <c r="D388" t="s">
        <v>234</v>
      </c>
      <c r="E388" s="1" t="s">
        <v>324</v>
      </c>
      <c r="F388" t="s">
        <v>829</v>
      </c>
      <c r="G388" t="s">
        <v>50</v>
      </c>
      <c r="H388" t="s">
        <v>490</v>
      </c>
      <c r="I388" t="s">
        <v>525</v>
      </c>
      <c r="J388" s="4" t="s">
        <v>526</v>
      </c>
      <c r="K388" t="s">
        <v>1328</v>
      </c>
      <c r="L388" t="s">
        <v>1329</v>
      </c>
      <c r="M388">
        <f t="shared" ca="1" si="25"/>
        <v>0</v>
      </c>
      <c r="N388">
        <f t="shared" ca="1" si="26"/>
        <v>37.5</v>
      </c>
      <c r="O388">
        <f t="shared" si="27"/>
        <v>0</v>
      </c>
      <c r="P388">
        <f t="shared" ca="1" si="28"/>
        <v>0</v>
      </c>
      <c r="Q388">
        <f t="shared" ca="1" si="29"/>
        <v>0</v>
      </c>
      <c r="R388">
        <v>37.5</v>
      </c>
      <c r="S388">
        <v>75</v>
      </c>
      <c r="T388" t="s">
        <v>50</v>
      </c>
      <c r="U388" t="s">
        <v>196</v>
      </c>
      <c r="V388" t="s">
        <v>196</v>
      </c>
    </row>
    <row r="389" spans="1:22" x14ac:dyDescent="0.25">
      <c r="A389">
        <v>62</v>
      </c>
      <c r="C389" t="s">
        <v>1330</v>
      </c>
      <c r="D389" t="s">
        <v>234</v>
      </c>
      <c r="E389" s="1" t="s">
        <v>324</v>
      </c>
      <c r="F389" t="s">
        <v>829</v>
      </c>
      <c r="G389" t="s">
        <v>51</v>
      </c>
      <c r="H389" t="s">
        <v>490</v>
      </c>
      <c r="I389" t="s">
        <v>525</v>
      </c>
      <c r="J389" s="4" t="s">
        <v>526</v>
      </c>
      <c r="K389" t="s">
        <v>1330</v>
      </c>
      <c r="L389" t="s">
        <v>1331</v>
      </c>
      <c r="M389">
        <f t="shared" ca="1" si="25"/>
        <v>0</v>
      </c>
      <c r="N389">
        <f t="shared" ca="1" si="26"/>
        <v>37.5</v>
      </c>
      <c r="O389">
        <f t="shared" si="27"/>
        <v>0</v>
      </c>
      <c r="P389">
        <f t="shared" ca="1" si="28"/>
        <v>0</v>
      </c>
      <c r="Q389">
        <f t="shared" ca="1" si="29"/>
        <v>0</v>
      </c>
      <c r="R389">
        <v>37.5</v>
      </c>
      <c r="S389">
        <v>75</v>
      </c>
      <c r="T389" t="s">
        <v>51</v>
      </c>
      <c r="U389" t="s">
        <v>196</v>
      </c>
      <c r="V389" t="s">
        <v>196</v>
      </c>
    </row>
    <row r="390" spans="1:22" x14ac:dyDescent="0.25">
      <c r="A390">
        <v>62</v>
      </c>
      <c r="C390" t="s">
        <v>1332</v>
      </c>
      <c r="D390" t="s">
        <v>234</v>
      </c>
      <c r="E390" s="1" t="s">
        <v>324</v>
      </c>
      <c r="F390" t="s">
        <v>829</v>
      </c>
      <c r="G390" t="s">
        <v>52</v>
      </c>
      <c r="H390" t="s">
        <v>490</v>
      </c>
      <c r="I390" t="s">
        <v>525</v>
      </c>
      <c r="J390" s="4" t="s">
        <v>526</v>
      </c>
      <c r="K390" t="s">
        <v>1332</v>
      </c>
      <c r="L390" t="s">
        <v>1333</v>
      </c>
      <c r="M390">
        <f t="shared" ca="1" si="25"/>
        <v>0</v>
      </c>
      <c r="N390">
        <f t="shared" ca="1" si="26"/>
        <v>37.5</v>
      </c>
      <c r="O390">
        <f t="shared" si="27"/>
        <v>0</v>
      </c>
      <c r="P390">
        <f t="shared" ca="1" si="28"/>
        <v>0</v>
      </c>
      <c r="Q390">
        <f t="shared" ca="1" si="29"/>
        <v>0</v>
      </c>
      <c r="R390">
        <v>37.5</v>
      </c>
      <c r="S390">
        <v>75</v>
      </c>
      <c r="T390" t="s">
        <v>52</v>
      </c>
      <c r="U390" t="s">
        <v>196</v>
      </c>
      <c r="V390" t="s">
        <v>196</v>
      </c>
    </row>
    <row r="391" spans="1:22" x14ac:dyDescent="0.25">
      <c r="A391">
        <v>62</v>
      </c>
      <c r="C391" t="s">
        <v>1334</v>
      </c>
      <c r="D391" t="s">
        <v>234</v>
      </c>
      <c r="E391" s="1" t="s">
        <v>324</v>
      </c>
      <c r="F391" t="s">
        <v>829</v>
      </c>
      <c r="G391" t="s">
        <v>53</v>
      </c>
      <c r="H391" t="s">
        <v>490</v>
      </c>
      <c r="I391" t="s">
        <v>525</v>
      </c>
      <c r="J391" s="4" t="s">
        <v>526</v>
      </c>
      <c r="K391" t="s">
        <v>1334</v>
      </c>
      <c r="L391" t="s">
        <v>1335</v>
      </c>
      <c r="M391">
        <f t="shared" ref="M391:M454" ca="1" si="30">IF(ISERROR(VLOOKUP(A391,INDIRECT(J391),MATCH(G391,INDIRECT(I391),FALSE))),0,VLOOKUP(A391,INDIRECT(J391),MATCH(G391,INDIRECT(I391),FALSE)))</f>
        <v>0</v>
      </c>
      <c r="N391">
        <f t="shared" ref="N391:N454" ca="1" si="31">IF(ISERROR(VLOOKUP(A391,INDIRECT(J391),MATCH("WHLS $",INDIRECT(I391),FALSE))),0,VLOOKUP(A391,INDIRECT(J391),MATCH("WHLS $",INDIRECT(I391),FALSE)))</f>
        <v>37.5</v>
      </c>
      <c r="O391">
        <f t="shared" ref="O391:O454" si="32">(DiscountBooking+DiscountExtra) * 100</f>
        <v>0</v>
      </c>
      <c r="P391">
        <f t="shared" ref="P391:P454" ca="1" si="33">M391*R391</f>
        <v>0</v>
      </c>
      <c r="Q391">
        <f t="shared" ref="Q391:Q454" ca="1" si="34">P391*(1-(O391/100))</f>
        <v>0</v>
      </c>
      <c r="R391">
        <v>37.5</v>
      </c>
      <c r="S391">
        <v>75</v>
      </c>
      <c r="T391" t="s">
        <v>53</v>
      </c>
      <c r="U391" t="s">
        <v>196</v>
      </c>
      <c r="V391" t="s">
        <v>196</v>
      </c>
    </row>
    <row r="392" spans="1:22" x14ac:dyDescent="0.25">
      <c r="A392">
        <v>63</v>
      </c>
      <c r="C392" t="s">
        <v>1336</v>
      </c>
      <c r="D392" t="s">
        <v>1337</v>
      </c>
      <c r="E392" s="1" t="s">
        <v>1338</v>
      </c>
      <c r="F392" t="s">
        <v>484</v>
      </c>
      <c r="G392" t="s">
        <v>208</v>
      </c>
      <c r="H392" t="s">
        <v>490</v>
      </c>
      <c r="I392" t="s">
        <v>525</v>
      </c>
      <c r="J392" s="4" t="s">
        <v>526</v>
      </c>
      <c r="K392" t="s">
        <v>1336</v>
      </c>
      <c r="L392" t="s">
        <v>1339</v>
      </c>
      <c r="M392">
        <f t="shared" ca="1" si="30"/>
        <v>0</v>
      </c>
      <c r="N392">
        <f t="shared" ca="1" si="31"/>
        <v>35</v>
      </c>
      <c r="O392">
        <f t="shared" si="32"/>
        <v>0</v>
      </c>
      <c r="P392">
        <f t="shared" ca="1" si="33"/>
        <v>0</v>
      </c>
      <c r="Q392">
        <f t="shared" ca="1" si="34"/>
        <v>0</v>
      </c>
      <c r="R392">
        <v>35</v>
      </c>
      <c r="S392">
        <v>70</v>
      </c>
      <c r="T392" t="s">
        <v>208</v>
      </c>
      <c r="U392" t="s">
        <v>196</v>
      </c>
      <c r="V392" t="s">
        <v>196</v>
      </c>
    </row>
    <row r="393" spans="1:22" x14ac:dyDescent="0.25">
      <c r="A393">
        <v>63</v>
      </c>
      <c r="C393" t="s">
        <v>1340</v>
      </c>
      <c r="D393" t="s">
        <v>1337</v>
      </c>
      <c r="E393" s="1" t="s">
        <v>1338</v>
      </c>
      <c r="F393" t="s">
        <v>484</v>
      </c>
      <c r="G393" t="s">
        <v>49</v>
      </c>
      <c r="H393" t="s">
        <v>490</v>
      </c>
      <c r="I393" t="s">
        <v>525</v>
      </c>
      <c r="J393" s="4" t="s">
        <v>526</v>
      </c>
      <c r="K393" t="s">
        <v>1340</v>
      </c>
      <c r="L393" t="s">
        <v>1341</v>
      </c>
      <c r="M393">
        <f t="shared" ca="1" si="30"/>
        <v>0</v>
      </c>
      <c r="N393">
        <f t="shared" ca="1" si="31"/>
        <v>35</v>
      </c>
      <c r="O393">
        <f t="shared" si="32"/>
        <v>0</v>
      </c>
      <c r="P393">
        <f t="shared" ca="1" si="33"/>
        <v>0</v>
      </c>
      <c r="Q393">
        <f t="shared" ca="1" si="34"/>
        <v>0</v>
      </c>
      <c r="R393">
        <v>35</v>
      </c>
      <c r="S393">
        <v>70</v>
      </c>
      <c r="T393" t="s">
        <v>49</v>
      </c>
      <c r="U393" t="s">
        <v>196</v>
      </c>
      <c r="V393" t="s">
        <v>196</v>
      </c>
    </row>
    <row r="394" spans="1:22" x14ac:dyDescent="0.25">
      <c r="A394">
        <v>63</v>
      </c>
      <c r="C394" t="s">
        <v>1342</v>
      </c>
      <c r="D394" t="s">
        <v>1337</v>
      </c>
      <c r="E394" s="1" t="s">
        <v>1338</v>
      </c>
      <c r="F394" t="s">
        <v>484</v>
      </c>
      <c r="G394" t="s">
        <v>50</v>
      </c>
      <c r="H394" t="s">
        <v>490</v>
      </c>
      <c r="I394" t="s">
        <v>525</v>
      </c>
      <c r="J394" s="4" t="s">
        <v>526</v>
      </c>
      <c r="K394" t="s">
        <v>1342</v>
      </c>
      <c r="L394" t="s">
        <v>1343</v>
      </c>
      <c r="M394">
        <f t="shared" ca="1" si="30"/>
        <v>0</v>
      </c>
      <c r="N394">
        <f t="shared" ca="1" si="31"/>
        <v>35</v>
      </c>
      <c r="O394">
        <f t="shared" si="32"/>
        <v>0</v>
      </c>
      <c r="P394">
        <f t="shared" ca="1" si="33"/>
        <v>0</v>
      </c>
      <c r="Q394">
        <f t="shared" ca="1" si="34"/>
        <v>0</v>
      </c>
      <c r="R394">
        <v>35</v>
      </c>
      <c r="S394">
        <v>70</v>
      </c>
      <c r="T394" t="s">
        <v>50</v>
      </c>
      <c r="U394" t="s">
        <v>196</v>
      </c>
      <c r="V394" t="s">
        <v>196</v>
      </c>
    </row>
    <row r="395" spans="1:22" x14ac:dyDescent="0.25">
      <c r="A395">
        <v>63</v>
      </c>
      <c r="C395" t="s">
        <v>1344</v>
      </c>
      <c r="D395" t="s">
        <v>1337</v>
      </c>
      <c r="E395" s="1" t="s">
        <v>1338</v>
      </c>
      <c r="F395" t="s">
        <v>484</v>
      </c>
      <c r="G395" t="s">
        <v>51</v>
      </c>
      <c r="H395" t="s">
        <v>490</v>
      </c>
      <c r="I395" t="s">
        <v>525</v>
      </c>
      <c r="J395" s="4" t="s">
        <v>526</v>
      </c>
      <c r="K395" t="s">
        <v>1344</v>
      </c>
      <c r="L395" t="s">
        <v>1345</v>
      </c>
      <c r="M395">
        <f t="shared" ca="1" si="30"/>
        <v>0</v>
      </c>
      <c r="N395">
        <f t="shared" ca="1" si="31"/>
        <v>35</v>
      </c>
      <c r="O395">
        <f t="shared" si="32"/>
        <v>0</v>
      </c>
      <c r="P395">
        <f t="shared" ca="1" si="33"/>
        <v>0</v>
      </c>
      <c r="Q395">
        <f t="shared" ca="1" si="34"/>
        <v>0</v>
      </c>
      <c r="R395">
        <v>35</v>
      </c>
      <c r="S395">
        <v>70</v>
      </c>
      <c r="T395" t="s">
        <v>51</v>
      </c>
      <c r="U395" t="s">
        <v>196</v>
      </c>
      <c r="V395" t="s">
        <v>196</v>
      </c>
    </row>
    <row r="396" spans="1:22" x14ac:dyDescent="0.25">
      <c r="A396">
        <v>63</v>
      </c>
      <c r="C396" t="s">
        <v>1346</v>
      </c>
      <c r="D396" t="s">
        <v>1337</v>
      </c>
      <c r="E396" s="1" t="s">
        <v>1338</v>
      </c>
      <c r="F396" t="s">
        <v>484</v>
      </c>
      <c r="G396" t="s">
        <v>52</v>
      </c>
      <c r="H396" t="s">
        <v>490</v>
      </c>
      <c r="I396" t="s">
        <v>525</v>
      </c>
      <c r="J396" s="4" t="s">
        <v>526</v>
      </c>
      <c r="K396" t="s">
        <v>1346</v>
      </c>
      <c r="L396" t="s">
        <v>1347</v>
      </c>
      <c r="M396">
        <f t="shared" ca="1" si="30"/>
        <v>0</v>
      </c>
      <c r="N396">
        <f t="shared" ca="1" si="31"/>
        <v>35</v>
      </c>
      <c r="O396">
        <f t="shared" si="32"/>
        <v>0</v>
      </c>
      <c r="P396">
        <f t="shared" ca="1" si="33"/>
        <v>0</v>
      </c>
      <c r="Q396">
        <f t="shared" ca="1" si="34"/>
        <v>0</v>
      </c>
      <c r="R396">
        <v>35</v>
      </c>
      <c r="S396">
        <v>70</v>
      </c>
      <c r="T396" t="s">
        <v>52</v>
      </c>
      <c r="U396" t="s">
        <v>196</v>
      </c>
      <c r="V396" t="s">
        <v>196</v>
      </c>
    </row>
    <row r="397" spans="1:22" x14ac:dyDescent="0.25">
      <c r="A397">
        <v>64</v>
      </c>
      <c r="C397" t="s">
        <v>1348</v>
      </c>
      <c r="D397" t="s">
        <v>1337</v>
      </c>
      <c r="E397" s="1" t="s">
        <v>1338</v>
      </c>
      <c r="F397" t="s">
        <v>485</v>
      </c>
      <c r="G397" t="s">
        <v>208</v>
      </c>
      <c r="H397" t="s">
        <v>490</v>
      </c>
      <c r="I397" t="s">
        <v>525</v>
      </c>
      <c r="J397" s="4" t="s">
        <v>526</v>
      </c>
      <c r="K397" t="s">
        <v>1348</v>
      </c>
      <c r="L397" t="s">
        <v>1349</v>
      </c>
      <c r="M397">
        <f t="shared" ca="1" si="30"/>
        <v>0</v>
      </c>
      <c r="N397">
        <f t="shared" ca="1" si="31"/>
        <v>35</v>
      </c>
      <c r="O397">
        <f t="shared" si="32"/>
        <v>0</v>
      </c>
      <c r="P397">
        <f t="shared" ca="1" si="33"/>
        <v>0</v>
      </c>
      <c r="Q397">
        <f t="shared" ca="1" si="34"/>
        <v>0</v>
      </c>
      <c r="R397">
        <v>35</v>
      </c>
      <c r="S397">
        <v>70</v>
      </c>
      <c r="T397" t="s">
        <v>208</v>
      </c>
      <c r="U397" t="s">
        <v>196</v>
      </c>
      <c r="V397" t="s">
        <v>196</v>
      </c>
    </row>
    <row r="398" spans="1:22" x14ac:dyDescent="0.25">
      <c r="A398">
        <v>64</v>
      </c>
      <c r="C398" t="s">
        <v>1350</v>
      </c>
      <c r="D398" t="s">
        <v>1337</v>
      </c>
      <c r="E398" s="1" t="s">
        <v>1338</v>
      </c>
      <c r="F398" t="s">
        <v>485</v>
      </c>
      <c r="G398" t="s">
        <v>49</v>
      </c>
      <c r="H398" t="s">
        <v>490</v>
      </c>
      <c r="I398" t="s">
        <v>525</v>
      </c>
      <c r="J398" s="4" t="s">
        <v>526</v>
      </c>
      <c r="K398" t="s">
        <v>1350</v>
      </c>
      <c r="L398" t="s">
        <v>1351</v>
      </c>
      <c r="M398">
        <f t="shared" ca="1" si="30"/>
        <v>0</v>
      </c>
      <c r="N398">
        <f t="shared" ca="1" si="31"/>
        <v>35</v>
      </c>
      <c r="O398">
        <f t="shared" si="32"/>
        <v>0</v>
      </c>
      <c r="P398">
        <f t="shared" ca="1" si="33"/>
        <v>0</v>
      </c>
      <c r="Q398">
        <f t="shared" ca="1" si="34"/>
        <v>0</v>
      </c>
      <c r="R398">
        <v>35</v>
      </c>
      <c r="S398">
        <v>70</v>
      </c>
      <c r="T398" t="s">
        <v>49</v>
      </c>
      <c r="U398" t="s">
        <v>196</v>
      </c>
      <c r="V398" t="s">
        <v>196</v>
      </c>
    </row>
    <row r="399" spans="1:22" x14ac:dyDescent="0.25">
      <c r="A399">
        <v>64</v>
      </c>
      <c r="C399" t="s">
        <v>1352</v>
      </c>
      <c r="D399" t="s">
        <v>1337</v>
      </c>
      <c r="E399" s="1" t="s">
        <v>1338</v>
      </c>
      <c r="F399" t="s">
        <v>485</v>
      </c>
      <c r="G399" t="s">
        <v>50</v>
      </c>
      <c r="H399" t="s">
        <v>490</v>
      </c>
      <c r="I399" t="s">
        <v>525</v>
      </c>
      <c r="J399" s="4" t="s">
        <v>526</v>
      </c>
      <c r="K399" t="s">
        <v>1352</v>
      </c>
      <c r="L399" t="s">
        <v>1353</v>
      </c>
      <c r="M399">
        <f t="shared" ca="1" si="30"/>
        <v>0</v>
      </c>
      <c r="N399">
        <f t="shared" ca="1" si="31"/>
        <v>35</v>
      </c>
      <c r="O399">
        <f t="shared" si="32"/>
        <v>0</v>
      </c>
      <c r="P399">
        <f t="shared" ca="1" si="33"/>
        <v>0</v>
      </c>
      <c r="Q399">
        <f t="shared" ca="1" si="34"/>
        <v>0</v>
      </c>
      <c r="R399">
        <v>35</v>
      </c>
      <c r="S399">
        <v>70</v>
      </c>
      <c r="T399" t="s">
        <v>50</v>
      </c>
      <c r="U399" t="s">
        <v>196</v>
      </c>
      <c r="V399" t="s">
        <v>196</v>
      </c>
    </row>
    <row r="400" spans="1:22" x14ac:dyDescent="0.25">
      <c r="A400">
        <v>64</v>
      </c>
      <c r="C400" t="s">
        <v>1354</v>
      </c>
      <c r="D400" t="s">
        <v>1337</v>
      </c>
      <c r="E400" s="1" t="s">
        <v>1338</v>
      </c>
      <c r="F400" t="s">
        <v>485</v>
      </c>
      <c r="G400" t="s">
        <v>51</v>
      </c>
      <c r="H400" t="s">
        <v>490</v>
      </c>
      <c r="I400" t="s">
        <v>525</v>
      </c>
      <c r="J400" s="4" t="s">
        <v>526</v>
      </c>
      <c r="K400" t="s">
        <v>1354</v>
      </c>
      <c r="L400" t="s">
        <v>1355</v>
      </c>
      <c r="M400">
        <f t="shared" ca="1" si="30"/>
        <v>0</v>
      </c>
      <c r="N400">
        <f t="shared" ca="1" si="31"/>
        <v>35</v>
      </c>
      <c r="O400">
        <f t="shared" si="32"/>
        <v>0</v>
      </c>
      <c r="P400">
        <f t="shared" ca="1" si="33"/>
        <v>0</v>
      </c>
      <c r="Q400">
        <f t="shared" ca="1" si="34"/>
        <v>0</v>
      </c>
      <c r="R400">
        <v>35</v>
      </c>
      <c r="S400">
        <v>70</v>
      </c>
      <c r="T400" t="s">
        <v>51</v>
      </c>
      <c r="U400" t="s">
        <v>196</v>
      </c>
      <c r="V400" t="s">
        <v>196</v>
      </c>
    </row>
    <row r="401" spans="1:22" x14ac:dyDescent="0.25">
      <c r="A401">
        <v>64</v>
      </c>
      <c r="C401" t="s">
        <v>1356</v>
      </c>
      <c r="D401" t="s">
        <v>1337</v>
      </c>
      <c r="E401" s="1" t="s">
        <v>1338</v>
      </c>
      <c r="F401" t="s">
        <v>485</v>
      </c>
      <c r="G401" t="s">
        <v>52</v>
      </c>
      <c r="H401" t="s">
        <v>490</v>
      </c>
      <c r="I401" t="s">
        <v>525</v>
      </c>
      <c r="J401" s="4" t="s">
        <v>526</v>
      </c>
      <c r="K401" t="s">
        <v>1356</v>
      </c>
      <c r="L401" t="s">
        <v>1357</v>
      </c>
      <c r="M401">
        <f t="shared" ca="1" si="30"/>
        <v>0</v>
      </c>
      <c r="N401">
        <f t="shared" ca="1" si="31"/>
        <v>35</v>
      </c>
      <c r="O401">
        <f t="shared" si="32"/>
        <v>0</v>
      </c>
      <c r="P401">
        <f t="shared" ca="1" si="33"/>
        <v>0</v>
      </c>
      <c r="Q401">
        <f t="shared" ca="1" si="34"/>
        <v>0</v>
      </c>
      <c r="R401">
        <v>35</v>
      </c>
      <c r="S401">
        <v>70</v>
      </c>
      <c r="T401" t="s">
        <v>52</v>
      </c>
      <c r="U401" t="s">
        <v>196</v>
      </c>
      <c r="V401" t="s">
        <v>196</v>
      </c>
    </row>
    <row r="402" spans="1:22" x14ac:dyDescent="0.25">
      <c r="A402">
        <v>65</v>
      </c>
      <c r="C402" t="s">
        <v>1358</v>
      </c>
      <c r="D402" t="s">
        <v>1337</v>
      </c>
      <c r="E402" s="1" t="s">
        <v>1338</v>
      </c>
      <c r="F402" t="s">
        <v>1293</v>
      </c>
      <c r="G402" t="s">
        <v>208</v>
      </c>
      <c r="H402" t="s">
        <v>490</v>
      </c>
      <c r="I402" t="s">
        <v>525</v>
      </c>
      <c r="J402" s="4" t="s">
        <v>526</v>
      </c>
      <c r="K402" t="s">
        <v>1358</v>
      </c>
      <c r="L402" t="s">
        <v>1359</v>
      </c>
      <c r="M402">
        <f t="shared" ca="1" si="30"/>
        <v>0</v>
      </c>
      <c r="N402">
        <f t="shared" ca="1" si="31"/>
        <v>35</v>
      </c>
      <c r="O402">
        <f t="shared" si="32"/>
        <v>0</v>
      </c>
      <c r="P402">
        <f t="shared" ca="1" si="33"/>
        <v>0</v>
      </c>
      <c r="Q402">
        <f t="shared" ca="1" si="34"/>
        <v>0</v>
      </c>
      <c r="R402">
        <v>35</v>
      </c>
      <c r="S402">
        <v>70</v>
      </c>
      <c r="T402" t="s">
        <v>208</v>
      </c>
      <c r="U402" t="s">
        <v>196</v>
      </c>
      <c r="V402" t="s">
        <v>196</v>
      </c>
    </row>
    <row r="403" spans="1:22" x14ac:dyDescent="0.25">
      <c r="A403">
        <v>65</v>
      </c>
      <c r="C403" t="s">
        <v>1360</v>
      </c>
      <c r="D403" t="s">
        <v>1337</v>
      </c>
      <c r="E403" s="1" t="s">
        <v>1338</v>
      </c>
      <c r="F403" t="s">
        <v>1293</v>
      </c>
      <c r="G403" t="s">
        <v>49</v>
      </c>
      <c r="H403" t="s">
        <v>490</v>
      </c>
      <c r="I403" t="s">
        <v>525</v>
      </c>
      <c r="J403" s="4" t="s">
        <v>526</v>
      </c>
      <c r="K403" t="s">
        <v>1360</v>
      </c>
      <c r="L403" t="s">
        <v>1361</v>
      </c>
      <c r="M403">
        <f t="shared" ca="1" si="30"/>
        <v>0</v>
      </c>
      <c r="N403">
        <f t="shared" ca="1" si="31"/>
        <v>35</v>
      </c>
      <c r="O403">
        <f t="shared" si="32"/>
        <v>0</v>
      </c>
      <c r="P403">
        <f t="shared" ca="1" si="33"/>
        <v>0</v>
      </c>
      <c r="Q403">
        <f t="shared" ca="1" si="34"/>
        <v>0</v>
      </c>
      <c r="R403">
        <v>35</v>
      </c>
      <c r="S403">
        <v>70</v>
      </c>
      <c r="T403" t="s">
        <v>49</v>
      </c>
      <c r="U403" t="s">
        <v>196</v>
      </c>
      <c r="V403" t="s">
        <v>196</v>
      </c>
    </row>
    <row r="404" spans="1:22" x14ac:dyDescent="0.25">
      <c r="A404">
        <v>65</v>
      </c>
      <c r="C404" t="s">
        <v>1362</v>
      </c>
      <c r="D404" t="s">
        <v>1337</v>
      </c>
      <c r="E404" s="1" t="s">
        <v>1338</v>
      </c>
      <c r="F404" t="s">
        <v>1293</v>
      </c>
      <c r="G404" t="s">
        <v>50</v>
      </c>
      <c r="H404" t="s">
        <v>490</v>
      </c>
      <c r="I404" t="s">
        <v>525</v>
      </c>
      <c r="J404" s="4" t="s">
        <v>526</v>
      </c>
      <c r="K404" t="s">
        <v>1362</v>
      </c>
      <c r="L404" t="s">
        <v>1363</v>
      </c>
      <c r="M404">
        <f t="shared" ca="1" si="30"/>
        <v>0</v>
      </c>
      <c r="N404">
        <f t="shared" ca="1" si="31"/>
        <v>35</v>
      </c>
      <c r="O404">
        <f t="shared" si="32"/>
        <v>0</v>
      </c>
      <c r="P404">
        <f t="shared" ca="1" si="33"/>
        <v>0</v>
      </c>
      <c r="Q404">
        <f t="shared" ca="1" si="34"/>
        <v>0</v>
      </c>
      <c r="R404">
        <v>35</v>
      </c>
      <c r="S404">
        <v>70</v>
      </c>
      <c r="T404" t="s">
        <v>50</v>
      </c>
      <c r="U404" t="s">
        <v>196</v>
      </c>
      <c r="V404" t="s">
        <v>196</v>
      </c>
    </row>
    <row r="405" spans="1:22" x14ac:dyDescent="0.25">
      <c r="A405">
        <v>65</v>
      </c>
      <c r="C405" t="s">
        <v>1364</v>
      </c>
      <c r="D405" t="s">
        <v>1337</v>
      </c>
      <c r="E405" s="1" t="s">
        <v>1338</v>
      </c>
      <c r="F405" t="s">
        <v>1293</v>
      </c>
      <c r="G405" t="s">
        <v>51</v>
      </c>
      <c r="H405" t="s">
        <v>490</v>
      </c>
      <c r="I405" t="s">
        <v>525</v>
      </c>
      <c r="J405" s="4" t="s">
        <v>526</v>
      </c>
      <c r="K405" t="s">
        <v>1364</v>
      </c>
      <c r="L405" t="s">
        <v>1365</v>
      </c>
      <c r="M405">
        <f t="shared" ca="1" si="30"/>
        <v>0</v>
      </c>
      <c r="N405">
        <f t="shared" ca="1" si="31"/>
        <v>35</v>
      </c>
      <c r="O405">
        <f t="shared" si="32"/>
        <v>0</v>
      </c>
      <c r="P405">
        <f t="shared" ca="1" si="33"/>
        <v>0</v>
      </c>
      <c r="Q405">
        <f t="shared" ca="1" si="34"/>
        <v>0</v>
      </c>
      <c r="R405">
        <v>35</v>
      </c>
      <c r="S405">
        <v>70</v>
      </c>
      <c r="T405" t="s">
        <v>51</v>
      </c>
      <c r="U405" t="s">
        <v>196</v>
      </c>
      <c r="V405" t="s">
        <v>196</v>
      </c>
    </row>
    <row r="406" spans="1:22" x14ac:dyDescent="0.25">
      <c r="A406">
        <v>65</v>
      </c>
      <c r="C406" t="s">
        <v>1366</v>
      </c>
      <c r="D406" t="s">
        <v>1337</v>
      </c>
      <c r="E406" s="1" t="s">
        <v>1338</v>
      </c>
      <c r="F406" t="s">
        <v>1293</v>
      </c>
      <c r="G406" t="s">
        <v>52</v>
      </c>
      <c r="H406" t="s">
        <v>490</v>
      </c>
      <c r="I406" t="s">
        <v>525</v>
      </c>
      <c r="J406" s="4" t="s">
        <v>526</v>
      </c>
      <c r="K406" t="s">
        <v>1366</v>
      </c>
      <c r="L406" t="s">
        <v>1367</v>
      </c>
      <c r="M406">
        <f t="shared" ca="1" si="30"/>
        <v>0</v>
      </c>
      <c r="N406">
        <f t="shared" ca="1" si="31"/>
        <v>35</v>
      </c>
      <c r="O406">
        <f t="shared" si="32"/>
        <v>0</v>
      </c>
      <c r="P406">
        <f t="shared" ca="1" si="33"/>
        <v>0</v>
      </c>
      <c r="Q406">
        <f t="shared" ca="1" si="34"/>
        <v>0</v>
      </c>
      <c r="R406">
        <v>35</v>
      </c>
      <c r="S406">
        <v>70</v>
      </c>
      <c r="T406" t="s">
        <v>52</v>
      </c>
      <c r="U406" t="s">
        <v>196</v>
      </c>
      <c r="V406" t="s">
        <v>196</v>
      </c>
    </row>
    <row r="407" spans="1:22" x14ac:dyDescent="0.25">
      <c r="A407">
        <v>65</v>
      </c>
      <c r="C407" t="s">
        <v>1368</v>
      </c>
      <c r="D407" t="s">
        <v>1337</v>
      </c>
      <c r="E407" s="1" t="s">
        <v>1338</v>
      </c>
      <c r="F407" t="s">
        <v>1293</v>
      </c>
      <c r="G407" t="s">
        <v>53</v>
      </c>
      <c r="H407" t="s">
        <v>490</v>
      </c>
      <c r="I407" t="s">
        <v>525</v>
      </c>
      <c r="J407" s="4" t="s">
        <v>526</v>
      </c>
      <c r="K407" t="s">
        <v>1368</v>
      </c>
      <c r="L407" t="s">
        <v>1369</v>
      </c>
      <c r="M407">
        <f t="shared" ca="1" si="30"/>
        <v>0</v>
      </c>
      <c r="N407">
        <f t="shared" ca="1" si="31"/>
        <v>35</v>
      </c>
      <c r="O407">
        <f t="shared" si="32"/>
        <v>0</v>
      </c>
      <c r="P407">
        <f t="shared" ca="1" si="33"/>
        <v>0</v>
      </c>
      <c r="Q407">
        <f t="shared" ca="1" si="34"/>
        <v>0</v>
      </c>
      <c r="R407">
        <v>35</v>
      </c>
      <c r="S407">
        <v>70</v>
      </c>
      <c r="T407" t="s">
        <v>53</v>
      </c>
      <c r="U407" t="s">
        <v>196</v>
      </c>
      <c r="V407" t="s">
        <v>196</v>
      </c>
    </row>
    <row r="408" spans="1:22" x14ac:dyDescent="0.25">
      <c r="A408">
        <v>66</v>
      </c>
      <c r="C408" t="s">
        <v>1370</v>
      </c>
      <c r="D408" t="s">
        <v>1337</v>
      </c>
      <c r="E408" s="1" t="s">
        <v>1338</v>
      </c>
      <c r="F408" t="s">
        <v>1304</v>
      </c>
      <c r="G408" t="s">
        <v>208</v>
      </c>
      <c r="H408" t="s">
        <v>490</v>
      </c>
      <c r="I408" t="s">
        <v>525</v>
      </c>
      <c r="J408" s="4" t="s">
        <v>526</v>
      </c>
      <c r="K408" t="s">
        <v>1370</v>
      </c>
      <c r="L408" t="s">
        <v>1371</v>
      </c>
      <c r="M408">
        <f t="shared" ca="1" si="30"/>
        <v>0</v>
      </c>
      <c r="N408">
        <f t="shared" ca="1" si="31"/>
        <v>35</v>
      </c>
      <c r="O408">
        <f t="shared" si="32"/>
        <v>0</v>
      </c>
      <c r="P408">
        <f t="shared" ca="1" si="33"/>
        <v>0</v>
      </c>
      <c r="Q408">
        <f t="shared" ca="1" si="34"/>
        <v>0</v>
      </c>
      <c r="R408">
        <v>35</v>
      </c>
      <c r="S408">
        <v>70</v>
      </c>
      <c r="T408" t="s">
        <v>208</v>
      </c>
      <c r="U408" t="s">
        <v>196</v>
      </c>
      <c r="V408" t="s">
        <v>196</v>
      </c>
    </row>
    <row r="409" spans="1:22" x14ac:dyDescent="0.25">
      <c r="A409">
        <v>66</v>
      </c>
      <c r="C409" t="s">
        <v>1372</v>
      </c>
      <c r="D409" t="s">
        <v>1337</v>
      </c>
      <c r="E409" s="1" t="s">
        <v>1338</v>
      </c>
      <c r="F409" t="s">
        <v>1304</v>
      </c>
      <c r="G409" t="s">
        <v>49</v>
      </c>
      <c r="H409" t="s">
        <v>490</v>
      </c>
      <c r="I409" t="s">
        <v>525</v>
      </c>
      <c r="J409" s="4" t="s">
        <v>526</v>
      </c>
      <c r="K409" t="s">
        <v>1372</v>
      </c>
      <c r="L409" t="s">
        <v>1373</v>
      </c>
      <c r="M409">
        <f t="shared" ca="1" si="30"/>
        <v>0</v>
      </c>
      <c r="N409">
        <f t="shared" ca="1" si="31"/>
        <v>35</v>
      </c>
      <c r="O409">
        <f t="shared" si="32"/>
        <v>0</v>
      </c>
      <c r="P409">
        <f t="shared" ca="1" si="33"/>
        <v>0</v>
      </c>
      <c r="Q409">
        <f t="shared" ca="1" si="34"/>
        <v>0</v>
      </c>
      <c r="R409">
        <v>35</v>
      </c>
      <c r="S409">
        <v>70</v>
      </c>
      <c r="T409" t="s">
        <v>49</v>
      </c>
      <c r="U409" t="s">
        <v>196</v>
      </c>
      <c r="V409" t="s">
        <v>196</v>
      </c>
    </row>
    <row r="410" spans="1:22" x14ac:dyDescent="0.25">
      <c r="A410">
        <v>66</v>
      </c>
      <c r="C410" t="s">
        <v>1374</v>
      </c>
      <c r="D410" t="s">
        <v>1337</v>
      </c>
      <c r="E410" s="1" t="s">
        <v>1338</v>
      </c>
      <c r="F410" t="s">
        <v>1304</v>
      </c>
      <c r="G410" t="s">
        <v>50</v>
      </c>
      <c r="H410" t="s">
        <v>490</v>
      </c>
      <c r="I410" t="s">
        <v>525</v>
      </c>
      <c r="J410" s="4" t="s">
        <v>526</v>
      </c>
      <c r="K410" t="s">
        <v>1374</v>
      </c>
      <c r="L410" t="s">
        <v>1375</v>
      </c>
      <c r="M410">
        <f t="shared" ca="1" si="30"/>
        <v>0</v>
      </c>
      <c r="N410">
        <f t="shared" ca="1" si="31"/>
        <v>35</v>
      </c>
      <c r="O410">
        <f t="shared" si="32"/>
        <v>0</v>
      </c>
      <c r="P410">
        <f t="shared" ca="1" si="33"/>
        <v>0</v>
      </c>
      <c r="Q410">
        <f t="shared" ca="1" si="34"/>
        <v>0</v>
      </c>
      <c r="R410">
        <v>35</v>
      </c>
      <c r="S410">
        <v>70</v>
      </c>
      <c r="T410" t="s">
        <v>50</v>
      </c>
      <c r="U410" t="s">
        <v>196</v>
      </c>
      <c r="V410" t="s">
        <v>196</v>
      </c>
    </row>
    <row r="411" spans="1:22" x14ac:dyDescent="0.25">
      <c r="A411">
        <v>66</v>
      </c>
      <c r="C411" t="s">
        <v>1376</v>
      </c>
      <c r="D411" t="s">
        <v>1337</v>
      </c>
      <c r="E411" s="1" t="s">
        <v>1338</v>
      </c>
      <c r="F411" t="s">
        <v>1304</v>
      </c>
      <c r="G411" t="s">
        <v>51</v>
      </c>
      <c r="H411" t="s">
        <v>490</v>
      </c>
      <c r="I411" t="s">
        <v>525</v>
      </c>
      <c r="J411" s="4" t="s">
        <v>526</v>
      </c>
      <c r="K411" t="s">
        <v>1376</v>
      </c>
      <c r="L411" t="s">
        <v>1377</v>
      </c>
      <c r="M411">
        <f t="shared" ca="1" si="30"/>
        <v>0</v>
      </c>
      <c r="N411">
        <f t="shared" ca="1" si="31"/>
        <v>35</v>
      </c>
      <c r="O411">
        <f t="shared" si="32"/>
        <v>0</v>
      </c>
      <c r="P411">
        <f t="shared" ca="1" si="33"/>
        <v>0</v>
      </c>
      <c r="Q411">
        <f t="shared" ca="1" si="34"/>
        <v>0</v>
      </c>
      <c r="R411">
        <v>35</v>
      </c>
      <c r="S411">
        <v>70</v>
      </c>
      <c r="T411" t="s">
        <v>51</v>
      </c>
      <c r="U411" t="s">
        <v>196</v>
      </c>
      <c r="V411" t="s">
        <v>196</v>
      </c>
    </row>
    <row r="412" spans="1:22" x14ac:dyDescent="0.25">
      <c r="A412">
        <v>66</v>
      </c>
      <c r="C412" t="s">
        <v>1378</v>
      </c>
      <c r="D412" t="s">
        <v>1337</v>
      </c>
      <c r="E412" s="1" t="s">
        <v>1338</v>
      </c>
      <c r="F412" t="s">
        <v>1304</v>
      </c>
      <c r="G412" t="s">
        <v>52</v>
      </c>
      <c r="H412" t="s">
        <v>490</v>
      </c>
      <c r="I412" t="s">
        <v>525</v>
      </c>
      <c r="J412" s="4" t="s">
        <v>526</v>
      </c>
      <c r="K412" t="s">
        <v>1378</v>
      </c>
      <c r="L412" t="s">
        <v>1379</v>
      </c>
      <c r="M412">
        <f t="shared" ca="1" si="30"/>
        <v>0</v>
      </c>
      <c r="N412">
        <f t="shared" ca="1" si="31"/>
        <v>35</v>
      </c>
      <c r="O412">
        <f t="shared" si="32"/>
        <v>0</v>
      </c>
      <c r="P412">
        <f t="shared" ca="1" si="33"/>
        <v>0</v>
      </c>
      <c r="Q412">
        <f t="shared" ca="1" si="34"/>
        <v>0</v>
      </c>
      <c r="R412">
        <v>35</v>
      </c>
      <c r="S412">
        <v>70</v>
      </c>
      <c r="T412" t="s">
        <v>52</v>
      </c>
      <c r="U412" t="s">
        <v>196</v>
      </c>
      <c r="V412" t="s">
        <v>196</v>
      </c>
    </row>
    <row r="413" spans="1:22" x14ac:dyDescent="0.25">
      <c r="A413">
        <v>67</v>
      </c>
      <c r="C413" t="s">
        <v>1380</v>
      </c>
      <c r="D413" t="s">
        <v>1337</v>
      </c>
      <c r="E413" s="1" t="s">
        <v>1338</v>
      </c>
      <c r="F413" t="s">
        <v>1196</v>
      </c>
      <c r="G413" t="s">
        <v>208</v>
      </c>
      <c r="H413" t="s">
        <v>490</v>
      </c>
      <c r="I413" t="s">
        <v>525</v>
      </c>
      <c r="J413" s="4" t="s">
        <v>526</v>
      </c>
      <c r="K413" t="s">
        <v>1380</v>
      </c>
      <c r="L413" t="s">
        <v>1381</v>
      </c>
      <c r="M413">
        <f t="shared" ca="1" si="30"/>
        <v>0</v>
      </c>
      <c r="N413">
        <f t="shared" ca="1" si="31"/>
        <v>35</v>
      </c>
      <c r="O413">
        <f t="shared" si="32"/>
        <v>0</v>
      </c>
      <c r="P413">
        <f t="shared" ca="1" si="33"/>
        <v>0</v>
      </c>
      <c r="Q413">
        <f t="shared" ca="1" si="34"/>
        <v>0</v>
      </c>
      <c r="R413">
        <v>35</v>
      </c>
      <c r="S413">
        <v>70</v>
      </c>
      <c r="T413" t="s">
        <v>208</v>
      </c>
      <c r="U413" t="s">
        <v>196</v>
      </c>
      <c r="V413" t="s">
        <v>196</v>
      </c>
    </row>
    <row r="414" spans="1:22" x14ac:dyDescent="0.25">
      <c r="A414">
        <v>67</v>
      </c>
      <c r="C414" t="s">
        <v>1382</v>
      </c>
      <c r="D414" t="s">
        <v>1337</v>
      </c>
      <c r="E414" s="1" t="s">
        <v>1338</v>
      </c>
      <c r="F414" t="s">
        <v>1196</v>
      </c>
      <c r="G414" t="s">
        <v>49</v>
      </c>
      <c r="H414" t="s">
        <v>490</v>
      </c>
      <c r="I414" t="s">
        <v>525</v>
      </c>
      <c r="J414" s="4" t="s">
        <v>526</v>
      </c>
      <c r="K414" t="s">
        <v>1382</v>
      </c>
      <c r="L414" t="s">
        <v>1383</v>
      </c>
      <c r="M414">
        <f t="shared" ca="1" si="30"/>
        <v>0</v>
      </c>
      <c r="N414">
        <f t="shared" ca="1" si="31"/>
        <v>35</v>
      </c>
      <c r="O414">
        <f t="shared" si="32"/>
        <v>0</v>
      </c>
      <c r="P414">
        <f t="shared" ca="1" si="33"/>
        <v>0</v>
      </c>
      <c r="Q414">
        <f t="shared" ca="1" si="34"/>
        <v>0</v>
      </c>
      <c r="R414">
        <v>35</v>
      </c>
      <c r="S414">
        <v>70</v>
      </c>
      <c r="T414" t="s">
        <v>49</v>
      </c>
      <c r="U414" t="s">
        <v>196</v>
      </c>
      <c r="V414" t="s">
        <v>196</v>
      </c>
    </row>
    <row r="415" spans="1:22" x14ac:dyDescent="0.25">
      <c r="A415">
        <v>67</v>
      </c>
      <c r="C415" t="s">
        <v>1384</v>
      </c>
      <c r="D415" t="s">
        <v>1337</v>
      </c>
      <c r="E415" s="1" t="s">
        <v>1338</v>
      </c>
      <c r="F415" t="s">
        <v>1196</v>
      </c>
      <c r="G415" t="s">
        <v>50</v>
      </c>
      <c r="H415" t="s">
        <v>490</v>
      </c>
      <c r="I415" t="s">
        <v>525</v>
      </c>
      <c r="J415" s="4" t="s">
        <v>526</v>
      </c>
      <c r="K415" t="s">
        <v>1384</v>
      </c>
      <c r="L415" t="s">
        <v>1385</v>
      </c>
      <c r="M415">
        <f t="shared" ca="1" si="30"/>
        <v>0</v>
      </c>
      <c r="N415">
        <f t="shared" ca="1" si="31"/>
        <v>35</v>
      </c>
      <c r="O415">
        <f t="shared" si="32"/>
        <v>0</v>
      </c>
      <c r="P415">
        <f t="shared" ca="1" si="33"/>
        <v>0</v>
      </c>
      <c r="Q415">
        <f t="shared" ca="1" si="34"/>
        <v>0</v>
      </c>
      <c r="R415">
        <v>35</v>
      </c>
      <c r="S415">
        <v>70</v>
      </c>
      <c r="T415" t="s">
        <v>50</v>
      </c>
      <c r="U415" t="s">
        <v>196</v>
      </c>
      <c r="V415" t="s">
        <v>196</v>
      </c>
    </row>
    <row r="416" spans="1:22" x14ac:dyDescent="0.25">
      <c r="A416">
        <v>67</v>
      </c>
      <c r="C416" t="s">
        <v>1386</v>
      </c>
      <c r="D416" t="s">
        <v>1337</v>
      </c>
      <c r="E416" s="1" t="s">
        <v>1338</v>
      </c>
      <c r="F416" t="s">
        <v>1196</v>
      </c>
      <c r="G416" t="s">
        <v>51</v>
      </c>
      <c r="H416" t="s">
        <v>490</v>
      </c>
      <c r="I416" t="s">
        <v>525</v>
      </c>
      <c r="J416" s="4" t="s">
        <v>526</v>
      </c>
      <c r="K416" t="s">
        <v>1386</v>
      </c>
      <c r="L416" t="s">
        <v>1387</v>
      </c>
      <c r="M416">
        <f t="shared" ca="1" si="30"/>
        <v>0</v>
      </c>
      <c r="N416">
        <f t="shared" ca="1" si="31"/>
        <v>35</v>
      </c>
      <c r="O416">
        <f t="shared" si="32"/>
        <v>0</v>
      </c>
      <c r="P416">
        <f t="shared" ca="1" si="33"/>
        <v>0</v>
      </c>
      <c r="Q416">
        <f t="shared" ca="1" si="34"/>
        <v>0</v>
      </c>
      <c r="R416">
        <v>35</v>
      </c>
      <c r="S416">
        <v>70</v>
      </c>
      <c r="T416" t="s">
        <v>51</v>
      </c>
      <c r="U416" t="s">
        <v>196</v>
      </c>
      <c r="V416" t="s">
        <v>196</v>
      </c>
    </row>
    <row r="417" spans="1:22" x14ac:dyDescent="0.25">
      <c r="A417">
        <v>67</v>
      </c>
      <c r="C417" t="s">
        <v>1388</v>
      </c>
      <c r="D417" t="s">
        <v>1337</v>
      </c>
      <c r="E417" s="1" t="s">
        <v>1338</v>
      </c>
      <c r="F417" t="s">
        <v>1196</v>
      </c>
      <c r="G417" t="s">
        <v>52</v>
      </c>
      <c r="H417" t="s">
        <v>490</v>
      </c>
      <c r="I417" t="s">
        <v>525</v>
      </c>
      <c r="J417" s="4" t="s">
        <v>526</v>
      </c>
      <c r="K417" t="s">
        <v>1388</v>
      </c>
      <c r="L417" t="s">
        <v>1389</v>
      </c>
      <c r="M417">
        <f t="shared" ca="1" si="30"/>
        <v>0</v>
      </c>
      <c r="N417">
        <f t="shared" ca="1" si="31"/>
        <v>35</v>
      </c>
      <c r="O417">
        <f t="shared" si="32"/>
        <v>0</v>
      </c>
      <c r="P417">
        <f t="shared" ca="1" si="33"/>
        <v>0</v>
      </c>
      <c r="Q417">
        <f t="shared" ca="1" si="34"/>
        <v>0</v>
      </c>
      <c r="R417">
        <v>35</v>
      </c>
      <c r="S417">
        <v>70</v>
      </c>
      <c r="T417" t="s">
        <v>52</v>
      </c>
      <c r="U417" t="s">
        <v>196</v>
      </c>
      <c r="V417" t="s">
        <v>196</v>
      </c>
    </row>
    <row r="418" spans="1:22" x14ac:dyDescent="0.25">
      <c r="A418">
        <v>67</v>
      </c>
      <c r="C418" t="s">
        <v>1390</v>
      </c>
      <c r="D418" t="s">
        <v>1337</v>
      </c>
      <c r="E418" s="1" t="s">
        <v>1338</v>
      </c>
      <c r="F418" t="s">
        <v>1196</v>
      </c>
      <c r="G418" t="s">
        <v>53</v>
      </c>
      <c r="H418" t="s">
        <v>490</v>
      </c>
      <c r="I418" t="s">
        <v>525</v>
      </c>
      <c r="J418" s="4" t="s">
        <v>526</v>
      </c>
      <c r="K418" t="s">
        <v>1390</v>
      </c>
      <c r="L418" t="s">
        <v>1391</v>
      </c>
      <c r="M418">
        <f t="shared" ca="1" si="30"/>
        <v>0</v>
      </c>
      <c r="N418">
        <f t="shared" ca="1" si="31"/>
        <v>35</v>
      </c>
      <c r="O418">
        <f t="shared" si="32"/>
        <v>0</v>
      </c>
      <c r="P418">
        <f t="shared" ca="1" si="33"/>
        <v>0</v>
      </c>
      <c r="Q418">
        <f t="shared" ca="1" si="34"/>
        <v>0</v>
      </c>
      <c r="R418">
        <v>35</v>
      </c>
      <c r="S418">
        <v>70</v>
      </c>
      <c r="T418" t="s">
        <v>53</v>
      </c>
      <c r="U418" t="s">
        <v>196</v>
      </c>
      <c r="V418" t="s">
        <v>196</v>
      </c>
    </row>
    <row r="419" spans="1:22" x14ac:dyDescent="0.25">
      <c r="A419">
        <v>68</v>
      </c>
      <c r="C419" t="s">
        <v>1392</v>
      </c>
      <c r="D419" t="s">
        <v>1337</v>
      </c>
      <c r="E419" s="1" t="s">
        <v>1338</v>
      </c>
      <c r="F419" t="s">
        <v>1082</v>
      </c>
      <c r="G419" t="s">
        <v>208</v>
      </c>
      <c r="H419" t="s">
        <v>490</v>
      </c>
      <c r="I419" t="s">
        <v>525</v>
      </c>
      <c r="J419" s="4" t="s">
        <v>526</v>
      </c>
      <c r="K419" t="s">
        <v>1392</v>
      </c>
      <c r="L419" t="s">
        <v>1393</v>
      </c>
      <c r="M419">
        <f t="shared" ca="1" si="30"/>
        <v>0</v>
      </c>
      <c r="N419">
        <f t="shared" ca="1" si="31"/>
        <v>35</v>
      </c>
      <c r="O419">
        <f t="shared" si="32"/>
        <v>0</v>
      </c>
      <c r="P419">
        <f t="shared" ca="1" si="33"/>
        <v>0</v>
      </c>
      <c r="Q419">
        <f t="shared" ca="1" si="34"/>
        <v>0</v>
      </c>
      <c r="R419">
        <v>35</v>
      </c>
      <c r="S419">
        <v>70</v>
      </c>
      <c r="T419" t="s">
        <v>208</v>
      </c>
      <c r="U419" t="s">
        <v>196</v>
      </c>
      <c r="V419" t="s">
        <v>196</v>
      </c>
    </row>
    <row r="420" spans="1:22" x14ac:dyDescent="0.25">
      <c r="A420">
        <v>68</v>
      </c>
      <c r="C420" t="s">
        <v>1394</v>
      </c>
      <c r="D420" t="s">
        <v>1337</v>
      </c>
      <c r="E420" s="1" t="s">
        <v>1338</v>
      </c>
      <c r="F420" t="s">
        <v>1082</v>
      </c>
      <c r="G420" t="s">
        <v>49</v>
      </c>
      <c r="H420" t="s">
        <v>490</v>
      </c>
      <c r="I420" t="s">
        <v>525</v>
      </c>
      <c r="J420" s="4" t="s">
        <v>526</v>
      </c>
      <c r="K420" t="s">
        <v>1394</v>
      </c>
      <c r="L420" t="s">
        <v>1395</v>
      </c>
      <c r="M420">
        <f t="shared" ca="1" si="30"/>
        <v>0</v>
      </c>
      <c r="N420">
        <f t="shared" ca="1" si="31"/>
        <v>35</v>
      </c>
      <c r="O420">
        <f t="shared" si="32"/>
        <v>0</v>
      </c>
      <c r="P420">
        <f t="shared" ca="1" si="33"/>
        <v>0</v>
      </c>
      <c r="Q420">
        <f t="shared" ca="1" si="34"/>
        <v>0</v>
      </c>
      <c r="R420">
        <v>35</v>
      </c>
      <c r="S420">
        <v>70</v>
      </c>
      <c r="T420" t="s">
        <v>49</v>
      </c>
      <c r="U420" t="s">
        <v>196</v>
      </c>
      <c r="V420" t="s">
        <v>196</v>
      </c>
    </row>
    <row r="421" spans="1:22" x14ac:dyDescent="0.25">
      <c r="A421">
        <v>68</v>
      </c>
      <c r="C421" t="s">
        <v>1396</v>
      </c>
      <c r="D421" t="s">
        <v>1337</v>
      </c>
      <c r="E421" s="1" t="s">
        <v>1338</v>
      </c>
      <c r="F421" t="s">
        <v>1082</v>
      </c>
      <c r="G421" t="s">
        <v>50</v>
      </c>
      <c r="H421" t="s">
        <v>490</v>
      </c>
      <c r="I421" t="s">
        <v>525</v>
      </c>
      <c r="J421" s="4" t="s">
        <v>526</v>
      </c>
      <c r="K421" t="s">
        <v>1396</v>
      </c>
      <c r="L421" t="s">
        <v>1397</v>
      </c>
      <c r="M421">
        <f t="shared" ca="1" si="30"/>
        <v>0</v>
      </c>
      <c r="N421">
        <f t="shared" ca="1" si="31"/>
        <v>35</v>
      </c>
      <c r="O421">
        <f t="shared" si="32"/>
        <v>0</v>
      </c>
      <c r="P421">
        <f t="shared" ca="1" si="33"/>
        <v>0</v>
      </c>
      <c r="Q421">
        <f t="shared" ca="1" si="34"/>
        <v>0</v>
      </c>
      <c r="R421">
        <v>35</v>
      </c>
      <c r="S421">
        <v>70</v>
      </c>
      <c r="T421" t="s">
        <v>50</v>
      </c>
      <c r="U421" t="s">
        <v>196</v>
      </c>
      <c r="V421" t="s">
        <v>196</v>
      </c>
    </row>
    <row r="422" spans="1:22" x14ac:dyDescent="0.25">
      <c r="A422">
        <v>68</v>
      </c>
      <c r="C422" t="s">
        <v>1398</v>
      </c>
      <c r="D422" t="s">
        <v>1337</v>
      </c>
      <c r="E422" s="1" t="s">
        <v>1338</v>
      </c>
      <c r="F422" t="s">
        <v>1082</v>
      </c>
      <c r="G422" t="s">
        <v>51</v>
      </c>
      <c r="H422" t="s">
        <v>490</v>
      </c>
      <c r="I422" t="s">
        <v>525</v>
      </c>
      <c r="J422" s="4" t="s">
        <v>526</v>
      </c>
      <c r="K422" t="s">
        <v>1398</v>
      </c>
      <c r="L422" t="s">
        <v>1399</v>
      </c>
      <c r="M422">
        <f t="shared" ca="1" si="30"/>
        <v>0</v>
      </c>
      <c r="N422">
        <f t="shared" ca="1" si="31"/>
        <v>35</v>
      </c>
      <c r="O422">
        <f t="shared" si="32"/>
        <v>0</v>
      </c>
      <c r="P422">
        <f t="shared" ca="1" si="33"/>
        <v>0</v>
      </c>
      <c r="Q422">
        <f t="shared" ca="1" si="34"/>
        <v>0</v>
      </c>
      <c r="R422">
        <v>35</v>
      </c>
      <c r="S422">
        <v>70</v>
      </c>
      <c r="T422" t="s">
        <v>51</v>
      </c>
      <c r="U422" t="s">
        <v>196</v>
      </c>
      <c r="V422" t="s">
        <v>196</v>
      </c>
    </row>
    <row r="423" spans="1:22" x14ac:dyDescent="0.25">
      <c r="A423">
        <v>68</v>
      </c>
      <c r="C423" t="s">
        <v>1400</v>
      </c>
      <c r="D423" t="s">
        <v>1337</v>
      </c>
      <c r="E423" s="1" t="s">
        <v>1338</v>
      </c>
      <c r="F423" t="s">
        <v>1082</v>
      </c>
      <c r="G423" t="s">
        <v>52</v>
      </c>
      <c r="H423" t="s">
        <v>490</v>
      </c>
      <c r="I423" t="s">
        <v>525</v>
      </c>
      <c r="J423" s="4" t="s">
        <v>526</v>
      </c>
      <c r="K423" t="s">
        <v>1400</v>
      </c>
      <c r="L423" t="s">
        <v>1401</v>
      </c>
      <c r="M423">
        <f t="shared" ca="1" si="30"/>
        <v>0</v>
      </c>
      <c r="N423">
        <f t="shared" ca="1" si="31"/>
        <v>35</v>
      </c>
      <c r="O423">
        <f t="shared" si="32"/>
        <v>0</v>
      </c>
      <c r="P423">
        <f t="shared" ca="1" si="33"/>
        <v>0</v>
      </c>
      <c r="Q423">
        <f t="shared" ca="1" si="34"/>
        <v>0</v>
      </c>
      <c r="R423">
        <v>35</v>
      </c>
      <c r="S423">
        <v>70</v>
      </c>
      <c r="T423" t="s">
        <v>52</v>
      </c>
      <c r="U423" t="s">
        <v>196</v>
      </c>
      <c r="V423" t="s">
        <v>196</v>
      </c>
    </row>
    <row r="424" spans="1:22" x14ac:dyDescent="0.25">
      <c r="A424">
        <v>69</v>
      </c>
      <c r="C424" t="s">
        <v>1402</v>
      </c>
      <c r="D424" t="s">
        <v>1337</v>
      </c>
      <c r="E424" s="1" t="s">
        <v>1338</v>
      </c>
      <c r="F424" t="s">
        <v>1403</v>
      </c>
      <c r="G424" t="s">
        <v>208</v>
      </c>
      <c r="H424" t="s">
        <v>490</v>
      </c>
      <c r="I424" t="s">
        <v>525</v>
      </c>
      <c r="J424" s="4" t="s">
        <v>526</v>
      </c>
      <c r="K424" t="s">
        <v>1402</v>
      </c>
      <c r="L424" t="s">
        <v>1404</v>
      </c>
      <c r="M424">
        <f t="shared" ca="1" si="30"/>
        <v>0</v>
      </c>
      <c r="N424">
        <f t="shared" ca="1" si="31"/>
        <v>35</v>
      </c>
      <c r="O424">
        <f t="shared" si="32"/>
        <v>0</v>
      </c>
      <c r="P424">
        <f t="shared" ca="1" si="33"/>
        <v>0</v>
      </c>
      <c r="Q424">
        <f t="shared" ca="1" si="34"/>
        <v>0</v>
      </c>
      <c r="R424">
        <v>35</v>
      </c>
      <c r="S424">
        <v>70</v>
      </c>
      <c r="T424" t="s">
        <v>208</v>
      </c>
      <c r="U424" t="s">
        <v>196</v>
      </c>
      <c r="V424" t="s">
        <v>196</v>
      </c>
    </row>
    <row r="425" spans="1:22" x14ac:dyDescent="0.25">
      <c r="A425">
        <v>69</v>
      </c>
      <c r="C425" t="s">
        <v>1405</v>
      </c>
      <c r="D425" t="s">
        <v>1337</v>
      </c>
      <c r="E425" s="1" t="s">
        <v>1338</v>
      </c>
      <c r="F425" t="s">
        <v>1403</v>
      </c>
      <c r="G425" t="s">
        <v>49</v>
      </c>
      <c r="H425" t="s">
        <v>490</v>
      </c>
      <c r="I425" t="s">
        <v>525</v>
      </c>
      <c r="J425" s="4" t="s">
        <v>526</v>
      </c>
      <c r="K425" t="s">
        <v>1405</v>
      </c>
      <c r="L425" t="s">
        <v>1406</v>
      </c>
      <c r="M425">
        <f t="shared" ca="1" si="30"/>
        <v>0</v>
      </c>
      <c r="N425">
        <f t="shared" ca="1" si="31"/>
        <v>35</v>
      </c>
      <c r="O425">
        <f t="shared" si="32"/>
        <v>0</v>
      </c>
      <c r="P425">
        <f t="shared" ca="1" si="33"/>
        <v>0</v>
      </c>
      <c r="Q425">
        <f t="shared" ca="1" si="34"/>
        <v>0</v>
      </c>
      <c r="R425">
        <v>35</v>
      </c>
      <c r="S425">
        <v>70</v>
      </c>
      <c r="T425" t="s">
        <v>49</v>
      </c>
      <c r="U425" t="s">
        <v>196</v>
      </c>
      <c r="V425" t="s">
        <v>196</v>
      </c>
    </row>
    <row r="426" spans="1:22" x14ac:dyDescent="0.25">
      <c r="A426">
        <v>69</v>
      </c>
      <c r="C426" t="s">
        <v>1407</v>
      </c>
      <c r="D426" t="s">
        <v>1337</v>
      </c>
      <c r="E426" s="1" t="s">
        <v>1338</v>
      </c>
      <c r="F426" t="s">
        <v>1403</v>
      </c>
      <c r="G426" t="s">
        <v>50</v>
      </c>
      <c r="H426" t="s">
        <v>490</v>
      </c>
      <c r="I426" t="s">
        <v>525</v>
      </c>
      <c r="J426" s="4" t="s">
        <v>526</v>
      </c>
      <c r="K426" t="s">
        <v>1407</v>
      </c>
      <c r="L426" t="s">
        <v>1408</v>
      </c>
      <c r="M426">
        <f t="shared" ca="1" si="30"/>
        <v>0</v>
      </c>
      <c r="N426">
        <f t="shared" ca="1" si="31"/>
        <v>35</v>
      </c>
      <c r="O426">
        <f t="shared" si="32"/>
        <v>0</v>
      </c>
      <c r="P426">
        <f t="shared" ca="1" si="33"/>
        <v>0</v>
      </c>
      <c r="Q426">
        <f t="shared" ca="1" si="34"/>
        <v>0</v>
      </c>
      <c r="R426">
        <v>35</v>
      </c>
      <c r="S426">
        <v>70</v>
      </c>
      <c r="T426" t="s">
        <v>50</v>
      </c>
      <c r="U426" t="s">
        <v>196</v>
      </c>
      <c r="V426" t="s">
        <v>196</v>
      </c>
    </row>
    <row r="427" spans="1:22" x14ac:dyDescent="0.25">
      <c r="A427">
        <v>69</v>
      </c>
      <c r="C427" t="s">
        <v>1409</v>
      </c>
      <c r="D427" t="s">
        <v>1337</v>
      </c>
      <c r="E427" s="1" t="s">
        <v>1338</v>
      </c>
      <c r="F427" t="s">
        <v>1403</v>
      </c>
      <c r="G427" t="s">
        <v>51</v>
      </c>
      <c r="H427" t="s">
        <v>490</v>
      </c>
      <c r="I427" t="s">
        <v>525</v>
      </c>
      <c r="J427" s="4" t="s">
        <v>526</v>
      </c>
      <c r="K427" t="s">
        <v>1409</v>
      </c>
      <c r="L427" t="s">
        <v>1410</v>
      </c>
      <c r="M427">
        <f t="shared" ca="1" si="30"/>
        <v>0</v>
      </c>
      <c r="N427">
        <f t="shared" ca="1" si="31"/>
        <v>35</v>
      </c>
      <c r="O427">
        <f t="shared" si="32"/>
        <v>0</v>
      </c>
      <c r="P427">
        <f t="shared" ca="1" si="33"/>
        <v>0</v>
      </c>
      <c r="Q427">
        <f t="shared" ca="1" si="34"/>
        <v>0</v>
      </c>
      <c r="R427">
        <v>35</v>
      </c>
      <c r="S427">
        <v>70</v>
      </c>
      <c r="T427" t="s">
        <v>51</v>
      </c>
      <c r="U427" t="s">
        <v>196</v>
      </c>
      <c r="V427" t="s">
        <v>196</v>
      </c>
    </row>
    <row r="428" spans="1:22" x14ac:dyDescent="0.25">
      <c r="A428">
        <v>69</v>
      </c>
      <c r="C428" t="s">
        <v>1411</v>
      </c>
      <c r="D428" t="s">
        <v>1337</v>
      </c>
      <c r="E428" s="1" t="s">
        <v>1338</v>
      </c>
      <c r="F428" t="s">
        <v>1403</v>
      </c>
      <c r="G428" t="s">
        <v>52</v>
      </c>
      <c r="H428" t="s">
        <v>490</v>
      </c>
      <c r="I428" t="s">
        <v>525</v>
      </c>
      <c r="J428" s="4" t="s">
        <v>526</v>
      </c>
      <c r="K428" t="s">
        <v>1411</v>
      </c>
      <c r="L428" t="s">
        <v>1412</v>
      </c>
      <c r="M428">
        <f t="shared" ca="1" si="30"/>
        <v>0</v>
      </c>
      <c r="N428">
        <f t="shared" ca="1" si="31"/>
        <v>35</v>
      </c>
      <c r="O428">
        <f t="shared" si="32"/>
        <v>0</v>
      </c>
      <c r="P428">
        <f t="shared" ca="1" si="33"/>
        <v>0</v>
      </c>
      <c r="Q428">
        <f t="shared" ca="1" si="34"/>
        <v>0</v>
      </c>
      <c r="R428">
        <v>35</v>
      </c>
      <c r="S428">
        <v>70</v>
      </c>
      <c r="T428" t="s">
        <v>52</v>
      </c>
      <c r="U428" t="s">
        <v>196</v>
      </c>
      <c r="V428" t="s">
        <v>196</v>
      </c>
    </row>
    <row r="429" spans="1:22" x14ac:dyDescent="0.25">
      <c r="A429">
        <v>70</v>
      </c>
      <c r="C429" t="s">
        <v>1413</v>
      </c>
      <c r="D429" t="s">
        <v>1337</v>
      </c>
      <c r="E429" s="1" t="s">
        <v>1338</v>
      </c>
      <c r="F429" t="s">
        <v>1095</v>
      </c>
      <c r="G429" t="s">
        <v>208</v>
      </c>
      <c r="H429" t="s">
        <v>490</v>
      </c>
      <c r="I429" t="s">
        <v>525</v>
      </c>
      <c r="J429" s="4" t="s">
        <v>526</v>
      </c>
      <c r="K429" t="s">
        <v>1413</v>
      </c>
      <c r="L429" t="s">
        <v>1414</v>
      </c>
      <c r="M429">
        <f t="shared" ca="1" si="30"/>
        <v>0</v>
      </c>
      <c r="N429">
        <f t="shared" ca="1" si="31"/>
        <v>35</v>
      </c>
      <c r="O429">
        <f t="shared" si="32"/>
        <v>0</v>
      </c>
      <c r="P429">
        <f t="shared" ca="1" si="33"/>
        <v>0</v>
      </c>
      <c r="Q429">
        <f t="shared" ca="1" si="34"/>
        <v>0</v>
      </c>
      <c r="R429">
        <v>35</v>
      </c>
      <c r="S429">
        <v>70</v>
      </c>
      <c r="T429" t="s">
        <v>208</v>
      </c>
      <c r="U429" t="s">
        <v>196</v>
      </c>
      <c r="V429" t="s">
        <v>196</v>
      </c>
    </row>
    <row r="430" spans="1:22" x14ac:dyDescent="0.25">
      <c r="A430">
        <v>70</v>
      </c>
      <c r="C430" t="s">
        <v>1415</v>
      </c>
      <c r="D430" t="s">
        <v>1337</v>
      </c>
      <c r="E430" s="1" t="s">
        <v>1338</v>
      </c>
      <c r="F430" t="s">
        <v>1095</v>
      </c>
      <c r="G430" t="s">
        <v>49</v>
      </c>
      <c r="H430" t="s">
        <v>490</v>
      </c>
      <c r="I430" t="s">
        <v>525</v>
      </c>
      <c r="J430" s="4" t="s">
        <v>526</v>
      </c>
      <c r="K430" t="s">
        <v>1415</v>
      </c>
      <c r="L430" t="s">
        <v>1416</v>
      </c>
      <c r="M430">
        <f t="shared" ca="1" si="30"/>
        <v>0</v>
      </c>
      <c r="N430">
        <f t="shared" ca="1" si="31"/>
        <v>35</v>
      </c>
      <c r="O430">
        <f t="shared" si="32"/>
        <v>0</v>
      </c>
      <c r="P430">
        <f t="shared" ca="1" si="33"/>
        <v>0</v>
      </c>
      <c r="Q430">
        <f t="shared" ca="1" si="34"/>
        <v>0</v>
      </c>
      <c r="R430">
        <v>35</v>
      </c>
      <c r="S430">
        <v>70</v>
      </c>
      <c r="T430" t="s">
        <v>49</v>
      </c>
      <c r="U430" t="s">
        <v>196</v>
      </c>
      <c r="V430" t="s">
        <v>196</v>
      </c>
    </row>
    <row r="431" spans="1:22" x14ac:dyDescent="0.25">
      <c r="A431">
        <v>70</v>
      </c>
      <c r="C431" t="s">
        <v>1417</v>
      </c>
      <c r="D431" t="s">
        <v>1337</v>
      </c>
      <c r="E431" s="1" t="s">
        <v>1338</v>
      </c>
      <c r="F431" t="s">
        <v>1095</v>
      </c>
      <c r="G431" t="s">
        <v>50</v>
      </c>
      <c r="H431" t="s">
        <v>490</v>
      </c>
      <c r="I431" t="s">
        <v>525</v>
      </c>
      <c r="J431" s="4" t="s">
        <v>526</v>
      </c>
      <c r="K431" t="s">
        <v>1417</v>
      </c>
      <c r="L431" t="s">
        <v>1418</v>
      </c>
      <c r="M431">
        <f t="shared" ca="1" si="30"/>
        <v>0</v>
      </c>
      <c r="N431">
        <f t="shared" ca="1" si="31"/>
        <v>35</v>
      </c>
      <c r="O431">
        <f t="shared" si="32"/>
        <v>0</v>
      </c>
      <c r="P431">
        <f t="shared" ca="1" si="33"/>
        <v>0</v>
      </c>
      <c r="Q431">
        <f t="shared" ca="1" si="34"/>
        <v>0</v>
      </c>
      <c r="R431">
        <v>35</v>
      </c>
      <c r="S431">
        <v>70</v>
      </c>
      <c r="T431" t="s">
        <v>50</v>
      </c>
      <c r="U431" t="s">
        <v>196</v>
      </c>
      <c r="V431" t="s">
        <v>196</v>
      </c>
    </row>
    <row r="432" spans="1:22" x14ac:dyDescent="0.25">
      <c r="A432">
        <v>70</v>
      </c>
      <c r="C432" t="s">
        <v>1419</v>
      </c>
      <c r="D432" t="s">
        <v>1337</v>
      </c>
      <c r="E432" s="1" t="s">
        <v>1338</v>
      </c>
      <c r="F432" t="s">
        <v>1095</v>
      </c>
      <c r="G432" t="s">
        <v>51</v>
      </c>
      <c r="H432" t="s">
        <v>490</v>
      </c>
      <c r="I432" t="s">
        <v>525</v>
      </c>
      <c r="J432" s="4" t="s">
        <v>526</v>
      </c>
      <c r="K432" t="s">
        <v>1419</v>
      </c>
      <c r="L432" t="s">
        <v>1420</v>
      </c>
      <c r="M432">
        <f t="shared" ca="1" si="30"/>
        <v>0</v>
      </c>
      <c r="N432">
        <f t="shared" ca="1" si="31"/>
        <v>35</v>
      </c>
      <c r="O432">
        <f t="shared" si="32"/>
        <v>0</v>
      </c>
      <c r="P432">
        <f t="shared" ca="1" si="33"/>
        <v>0</v>
      </c>
      <c r="Q432">
        <f t="shared" ca="1" si="34"/>
        <v>0</v>
      </c>
      <c r="R432">
        <v>35</v>
      </c>
      <c r="S432">
        <v>70</v>
      </c>
      <c r="T432" t="s">
        <v>51</v>
      </c>
      <c r="U432" t="s">
        <v>196</v>
      </c>
      <c r="V432" t="s">
        <v>196</v>
      </c>
    </row>
    <row r="433" spans="1:22" x14ac:dyDescent="0.25">
      <c r="A433">
        <v>70</v>
      </c>
      <c r="C433" t="s">
        <v>1421</v>
      </c>
      <c r="D433" t="s">
        <v>1337</v>
      </c>
      <c r="E433" s="1" t="s">
        <v>1338</v>
      </c>
      <c r="F433" t="s">
        <v>1095</v>
      </c>
      <c r="G433" t="s">
        <v>52</v>
      </c>
      <c r="H433" t="s">
        <v>490</v>
      </c>
      <c r="I433" t="s">
        <v>525</v>
      </c>
      <c r="J433" s="4" t="s">
        <v>526</v>
      </c>
      <c r="K433" t="s">
        <v>1421</v>
      </c>
      <c r="L433" t="s">
        <v>1422</v>
      </c>
      <c r="M433">
        <f t="shared" ca="1" si="30"/>
        <v>0</v>
      </c>
      <c r="N433">
        <f t="shared" ca="1" si="31"/>
        <v>35</v>
      </c>
      <c r="O433">
        <f t="shared" si="32"/>
        <v>0</v>
      </c>
      <c r="P433">
        <f t="shared" ca="1" si="33"/>
        <v>0</v>
      </c>
      <c r="Q433">
        <f t="shared" ca="1" si="34"/>
        <v>0</v>
      </c>
      <c r="R433">
        <v>35</v>
      </c>
      <c r="S433">
        <v>70</v>
      </c>
      <c r="T433" t="s">
        <v>52</v>
      </c>
      <c r="U433" t="s">
        <v>196</v>
      </c>
      <c r="V433" t="s">
        <v>196</v>
      </c>
    </row>
    <row r="434" spans="1:22" x14ac:dyDescent="0.25">
      <c r="A434">
        <v>71</v>
      </c>
      <c r="C434" t="s">
        <v>2596</v>
      </c>
      <c r="D434" t="s">
        <v>298</v>
      </c>
      <c r="E434" s="1" t="s">
        <v>299</v>
      </c>
      <c r="F434" t="s">
        <v>484</v>
      </c>
      <c r="G434" t="s">
        <v>208</v>
      </c>
      <c r="H434" t="s">
        <v>490</v>
      </c>
      <c r="I434" t="s">
        <v>525</v>
      </c>
      <c r="J434" s="4" t="s">
        <v>526</v>
      </c>
      <c r="K434" t="s">
        <v>2596</v>
      </c>
      <c r="L434" t="s">
        <v>2597</v>
      </c>
      <c r="M434">
        <f t="shared" ca="1" si="30"/>
        <v>0</v>
      </c>
      <c r="N434">
        <f t="shared" ca="1" si="31"/>
        <v>50</v>
      </c>
      <c r="O434">
        <f t="shared" si="32"/>
        <v>0</v>
      </c>
      <c r="P434">
        <f t="shared" ca="1" si="33"/>
        <v>0</v>
      </c>
      <c r="Q434">
        <f t="shared" ca="1" si="34"/>
        <v>0</v>
      </c>
      <c r="R434">
        <v>50</v>
      </c>
      <c r="S434">
        <v>100</v>
      </c>
      <c r="T434" t="s">
        <v>208</v>
      </c>
      <c r="U434" t="s">
        <v>196</v>
      </c>
      <c r="V434" t="s">
        <v>196</v>
      </c>
    </row>
    <row r="435" spans="1:22" x14ac:dyDescent="0.25">
      <c r="A435">
        <v>71</v>
      </c>
      <c r="C435" t="s">
        <v>2598</v>
      </c>
      <c r="D435" t="s">
        <v>298</v>
      </c>
      <c r="E435" s="1" t="s">
        <v>299</v>
      </c>
      <c r="F435" t="s">
        <v>484</v>
      </c>
      <c r="G435" t="s">
        <v>49</v>
      </c>
      <c r="H435" t="s">
        <v>490</v>
      </c>
      <c r="I435" t="s">
        <v>525</v>
      </c>
      <c r="J435" s="4" t="s">
        <v>526</v>
      </c>
      <c r="K435" t="s">
        <v>2598</v>
      </c>
      <c r="L435" t="s">
        <v>2599</v>
      </c>
      <c r="M435">
        <f t="shared" ca="1" si="30"/>
        <v>0</v>
      </c>
      <c r="N435">
        <f t="shared" ca="1" si="31"/>
        <v>50</v>
      </c>
      <c r="O435">
        <f t="shared" si="32"/>
        <v>0</v>
      </c>
      <c r="P435">
        <f t="shared" ca="1" si="33"/>
        <v>0</v>
      </c>
      <c r="Q435">
        <f t="shared" ca="1" si="34"/>
        <v>0</v>
      </c>
      <c r="R435">
        <v>50</v>
      </c>
      <c r="S435">
        <v>100</v>
      </c>
      <c r="T435" t="s">
        <v>49</v>
      </c>
      <c r="U435" t="s">
        <v>196</v>
      </c>
      <c r="V435" t="s">
        <v>196</v>
      </c>
    </row>
    <row r="436" spans="1:22" x14ac:dyDescent="0.25">
      <c r="A436">
        <v>71</v>
      </c>
      <c r="C436" t="s">
        <v>2600</v>
      </c>
      <c r="D436" t="s">
        <v>298</v>
      </c>
      <c r="E436" s="1" t="s">
        <v>299</v>
      </c>
      <c r="F436" t="s">
        <v>484</v>
      </c>
      <c r="G436" t="s">
        <v>50</v>
      </c>
      <c r="H436" t="s">
        <v>490</v>
      </c>
      <c r="I436" t="s">
        <v>525</v>
      </c>
      <c r="J436" s="4" t="s">
        <v>526</v>
      </c>
      <c r="K436" t="s">
        <v>2600</v>
      </c>
      <c r="L436" t="s">
        <v>2601</v>
      </c>
      <c r="M436">
        <f t="shared" ca="1" si="30"/>
        <v>0</v>
      </c>
      <c r="N436">
        <f t="shared" ca="1" si="31"/>
        <v>50</v>
      </c>
      <c r="O436">
        <f t="shared" si="32"/>
        <v>0</v>
      </c>
      <c r="P436">
        <f t="shared" ca="1" si="33"/>
        <v>0</v>
      </c>
      <c r="Q436">
        <f t="shared" ca="1" si="34"/>
        <v>0</v>
      </c>
      <c r="R436">
        <v>50</v>
      </c>
      <c r="S436">
        <v>100</v>
      </c>
      <c r="T436" t="s">
        <v>50</v>
      </c>
      <c r="U436" t="s">
        <v>196</v>
      </c>
      <c r="V436" t="s">
        <v>196</v>
      </c>
    </row>
    <row r="437" spans="1:22" x14ac:dyDescent="0.25">
      <c r="A437">
        <v>71</v>
      </c>
      <c r="C437" t="s">
        <v>2602</v>
      </c>
      <c r="D437" t="s">
        <v>298</v>
      </c>
      <c r="E437" s="1" t="s">
        <v>299</v>
      </c>
      <c r="F437" t="s">
        <v>484</v>
      </c>
      <c r="G437" t="s">
        <v>51</v>
      </c>
      <c r="H437" t="s">
        <v>490</v>
      </c>
      <c r="I437" t="s">
        <v>525</v>
      </c>
      <c r="J437" s="4" t="s">
        <v>526</v>
      </c>
      <c r="K437" t="s">
        <v>2602</v>
      </c>
      <c r="L437" t="s">
        <v>2603</v>
      </c>
      <c r="M437">
        <f t="shared" ca="1" si="30"/>
        <v>0</v>
      </c>
      <c r="N437">
        <f t="shared" ca="1" si="31"/>
        <v>50</v>
      </c>
      <c r="O437">
        <f t="shared" si="32"/>
        <v>0</v>
      </c>
      <c r="P437">
        <f t="shared" ca="1" si="33"/>
        <v>0</v>
      </c>
      <c r="Q437">
        <f t="shared" ca="1" si="34"/>
        <v>0</v>
      </c>
      <c r="R437">
        <v>50</v>
      </c>
      <c r="S437">
        <v>100</v>
      </c>
      <c r="T437" t="s">
        <v>51</v>
      </c>
      <c r="U437" t="s">
        <v>196</v>
      </c>
      <c r="V437" t="s">
        <v>196</v>
      </c>
    </row>
    <row r="438" spans="1:22" x14ac:dyDescent="0.25">
      <c r="A438">
        <v>71</v>
      </c>
      <c r="C438" t="s">
        <v>2604</v>
      </c>
      <c r="D438" t="s">
        <v>298</v>
      </c>
      <c r="E438" s="1" t="s">
        <v>299</v>
      </c>
      <c r="F438" t="s">
        <v>484</v>
      </c>
      <c r="G438" t="s">
        <v>52</v>
      </c>
      <c r="H438" t="s">
        <v>490</v>
      </c>
      <c r="I438" t="s">
        <v>525</v>
      </c>
      <c r="J438" s="4" t="s">
        <v>526</v>
      </c>
      <c r="K438" t="s">
        <v>2604</v>
      </c>
      <c r="L438" t="s">
        <v>2605</v>
      </c>
      <c r="M438">
        <f t="shared" ca="1" si="30"/>
        <v>0</v>
      </c>
      <c r="N438">
        <f t="shared" ca="1" si="31"/>
        <v>50</v>
      </c>
      <c r="O438">
        <f t="shared" si="32"/>
        <v>0</v>
      </c>
      <c r="P438">
        <f t="shared" ca="1" si="33"/>
        <v>0</v>
      </c>
      <c r="Q438">
        <f t="shared" ca="1" si="34"/>
        <v>0</v>
      </c>
      <c r="R438">
        <v>50</v>
      </c>
      <c r="S438">
        <v>100</v>
      </c>
      <c r="T438" t="s">
        <v>52</v>
      </c>
      <c r="U438" t="s">
        <v>196</v>
      </c>
      <c r="V438" t="s">
        <v>196</v>
      </c>
    </row>
    <row r="439" spans="1:22" x14ac:dyDescent="0.25">
      <c r="A439">
        <v>71</v>
      </c>
      <c r="C439" t="s">
        <v>2606</v>
      </c>
      <c r="D439" t="s">
        <v>298</v>
      </c>
      <c r="E439" s="1" t="s">
        <v>299</v>
      </c>
      <c r="F439" t="s">
        <v>484</v>
      </c>
      <c r="G439" t="s">
        <v>53</v>
      </c>
      <c r="H439" t="s">
        <v>490</v>
      </c>
      <c r="I439" t="s">
        <v>525</v>
      </c>
      <c r="J439" s="4" t="s">
        <v>526</v>
      </c>
      <c r="K439" t="s">
        <v>2606</v>
      </c>
      <c r="L439" t="s">
        <v>2607</v>
      </c>
      <c r="M439">
        <f t="shared" ca="1" si="30"/>
        <v>0</v>
      </c>
      <c r="N439">
        <f t="shared" ca="1" si="31"/>
        <v>50</v>
      </c>
      <c r="O439">
        <f t="shared" si="32"/>
        <v>0</v>
      </c>
      <c r="P439">
        <f t="shared" ca="1" si="33"/>
        <v>0</v>
      </c>
      <c r="Q439">
        <f t="shared" ca="1" si="34"/>
        <v>0</v>
      </c>
      <c r="R439">
        <v>50</v>
      </c>
      <c r="S439">
        <v>100</v>
      </c>
      <c r="T439" t="s">
        <v>53</v>
      </c>
      <c r="U439" t="s">
        <v>196</v>
      </c>
      <c r="V439" t="s">
        <v>196</v>
      </c>
    </row>
    <row r="440" spans="1:22" x14ac:dyDescent="0.25">
      <c r="A440">
        <v>72</v>
      </c>
      <c r="C440" t="s">
        <v>2608</v>
      </c>
      <c r="D440" t="s">
        <v>298</v>
      </c>
      <c r="E440" s="1" t="s">
        <v>299</v>
      </c>
      <c r="F440" t="s">
        <v>485</v>
      </c>
      <c r="G440" t="s">
        <v>208</v>
      </c>
      <c r="H440" t="s">
        <v>490</v>
      </c>
      <c r="I440" t="s">
        <v>525</v>
      </c>
      <c r="J440" s="4" t="s">
        <v>526</v>
      </c>
      <c r="K440" t="s">
        <v>2608</v>
      </c>
      <c r="L440" t="s">
        <v>2609</v>
      </c>
      <c r="M440">
        <f t="shared" ca="1" si="30"/>
        <v>0</v>
      </c>
      <c r="N440">
        <f t="shared" ca="1" si="31"/>
        <v>50</v>
      </c>
      <c r="O440">
        <f t="shared" si="32"/>
        <v>0</v>
      </c>
      <c r="P440">
        <f t="shared" ca="1" si="33"/>
        <v>0</v>
      </c>
      <c r="Q440">
        <f t="shared" ca="1" si="34"/>
        <v>0</v>
      </c>
      <c r="R440">
        <v>50</v>
      </c>
      <c r="S440">
        <v>100</v>
      </c>
      <c r="T440" t="s">
        <v>208</v>
      </c>
      <c r="U440" t="s">
        <v>196</v>
      </c>
      <c r="V440" t="s">
        <v>196</v>
      </c>
    </row>
    <row r="441" spans="1:22" x14ac:dyDescent="0.25">
      <c r="A441">
        <v>72</v>
      </c>
      <c r="C441" t="s">
        <v>2610</v>
      </c>
      <c r="D441" t="s">
        <v>298</v>
      </c>
      <c r="E441" s="1" t="s">
        <v>299</v>
      </c>
      <c r="F441" t="s">
        <v>485</v>
      </c>
      <c r="G441" t="s">
        <v>49</v>
      </c>
      <c r="H441" t="s">
        <v>490</v>
      </c>
      <c r="I441" t="s">
        <v>525</v>
      </c>
      <c r="J441" s="4" t="s">
        <v>526</v>
      </c>
      <c r="K441" t="s">
        <v>2610</v>
      </c>
      <c r="L441" t="s">
        <v>2611</v>
      </c>
      <c r="M441">
        <f t="shared" ca="1" si="30"/>
        <v>0</v>
      </c>
      <c r="N441">
        <f t="shared" ca="1" si="31"/>
        <v>50</v>
      </c>
      <c r="O441">
        <f t="shared" si="32"/>
        <v>0</v>
      </c>
      <c r="P441">
        <f t="shared" ca="1" si="33"/>
        <v>0</v>
      </c>
      <c r="Q441">
        <f t="shared" ca="1" si="34"/>
        <v>0</v>
      </c>
      <c r="R441">
        <v>50</v>
      </c>
      <c r="S441">
        <v>100</v>
      </c>
      <c r="T441" t="s">
        <v>49</v>
      </c>
      <c r="U441" t="s">
        <v>196</v>
      </c>
      <c r="V441" t="s">
        <v>196</v>
      </c>
    </row>
    <row r="442" spans="1:22" x14ac:dyDescent="0.25">
      <c r="A442">
        <v>72</v>
      </c>
      <c r="C442" t="s">
        <v>2612</v>
      </c>
      <c r="D442" t="s">
        <v>298</v>
      </c>
      <c r="E442" s="1" t="s">
        <v>299</v>
      </c>
      <c r="F442" t="s">
        <v>485</v>
      </c>
      <c r="G442" t="s">
        <v>50</v>
      </c>
      <c r="H442" t="s">
        <v>490</v>
      </c>
      <c r="I442" t="s">
        <v>525</v>
      </c>
      <c r="J442" s="4" t="s">
        <v>526</v>
      </c>
      <c r="K442" t="s">
        <v>2612</v>
      </c>
      <c r="L442" t="s">
        <v>2613</v>
      </c>
      <c r="M442">
        <f t="shared" ca="1" si="30"/>
        <v>0</v>
      </c>
      <c r="N442">
        <f t="shared" ca="1" si="31"/>
        <v>50</v>
      </c>
      <c r="O442">
        <f t="shared" si="32"/>
        <v>0</v>
      </c>
      <c r="P442">
        <f t="shared" ca="1" si="33"/>
        <v>0</v>
      </c>
      <c r="Q442">
        <f t="shared" ca="1" si="34"/>
        <v>0</v>
      </c>
      <c r="R442">
        <v>50</v>
      </c>
      <c r="S442">
        <v>100</v>
      </c>
      <c r="T442" t="s">
        <v>50</v>
      </c>
      <c r="U442" t="s">
        <v>196</v>
      </c>
      <c r="V442" t="s">
        <v>196</v>
      </c>
    </row>
    <row r="443" spans="1:22" x14ac:dyDescent="0.25">
      <c r="A443">
        <v>72</v>
      </c>
      <c r="C443" t="s">
        <v>2614</v>
      </c>
      <c r="D443" t="s">
        <v>298</v>
      </c>
      <c r="E443" s="1" t="s">
        <v>299</v>
      </c>
      <c r="F443" t="s">
        <v>485</v>
      </c>
      <c r="G443" t="s">
        <v>51</v>
      </c>
      <c r="H443" t="s">
        <v>490</v>
      </c>
      <c r="I443" t="s">
        <v>525</v>
      </c>
      <c r="J443" s="4" t="s">
        <v>526</v>
      </c>
      <c r="K443" t="s">
        <v>2614</v>
      </c>
      <c r="L443" t="s">
        <v>2615</v>
      </c>
      <c r="M443">
        <f t="shared" ca="1" si="30"/>
        <v>0</v>
      </c>
      <c r="N443">
        <f t="shared" ca="1" si="31"/>
        <v>50</v>
      </c>
      <c r="O443">
        <f t="shared" si="32"/>
        <v>0</v>
      </c>
      <c r="P443">
        <f t="shared" ca="1" si="33"/>
        <v>0</v>
      </c>
      <c r="Q443">
        <f t="shared" ca="1" si="34"/>
        <v>0</v>
      </c>
      <c r="R443">
        <v>50</v>
      </c>
      <c r="S443">
        <v>100</v>
      </c>
      <c r="T443" t="s">
        <v>51</v>
      </c>
      <c r="U443" t="s">
        <v>196</v>
      </c>
      <c r="V443" t="s">
        <v>196</v>
      </c>
    </row>
    <row r="444" spans="1:22" x14ac:dyDescent="0.25">
      <c r="A444">
        <v>72</v>
      </c>
      <c r="C444" t="s">
        <v>2616</v>
      </c>
      <c r="D444" t="s">
        <v>298</v>
      </c>
      <c r="E444" s="1" t="s">
        <v>299</v>
      </c>
      <c r="F444" t="s">
        <v>485</v>
      </c>
      <c r="G444" t="s">
        <v>52</v>
      </c>
      <c r="H444" t="s">
        <v>490</v>
      </c>
      <c r="I444" t="s">
        <v>525</v>
      </c>
      <c r="J444" s="4" t="s">
        <v>526</v>
      </c>
      <c r="K444" t="s">
        <v>2616</v>
      </c>
      <c r="L444" t="s">
        <v>2617</v>
      </c>
      <c r="M444">
        <f t="shared" ca="1" si="30"/>
        <v>0</v>
      </c>
      <c r="N444">
        <f t="shared" ca="1" si="31"/>
        <v>50</v>
      </c>
      <c r="O444">
        <f t="shared" si="32"/>
        <v>0</v>
      </c>
      <c r="P444">
        <f t="shared" ca="1" si="33"/>
        <v>0</v>
      </c>
      <c r="Q444">
        <f t="shared" ca="1" si="34"/>
        <v>0</v>
      </c>
      <c r="R444">
        <v>50</v>
      </c>
      <c r="S444">
        <v>100</v>
      </c>
      <c r="T444" t="s">
        <v>52</v>
      </c>
      <c r="U444" t="s">
        <v>196</v>
      </c>
      <c r="V444" t="s">
        <v>196</v>
      </c>
    </row>
    <row r="445" spans="1:22" x14ac:dyDescent="0.25">
      <c r="A445">
        <v>72</v>
      </c>
      <c r="C445" t="s">
        <v>2618</v>
      </c>
      <c r="D445" t="s">
        <v>298</v>
      </c>
      <c r="E445" s="1" t="s">
        <v>299</v>
      </c>
      <c r="F445" t="s">
        <v>485</v>
      </c>
      <c r="G445" t="s">
        <v>53</v>
      </c>
      <c r="H445" t="s">
        <v>490</v>
      </c>
      <c r="I445" t="s">
        <v>525</v>
      </c>
      <c r="J445" s="4" t="s">
        <v>526</v>
      </c>
      <c r="K445" t="s">
        <v>2618</v>
      </c>
      <c r="L445" t="s">
        <v>2619</v>
      </c>
      <c r="M445">
        <f t="shared" ca="1" si="30"/>
        <v>0</v>
      </c>
      <c r="N445">
        <f t="shared" ca="1" si="31"/>
        <v>50</v>
      </c>
      <c r="O445">
        <f t="shared" si="32"/>
        <v>0</v>
      </c>
      <c r="P445">
        <f t="shared" ca="1" si="33"/>
        <v>0</v>
      </c>
      <c r="Q445">
        <f t="shared" ca="1" si="34"/>
        <v>0</v>
      </c>
      <c r="R445">
        <v>50</v>
      </c>
      <c r="S445">
        <v>100</v>
      </c>
      <c r="T445" t="s">
        <v>53</v>
      </c>
      <c r="U445" t="s">
        <v>196</v>
      </c>
      <c r="V445" t="s">
        <v>196</v>
      </c>
    </row>
    <row r="446" spans="1:22" x14ac:dyDescent="0.25">
      <c r="A446">
        <v>73</v>
      </c>
      <c r="C446" t="s">
        <v>383</v>
      </c>
      <c r="D446" t="s">
        <v>298</v>
      </c>
      <c r="E446" s="1" t="s">
        <v>299</v>
      </c>
      <c r="F446" t="s">
        <v>486</v>
      </c>
      <c r="G446" t="s">
        <v>208</v>
      </c>
      <c r="H446" t="s">
        <v>490</v>
      </c>
      <c r="I446" t="s">
        <v>525</v>
      </c>
      <c r="J446" s="4" t="s">
        <v>526</v>
      </c>
      <c r="K446" t="s">
        <v>383</v>
      </c>
      <c r="L446" t="s">
        <v>384</v>
      </c>
      <c r="M446">
        <f t="shared" ca="1" si="30"/>
        <v>0</v>
      </c>
      <c r="N446">
        <f t="shared" ca="1" si="31"/>
        <v>50</v>
      </c>
      <c r="O446">
        <f t="shared" si="32"/>
        <v>0</v>
      </c>
      <c r="P446">
        <f t="shared" ca="1" si="33"/>
        <v>0</v>
      </c>
      <c r="Q446">
        <f t="shared" ca="1" si="34"/>
        <v>0</v>
      </c>
      <c r="R446">
        <v>50</v>
      </c>
      <c r="S446">
        <v>100</v>
      </c>
      <c r="T446" t="s">
        <v>208</v>
      </c>
      <c r="U446" t="s">
        <v>196</v>
      </c>
      <c r="V446" t="s">
        <v>196</v>
      </c>
    </row>
    <row r="447" spans="1:22" x14ac:dyDescent="0.25">
      <c r="A447">
        <v>73</v>
      </c>
      <c r="C447" t="s">
        <v>385</v>
      </c>
      <c r="D447" t="s">
        <v>298</v>
      </c>
      <c r="E447" s="1" t="s">
        <v>299</v>
      </c>
      <c r="F447" t="s">
        <v>486</v>
      </c>
      <c r="G447" t="s">
        <v>49</v>
      </c>
      <c r="H447" t="s">
        <v>490</v>
      </c>
      <c r="I447" t="s">
        <v>525</v>
      </c>
      <c r="J447" s="4" t="s">
        <v>526</v>
      </c>
      <c r="K447" t="s">
        <v>385</v>
      </c>
      <c r="L447" t="s">
        <v>386</v>
      </c>
      <c r="M447">
        <f t="shared" ca="1" si="30"/>
        <v>0</v>
      </c>
      <c r="N447">
        <f t="shared" ca="1" si="31"/>
        <v>50</v>
      </c>
      <c r="O447">
        <f t="shared" si="32"/>
        <v>0</v>
      </c>
      <c r="P447">
        <f t="shared" ca="1" si="33"/>
        <v>0</v>
      </c>
      <c r="Q447">
        <f t="shared" ca="1" si="34"/>
        <v>0</v>
      </c>
      <c r="R447">
        <v>50</v>
      </c>
      <c r="S447">
        <v>100</v>
      </c>
      <c r="T447" t="s">
        <v>49</v>
      </c>
      <c r="U447" t="s">
        <v>196</v>
      </c>
      <c r="V447" t="s">
        <v>196</v>
      </c>
    </row>
    <row r="448" spans="1:22" x14ac:dyDescent="0.25">
      <c r="A448">
        <v>73</v>
      </c>
      <c r="C448" t="s">
        <v>387</v>
      </c>
      <c r="D448" t="s">
        <v>298</v>
      </c>
      <c r="E448" s="1" t="s">
        <v>299</v>
      </c>
      <c r="F448" t="s">
        <v>486</v>
      </c>
      <c r="G448" t="s">
        <v>50</v>
      </c>
      <c r="H448" t="s">
        <v>490</v>
      </c>
      <c r="I448" t="s">
        <v>525</v>
      </c>
      <c r="J448" s="4" t="s">
        <v>526</v>
      </c>
      <c r="K448" t="s">
        <v>387</v>
      </c>
      <c r="L448" t="s">
        <v>388</v>
      </c>
      <c r="M448">
        <f t="shared" ca="1" si="30"/>
        <v>0</v>
      </c>
      <c r="N448">
        <f t="shared" ca="1" si="31"/>
        <v>50</v>
      </c>
      <c r="O448">
        <f t="shared" si="32"/>
        <v>0</v>
      </c>
      <c r="P448">
        <f t="shared" ca="1" si="33"/>
        <v>0</v>
      </c>
      <c r="Q448">
        <f t="shared" ca="1" si="34"/>
        <v>0</v>
      </c>
      <c r="R448">
        <v>50</v>
      </c>
      <c r="S448">
        <v>100</v>
      </c>
      <c r="T448" t="s">
        <v>50</v>
      </c>
      <c r="U448" t="s">
        <v>196</v>
      </c>
      <c r="V448" t="s">
        <v>196</v>
      </c>
    </row>
    <row r="449" spans="1:22" x14ac:dyDescent="0.25">
      <c r="A449">
        <v>73</v>
      </c>
      <c r="C449" t="s">
        <v>389</v>
      </c>
      <c r="D449" t="s">
        <v>298</v>
      </c>
      <c r="E449" s="1" t="s">
        <v>299</v>
      </c>
      <c r="F449" t="s">
        <v>486</v>
      </c>
      <c r="G449" t="s">
        <v>51</v>
      </c>
      <c r="H449" t="s">
        <v>490</v>
      </c>
      <c r="I449" t="s">
        <v>525</v>
      </c>
      <c r="J449" s="4" t="s">
        <v>526</v>
      </c>
      <c r="K449" t="s">
        <v>389</v>
      </c>
      <c r="L449" t="s">
        <v>390</v>
      </c>
      <c r="M449">
        <f t="shared" ca="1" si="30"/>
        <v>0</v>
      </c>
      <c r="N449">
        <f t="shared" ca="1" si="31"/>
        <v>50</v>
      </c>
      <c r="O449">
        <f t="shared" si="32"/>
        <v>0</v>
      </c>
      <c r="P449">
        <f t="shared" ca="1" si="33"/>
        <v>0</v>
      </c>
      <c r="Q449">
        <f t="shared" ca="1" si="34"/>
        <v>0</v>
      </c>
      <c r="R449">
        <v>50</v>
      </c>
      <c r="S449">
        <v>100</v>
      </c>
      <c r="T449" t="s">
        <v>51</v>
      </c>
      <c r="U449" t="s">
        <v>196</v>
      </c>
      <c r="V449" t="s">
        <v>196</v>
      </c>
    </row>
    <row r="450" spans="1:22" x14ac:dyDescent="0.25">
      <c r="A450">
        <v>73</v>
      </c>
      <c r="C450" t="s">
        <v>391</v>
      </c>
      <c r="D450" t="s">
        <v>298</v>
      </c>
      <c r="E450" s="1" t="s">
        <v>299</v>
      </c>
      <c r="F450" t="s">
        <v>486</v>
      </c>
      <c r="G450" t="s">
        <v>52</v>
      </c>
      <c r="H450" t="s">
        <v>490</v>
      </c>
      <c r="I450" t="s">
        <v>525</v>
      </c>
      <c r="J450" s="4" t="s">
        <v>526</v>
      </c>
      <c r="K450" t="s">
        <v>391</v>
      </c>
      <c r="L450" t="s">
        <v>392</v>
      </c>
      <c r="M450">
        <f t="shared" ca="1" si="30"/>
        <v>0</v>
      </c>
      <c r="N450">
        <f t="shared" ca="1" si="31"/>
        <v>50</v>
      </c>
      <c r="O450">
        <f t="shared" si="32"/>
        <v>0</v>
      </c>
      <c r="P450">
        <f t="shared" ca="1" si="33"/>
        <v>0</v>
      </c>
      <c r="Q450">
        <f t="shared" ca="1" si="34"/>
        <v>0</v>
      </c>
      <c r="R450">
        <v>50</v>
      </c>
      <c r="S450">
        <v>100</v>
      </c>
      <c r="T450" t="s">
        <v>52</v>
      </c>
      <c r="U450" t="s">
        <v>196</v>
      </c>
      <c r="V450" t="s">
        <v>196</v>
      </c>
    </row>
    <row r="451" spans="1:22" x14ac:dyDescent="0.25">
      <c r="A451">
        <v>73</v>
      </c>
      <c r="C451" t="s">
        <v>649</v>
      </c>
      <c r="D451" t="s">
        <v>298</v>
      </c>
      <c r="E451" s="1" t="s">
        <v>299</v>
      </c>
      <c r="F451" t="s">
        <v>486</v>
      </c>
      <c r="G451" t="s">
        <v>53</v>
      </c>
      <c r="H451" t="s">
        <v>490</v>
      </c>
      <c r="I451" t="s">
        <v>525</v>
      </c>
      <c r="J451" s="4" t="s">
        <v>526</v>
      </c>
      <c r="K451" t="s">
        <v>649</v>
      </c>
      <c r="L451" t="s">
        <v>393</v>
      </c>
      <c r="M451">
        <f t="shared" ca="1" si="30"/>
        <v>0</v>
      </c>
      <c r="N451">
        <f t="shared" ca="1" si="31"/>
        <v>50</v>
      </c>
      <c r="O451">
        <f t="shared" si="32"/>
        <v>0</v>
      </c>
      <c r="P451">
        <f t="shared" ca="1" si="33"/>
        <v>0</v>
      </c>
      <c r="Q451">
        <f t="shared" ca="1" si="34"/>
        <v>0</v>
      </c>
      <c r="R451">
        <v>50</v>
      </c>
      <c r="S451">
        <v>100</v>
      </c>
      <c r="T451" t="s">
        <v>53</v>
      </c>
      <c r="U451" t="s">
        <v>196</v>
      </c>
      <c r="V451" t="s">
        <v>196</v>
      </c>
    </row>
    <row r="452" spans="1:22" x14ac:dyDescent="0.25">
      <c r="A452">
        <v>74</v>
      </c>
      <c r="C452" t="s">
        <v>1423</v>
      </c>
      <c r="D452" t="s">
        <v>298</v>
      </c>
      <c r="E452" s="1" t="s">
        <v>299</v>
      </c>
      <c r="F452" t="s">
        <v>1012</v>
      </c>
      <c r="G452" t="s">
        <v>208</v>
      </c>
      <c r="H452" t="s">
        <v>490</v>
      </c>
      <c r="I452" t="s">
        <v>525</v>
      </c>
      <c r="J452" s="4" t="s">
        <v>526</v>
      </c>
      <c r="K452" t="s">
        <v>1423</v>
      </c>
      <c r="L452" t="s">
        <v>1424</v>
      </c>
      <c r="M452">
        <f t="shared" ca="1" si="30"/>
        <v>0</v>
      </c>
      <c r="N452">
        <f t="shared" ca="1" si="31"/>
        <v>50</v>
      </c>
      <c r="O452">
        <f t="shared" si="32"/>
        <v>0</v>
      </c>
      <c r="P452">
        <f t="shared" ca="1" si="33"/>
        <v>0</v>
      </c>
      <c r="Q452">
        <f t="shared" ca="1" si="34"/>
        <v>0</v>
      </c>
      <c r="R452">
        <v>50</v>
      </c>
      <c r="S452">
        <v>100</v>
      </c>
      <c r="T452" t="s">
        <v>208</v>
      </c>
      <c r="U452" t="s">
        <v>196</v>
      </c>
      <c r="V452" t="s">
        <v>196</v>
      </c>
    </row>
    <row r="453" spans="1:22" x14ac:dyDescent="0.25">
      <c r="A453">
        <v>74</v>
      </c>
      <c r="C453" t="s">
        <v>1425</v>
      </c>
      <c r="D453" t="s">
        <v>298</v>
      </c>
      <c r="E453" s="1" t="s">
        <v>299</v>
      </c>
      <c r="F453" t="s">
        <v>1012</v>
      </c>
      <c r="G453" t="s">
        <v>49</v>
      </c>
      <c r="H453" t="s">
        <v>490</v>
      </c>
      <c r="I453" t="s">
        <v>525</v>
      </c>
      <c r="J453" s="4" t="s">
        <v>526</v>
      </c>
      <c r="K453" t="s">
        <v>1425</v>
      </c>
      <c r="L453" t="s">
        <v>1426</v>
      </c>
      <c r="M453">
        <f t="shared" ca="1" si="30"/>
        <v>0</v>
      </c>
      <c r="N453">
        <f t="shared" ca="1" si="31"/>
        <v>50</v>
      </c>
      <c r="O453">
        <f t="shared" si="32"/>
        <v>0</v>
      </c>
      <c r="P453">
        <f t="shared" ca="1" si="33"/>
        <v>0</v>
      </c>
      <c r="Q453">
        <f t="shared" ca="1" si="34"/>
        <v>0</v>
      </c>
      <c r="R453">
        <v>50</v>
      </c>
      <c r="S453">
        <v>100</v>
      </c>
      <c r="T453" t="s">
        <v>49</v>
      </c>
      <c r="U453" t="s">
        <v>196</v>
      </c>
      <c r="V453" t="s">
        <v>196</v>
      </c>
    </row>
    <row r="454" spans="1:22" x14ac:dyDescent="0.25">
      <c r="A454">
        <v>74</v>
      </c>
      <c r="C454" t="s">
        <v>1427</v>
      </c>
      <c r="D454" t="s">
        <v>298</v>
      </c>
      <c r="E454" s="1" t="s">
        <v>299</v>
      </c>
      <c r="F454" t="s">
        <v>1012</v>
      </c>
      <c r="G454" t="s">
        <v>50</v>
      </c>
      <c r="H454" t="s">
        <v>490</v>
      </c>
      <c r="I454" t="s">
        <v>525</v>
      </c>
      <c r="J454" s="4" t="s">
        <v>526</v>
      </c>
      <c r="K454" t="s">
        <v>1427</v>
      </c>
      <c r="L454" t="s">
        <v>1428</v>
      </c>
      <c r="M454">
        <f t="shared" ca="1" si="30"/>
        <v>0</v>
      </c>
      <c r="N454">
        <f t="shared" ca="1" si="31"/>
        <v>50</v>
      </c>
      <c r="O454">
        <f t="shared" si="32"/>
        <v>0</v>
      </c>
      <c r="P454">
        <f t="shared" ca="1" si="33"/>
        <v>0</v>
      </c>
      <c r="Q454">
        <f t="shared" ca="1" si="34"/>
        <v>0</v>
      </c>
      <c r="R454">
        <v>50</v>
      </c>
      <c r="S454">
        <v>100</v>
      </c>
      <c r="T454" t="s">
        <v>50</v>
      </c>
      <c r="U454" t="s">
        <v>196</v>
      </c>
      <c r="V454" t="s">
        <v>196</v>
      </c>
    </row>
    <row r="455" spans="1:22" x14ac:dyDescent="0.25">
      <c r="A455">
        <v>74</v>
      </c>
      <c r="C455" t="s">
        <v>1429</v>
      </c>
      <c r="D455" t="s">
        <v>298</v>
      </c>
      <c r="E455" s="1" t="s">
        <v>299</v>
      </c>
      <c r="F455" t="s">
        <v>1012</v>
      </c>
      <c r="G455" t="s">
        <v>51</v>
      </c>
      <c r="H455" t="s">
        <v>490</v>
      </c>
      <c r="I455" t="s">
        <v>525</v>
      </c>
      <c r="J455" s="4" t="s">
        <v>526</v>
      </c>
      <c r="K455" t="s">
        <v>1429</v>
      </c>
      <c r="L455" t="s">
        <v>1430</v>
      </c>
      <c r="M455">
        <f t="shared" ref="M455:M518" ca="1" si="35">IF(ISERROR(VLOOKUP(A455,INDIRECT(J455),MATCH(G455,INDIRECT(I455),FALSE))),0,VLOOKUP(A455,INDIRECT(J455),MATCH(G455,INDIRECT(I455),FALSE)))</f>
        <v>0</v>
      </c>
      <c r="N455">
        <f t="shared" ref="N455:N518" ca="1" si="36">IF(ISERROR(VLOOKUP(A455,INDIRECT(J455),MATCH("WHLS $",INDIRECT(I455),FALSE))),0,VLOOKUP(A455,INDIRECT(J455),MATCH("WHLS $",INDIRECT(I455),FALSE)))</f>
        <v>50</v>
      </c>
      <c r="O455">
        <f t="shared" ref="O455:O518" si="37">(DiscountBooking+DiscountExtra) * 100</f>
        <v>0</v>
      </c>
      <c r="P455">
        <f t="shared" ref="P455:P518" ca="1" si="38">M455*R455</f>
        <v>0</v>
      </c>
      <c r="Q455">
        <f t="shared" ref="Q455:Q518" ca="1" si="39">P455*(1-(O455/100))</f>
        <v>0</v>
      </c>
      <c r="R455">
        <v>50</v>
      </c>
      <c r="S455">
        <v>100</v>
      </c>
      <c r="T455" t="s">
        <v>51</v>
      </c>
      <c r="U455" t="s">
        <v>196</v>
      </c>
      <c r="V455" t="s">
        <v>196</v>
      </c>
    </row>
    <row r="456" spans="1:22" x14ac:dyDescent="0.25">
      <c r="A456">
        <v>74</v>
      </c>
      <c r="C456" t="s">
        <v>1431</v>
      </c>
      <c r="D456" t="s">
        <v>298</v>
      </c>
      <c r="E456" s="1" t="s">
        <v>299</v>
      </c>
      <c r="F456" t="s">
        <v>1012</v>
      </c>
      <c r="G456" t="s">
        <v>52</v>
      </c>
      <c r="H456" t="s">
        <v>490</v>
      </c>
      <c r="I456" t="s">
        <v>525</v>
      </c>
      <c r="J456" s="4" t="s">
        <v>526</v>
      </c>
      <c r="K456" t="s">
        <v>1431</v>
      </c>
      <c r="L456" t="s">
        <v>1432</v>
      </c>
      <c r="M456">
        <f t="shared" ca="1" si="35"/>
        <v>0</v>
      </c>
      <c r="N456">
        <f t="shared" ca="1" si="36"/>
        <v>50</v>
      </c>
      <c r="O456">
        <f t="shared" si="37"/>
        <v>0</v>
      </c>
      <c r="P456">
        <f t="shared" ca="1" si="38"/>
        <v>0</v>
      </c>
      <c r="Q456">
        <f t="shared" ca="1" si="39"/>
        <v>0</v>
      </c>
      <c r="R456">
        <v>50</v>
      </c>
      <c r="S456">
        <v>100</v>
      </c>
      <c r="T456" t="s">
        <v>52</v>
      </c>
      <c r="U456" t="s">
        <v>196</v>
      </c>
      <c r="V456" t="s">
        <v>196</v>
      </c>
    </row>
    <row r="457" spans="1:22" x14ac:dyDescent="0.25">
      <c r="A457">
        <v>74</v>
      </c>
      <c r="C457" t="s">
        <v>1433</v>
      </c>
      <c r="D457" t="s">
        <v>298</v>
      </c>
      <c r="E457" s="1" t="s">
        <v>299</v>
      </c>
      <c r="F457" t="s">
        <v>1012</v>
      </c>
      <c r="G457" t="s">
        <v>53</v>
      </c>
      <c r="H457" t="s">
        <v>490</v>
      </c>
      <c r="I457" t="s">
        <v>525</v>
      </c>
      <c r="J457" s="4" t="s">
        <v>526</v>
      </c>
      <c r="K457" t="s">
        <v>1433</v>
      </c>
      <c r="L457" t="s">
        <v>1434</v>
      </c>
      <c r="M457">
        <f t="shared" ca="1" si="35"/>
        <v>0</v>
      </c>
      <c r="N457">
        <f t="shared" ca="1" si="36"/>
        <v>50</v>
      </c>
      <c r="O457">
        <f t="shared" si="37"/>
        <v>0</v>
      </c>
      <c r="P457">
        <f t="shared" ca="1" si="38"/>
        <v>0</v>
      </c>
      <c r="Q457">
        <f t="shared" ca="1" si="39"/>
        <v>0</v>
      </c>
      <c r="R457">
        <v>50</v>
      </c>
      <c r="S457">
        <v>100</v>
      </c>
      <c r="T457" t="s">
        <v>53</v>
      </c>
      <c r="U457" t="s">
        <v>196</v>
      </c>
      <c r="V457" t="s">
        <v>196</v>
      </c>
    </row>
    <row r="458" spans="1:22" x14ac:dyDescent="0.25">
      <c r="A458">
        <v>75</v>
      </c>
      <c r="C458" t="s">
        <v>1435</v>
      </c>
      <c r="D458" t="s">
        <v>298</v>
      </c>
      <c r="E458" s="1" t="s">
        <v>299</v>
      </c>
      <c r="F458" t="s">
        <v>1024</v>
      </c>
      <c r="G458" t="s">
        <v>208</v>
      </c>
      <c r="H458" t="s">
        <v>490</v>
      </c>
      <c r="I458" t="s">
        <v>525</v>
      </c>
      <c r="J458" s="4" t="s">
        <v>526</v>
      </c>
      <c r="K458" t="s">
        <v>1435</v>
      </c>
      <c r="L458" t="s">
        <v>1436</v>
      </c>
      <c r="M458">
        <f t="shared" ca="1" si="35"/>
        <v>0</v>
      </c>
      <c r="N458">
        <f t="shared" ca="1" si="36"/>
        <v>50</v>
      </c>
      <c r="O458">
        <f t="shared" si="37"/>
        <v>0</v>
      </c>
      <c r="P458">
        <f t="shared" ca="1" si="38"/>
        <v>0</v>
      </c>
      <c r="Q458">
        <f t="shared" ca="1" si="39"/>
        <v>0</v>
      </c>
      <c r="R458">
        <v>50</v>
      </c>
      <c r="S458">
        <v>100</v>
      </c>
      <c r="T458" t="s">
        <v>208</v>
      </c>
      <c r="U458" t="s">
        <v>196</v>
      </c>
      <c r="V458" t="s">
        <v>196</v>
      </c>
    </row>
    <row r="459" spans="1:22" x14ac:dyDescent="0.25">
      <c r="A459">
        <v>75</v>
      </c>
      <c r="C459" t="s">
        <v>1437</v>
      </c>
      <c r="D459" t="s">
        <v>298</v>
      </c>
      <c r="E459" s="1" t="s">
        <v>299</v>
      </c>
      <c r="F459" t="s">
        <v>1024</v>
      </c>
      <c r="G459" t="s">
        <v>49</v>
      </c>
      <c r="H459" t="s">
        <v>490</v>
      </c>
      <c r="I459" t="s">
        <v>525</v>
      </c>
      <c r="J459" s="4" t="s">
        <v>526</v>
      </c>
      <c r="K459" t="s">
        <v>1437</v>
      </c>
      <c r="L459" t="s">
        <v>1438</v>
      </c>
      <c r="M459">
        <f t="shared" ca="1" si="35"/>
        <v>0</v>
      </c>
      <c r="N459">
        <f t="shared" ca="1" si="36"/>
        <v>50</v>
      </c>
      <c r="O459">
        <f t="shared" si="37"/>
        <v>0</v>
      </c>
      <c r="P459">
        <f t="shared" ca="1" si="38"/>
        <v>0</v>
      </c>
      <c r="Q459">
        <f t="shared" ca="1" si="39"/>
        <v>0</v>
      </c>
      <c r="R459">
        <v>50</v>
      </c>
      <c r="S459">
        <v>100</v>
      </c>
      <c r="T459" t="s">
        <v>49</v>
      </c>
      <c r="U459" t="s">
        <v>196</v>
      </c>
      <c r="V459" t="s">
        <v>196</v>
      </c>
    </row>
    <row r="460" spans="1:22" x14ac:dyDescent="0.25">
      <c r="A460">
        <v>75</v>
      </c>
      <c r="C460" t="s">
        <v>1439</v>
      </c>
      <c r="D460" t="s">
        <v>298</v>
      </c>
      <c r="E460" s="1" t="s">
        <v>299</v>
      </c>
      <c r="F460" t="s">
        <v>1024</v>
      </c>
      <c r="G460" t="s">
        <v>50</v>
      </c>
      <c r="H460" t="s">
        <v>490</v>
      </c>
      <c r="I460" t="s">
        <v>525</v>
      </c>
      <c r="J460" s="4" t="s">
        <v>526</v>
      </c>
      <c r="K460" t="s">
        <v>1439</v>
      </c>
      <c r="L460" t="s">
        <v>1440</v>
      </c>
      <c r="M460">
        <f t="shared" ca="1" si="35"/>
        <v>0</v>
      </c>
      <c r="N460">
        <f t="shared" ca="1" si="36"/>
        <v>50</v>
      </c>
      <c r="O460">
        <f t="shared" si="37"/>
        <v>0</v>
      </c>
      <c r="P460">
        <f t="shared" ca="1" si="38"/>
        <v>0</v>
      </c>
      <c r="Q460">
        <f t="shared" ca="1" si="39"/>
        <v>0</v>
      </c>
      <c r="R460">
        <v>50</v>
      </c>
      <c r="S460">
        <v>100</v>
      </c>
      <c r="T460" t="s">
        <v>50</v>
      </c>
      <c r="U460" t="s">
        <v>196</v>
      </c>
      <c r="V460" t="s">
        <v>196</v>
      </c>
    </row>
    <row r="461" spans="1:22" x14ac:dyDescent="0.25">
      <c r="A461">
        <v>75</v>
      </c>
      <c r="C461" t="s">
        <v>1441</v>
      </c>
      <c r="D461" t="s">
        <v>298</v>
      </c>
      <c r="E461" s="1" t="s">
        <v>299</v>
      </c>
      <c r="F461" t="s">
        <v>1024</v>
      </c>
      <c r="G461" t="s">
        <v>51</v>
      </c>
      <c r="H461" t="s">
        <v>490</v>
      </c>
      <c r="I461" t="s">
        <v>525</v>
      </c>
      <c r="J461" s="4" t="s">
        <v>526</v>
      </c>
      <c r="K461" t="s">
        <v>1441</v>
      </c>
      <c r="L461" t="s">
        <v>1442</v>
      </c>
      <c r="M461">
        <f t="shared" ca="1" si="35"/>
        <v>0</v>
      </c>
      <c r="N461">
        <f t="shared" ca="1" si="36"/>
        <v>50</v>
      </c>
      <c r="O461">
        <f t="shared" si="37"/>
        <v>0</v>
      </c>
      <c r="P461">
        <f t="shared" ca="1" si="38"/>
        <v>0</v>
      </c>
      <c r="Q461">
        <f t="shared" ca="1" si="39"/>
        <v>0</v>
      </c>
      <c r="R461">
        <v>50</v>
      </c>
      <c r="S461">
        <v>100</v>
      </c>
      <c r="T461" t="s">
        <v>51</v>
      </c>
      <c r="U461" t="s">
        <v>196</v>
      </c>
      <c r="V461" t="s">
        <v>196</v>
      </c>
    </row>
    <row r="462" spans="1:22" x14ac:dyDescent="0.25">
      <c r="A462">
        <v>75</v>
      </c>
      <c r="C462" t="s">
        <v>1443</v>
      </c>
      <c r="D462" t="s">
        <v>298</v>
      </c>
      <c r="E462" s="1" t="s">
        <v>299</v>
      </c>
      <c r="F462" t="s">
        <v>1024</v>
      </c>
      <c r="G462" t="s">
        <v>52</v>
      </c>
      <c r="H462" t="s">
        <v>490</v>
      </c>
      <c r="I462" t="s">
        <v>525</v>
      </c>
      <c r="J462" s="4" t="s">
        <v>526</v>
      </c>
      <c r="K462" t="s">
        <v>1443</v>
      </c>
      <c r="L462" t="s">
        <v>1444</v>
      </c>
      <c r="M462">
        <f t="shared" ca="1" si="35"/>
        <v>0</v>
      </c>
      <c r="N462">
        <f t="shared" ca="1" si="36"/>
        <v>50</v>
      </c>
      <c r="O462">
        <f t="shared" si="37"/>
        <v>0</v>
      </c>
      <c r="P462">
        <f t="shared" ca="1" si="38"/>
        <v>0</v>
      </c>
      <c r="Q462">
        <f t="shared" ca="1" si="39"/>
        <v>0</v>
      </c>
      <c r="R462">
        <v>50</v>
      </c>
      <c r="S462">
        <v>100</v>
      </c>
      <c r="T462" t="s">
        <v>52</v>
      </c>
      <c r="U462" t="s">
        <v>196</v>
      </c>
      <c r="V462" t="s">
        <v>196</v>
      </c>
    </row>
    <row r="463" spans="1:22" x14ac:dyDescent="0.25">
      <c r="A463">
        <v>75</v>
      </c>
      <c r="C463" t="s">
        <v>1445</v>
      </c>
      <c r="D463" t="s">
        <v>298</v>
      </c>
      <c r="E463" s="1" t="s">
        <v>299</v>
      </c>
      <c r="F463" t="s">
        <v>1024</v>
      </c>
      <c r="G463" t="s">
        <v>53</v>
      </c>
      <c r="H463" t="s">
        <v>490</v>
      </c>
      <c r="I463" t="s">
        <v>525</v>
      </c>
      <c r="J463" s="4" t="s">
        <v>526</v>
      </c>
      <c r="K463" t="s">
        <v>1445</v>
      </c>
      <c r="L463" t="s">
        <v>1446</v>
      </c>
      <c r="M463">
        <f t="shared" ca="1" si="35"/>
        <v>0</v>
      </c>
      <c r="N463">
        <f t="shared" ca="1" si="36"/>
        <v>50</v>
      </c>
      <c r="O463">
        <f t="shared" si="37"/>
        <v>0</v>
      </c>
      <c r="P463">
        <f t="shared" ca="1" si="38"/>
        <v>0</v>
      </c>
      <c r="Q463">
        <f t="shared" ca="1" si="39"/>
        <v>0</v>
      </c>
      <c r="R463">
        <v>50</v>
      </c>
      <c r="S463">
        <v>100</v>
      </c>
      <c r="T463" t="s">
        <v>53</v>
      </c>
      <c r="U463" t="s">
        <v>196</v>
      </c>
      <c r="V463" t="s">
        <v>196</v>
      </c>
    </row>
    <row r="464" spans="1:22" x14ac:dyDescent="0.25">
      <c r="A464">
        <v>76</v>
      </c>
      <c r="C464" t="s">
        <v>1461</v>
      </c>
      <c r="D464" t="s">
        <v>1448</v>
      </c>
      <c r="E464" s="1" t="s">
        <v>1449</v>
      </c>
      <c r="F464" t="s">
        <v>484</v>
      </c>
      <c r="G464" t="s">
        <v>208</v>
      </c>
      <c r="H464" t="s">
        <v>490</v>
      </c>
      <c r="I464" t="s">
        <v>525</v>
      </c>
      <c r="J464" s="4" t="s">
        <v>526</v>
      </c>
      <c r="K464" t="s">
        <v>1461</v>
      </c>
      <c r="L464" t="s">
        <v>1462</v>
      </c>
      <c r="M464">
        <f t="shared" ca="1" si="35"/>
        <v>0</v>
      </c>
      <c r="N464">
        <f t="shared" ca="1" si="36"/>
        <v>35</v>
      </c>
      <c r="O464">
        <f t="shared" si="37"/>
        <v>0</v>
      </c>
      <c r="P464">
        <f t="shared" ca="1" si="38"/>
        <v>0</v>
      </c>
      <c r="Q464">
        <f t="shared" ca="1" si="39"/>
        <v>0</v>
      </c>
      <c r="R464">
        <v>35</v>
      </c>
      <c r="S464">
        <v>70</v>
      </c>
      <c r="T464" t="s">
        <v>208</v>
      </c>
      <c r="U464" t="s">
        <v>196</v>
      </c>
      <c r="V464" t="s">
        <v>196</v>
      </c>
    </row>
    <row r="465" spans="1:22" x14ac:dyDescent="0.25">
      <c r="A465">
        <v>76</v>
      </c>
      <c r="C465" t="s">
        <v>1447</v>
      </c>
      <c r="D465" t="s">
        <v>1448</v>
      </c>
      <c r="E465" s="1" t="s">
        <v>1449</v>
      </c>
      <c r="F465" t="s">
        <v>484</v>
      </c>
      <c r="G465" t="s">
        <v>49</v>
      </c>
      <c r="H465" t="s">
        <v>490</v>
      </c>
      <c r="I465" t="s">
        <v>525</v>
      </c>
      <c r="J465" s="4" t="s">
        <v>526</v>
      </c>
      <c r="K465" t="s">
        <v>1447</v>
      </c>
      <c r="L465" t="s">
        <v>1450</v>
      </c>
      <c r="M465">
        <f t="shared" ca="1" si="35"/>
        <v>0</v>
      </c>
      <c r="N465">
        <f t="shared" ca="1" si="36"/>
        <v>35</v>
      </c>
      <c r="O465">
        <f t="shared" si="37"/>
        <v>0</v>
      </c>
      <c r="P465">
        <f t="shared" ca="1" si="38"/>
        <v>0</v>
      </c>
      <c r="Q465">
        <f t="shared" ca="1" si="39"/>
        <v>0</v>
      </c>
      <c r="R465">
        <v>35</v>
      </c>
      <c r="S465">
        <v>70</v>
      </c>
      <c r="T465" t="s">
        <v>49</v>
      </c>
      <c r="U465" t="s">
        <v>196</v>
      </c>
      <c r="V465" t="s">
        <v>196</v>
      </c>
    </row>
    <row r="466" spans="1:22" x14ac:dyDescent="0.25">
      <c r="A466">
        <v>76</v>
      </c>
      <c r="C466" t="s">
        <v>1451</v>
      </c>
      <c r="D466" t="s">
        <v>1448</v>
      </c>
      <c r="E466" s="1" t="s">
        <v>1449</v>
      </c>
      <c r="F466" t="s">
        <v>484</v>
      </c>
      <c r="G466" t="s">
        <v>50</v>
      </c>
      <c r="H466" t="s">
        <v>490</v>
      </c>
      <c r="I466" t="s">
        <v>525</v>
      </c>
      <c r="J466" s="4" t="s">
        <v>526</v>
      </c>
      <c r="K466" t="s">
        <v>1451</v>
      </c>
      <c r="L466" t="s">
        <v>1452</v>
      </c>
      <c r="M466">
        <f t="shared" ca="1" si="35"/>
        <v>0</v>
      </c>
      <c r="N466">
        <f t="shared" ca="1" si="36"/>
        <v>35</v>
      </c>
      <c r="O466">
        <f t="shared" si="37"/>
        <v>0</v>
      </c>
      <c r="P466">
        <f t="shared" ca="1" si="38"/>
        <v>0</v>
      </c>
      <c r="Q466">
        <f t="shared" ca="1" si="39"/>
        <v>0</v>
      </c>
      <c r="R466">
        <v>35</v>
      </c>
      <c r="S466">
        <v>70</v>
      </c>
      <c r="T466" t="s">
        <v>50</v>
      </c>
      <c r="U466" t="s">
        <v>196</v>
      </c>
      <c r="V466" t="s">
        <v>196</v>
      </c>
    </row>
    <row r="467" spans="1:22" x14ac:dyDescent="0.25">
      <c r="A467">
        <v>76</v>
      </c>
      <c r="C467" t="s">
        <v>1453</v>
      </c>
      <c r="D467" t="s">
        <v>1448</v>
      </c>
      <c r="E467" s="1" t="s">
        <v>1449</v>
      </c>
      <c r="F467" t="s">
        <v>484</v>
      </c>
      <c r="G467" t="s">
        <v>51</v>
      </c>
      <c r="H467" t="s">
        <v>490</v>
      </c>
      <c r="I467" t="s">
        <v>525</v>
      </c>
      <c r="J467" s="4" t="s">
        <v>526</v>
      </c>
      <c r="K467" t="s">
        <v>1453</v>
      </c>
      <c r="L467" t="s">
        <v>1454</v>
      </c>
      <c r="M467">
        <f t="shared" ca="1" si="35"/>
        <v>0</v>
      </c>
      <c r="N467">
        <f t="shared" ca="1" si="36"/>
        <v>35</v>
      </c>
      <c r="O467">
        <f t="shared" si="37"/>
        <v>0</v>
      </c>
      <c r="P467">
        <f t="shared" ca="1" si="38"/>
        <v>0</v>
      </c>
      <c r="Q467">
        <f t="shared" ca="1" si="39"/>
        <v>0</v>
      </c>
      <c r="R467">
        <v>35</v>
      </c>
      <c r="S467">
        <v>70</v>
      </c>
      <c r="T467" t="s">
        <v>51</v>
      </c>
      <c r="U467" t="s">
        <v>196</v>
      </c>
      <c r="V467" t="s">
        <v>196</v>
      </c>
    </row>
    <row r="468" spans="1:22" x14ac:dyDescent="0.25">
      <c r="A468">
        <v>76</v>
      </c>
      <c r="C468" t="s">
        <v>1463</v>
      </c>
      <c r="D468" t="s">
        <v>1448</v>
      </c>
      <c r="E468" s="1" t="s">
        <v>1449</v>
      </c>
      <c r="F468" t="s">
        <v>484</v>
      </c>
      <c r="G468" t="s">
        <v>52</v>
      </c>
      <c r="H468" t="s">
        <v>490</v>
      </c>
      <c r="I468" t="s">
        <v>525</v>
      </c>
      <c r="J468" s="4" t="s">
        <v>526</v>
      </c>
      <c r="K468" t="s">
        <v>1463</v>
      </c>
      <c r="L468" t="s">
        <v>1464</v>
      </c>
      <c r="M468">
        <f t="shared" ca="1" si="35"/>
        <v>0</v>
      </c>
      <c r="N468">
        <f t="shared" ca="1" si="36"/>
        <v>35</v>
      </c>
      <c r="O468">
        <f t="shared" si="37"/>
        <v>0</v>
      </c>
      <c r="P468">
        <f t="shared" ca="1" si="38"/>
        <v>0</v>
      </c>
      <c r="Q468">
        <f t="shared" ca="1" si="39"/>
        <v>0</v>
      </c>
      <c r="R468">
        <v>35</v>
      </c>
      <c r="S468">
        <v>70</v>
      </c>
      <c r="T468" t="s">
        <v>52</v>
      </c>
      <c r="U468" t="s">
        <v>196</v>
      </c>
      <c r="V468" t="s">
        <v>196</v>
      </c>
    </row>
    <row r="469" spans="1:22" x14ac:dyDescent="0.25">
      <c r="A469">
        <v>77</v>
      </c>
      <c r="C469" t="s">
        <v>1485</v>
      </c>
      <c r="D469" t="s">
        <v>1448</v>
      </c>
      <c r="E469" s="1" t="s">
        <v>1449</v>
      </c>
      <c r="F469" t="s">
        <v>486</v>
      </c>
      <c r="G469" t="s">
        <v>208</v>
      </c>
      <c r="H469" t="s">
        <v>490</v>
      </c>
      <c r="I469" t="s">
        <v>525</v>
      </c>
      <c r="J469" s="4" t="s">
        <v>526</v>
      </c>
      <c r="K469" t="s">
        <v>1485</v>
      </c>
      <c r="L469" t="s">
        <v>1486</v>
      </c>
      <c r="M469">
        <f t="shared" ca="1" si="35"/>
        <v>0</v>
      </c>
      <c r="N469">
        <f t="shared" ca="1" si="36"/>
        <v>35</v>
      </c>
      <c r="O469">
        <f t="shared" si="37"/>
        <v>0</v>
      </c>
      <c r="P469">
        <f t="shared" ca="1" si="38"/>
        <v>0</v>
      </c>
      <c r="Q469">
        <f t="shared" ca="1" si="39"/>
        <v>0</v>
      </c>
      <c r="R469">
        <v>35</v>
      </c>
      <c r="S469">
        <v>70</v>
      </c>
      <c r="T469" t="s">
        <v>208</v>
      </c>
      <c r="U469" t="s">
        <v>196</v>
      </c>
      <c r="V469" t="s">
        <v>196</v>
      </c>
    </row>
    <row r="470" spans="1:22" x14ac:dyDescent="0.25">
      <c r="A470">
        <v>77</v>
      </c>
      <c r="C470" t="s">
        <v>1455</v>
      </c>
      <c r="D470" t="s">
        <v>1448</v>
      </c>
      <c r="E470" s="1" t="s">
        <v>1449</v>
      </c>
      <c r="F470" t="s">
        <v>486</v>
      </c>
      <c r="G470" t="s">
        <v>49</v>
      </c>
      <c r="H470" t="s">
        <v>490</v>
      </c>
      <c r="I470" t="s">
        <v>525</v>
      </c>
      <c r="J470" s="4" t="s">
        <v>526</v>
      </c>
      <c r="K470" t="s">
        <v>1455</v>
      </c>
      <c r="L470" t="s">
        <v>1456</v>
      </c>
      <c r="M470">
        <f t="shared" ca="1" si="35"/>
        <v>0</v>
      </c>
      <c r="N470">
        <f t="shared" ca="1" si="36"/>
        <v>35</v>
      </c>
      <c r="O470">
        <f t="shared" si="37"/>
        <v>0</v>
      </c>
      <c r="P470">
        <f t="shared" ca="1" si="38"/>
        <v>0</v>
      </c>
      <c r="Q470">
        <f t="shared" ca="1" si="39"/>
        <v>0</v>
      </c>
      <c r="R470">
        <v>35</v>
      </c>
      <c r="S470">
        <v>70</v>
      </c>
      <c r="T470" t="s">
        <v>49</v>
      </c>
      <c r="U470" t="s">
        <v>196</v>
      </c>
      <c r="V470" t="s">
        <v>196</v>
      </c>
    </row>
    <row r="471" spans="1:22" x14ac:dyDescent="0.25">
      <c r="A471">
        <v>77</v>
      </c>
      <c r="C471" t="s">
        <v>1487</v>
      </c>
      <c r="D471" t="s">
        <v>1448</v>
      </c>
      <c r="E471" s="1" t="s">
        <v>1449</v>
      </c>
      <c r="F471" t="s">
        <v>486</v>
      </c>
      <c r="G471" t="s">
        <v>50</v>
      </c>
      <c r="H471" t="s">
        <v>490</v>
      </c>
      <c r="I471" t="s">
        <v>525</v>
      </c>
      <c r="J471" s="4" t="s">
        <v>526</v>
      </c>
      <c r="K471" t="s">
        <v>1487</v>
      </c>
      <c r="L471" t="s">
        <v>1488</v>
      </c>
      <c r="M471">
        <f t="shared" ca="1" si="35"/>
        <v>0</v>
      </c>
      <c r="N471">
        <f t="shared" ca="1" si="36"/>
        <v>35</v>
      </c>
      <c r="O471">
        <f t="shared" si="37"/>
        <v>0</v>
      </c>
      <c r="P471">
        <f t="shared" ca="1" si="38"/>
        <v>0</v>
      </c>
      <c r="Q471">
        <f t="shared" ca="1" si="39"/>
        <v>0</v>
      </c>
      <c r="R471">
        <v>35</v>
      </c>
      <c r="S471">
        <v>70</v>
      </c>
      <c r="T471" t="s">
        <v>50</v>
      </c>
      <c r="U471" t="s">
        <v>196</v>
      </c>
      <c r="V471" t="s">
        <v>196</v>
      </c>
    </row>
    <row r="472" spans="1:22" x14ac:dyDescent="0.25">
      <c r="A472">
        <v>77</v>
      </c>
      <c r="C472" t="s">
        <v>1457</v>
      </c>
      <c r="D472" t="s">
        <v>1448</v>
      </c>
      <c r="E472" s="1" t="s">
        <v>1449</v>
      </c>
      <c r="F472" t="s">
        <v>486</v>
      </c>
      <c r="G472" t="s">
        <v>51</v>
      </c>
      <c r="H472" t="s">
        <v>490</v>
      </c>
      <c r="I472" t="s">
        <v>525</v>
      </c>
      <c r="J472" s="4" t="s">
        <v>526</v>
      </c>
      <c r="K472" t="s">
        <v>1457</v>
      </c>
      <c r="L472" t="s">
        <v>1458</v>
      </c>
      <c r="M472">
        <f t="shared" ca="1" si="35"/>
        <v>0</v>
      </c>
      <c r="N472">
        <f t="shared" ca="1" si="36"/>
        <v>35</v>
      </c>
      <c r="O472">
        <f t="shared" si="37"/>
        <v>0</v>
      </c>
      <c r="P472">
        <f t="shared" ca="1" si="38"/>
        <v>0</v>
      </c>
      <c r="Q472">
        <f t="shared" ca="1" si="39"/>
        <v>0</v>
      </c>
      <c r="R472">
        <v>35</v>
      </c>
      <c r="S472">
        <v>70</v>
      </c>
      <c r="T472" t="s">
        <v>51</v>
      </c>
      <c r="U472" t="s">
        <v>196</v>
      </c>
      <c r="V472" t="s">
        <v>196</v>
      </c>
    </row>
    <row r="473" spans="1:22" x14ac:dyDescent="0.25">
      <c r="A473">
        <v>77</v>
      </c>
      <c r="C473" t="s">
        <v>1459</v>
      </c>
      <c r="D473" t="s">
        <v>1448</v>
      </c>
      <c r="E473" s="1" t="s">
        <v>1449</v>
      </c>
      <c r="F473" t="s">
        <v>486</v>
      </c>
      <c r="G473" t="s">
        <v>52</v>
      </c>
      <c r="H473" t="s">
        <v>490</v>
      </c>
      <c r="I473" t="s">
        <v>525</v>
      </c>
      <c r="J473" s="4" t="s">
        <v>526</v>
      </c>
      <c r="K473" t="s">
        <v>1459</v>
      </c>
      <c r="L473" t="s">
        <v>1460</v>
      </c>
      <c r="M473">
        <f t="shared" ca="1" si="35"/>
        <v>0</v>
      </c>
      <c r="N473">
        <f t="shared" ca="1" si="36"/>
        <v>35</v>
      </c>
      <c r="O473">
        <f t="shared" si="37"/>
        <v>0</v>
      </c>
      <c r="P473">
        <f t="shared" ca="1" si="38"/>
        <v>0</v>
      </c>
      <c r="Q473">
        <f t="shared" ca="1" si="39"/>
        <v>0</v>
      </c>
      <c r="R473">
        <v>35</v>
      </c>
      <c r="S473">
        <v>70</v>
      </c>
      <c r="T473" t="s">
        <v>52</v>
      </c>
      <c r="U473" t="s">
        <v>196</v>
      </c>
      <c r="V473" t="s">
        <v>196</v>
      </c>
    </row>
    <row r="474" spans="1:22" x14ac:dyDescent="0.25">
      <c r="A474">
        <v>78</v>
      </c>
      <c r="C474" t="s">
        <v>1465</v>
      </c>
      <c r="D474" t="s">
        <v>1448</v>
      </c>
      <c r="E474" s="1" t="s">
        <v>1449</v>
      </c>
      <c r="F474" t="s">
        <v>829</v>
      </c>
      <c r="G474" t="s">
        <v>208</v>
      </c>
      <c r="H474" t="s">
        <v>490</v>
      </c>
      <c r="I474" t="s">
        <v>525</v>
      </c>
      <c r="J474" s="4" t="s">
        <v>526</v>
      </c>
      <c r="K474" t="s">
        <v>1465</v>
      </c>
      <c r="L474" t="s">
        <v>1466</v>
      </c>
      <c r="M474">
        <f t="shared" ca="1" si="35"/>
        <v>0</v>
      </c>
      <c r="N474">
        <f t="shared" ca="1" si="36"/>
        <v>35</v>
      </c>
      <c r="O474">
        <f t="shared" si="37"/>
        <v>0</v>
      </c>
      <c r="P474">
        <f t="shared" ca="1" si="38"/>
        <v>0</v>
      </c>
      <c r="Q474">
        <f t="shared" ca="1" si="39"/>
        <v>0</v>
      </c>
      <c r="R474">
        <v>35</v>
      </c>
      <c r="S474">
        <v>70</v>
      </c>
      <c r="T474" t="s">
        <v>208</v>
      </c>
      <c r="U474" t="s">
        <v>196</v>
      </c>
      <c r="V474" t="s">
        <v>196</v>
      </c>
    </row>
    <row r="475" spans="1:22" x14ac:dyDescent="0.25">
      <c r="A475">
        <v>78</v>
      </c>
      <c r="C475" t="s">
        <v>1467</v>
      </c>
      <c r="D475" t="s">
        <v>1448</v>
      </c>
      <c r="E475" s="1" t="s">
        <v>1449</v>
      </c>
      <c r="F475" t="s">
        <v>829</v>
      </c>
      <c r="G475" t="s">
        <v>49</v>
      </c>
      <c r="H475" t="s">
        <v>490</v>
      </c>
      <c r="I475" t="s">
        <v>525</v>
      </c>
      <c r="J475" s="4" t="s">
        <v>526</v>
      </c>
      <c r="K475" t="s">
        <v>1467</v>
      </c>
      <c r="L475" t="s">
        <v>1468</v>
      </c>
      <c r="M475">
        <f t="shared" ca="1" si="35"/>
        <v>0</v>
      </c>
      <c r="N475">
        <f t="shared" ca="1" si="36"/>
        <v>35</v>
      </c>
      <c r="O475">
        <f t="shared" si="37"/>
        <v>0</v>
      </c>
      <c r="P475">
        <f t="shared" ca="1" si="38"/>
        <v>0</v>
      </c>
      <c r="Q475">
        <f t="shared" ca="1" si="39"/>
        <v>0</v>
      </c>
      <c r="R475">
        <v>35</v>
      </c>
      <c r="S475">
        <v>70</v>
      </c>
      <c r="T475" t="s">
        <v>49</v>
      </c>
      <c r="U475" t="s">
        <v>196</v>
      </c>
      <c r="V475" t="s">
        <v>196</v>
      </c>
    </row>
    <row r="476" spans="1:22" x14ac:dyDescent="0.25">
      <c r="A476">
        <v>78</v>
      </c>
      <c r="C476" t="s">
        <v>1469</v>
      </c>
      <c r="D476" t="s">
        <v>1448</v>
      </c>
      <c r="E476" s="1" t="s">
        <v>1449</v>
      </c>
      <c r="F476" t="s">
        <v>829</v>
      </c>
      <c r="G476" t="s">
        <v>50</v>
      </c>
      <c r="H476" t="s">
        <v>490</v>
      </c>
      <c r="I476" t="s">
        <v>525</v>
      </c>
      <c r="J476" s="4" t="s">
        <v>526</v>
      </c>
      <c r="K476" t="s">
        <v>1469</v>
      </c>
      <c r="L476" t="s">
        <v>1470</v>
      </c>
      <c r="M476">
        <f t="shared" ca="1" si="35"/>
        <v>0</v>
      </c>
      <c r="N476">
        <f t="shared" ca="1" si="36"/>
        <v>35</v>
      </c>
      <c r="O476">
        <f t="shared" si="37"/>
        <v>0</v>
      </c>
      <c r="P476">
        <f t="shared" ca="1" si="38"/>
        <v>0</v>
      </c>
      <c r="Q476">
        <f t="shared" ca="1" si="39"/>
        <v>0</v>
      </c>
      <c r="R476">
        <v>35</v>
      </c>
      <c r="S476">
        <v>70</v>
      </c>
      <c r="T476" t="s">
        <v>50</v>
      </c>
      <c r="U476" t="s">
        <v>196</v>
      </c>
      <c r="V476" t="s">
        <v>196</v>
      </c>
    </row>
    <row r="477" spans="1:22" x14ac:dyDescent="0.25">
      <c r="A477">
        <v>78</v>
      </c>
      <c r="C477" t="s">
        <v>1471</v>
      </c>
      <c r="D477" t="s">
        <v>1448</v>
      </c>
      <c r="E477" s="1" t="s">
        <v>1449</v>
      </c>
      <c r="F477" t="s">
        <v>829</v>
      </c>
      <c r="G477" t="s">
        <v>51</v>
      </c>
      <c r="H477" t="s">
        <v>490</v>
      </c>
      <c r="I477" t="s">
        <v>525</v>
      </c>
      <c r="J477" s="4" t="s">
        <v>526</v>
      </c>
      <c r="K477" t="s">
        <v>1471</v>
      </c>
      <c r="L477" t="s">
        <v>1472</v>
      </c>
      <c r="M477">
        <f t="shared" ca="1" si="35"/>
        <v>0</v>
      </c>
      <c r="N477">
        <f t="shared" ca="1" si="36"/>
        <v>35</v>
      </c>
      <c r="O477">
        <f t="shared" si="37"/>
        <v>0</v>
      </c>
      <c r="P477">
        <f t="shared" ca="1" si="38"/>
        <v>0</v>
      </c>
      <c r="Q477">
        <f t="shared" ca="1" si="39"/>
        <v>0</v>
      </c>
      <c r="R477">
        <v>35</v>
      </c>
      <c r="S477">
        <v>70</v>
      </c>
      <c r="T477" t="s">
        <v>51</v>
      </c>
      <c r="U477" t="s">
        <v>196</v>
      </c>
      <c r="V477" t="s">
        <v>196</v>
      </c>
    </row>
    <row r="478" spans="1:22" x14ac:dyDescent="0.25">
      <c r="A478">
        <v>78</v>
      </c>
      <c r="C478" t="s">
        <v>1473</v>
      </c>
      <c r="D478" t="s">
        <v>1448</v>
      </c>
      <c r="E478" s="1" t="s">
        <v>1449</v>
      </c>
      <c r="F478" t="s">
        <v>829</v>
      </c>
      <c r="G478" t="s">
        <v>52</v>
      </c>
      <c r="H478" t="s">
        <v>490</v>
      </c>
      <c r="I478" t="s">
        <v>525</v>
      </c>
      <c r="J478" s="4" t="s">
        <v>526</v>
      </c>
      <c r="K478" t="s">
        <v>1473</v>
      </c>
      <c r="L478" t="s">
        <v>1474</v>
      </c>
      <c r="M478">
        <f t="shared" ca="1" si="35"/>
        <v>0</v>
      </c>
      <c r="N478">
        <f t="shared" ca="1" si="36"/>
        <v>35</v>
      </c>
      <c r="O478">
        <f t="shared" si="37"/>
        <v>0</v>
      </c>
      <c r="P478">
        <f t="shared" ca="1" si="38"/>
        <v>0</v>
      </c>
      <c r="Q478">
        <f t="shared" ca="1" si="39"/>
        <v>0</v>
      </c>
      <c r="R478">
        <v>35</v>
      </c>
      <c r="S478">
        <v>70</v>
      </c>
      <c r="T478" t="s">
        <v>52</v>
      </c>
      <c r="U478" t="s">
        <v>196</v>
      </c>
      <c r="V478" t="s">
        <v>196</v>
      </c>
    </row>
    <row r="479" spans="1:22" x14ac:dyDescent="0.25">
      <c r="A479">
        <v>79</v>
      </c>
      <c r="C479" t="s">
        <v>1475</v>
      </c>
      <c r="D479" t="s">
        <v>1448</v>
      </c>
      <c r="E479" s="1" t="s">
        <v>1449</v>
      </c>
      <c r="F479" t="s">
        <v>1024</v>
      </c>
      <c r="G479" t="s">
        <v>208</v>
      </c>
      <c r="H479" t="s">
        <v>490</v>
      </c>
      <c r="I479" t="s">
        <v>525</v>
      </c>
      <c r="J479" s="4" t="s">
        <v>526</v>
      </c>
      <c r="K479" t="s">
        <v>1475</v>
      </c>
      <c r="L479" t="s">
        <v>1476</v>
      </c>
      <c r="M479">
        <f t="shared" ca="1" si="35"/>
        <v>0</v>
      </c>
      <c r="N479">
        <f t="shared" ca="1" si="36"/>
        <v>35</v>
      </c>
      <c r="O479">
        <f t="shared" si="37"/>
        <v>0</v>
      </c>
      <c r="P479">
        <f t="shared" ca="1" si="38"/>
        <v>0</v>
      </c>
      <c r="Q479">
        <f t="shared" ca="1" si="39"/>
        <v>0</v>
      </c>
      <c r="R479">
        <v>35</v>
      </c>
      <c r="S479">
        <v>70</v>
      </c>
      <c r="T479" t="s">
        <v>208</v>
      </c>
      <c r="U479" t="s">
        <v>196</v>
      </c>
      <c r="V479" t="s">
        <v>196</v>
      </c>
    </row>
    <row r="480" spans="1:22" x14ac:dyDescent="0.25">
      <c r="A480">
        <v>79</v>
      </c>
      <c r="C480" t="s">
        <v>1477</v>
      </c>
      <c r="D480" t="s">
        <v>1448</v>
      </c>
      <c r="E480" s="1" t="s">
        <v>1449</v>
      </c>
      <c r="F480" t="s">
        <v>1024</v>
      </c>
      <c r="G480" t="s">
        <v>49</v>
      </c>
      <c r="H480" t="s">
        <v>490</v>
      </c>
      <c r="I480" t="s">
        <v>525</v>
      </c>
      <c r="J480" s="4" t="s">
        <v>526</v>
      </c>
      <c r="K480" t="s">
        <v>1477</v>
      </c>
      <c r="L480" t="s">
        <v>1478</v>
      </c>
      <c r="M480">
        <f t="shared" ca="1" si="35"/>
        <v>0</v>
      </c>
      <c r="N480">
        <f t="shared" ca="1" si="36"/>
        <v>35</v>
      </c>
      <c r="O480">
        <f t="shared" si="37"/>
        <v>0</v>
      </c>
      <c r="P480">
        <f t="shared" ca="1" si="38"/>
        <v>0</v>
      </c>
      <c r="Q480">
        <f t="shared" ca="1" si="39"/>
        <v>0</v>
      </c>
      <c r="R480">
        <v>35</v>
      </c>
      <c r="S480">
        <v>70</v>
      </c>
      <c r="T480" t="s">
        <v>49</v>
      </c>
      <c r="U480" t="s">
        <v>196</v>
      </c>
      <c r="V480" t="s">
        <v>196</v>
      </c>
    </row>
    <row r="481" spans="1:22" x14ac:dyDescent="0.25">
      <c r="A481">
        <v>79</v>
      </c>
      <c r="C481" t="s">
        <v>1479</v>
      </c>
      <c r="D481" t="s">
        <v>1448</v>
      </c>
      <c r="E481" s="1" t="s">
        <v>1449</v>
      </c>
      <c r="F481" t="s">
        <v>1024</v>
      </c>
      <c r="G481" t="s">
        <v>50</v>
      </c>
      <c r="H481" t="s">
        <v>490</v>
      </c>
      <c r="I481" t="s">
        <v>525</v>
      </c>
      <c r="J481" s="4" t="s">
        <v>526</v>
      </c>
      <c r="K481" t="s">
        <v>1479</v>
      </c>
      <c r="L481" t="s">
        <v>1480</v>
      </c>
      <c r="M481">
        <f t="shared" ca="1" si="35"/>
        <v>0</v>
      </c>
      <c r="N481">
        <f t="shared" ca="1" si="36"/>
        <v>35</v>
      </c>
      <c r="O481">
        <f t="shared" si="37"/>
        <v>0</v>
      </c>
      <c r="P481">
        <f t="shared" ca="1" si="38"/>
        <v>0</v>
      </c>
      <c r="Q481">
        <f t="shared" ca="1" si="39"/>
        <v>0</v>
      </c>
      <c r="R481">
        <v>35</v>
      </c>
      <c r="S481">
        <v>70</v>
      </c>
      <c r="T481" t="s">
        <v>50</v>
      </c>
      <c r="U481" t="s">
        <v>196</v>
      </c>
      <c r="V481" t="s">
        <v>196</v>
      </c>
    </row>
    <row r="482" spans="1:22" x14ac:dyDescent="0.25">
      <c r="A482">
        <v>79</v>
      </c>
      <c r="C482" t="s">
        <v>1481</v>
      </c>
      <c r="D482" t="s">
        <v>1448</v>
      </c>
      <c r="E482" s="1" t="s">
        <v>1449</v>
      </c>
      <c r="F482" t="s">
        <v>1024</v>
      </c>
      <c r="G482" t="s">
        <v>51</v>
      </c>
      <c r="H482" t="s">
        <v>490</v>
      </c>
      <c r="I482" t="s">
        <v>525</v>
      </c>
      <c r="J482" s="4" t="s">
        <v>526</v>
      </c>
      <c r="K482" t="s">
        <v>1481</v>
      </c>
      <c r="L482" t="s">
        <v>1482</v>
      </c>
      <c r="M482">
        <f t="shared" ca="1" si="35"/>
        <v>0</v>
      </c>
      <c r="N482">
        <f t="shared" ca="1" si="36"/>
        <v>35</v>
      </c>
      <c r="O482">
        <f t="shared" si="37"/>
        <v>0</v>
      </c>
      <c r="P482">
        <f t="shared" ca="1" si="38"/>
        <v>0</v>
      </c>
      <c r="Q482">
        <f t="shared" ca="1" si="39"/>
        <v>0</v>
      </c>
      <c r="R482">
        <v>35</v>
      </c>
      <c r="S482">
        <v>70</v>
      </c>
      <c r="T482" t="s">
        <v>51</v>
      </c>
      <c r="U482" t="s">
        <v>196</v>
      </c>
      <c r="V482" t="s">
        <v>196</v>
      </c>
    </row>
    <row r="483" spans="1:22" x14ac:dyDescent="0.25">
      <c r="A483">
        <v>79</v>
      </c>
      <c r="C483" t="s">
        <v>1483</v>
      </c>
      <c r="D483" t="s">
        <v>1448</v>
      </c>
      <c r="E483" s="1" t="s">
        <v>1449</v>
      </c>
      <c r="F483" t="s">
        <v>1024</v>
      </c>
      <c r="G483" t="s">
        <v>52</v>
      </c>
      <c r="H483" t="s">
        <v>490</v>
      </c>
      <c r="I483" t="s">
        <v>525</v>
      </c>
      <c r="J483" s="4" t="s">
        <v>526</v>
      </c>
      <c r="K483" t="s">
        <v>1483</v>
      </c>
      <c r="L483" t="s">
        <v>1484</v>
      </c>
      <c r="M483">
        <f t="shared" ca="1" si="35"/>
        <v>0</v>
      </c>
      <c r="N483">
        <f t="shared" ca="1" si="36"/>
        <v>35</v>
      </c>
      <c r="O483">
        <f t="shared" si="37"/>
        <v>0</v>
      </c>
      <c r="P483">
        <f t="shared" ca="1" si="38"/>
        <v>0</v>
      </c>
      <c r="Q483">
        <f t="shared" ca="1" si="39"/>
        <v>0</v>
      </c>
      <c r="R483">
        <v>35</v>
      </c>
      <c r="S483">
        <v>70</v>
      </c>
      <c r="T483" t="s">
        <v>52</v>
      </c>
      <c r="U483" t="s">
        <v>196</v>
      </c>
      <c r="V483" t="s">
        <v>196</v>
      </c>
    </row>
    <row r="484" spans="1:22" x14ac:dyDescent="0.25">
      <c r="A484">
        <v>80</v>
      </c>
      <c r="C484" t="s">
        <v>1489</v>
      </c>
      <c r="D484" t="s">
        <v>495</v>
      </c>
      <c r="E484" s="1" t="s">
        <v>236</v>
      </c>
      <c r="F484" t="s">
        <v>1490</v>
      </c>
      <c r="G484" t="s">
        <v>208</v>
      </c>
      <c r="H484" t="s">
        <v>490</v>
      </c>
      <c r="I484" t="s">
        <v>525</v>
      </c>
      <c r="J484" s="4" t="s">
        <v>526</v>
      </c>
      <c r="K484" t="s">
        <v>1489</v>
      </c>
      <c r="L484" t="s">
        <v>1491</v>
      </c>
      <c r="M484">
        <f t="shared" ca="1" si="35"/>
        <v>0</v>
      </c>
      <c r="N484">
        <f t="shared" ca="1" si="36"/>
        <v>41.5</v>
      </c>
      <c r="O484">
        <f t="shared" si="37"/>
        <v>0</v>
      </c>
      <c r="P484">
        <f t="shared" ca="1" si="38"/>
        <v>0</v>
      </c>
      <c r="Q484">
        <f t="shared" ca="1" si="39"/>
        <v>0</v>
      </c>
      <c r="R484">
        <v>41.5</v>
      </c>
      <c r="S484">
        <v>83</v>
      </c>
      <c r="T484" t="s">
        <v>208</v>
      </c>
      <c r="U484" t="s">
        <v>196</v>
      </c>
      <c r="V484" t="s">
        <v>196</v>
      </c>
    </row>
    <row r="485" spans="1:22" x14ac:dyDescent="0.25">
      <c r="A485">
        <v>80</v>
      </c>
      <c r="C485" t="s">
        <v>1492</v>
      </c>
      <c r="D485" t="s">
        <v>495</v>
      </c>
      <c r="E485" s="1" t="s">
        <v>236</v>
      </c>
      <c r="F485" t="s">
        <v>1490</v>
      </c>
      <c r="G485" t="s">
        <v>49</v>
      </c>
      <c r="H485" t="s">
        <v>490</v>
      </c>
      <c r="I485" t="s">
        <v>525</v>
      </c>
      <c r="J485" s="4" t="s">
        <v>526</v>
      </c>
      <c r="K485" t="s">
        <v>1492</v>
      </c>
      <c r="L485" t="s">
        <v>1493</v>
      </c>
      <c r="M485">
        <f t="shared" ca="1" si="35"/>
        <v>0</v>
      </c>
      <c r="N485">
        <f t="shared" ca="1" si="36"/>
        <v>41.5</v>
      </c>
      <c r="O485">
        <f t="shared" si="37"/>
        <v>0</v>
      </c>
      <c r="P485">
        <f t="shared" ca="1" si="38"/>
        <v>0</v>
      </c>
      <c r="Q485">
        <f t="shared" ca="1" si="39"/>
        <v>0</v>
      </c>
      <c r="R485">
        <v>41.5</v>
      </c>
      <c r="S485">
        <v>83</v>
      </c>
      <c r="T485" t="s">
        <v>49</v>
      </c>
      <c r="U485" t="s">
        <v>196</v>
      </c>
      <c r="V485" t="s">
        <v>196</v>
      </c>
    </row>
    <row r="486" spans="1:22" x14ac:dyDescent="0.25">
      <c r="A486">
        <v>80</v>
      </c>
      <c r="C486" t="s">
        <v>1494</v>
      </c>
      <c r="D486" t="s">
        <v>495</v>
      </c>
      <c r="E486" s="1" t="s">
        <v>236</v>
      </c>
      <c r="F486" t="s">
        <v>1490</v>
      </c>
      <c r="G486" t="s">
        <v>50</v>
      </c>
      <c r="H486" t="s">
        <v>490</v>
      </c>
      <c r="I486" t="s">
        <v>525</v>
      </c>
      <c r="J486" s="4" t="s">
        <v>526</v>
      </c>
      <c r="K486" t="s">
        <v>1494</v>
      </c>
      <c r="L486" t="s">
        <v>1495</v>
      </c>
      <c r="M486">
        <f t="shared" ca="1" si="35"/>
        <v>0</v>
      </c>
      <c r="N486">
        <f t="shared" ca="1" si="36"/>
        <v>41.5</v>
      </c>
      <c r="O486">
        <f t="shared" si="37"/>
        <v>0</v>
      </c>
      <c r="P486">
        <f t="shared" ca="1" si="38"/>
        <v>0</v>
      </c>
      <c r="Q486">
        <f t="shared" ca="1" si="39"/>
        <v>0</v>
      </c>
      <c r="R486">
        <v>41.5</v>
      </c>
      <c r="S486">
        <v>83</v>
      </c>
      <c r="T486" t="s">
        <v>50</v>
      </c>
      <c r="U486" t="s">
        <v>196</v>
      </c>
      <c r="V486" t="s">
        <v>196</v>
      </c>
    </row>
    <row r="487" spans="1:22" x14ac:dyDescent="0.25">
      <c r="A487">
        <v>80</v>
      </c>
      <c r="C487" t="s">
        <v>1496</v>
      </c>
      <c r="D487" t="s">
        <v>495</v>
      </c>
      <c r="E487" s="1" t="s">
        <v>236</v>
      </c>
      <c r="F487" t="s">
        <v>1490</v>
      </c>
      <c r="G487" t="s">
        <v>51</v>
      </c>
      <c r="H487" t="s">
        <v>490</v>
      </c>
      <c r="I487" t="s">
        <v>525</v>
      </c>
      <c r="J487" s="4" t="s">
        <v>526</v>
      </c>
      <c r="K487" t="s">
        <v>1496</v>
      </c>
      <c r="L487" t="s">
        <v>1497</v>
      </c>
      <c r="M487">
        <f t="shared" ca="1" si="35"/>
        <v>0</v>
      </c>
      <c r="N487">
        <f t="shared" ca="1" si="36"/>
        <v>41.5</v>
      </c>
      <c r="O487">
        <f t="shared" si="37"/>
        <v>0</v>
      </c>
      <c r="P487">
        <f t="shared" ca="1" si="38"/>
        <v>0</v>
      </c>
      <c r="Q487">
        <f t="shared" ca="1" si="39"/>
        <v>0</v>
      </c>
      <c r="R487">
        <v>41.5</v>
      </c>
      <c r="S487">
        <v>83</v>
      </c>
      <c r="T487" t="s">
        <v>51</v>
      </c>
      <c r="U487" t="s">
        <v>196</v>
      </c>
      <c r="V487" t="s">
        <v>196</v>
      </c>
    </row>
    <row r="488" spans="1:22" x14ac:dyDescent="0.25">
      <c r="A488">
        <v>80</v>
      </c>
      <c r="C488" t="s">
        <v>1498</v>
      </c>
      <c r="D488" t="s">
        <v>495</v>
      </c>
      <c r="E488" s="1" t="s">
        <v>236</v>
      </c>
      <c r="F488" t="s">
        <v>1490</v>
      </c>
      <c r="G488" t="s">
        <v>52</v>
      </c>
      <c r="H488" t="s">
        <v>490</v>
      </c>
      <c r="I488" t="s">
        <v>525</v>
      </c>
      <c r="J488" s="4" t="s">
        <v>526</v>
      </c>
      <c r="K488" t="s">
        <v>1498</v>
      </c>
      <c r="L488" t="s">
        <v>1499</v>
      </c>
      <c r="M488">
        <f t="shared" ca="1" si="35"/>
        <v>0</v>
      </c>
      <c r="N488">
        <f t="shared" ca="1" si="36"/>
        <v>41.5</v>
      </c>
      <c r="O488">
        <f t="shared" si="37"/>
        <v>0</v>
      </c>
      <c r="P488">
        <f t="shared" ca="1" si="38"/>
        <v>0</v>
      </c>
      <c r="Q488">
        <f t="shared" ca="1" si="39"/>
        <v>0</v>
      </c>
      <c r="R488">
        <v>41.5</v>
      </c>
      <c r="S488">
        <v>83</v>
      </c>
      <c r="T488" t="s">
        <v>52</v>
      </c>
      <c r="U488" t="s">
        <v>196</v>
      </c>
      <c r="V488" t="s">
        <v>196</v>
      </c>
    </row>
    <row r="489" spans="1:22" x14ac:dyDescent="0.25">
      <c r="A489">
        <v>80</v>
      </c>
      <c r="C489" t="s">
        <v>1500</v>
      </c>
      <c r="D489" t="s">
        <v>495</v>
      </c>
      <c r="E489" s="1" t="s">
        <v>236</v>
      </c>
      <c r="F489" t="s">
        <v>1490</v>
      </c>
      <c r="G489" t="s">
        <v>53</v>
      </c>
      <c r="H489" t="s">
        <v>490</v>
      </c>
      <c r="I489" t="s">
        <v>525</v>
      </c>
      <c r="J489" s="4" t="s">
        <v>526</v>
      </c>
      <c r="K489" t="s">
        <v>1500</v>
      </c>
      <c r="L489" t="s">
        <v>1501</v>
      </c>
      <c r="M489">
        <f t="shared" ca="1" si="35"/>
        <v>0</v>
      </c>
      <c r="N489">
        <f t="shared" ca="1" si="36"/>
        <v>41.5</v>
      </c>
      <c r="O489">
        <f t="shared" si="37"/>
        <v>0</v>
      </c>
      <c r="P489">
        <f t="shared" ca="1" si="38"/>
        <v>0</v>
      </c>
      <c r="Q489">
        <f t="shared" ca="1" si="39"/>
        <v>0</v>
      </c>
      <c r="R489">
        <v>41.5</v>
      </c>
      <c r="S489">
        <v>83</v>
      </c>
      <c r="T489" t="s">
        <v>53</v>
      </c>
      <c r="U489" t="s">
        <v>196</v>
      </c>
      <c r="V489" t="s">
        <v>196</v>
      </c>
    </row>
    <row r="490" spans="1:22" x14ac:dyDescent="0.25">
      <c r="A490">
        <v>81</v>
      </c>
      <c r="C490" t="s">
        <v>1502</v>
      </c>
      <c r="D490" t="s">
        <v>495</v>
      </c>
      <c r="E490" s="1" t="s">
        <v>236</v>
      </c>
      <c r="F490" t="s">
        <v>1503</v>
      </c>
      <c r="G490" t="s">
        <v>208</v>
      </c>
      <c r="H490" t="s">
        <v>490</v>
      </c>
      <c r="I490" t="s">
        <v>525</v>
      </c>
      <c r="J490" s="4" t="s">
        <v>526</v>
      </c>
      <c r="K490" t="s">
        <v>1502</v>
      </c>
      <c r="L490" t="s">
        <v>1504</v>
      </c>
      <c r="M490">
        <f t="shared" ca="1" si="35"/>
        <v>0</v>
      </c>
      <c r="N490">
        <f t="shared" ca="1" si="36"/>
        <v>41.5</v>
      </c>
      <c r="O490">
        <f t="shared" si="37"/>
        <v>0</v>
      </c>
      <c r="P490">
        <f t="shared" ca="1" si="38"/>
        <v>0</v>
      </c>
      <c r="Q490">
        <f t="shared" ca="1" si="39"/>
        <v>0</v>
      </c>
      <c r="R490">
        <v>41.5</v>
      </c>
      <c r="S490">
        <v>83</v>
      </c>
      <c r="T490" t="s">
        <v>208</v>
      </c>
      <c r="U490" t="s">
        <v>196</v>
      </c>
      <c r="V490" t="s">
        <v>196</v>
      </c>
    </row>
    <row r="491" spans="1:22" x14ac:dyDescent="0.25">
      <c r="A491">
        <v>81</v>
      </c>
      <c r="C491" t="s">
        <v>1505</v>
      </c>
      <c r="D491" t="s">
        <v>495</v>
      </c>
      <c r="E491" s="1" t="s">
        <v>236</v>
      </c>
      <c r="F491" t="s">
        <v>1503</v>
      </c>
      <c r="G491" t="s">
        <v>49</v>
      </c>
      <c r="H491" t="s">
        <v>490</v>
      </c>
      <c r="I491" t="s">
        <v>525</v>
      </c>
      <c r="J491" s="4" t="s">
        <v>526</v>
      </c>
      <c r="K491" t="s">
        <v>1505</v>
      </c>
      <c r="L491" t="s">
        <v>1506</v>
      </c>
      <c r="M491">
        <f t="shared" ca="1" si="35"/>
        <v>0</v>
      </c>
      <c r="N491">
        <f t="shared" ca="1" si="36"/>
        <v>41.5</v>
      </c>
      <c r="O491">
        <f t="shared" si="37"/>
        <v>0</v>
      </c>
      <c r="P491">
        <f t="shared" ca="1" si="38"/>
        <v>0</v>
      </c>
      <c r="Q491">
        <f t="shared" ca="1" si="39"/>
        <v>0</v>
      </c>
      <c r="R491">
        <v>41.5</v>
      </c>
      <c r="S491">
        <v>83</v>
      </c>
      <c r="T491" t="s">
        <v>49</v>
      </c>
      <c r="U491" t="s">
        <v>196</v>
      </c>
      <c r="V491" t="s">
        <v>196</v>
      </c>
    </row>
    <row r="492" spans="1:22" x14ac:dyDescent="0.25">
      <c r="A492">
        <v>81</v>
      </c>
      <c r="C492" t="s">
        <v>1507</v>
      </c>
      <c r="D492" t="s">
        <v>495</v>
      </c>
      <c r="E492" s="1" t="s">
        <v>236</v>
      </c>
      <c r="F492" t="s">
        <v>1503</v>
      </c>
      <c r="G492" t="s">
        <v>50</v>
      </c>
      <c r="H492" t="s">
        <v>490</v>
      </c>
      <c r="I492" t="s">
        <v>525</v>
      </c>
      <c r="J492" s="4" t="s">
        <v>526</v>
      </c>
      <c r="K492" t="s">
        <v>1507</v>
      </c>
      <c r="L492" t="s">
        <v>1508</v>
      </c>
      <c r="M492">
        <f t="shared" ca="1" si="35"/>
        <v>0</v>
      </c>
      <c r="N492">
        <f t="shared" ca="1" si="36"/>
        <v>41.5</v>
      </c>
      <c r="O492">
        <f t="shared" si="37"/>
        <v>0</v>
      </c>
      <c r="P492">
        <f t="shared" ca="1" si="38"/>
        <v>0</v>
      </c>
      <c r="Q492">
        <f t="shared" ca="1" si="39"/>
        <v>0</v>
      </c>
      <c r="R492">
        <v>41.5</v>
      </c>
      <c r="S492">
        <v>83</v>
      </c>
      <c r="T492" t="s">
        <v>50</v>
      </c>
      <c r="U492" t="s">
        <v>196</v>
      </c>
      <c r="V492" t="s">
        <v>196</v>
      </c>
    </row>
    <row r="493" spans="1:22" x14ac:dyDescent="0.25">
      <c r="A493">
        <v>81</v>
      </c>
      <c r="C493" t="s">
        <v>1509</v>
      </c>
      <c r="D493" t="s">
        <v>495</v>
      </c>
      <c r="E493" s="1" t="s">
        <v>236</v>
      </c>
      <c r="F493" t="s">
        <v>1503</v>
      </c>
      <c r="G493" t="s">
        <v>51</v>
      </c>
      <c r="H493" t="s">
        <v>490</v>
      </c>
      <c r="I493" t="s">
        <v>525</v>
      </c>
      <c r="J493" s="4" t="s">
        <v>526</v>
      </c>
      <c r="K493" t="s">
        <v>1509</v>
      </c>
      <c r="L493" t="s">
        <v>1510</v>
      </c>
      <c r="M493">
        <f t="shared" ca="1" si="35"/>
        <v>0</v>
      </c>
      <c r="N493">
        <f t="shared" ca="1" si="36"/>
        <v>41.5</v>
      </c>
      <c r="O493">
        <f t="shared" si="37"/>
        <v>0</v>
      </c>
      <c r="P493">
        <f t="shared" ca="1" si="38"/>
        <v>0</v>
      </c>
      <c r="Q493">
        <f t="shared" ca="1" si="39"/>
        <v>0</v>
      </c>
      <c r="R493">
        <v>41.5</v>
      </c>
      <c r="S493">
        <v>83</v>
      </c>
      <c r="T493" t="s">
        <v>51</v>
      </c>
      <c r="U493" t="s">
        <v>196</v>
      </c>
      <c r="V493" t="s">
        <v>196</v>
      </c>
    </row>
    <row r="494" spans="1:22" x14ac:dyDescent="0.25">
      <c r="A494">
        <v>81</v>
      </c>
      <c r="C494" t="s">
        <v>1511</v>
      </c>
      <c r="D494" t="s">
        <v>495</v>
      </c>
      <c r="E494" s="1" t="s">
        <v>236</v>
      </c>
      <c r="F494" t="s">
        <v>1503</v>
      </c>
      <c r="G494" t="s">
        <v>52</v>
      </c>
      <c r="H494" t="s">
        <v>490</v>
      </c>
      <c r="I494" t="s">
        <v>525</v>
      </c>
      <c r="J494" s="4" t="s">
        <v>526</v>
      </c>
      <c r="K494" t="s">
        <v>1511</v>
      </c>
      <c r="L494" t="s">
        <v>1512</v>
      </c>
      <c r="M494">
        <f t="shared" ca="1" si="35"/>
        <v>0</v>
      </c>
      <c r="N494">
        <f t="shared" ca="1" si="36"/>
        <v>41.5</v>
      </c>
      <c r="O494">
        <f t="shared" si="37"/>
        <v>0</v>
      </c>
      <c r="P494">
        <f t="shared" ca="1" si="38"/>
        <v>0</v>
      </c>
      <c r="Q494">
        <f t="shared" ca="1" si="39"/>
        <v>0</v>
      </c>
      <c r="R494">
        <v>41.5</v>
      </c>
      <c r="S494">
        <v>83</v>
      </c>
      <c r="T494" t="s">
        <v>52</v>
      </c>
      <c r="U494" t="s">
        <v>196</v>
      </c>
      <c r="V494" t="s">
        <v>196</v>
      </c>
    </row>
    <row r="495" spans="1:22" x14ac:dyDescent="0.25">
      <c r="A495">
        <v>81</v>
      </c>
      <c r="C495" t="s">
        <v>1513</v>
      </c>
      <c r="D495" t="s">
        <v>495</v>
      </c>
      <c r="E495" s="1" t="s">
        <v>236</v>
      </c>
      <c r="F495" t="s">
        <v>1503</v>
      </c>
      <c r="G495" t="s">
        <v>53</v>
      </c>
      <c r="H495" t="s">
        <v>490</v>
      </c>
      <c r="I495" t="s">
        <v>525</v>
      </c>
      <c r="J495" s="4" t="s">
        <v>526</v>
      </c>
      <c r="K495" t="s">
        <v>1513</v>
      </c>
      <c r="L495" t="s">
        <v>1514</v>
      </c>
      <c r="M495">
        <f t="shared" ca="1" si="35"/>
        <v>0</v>
      </c>
      <c r="N495">
        <f t="shared" ca="1" si="36"/>
        <v>41.5</v>
      </c>
      <c r="O495">
        <f t="shared" si="37"/>
        <v>0</v>
      </c>
      <c r="P495">
        <f t="shared" ca="1" si="38"/>
        <v>0</v>
      </c>
      <c r="Q495">
        <f t="shared" ca="1" si="39"/>
        <v>0</v>
      </c>
      <c r="R495">
        <v>41.5</v>
      </c>
      <c r="S495">
        <v>83</v>
      </c>
      <c r="T495" t="s">
        <v>53</v>
      </c>
      <c r="U495" t="s">
        <v>196</v>
      </c>
      <c r="V495" t="s">
        <v>196</v>
      </c>
    </row>
    <row r="496" spans="1:22" x14ac:dyDescent="0.25">
      <c r="A496">
        <v>82</v>
      </c>
      <c r="C496" t="s">
        <v>1515</v>
      </c>
      <c r="D496" t="s">
        <v>495</v>
      </c>
      <c r="E496" s="1" t="s">
        <v>236</v>
      </c>
      <c r="F496" t="s">
        <v>1516</v>
      </c>
      <c r="G496" t="s">
        <v>208</v>
      </c>
      <c r="H496" t="s">
        <v>490</v>
      </c>
      <c r="I496" t="s">
        <v>525</v>
      </c>
      <c r="J496" s="4" t="s">
        <v>526</v>
      </c>
      <c r="K496" t="s">
        <v>1515</v>
      </c>
      <c r="L496" t="s">
        <v>1517</v>
      </c>
      <c r="M496">
        <f t="shared" ca="1" si="35"/>
        <v>0</v>
      </c>
      <c r="N496">
        <f t="shared" ca="1" si="36"/>
        <v>41.5</v>
      </c>
      <c r="O496">
        <f t="shared" si="37"/>
        <v>0</v>
      </c>
      <c r="P496">
        <f t="shared" ca="1" si="38"/>
        <v>0</v>
      </c>
      <c r="Q496">
        <f t="shared" ca="1" si="39"/>
        <v>0</v>
      </c>
      <c r="R496">
        <v>41.5</v>
      </c>
      <c r="S496">
        <v>83</v>
      </c>
      <c r="T496" t="s">
        <v>208</v>
      </c>
      <c r="U496" t="s">
        <v>196</v>
      </c>
      <c r="V496" t="s">
        <v>196</v>
      </c>
    </row>
    <row r="497" spans="1:22" x14ac:dyDescent="0.25">
      <c r="A497">
        <v>82</v>
      </c>
      <c r="C497" t="s">
        <v>1518</v>
      </c>
      <c r="D497" t="s">
        <v>495</v>
      </c>
      <c r="E497" s="1" t="s">
        <v>236</v>
      </c>
      <c r="F497" t="s">
        <v>1516</v>
      </c>
      <c r="G497" t="s">
        <v>49</v>
      </c>
      <c r="H497" t="s">
        <v>490</v>
      </c>
      <c r="I497" t="s">
        <v>525</v>
      </c>
      <c r="J497" s="4" t="s">
        <v>526</v>
      </c>
      <c r="K497" t="s">
        <v>1518</v>
      </c>
      <c r="L497" t="s">
        <v>1519</v>
      </c>
      <c r="M497">
        <f t="shared" ca="1" si="35"/>
        <v>0</v>
      </c>
      <c r="N497">
        <f t="shared" ca="1" si="36"/>
        <v>41.5</v>
      </c>
      <c r="O497">
        <f t="shared" si="37"/>
        <v>0</v>
      </c>
      <c r="P497">
        <f t="shared" ca="1" si="38"/>
        <v>0</v>
      </c>
      <c r="Q497">
        <f t="shared" ca="1" si="39"/>
        <v>0</v>
      </c>
      <c r="R497">
        <v>41.5</v>
      </c>
      <c r="S497">
        <v>83</v>
      </c>
      <c r="T497" t="s">
        <v>49</v>
      </c>
      <c r="U497" t="s">
        <v>196</v>
      </c>
      <c r="V497" t="s">
        <v>196</v>
      </c>
    </row>
    <row r="498" spans="1:22" x14ac:dyDescent="0.25">
      <c r="A498">
        <v>82</v>
      </c>
      <c r="C498" t="s">
        <v>1520</v>
      </c>
      <c r="D498" t="s">
        <v>495</v>
      </c>
      <c r="E498" s="1" t="s">
        <v>236</v>
      </c>
      <c r="F498" t="s">
        <v>1516</v>
      </c>
      <c r="G498" t="s">
        <v>50</v>
      </c>
      <c r="H498" t="s">
        <v>490</v>
      </c>
      <c r="I498" t="s">
        <v>525</v>
      </c>
      <c r="J498" s="4" t="s">
        <v>526</v>
      </c>
      <c r="K498" t="s">
        <v>1520</v>
      </c>
      <c r="L498" t="s">
        <v>1521</v>
      </c>
      <c r="M498">
        <f t="shared" ca="1" si="35"/>
        <v>0</v>
      </c>
      <c r="N498">
        <f t="shared" ca="1" si="36"/>
        <v>41.5</v>
      </c>
      <c r="O498">
        <f t="shared" si="37"/>
        <v>0</v>
      </c>
      <c r="P498">
        <f t="shared" ca="1" si="38"/>
        <v>0</v>
      </c>
      <c r="Q498">
        <f t="shared" ca="1" si="39"/>
        <v>0</v>
      </c>
      <c r="R498">
        <v>41.5</v>
      </c>
      <c r="S498">
        <v>83</v>
      </c>
      <c r="T498" t="s">
        <v>50</v>
      </c>
      <c r="U498" t="s">
        <v>196</v>
      </c>
      <c r="V498" t="s">
        <v>196</v>
      </c>
    </row>
    <row r="499" spans="1:22" x14ac:dyDescent="0.25">
      <c r="A499">
        <v>82</v>
      </c>
      <c r="C499" t="s">
        <v>1522</v>
      </c>
      <c r="D499" t="s">
        <v>495</v>
      </c>
      <c r="E499" s="1" t="s">
        <v>236</v>
      </c>
      <c r="F499" t="s">
        <v>1516</v>
      </c>
      <c r="G499" t="s">
        <v>51</v>
      </c>
      <c r="H499" t="s">
        <v>490</v>
      </c>
      <c r="I499" t="s">
        <v>525</v>
      </c>
      <c r="J499" s="4" t="s">
        <v>526</v>
      </c>
      <c r="K499" t="s">
        <v>1522</v>
      </c>
      <c r="L499" t="s">
        <v>1523</v>
      </c>
      <c r="M499">
        <f t="shared" ca="1" si="35"/>
        <v>0</v>
      </c>
      <c r="N499">
        <f t="shared" ca="1" si="36"/>
        <v>41.5</v>
      </c>
      <c r="O499">
        <f t="shared" si="37"/>
        <v>0</v>
      </c>
      <c r="P499">
        <f t="shared" ca="1" si="38"/>
        <v>0</v>
      </c>
      <c r="Q499">
        <f t="shared" ca="1" si="39"/>
        <v>0</v>
      </c>
      <c r="R499">
        <v>41.5</v>
      </c>
      <c r="S499">
        <v>83</v>
      </c>
      <c r="T499" t="s">
        <v>51</v>
      </c>
      <c r="U499" t="s">
        <v>196</v>
      </c>
      <c r="V499" t="s">
        <v>196</v>
      </c>
    </row>
    <row r="500" spans="1:22" x14ac:dyDescent="0.25">
      <c r="A500">
        <v>82</v>
      </c>
      <c r="C500" t="s">
        <v>1524</v>
      </c>
      <c r="D500" t="s">
        <v>495</v>
      </c>
      <c r="E500" s="1" t="s">
        <v>236</v>
      </c>
      <c r="F500" t="s">
        <v>1516</v>
      </c>
      <c r="G500" t="s">
        <v>52</v>
      </c>
      <c r="H500" t="s">
        <v>490</v>
      </c>
      <c r="I500" t="s">
        <v>525</v>
      </c>
      <c r="J500" s="4" t="s">
        <v>526</v>
      </c>
      <c r="K500" t="s">
        <v>1524</v>
      </c>
      <c r="L500" t="s">
        <v>1525</v>
      </c>
      <c r="M500">
        <f t="shared" ca="1" si="35"/>
        <v>0</v>
      </c>
      <c r="N500">
        <f t="shared" ca="1" si="36"/>
        <v>41.5</v>
      </c>
      <c r="O500">
        <f t="shared" si="37"/>
        <v>0</v>
      </c>
      <c r="P500">
        <f t="shared" ca="1" si="38"/>
        <v>0</v>
      </c>
      <c r="Q500">
        <f t="shared" ca="1" si="39"/>
        <v>0</v>
      </c>
      <c r="R500">
        <v>41.5</v>
      </c>
      <c r="S500">
        <v>83</v>
      </c>
      <c r="T500" t="s">
        <v>52</v>
      </c>
      <c r="U500" t="s">
        <v>196</v>
      </c>
      <c r="V500" t="s">
        <v>196</v>
      </c>
    </row>
    <row r="501" spans="1:22" x14ac:dyDescent="0.25">
      <c r="A501">
        <v>82</v>
      </c>
      <c r="C501" t="s">
        <v>1526</v>
      </c>
      <c r="D501" t="s">
        <v>495</v>
      </c>
      <c r="E501" s="1" t="s">
        <v>236</v>
      </c>
      <c r="F501" t="s">
        <v>1516</v>
      </c>
      <c r="G501" t="s">
        <v>53</v>
      </c>
      <c r="H501" t="s">
        <v>490</v>
      </c>
      <c r="I501" t="s">
        <v>525</v>
      </c>
      <c r="J501" s="4" t="s">
        <v>526</v>
      </c>
      <c r="K501" t="s">
        <v>1526</v>
      </c>
      <c r="L501" t="s">
        <v>1527</v>
      </c>
      <c r="M501">
        <f t="shared" ca="1" si="35"/>
        <v>0</v>
      </c>
      <c r="N501">
        <f t="shared" ca="1" si="36"/>
        <v>41.5</v>
      </c>
      <c r="O501">
        <f t="shared" si="37"/>
        <v>0</v>
      </c>
      <c r="P501">
        <f t="shared" ca="1" si="38"/>
        <v>0</v>
      </c>
      <c r="Q501">
        <f t="shared" ca="1" si="39"/>
        <v>0</v>
      </c>
      <c r="R501">
        <v>41.5</v>
      </c>
      <c r="S501">
        <v>83</v>
      </c>
      <c r="T501" t="s">
        <v>53</v>
      </c>
      <c r="U501" t="s">
        <v>196</v>
      </c>
      <c r="V501" t="s">
        <v>196</v>
      </c>
    </row>
    <row r="502" spans="1:22" x14ac:dyDescent="0.25">
      <c r="A502">
        <v>83</v>
      </c>
      <c r="C502" t="s">
        <v>1528</v>
      </c>
      <c r="D502" t="s">
        <v>495</v>
      </c>
      <c r="E502" s="1" t="s">
        <v>236</v>
      </c>
      <c r="F502" t="s">
        <v>1529</v>
      </c>
      <c r="G502" t="s">
        <v>208</v>
      </c>
      <c r="H502" t="s">
        <v>490</v>
      </c>
      <c r="I502" t="s">
        <v>525</v>
      </c>
      <c r="J502" s="4" t="s">
        <v>526</v>
      </c>
      <c r="K502" t="s">
        <v>1528</v>
      </c>
      <c r="L502" t="s">
        <v>1530</v>
      </c>
      <c r="M502">
        <f t="shared" ca="1" si="35"/>
        <v>0</v>
      </c>
      <c r="N502">
        <f t="shared" ca="1" si="36"/>
        <v>41.5</v>
      </c>
      <c r="O502">
        <f t="shared" si="37"/>
        <v>0</v>
      </c>
      <c r="P502">
        <f t="shared" ca="1" si="38"/>
        <v>0</v>
      </c>
      <c r="Q502">
        <f t="shared" ca="1" si="39"/>
        <v>0</v>
      </c>
      <c r="R502">
        <v>41.5</v>
      </c>
      <c r="S502">
        <v>83</v>
      </c>
      <c r="T502" t="s">
        <v>208</v>
      </c>
      <c r="U502" t="s">
        <v>196</v>
      </c>
      <c r="V502" t="s">
        <v>196</v>
      </c>
    </row>
    <row r="503" spans="1:22" x14ac:dyDescent="0.25">
      <c r="A503">
        <v>83</v>
      </c>
      <c r="C503" t="s">
        <v>1531</v>
      </c>
      <c r="D503" t="s">
        <v>495</v>
      </c>
      <c r="E503" s="1" t="s">
        <v>236</v>
      </c>
      <c r="F503" t="s">
        <v>1529</v>
      </c>
      <c r="G503" t="s">
        <v>49</v>
      </c>
      <c r="H503" t="s">
        <v>490</v>
      </c>
      <c r="I503" t="s">
        <v>525</v>
      </c>
      <c r="J503" s="4" t="s">
        <v>526</v>
      </c>
      <c r="K503" t="s">
        <v>1531</v>
      </c>
      <c r="L503" t="s">
        <v>1532</v>
      </c>
      <c r="M503">
        <f t="shared" ca="1" si="35"/>
        <v>0</v>
      </c>
      <c r="N503">
        <f t="shared" ca="1" si="36"/>
        <v>41.5</v>
      </c>
      <c r="O503">
        <f t="shared" si="37"/>
        <v>0</v>
      </c>
      <c r="P503">
        <f t="shared" ca="1" si="38"/>
        <v>0</v>
      </c>
      <c r="Q503">
        <f t="shared" ca="1" si="39"/>
        <v>0</v>
      </c>
      <c r="R503">
        <v>41.5</v>
      </c>
      <c r="S503">
        <v>83</v>
      </c>
      <c r="T503" t="s">
        <v>49</v>
      </c>
      <c r="U503" t="s">
        <v>196</v>
      </c>
      <c r="V503" t="s">
        <v>196</v>
      </c>
    </row>
    <row r="504" spans="1:22" x14ac:dyDescent="0.25">
      <c r="A504">
        <v>83</v>
      </c>
      <c r="C504" t="s">
        <v>1533</v>
      </c>
      <c r="D504" t="s">
        <v>495</v>
      </c>
      <c r="E504" s="1" t="s">
        <v>236</v>
      </c>
      <c r="F504" t="s">
        <v>1529</v>
      </c>
      <c r="G504" t="s">
        <v>50</v>
      </c>
      <c r="H504" t="s">
        <v>490</v>
      </c>
      <c r="I504" t="s">
        <v>525</v>
      </c>
      <c r="J504" s="4" t="s">
        <v>526</v>
      </c>
      <c r="K504" t="s">
        <v>1533</v>
      </c>
      <c r="L504" t="s">
        <v>1534</v>
      </c>
      <c r="M504">
        <f t="shared" ca="1" si="35"/>
        <v>0</v>
      </c>
      <c r="N504">
        <f t="shared" ca="1" si="36"/>
        <v>41.5</v>
      </c>
      <c r="O504">
        <f t="shared" si="37"/>
        <v>0</v>
      </c>
      <c r="P504">
        <f t="shared" ca="1" si="38"/>
        <v>0</v>
      </c>
      <c r="Q504">
        <f t="shared" ca="1" si="39"/>
        <v>0</v>
      </c>
      <c r="R504">
        <v>41.5</v>
      </c>
      <c r="S504">
        <v>83</v>
      </c>
      <c r="T504" t="s">
        <v>50</v>
      </c>
      <c r="U504" t="s">
        <v>196</v>
      </c>
      <c r="V504" t="s">
        <v>196</v>
      </c>
    </row>
    <row r="505" spans="1:22" x14ac:dyDescent="0.25">
      <c r="A505">
        <v>83</v>
      </c>
      <c r="C505" t="s">
        <v>1535</v>
      </c>
      <c r="D505" t="s">
        <v>495</v>
      </c>
      <c r="E505" s="1" t="s">
        <v>236</v>
      </c>
      <c r="F505" t="s">
        <v>1529</v>
      </c>
      <c r="G505" t="s">
        <v>51</v>
      </c>
      <c r="H505" t="s">
        <v>490</v>
      </c>
      <c r="I505" t="s">
        <v>525</v>
      </c>
      <c r="J505" s="4" t="s">
        <v>526</v>
      </c>
      <c r="K505" t="s">
        <v>1535</v>
      </c>
      <c r="L505" t="s">
        <v>1536</v>
      </c>
      <c r="M505">
        <f t="shared" ca="1" si="35"/>
        <v>0</v>
      </c>
      <c r="N505">
        <f t="shared" ca="1" si="36"/>
        <v>41.5</v>
      </c>
      <c r="O505">
        <f t="shared" si="37"/>
        <v>0</v>
      </c>
      <c r="P505">
        <f t="shared" ca="1" si="38"/>
        <v>0</v>
      </c>
      <c r="Q505">
        <f t="shared" ca="1" si="39"/>
        <v>0</v>
      </c>
      <c r="R505">
        <v>41.5</v>
      </c>
      <c r="S505">
        <v>83</v>
      </c>
      <c r="T505" t="s">
        <v>51</v>
      </c>
      <c r="U505" t="s">
        <v>196</v>
      </c>
      <c r="V505" t="s">
        <v>196</v>
      </c>
    </row>
    <row r="506" spans="1:22" x14ac:dyDescent="0.25">
      <c r="A506">
        <v>83</v>
      </c>
      <c r="C506" t="s">
        <v>1537</v>
      </c>
      <c r="D506" t="s">
        <v>495</v>
      </c>
      <c r="E506" s="1" t="s">
        <v>236</v>
      </c>
      <c r="F506" t="s">
        <v>1529</v>
      </c>
      <c r="G506" t="s">
        <v>52</v>
      </c>
      <c r="H506" t="s">
        <v>490</v>
      </c>
      <c r="I506" t="s">
        <v>525</v>
      </c>
      <c r="J506" s="4" t="s">
        <v>526</v>
      </c>
      <c r="K506" t="s">
        <v>1537</v>
      </c>
      <c r="L506" t="s">
        <v>1538</v>
      </c>
      <c r="M506">
        <f t="shared" ca="1" si="35"/>
        <v>0</v>
      </c>
      <c r="N506">
        <f t="shared" ca="1" si="36"/>
        <v>41.5</v>
      </c>
      <c r="O506">
        <f t="shared" si="37"/>
        <v>0</v>
      </c>
      <c r="P506">
        <f t="shared" ca="1" si="38"/>
        <v>0</v>
      </c>
      <c r="Q506">
        <f t="shared" ca="1" si="39"/>
        <v>0</v>
      </c>
      <c r="R506">
        <v>41.5</v>
      </c>
      <c r="S506">
        <v>83</v>
      </c>
      <c r="T506" t="s">
        <v>52</v>
      </c>
      <c r="U506" t="s">
        <v>196</v>
      </c>
      <c r="V506" t="s">
        <v>196</v>
      </c>
    </row>
    <row r="507" spans="1:22" x14ac:dyDescent="0.25">
      <c r="A507">
        <v>83</v>
      </c>
      <c r="C507" t="s">
        <v>1539</v>
      </c>
      <c r="D507" t="s">
        <v>495</v>
      </c>
      <c r="E507" s="1" t="s">
        <v>236</v>
      </c>
      <c r="F507" t="s">
        <v>1529</v>
      </c>
      <c r="G507" t="s">
        <v>53</v>
      </c>
      <c r="H507" t="s">
        <v>490</v>
      </c>
      <c r="I507" t="s">
        <v>525</v>
      </c>
      <c r="J507" s="4" t="s">
        <v>526</v>
      </c>
      <c r="K507" t="s">
        <v>1539</v>
      </c>
      <c r="L507" t="s">
        <v>1540</v>
      </c>
      <c r="M507">
        <f t="shared" ca="1" si="35"/>
        <v>0</v>
      </c>
      <c r="N507">
        <f t="shared" ca="1" si="36"/>
        <v>41.5</v>
      </c>
      <c r="O507">
        <f t="shared" si="37"/>
        <v>0</v>
      </c>
      <c r="P507">
        <f t="shared" ca="1" si="38"/>
        <v>0</v>
      </c>
      <c r="Q507">
        <f t="shared" ca="1" si="39"/>
        <v>0</v>
      </c>
      <c r="R507">
        <v>41.5</v>
      </c>
      <c r="S507">
        <v>83</v>
      </c>
      <c r="T507" t="s">
        <v>53</v>
      </c>
      <c r="U507" t="s">
        <v>196</v>
      </c>
      <c r="V507" t="s">
        <v>196</v>
      </c>
    </row>
    <row r="508" spans="1:22" x14ac:dyDescent="0.25">
      <c r="A508">
        <v>84</v>
      </c>
      <c r="C508" t="s">
        <v>1541</v>
      </c>
      <c r="D508" t="s">
        <v>495</v>
      </c>
      <c r="E508" s="1" t="s">
        <v>236</v>
      </c>
      <c r="F508" t="s">
        <v>1542</v>
      </c>
      <c r="G508" t="s">
        <v>208</v>
      </c>
      <c r="H508" t="s">
        <v>490</v>
      </c>
      <c r="I508" t="s">
        <v>525</v>
      </c>
      <c r="J508" s="4" t="s">
        <v>526</v>
      </c>
      <c r="K508" t="s">
        <v>1541</v>
      </c>
      <c r="L508" t="s">
        <v>1543</v>
      </c>
      <c r="M508">
        <f t="shared" ca="1" si="35"/>
        <v>0</v>
      </c>
      <c r="N508">
        <f t="shared" ca="1" si="36"/>
        <v>41.5</v>
      </c>
      <c r="O508">
        <f t="shared" si="37"/>
        <v>0</v>
      </c>
      <c r="P508">
        <f t="shared" ca="1" si="38"/>
        <v>0</v>
      </c>
      <c r="Q508">
        <f t="shared" ca="1" si="39"/>
        <v>0</v>
      </c>
      <c r="R508">
        <v>41.5</v>
      </c>
      <c r="S508">
        <v>83</v>
      </c>
      <c r="T508" t="s">
        <v>208</v>
      </c>
      <c r="U508" t="s">
        <v>196</v>
      </c>
      <c r="V508" t="s">
        <v>196</v>
      </c>
    </row>
    <row r="509" spans="1:22" x14ac:dyDescent="0.25">
      <c r="A509">
        <v>84</v>
      </c>
      <c r="C509" t="s">
        <v>1544</v>
      </c>
      <c r="D509" t="s">
        <v>495</v>
      </c>
      <c r="E509" s="1" t="s">
        <v>236</v>
      </c>
      <c r="F509" t="s">
        <v>1542</v>
      </c>
      <c r="G509" t="s">
        <v>49</v>
      </c>
      <c r="H509" t="s">
        <v>490</v>
      </c>
      <c r="I509" t="s">
        <v>525</v>
      </c>
      <c r="J509" s="4" t="s">
        <v>526</v>
      </c>
      <c r="K509" t="s">
        <v>1544</v>
      </c>
      <c r="L509" t="s">
        <v>1545</v>
      </c>
      <c r="M509">
        <f t="shared" ca="1" si="35"/>
        <v>0</v>
      </c>
      <c r="N509">
        <f t="shared" ca="1" si="36"/>
        <v>41.5</v>
      </c>
      <c r="O509">
        <f t="shared" si="37"/>
        <v>0</v>
      </c>
      <c r="P509">
        <f t="shared" ca="1" si="38"/>
        <v>0</v>
      </c>
      <c r="Q509">
        <f t="shared" ca="1" si="39"/>
        <v>0</v>
      </c>
      <c r="R509">
        <v>41.5</v>
      </c>
      <c r="S509">
        <v>83</v>
      </c>
      <c r="T509" t="s">
        <v>49</v>
      </c>
      <c r="U509" t="s">
        <v>196</v>
      </c>
      <c r="V509" t="s">
        <v>196</v>
      </c>
    </row>
    <row r="510" spans="1:22" x14ac:dyDescent="0.25">
      <c r="A510">
        <v>84</v>
      </c>
      <c r="C510" t="s">
        <v>1546</v>
      </c>
      <c r="D510" t="s">
        <v>495</v>
      </c>
      <c r="E510" s="1" t="s">
        <v>236</v>
      </c>
      <c r="F510" t="s">
        <v>1542</v>
      </c>
      <c r="G510" t="s">
        <v>50</v>
      </c>
      <c r="H510" t="s">
        <v>490</v>
      </c>
      <c r="I510" t="s">
        <v>525</v>
      </c>
      <c r="J510" s="4" t="s">
        <v>526</v>
      </c>
      <c r="K510" t="s">
        <v>1546</v>
      </c>
      <c r="L510" t="s">
        <v>1547</v>
      </c>
      <c r="M510">
        <f t="shared" ca="1" si="35"/>
        <v>0</v>
      </c>
      <c r="N510">
        <f t="shared" ca="1" si="36"/>
        <v>41.5</v>
      </c>
      <c r="O510">
        <f t="shared" si="37"/>
        <v>0</v>
      </c>
      <c r="P510">
        <f t="shared" ca="1" si="38"/>
        <v>0</v>
      </c>
      <c r="Q510">
        <f t="shared" ca="1" si="39"/>
        <v>0</v>
      </c>
      <c r="R510">
        <v>41.5</v>
      </c>
      <c r="S510">
        <v>83</v>
      </c>
      <c r="T510" t="s">
        <v>50</v>
      </c>
      <c r="U510" t="s">
        <v>196</v>
      </c>
      <c r="V510" t="s">
        <v>196</v>
      </c>
    </row>
    <row r="511" spans="1:22" x14ac:dyDescent="0.25">
      <c r="A511">
        <v>84</v>
      </c>
      <c r="C511" t="s">
        <v>1548</v>
      </c>
      <c r="D511" t="s">
        <v>495</v>
      </c>
      <c r="E511" s="1" t="s">
        <v>236</v>
      </c>
      <c r="F511" t="s">
        <v>1542</v>
      </c>
      <c r="G511" t="s">
        <v>51</v>
      </c>
      <c r="H511" t="s">
        <v>490</v>
      </c>
      <c r="I511" t="s">
        <v>525</v>
      </c>
      <c r="J511" s="4" t="s">
        <v>526</v>
      </c>
      <c r="K511" t="s">
        <v>1548</v>
      </c>
      <c r="L511" t="s">
        <v>1549</v>
      </c>
      <c r="M511">
        <f t="shared" ca="1" si="35"/>
        <v>0</v>
      </c>
      <c r="N511">
        <f t="shared" ca="1" si="36"/>
        <v>41.5</v>
      </c>
      <c r="O511">
        <f t="shared" si="37"/>
        <v>0</v>
      </c>
      <c r="P511">
        <f t="shared" ca="1" si="38"/>
        <v>0</v>
      </c>
      <c r="Q511">
        <f t="shared" ca="1" si="39"/>
        <v>0</v>
      </c>
      <c r="R511">
        <v>41.5</v>
      </c>
      <c r="S511">
        <v>83</v>
      </c>
      <c r="T511" t="s">
        <v>51</v>
      </c>
      <c r="U511" t="s">
        <v>196</v>
      </c>
      <c r="V511" t="s">
        <v>196</v>
      </c>
    </row>
    <row r="512" spans="1:22" x14ac:dyDescent="0.25">
      <c r="A512">
        <v>84</v>
      </c>
      <c r="C512" t="s">
        <v>1550</v>
      </c>
      <c r="D512" t="s">
        <v>495</v>
      </c>
      <c r="E512" s="1" t="s">
        <v>236</v>
      </c>
      <c r="F512" t="s">
        <v>1542</v>
      </c>
      <c r="G512" t="s">
        <v>52</v>
      </c>
      <c r="H512" t="s">
        <v>490</v>
      </c>
      <c r="I512" t="s">
        <v>525</v>
      </c>
      <c r="J512" s="4" t="s">
        <v>526</v>
      </c>
      <c r="K512" t="s">
        <v>1550</v>
      </c>
      <c r="L512" t="s">
        <v>1551</v>
      </c>
      <c r="M512">
        <f t="shared" ca="1" si="35"/>
        <v>0</v>
      </c>
      <c r="N512">
        <f t="shared" ca="1" si="36"/>
        <v>41.5</v>
      </c>
      <c r="O512">
        <f t="shared" si="37"/>
        <v>0</v>
      </c>
      <c r="P512">
        <f t="shared" ca="1" si="38"/>
        <v>0</v>
      </c>
      <c r="Q512">
        <f t="shared" ca="1" si="39"/>
        <v>0</v>
      </c>
      <c r="R512">
        <v>41.5</v>
      </c>
      <c r="S512">
        <v>83</v>
      </c>
      <c r="T512" t="s">
        <v>52</v>
      </c>
      <c r="U512" t="s">
        <v>196</v>
      </c>
      <c r="V512" t="s">
        <v>196</v>
      </c>
    </row>
    <row r="513" spans="1:22" x14ac:dyDescent="0.25">
      <c r="A513">
        <v>84</v>
      </c>
      <c r="C513" t="s">
        <v>1552</v>
      </c>
      <c r="D513" t="s">
        <v>495</v>
      </c>
      <c r="E513" s="1" t="s">
        <v>236</v>
      </c>
      <c r="F513" t="s">
        <v>1542</v>
      </c>
      <c r="G513" t="s">
        <v>53</v>
      </c>
      <c r="H513" t="s">
        <v>490</v>
      </c>
      <c r="I513" t="s">
        <v>525</v>
      </c>
      <c r="J513" s="4" t="s">
        <v>526</v>
      </c>
      <c r="K513" t="s">
        <v>1552</v>
      </c>
      <c r="L513" t="s">
        <v>1553</v>
      </c>
      <c r="M513">
        <f t="shared" ca="1" si="35"/>
        <v>0</v>
      </c>
      <c r="N513">
        <f t="shared" ca="1" si="36"/>
        <v>41.5</v>
      </c>
      <c r="O513">
        <f t="shared" si="37"/>
        <v>0</v>
      </c>
      <c r="P513">
        <f t="shared" ca="1" si="38"/>
        <v>0</v>
      </c>
      <c r="Q513">
        <f t="shared" ca="1" si="39"/>
        <v>0</v>
      </c>
      <c r="R513">
        <v>41.5</v>
      </c>
      <c r="S513">
        <v>83</v>
      </c>
      <c r="T513" t="s">
        <v>53</v>
      </c>
      <c r="U513" t="s">
        <v>196</v>
      </c>
      <c r="V513" t="s">
        <v>196</v>
      </c>
    </row>
    <row r="514" spans="1:22" x14ac:dyDescent="0.25">
      <c r="A514">
        <v>85</v>
      </c>
      <c r="C514" t="s">
        <v>1554</v>
      </c>
      <c r="D514" t="s">
        <v>496</v>
      </c>
      <c r="E514" s="1" t="s">
        <v>497</v>
      </c>
      <c r="F514" t="s">
        <v>1490</v>
      </c>
      <c r="G514" t="s">
        <v>208</v>
      </c>
      <c r="H514" t="s">
        <v>490</v>
      </c>
      <c r="I514" t="s">
        <v>525</v>
      </c>
      <c r="J514" s="4" t="s">
        <v>526</v>
      </c>
      <c r="K514" t="s">
        <v>1554</v>
      </c>
      <c r="L514" t="s">
        <v>1555</v>
      </c>
      <c r="M514">
        <f t="shared" ca="1" si="35"/>
        <v>0</v>
      </c>
      <c r="N514">
        <f t="shared" ca="1" si="36"/>
        <v>44</v>
      </c>
      <c r="O514">
        <f t="shared" si="37"/>
        <v>0</v>
      </c>
      <c r="P514">
        <f t="shared" ca="1" si="38"/>
        <v>0</v>
      </c>
      <c r="Q514">
        <f t="shared" ca="1" si="39"/>
        <v>0</v>
      </c>
      <c r="R514">
        <v>44</v>
      </c>
      <c r="S514">
        <v>88</v>
      </c>
      <c r="T514" t="s">
        <v>208</v>
      </c>
      <c r="U514" t="s">
        <v>196</v>
      </c>
      <c r="V514" t="s">
        <v>196</v>
      </c>
    </row>
    <row r="515" spans="1:22" x14ac:dyDescent="0.25">
      <c r="A515">
        <v>85</v>
      </c>
      <c r="C515" t="s">
        <v>1556</v>
      </c>
      <c r="D515" t="s">
        <v>496</v>
      </c>
      <c r="E515" s="1" t="s">
        <v>497</v>
      </c>
      <c r="F515" t="s">
        <v>1490</v>
      </c>
      <c r="G515" t="s">
        <v>49</v>
      </c>
      <c r="H515" t="s">
        <v>490</v>
      </c>
      <c r="I515" t="s">
        <v>525</v>
      </c>
      <c r="J515" s="4" t="s">
        <v>526</v>
      </c>
      <c r="K515" t="s">
        <v>1556</v>
      </c>
      <c r="L515" t="s">
        <v>1557</v>
      </c>
      <c r="M515">
        <f t="shared" ca="1" si="35"/>
        <v>0</v>
      </c>
      <c r="N515">
        <f t="shared" ca="1" si="36"/>
        <v>44</v>
      </c>
      <c r="O515">
        <f t="shared" si="37"/>
        <v>0</v>
      </c>
      <c r="P515">
        <f t="shared" ca="1" si="38"/>
        <v>0</v>
      </c>
      <c r="Q515">
        <f t="shared" ca="1" si="39"/>
        <v>0</v>
      </c>
      <c r="R515">
        <v>44</v>
      </c>
      <c r="S515">
        <v>88</v>
      </c>
      <c r="T515" t="s">
        <v>49</v>
      </c>
      <c r="U515" t="s">
        <v>196</v>
      </c>
      <c r="V515" t="s">
        <v>196</v>
      </c>
    </row>
    <row r="516" spans="1:22" x14ac:dyDescent="0.25">
      <c r="A516">
        <v>85</v>
      </c>
      <c r="C516" t="s">
        <v>1558</v>
      </c>
      <c r="D516" t="s">
        <v>496</v>
      </c>
      <c r="E516" s="1" t="s">
        <v>497</v>
      </c>
      <c r="F516" t="s">
        <v>1490</v>
      </c>
      <c r="G516" t="s">
        <v>50</v>
      </c>
      <c r="H516" t="s">
        <v>490</v>
      </c>
      <c r="I516" t="s">
        <v>525</v>
      </c>
      <c r="J516" s="4" t="s">
        <v>526</v>
      </c>
      <c r="K516" t="s">
        <v>1558</v>
      </c>
      <c r="L516" t="s">
        <v>1559</v>
      </c>
      <c r="M516">
        <f t="shared" ca="1" si="35"/>
        <v>0</v>
      </c>
      <c r="N516">
        <f t="shared" ca="1" si="36"/>
        <v>44</v>
      </c>
      <c r="O516">
        <f t="shared" si="37"/>
        <v>0</v>
      </c>
      <c r="P516">
        <f t="shared" ca="1" si="38"/>
        <v>0</v>
      </c>
      <c r="Q516">
        <f t="shared" ca="1" si="39"/>
        <v>0</v>
      </c>
      <c r="R516">
        <v>44</v>
      </c>
      <c r="S516">
        <v>88</v>
      </c>
      <c r="T516" t="s">
        <v>50</v>
      </c>
      <c r="U516" t="s">
        <v>196</v>
      </c>
      <c r="V516" t="s">
        <v>196</v>
      </c>
    </row>
    <row r="517" spans="1:22" x14ac:dyDescent="0.25">
      <c r="A517">
        <v>85</v>
      </c>
      <c r="C517" t="s">
        <v>1560</v>
      </c>
      <c r="D517" t="s">
        <v>496</v>
      </c>
      <c r="E517" s="1" t="s">
        <v>497</v>
      </c>
      <c r="F517" t="s">
        <v>1490</v>
      </c>
      <c r="G517" t="s">
        <v>51</v>
      </c>
      <c r="H517" t="s">
        <v>490</v>
      </c>
      <c r="I517" t="s">
        <v>525</v>
      </c>
      <c r="J517" s="4" t="s">
        <v>526</v>
      </c>
      <c r="K517" t="s">
        <v>1560</v>
      </c>
      <c r="L517" t="s">
        <v>1561</v>
      </c>
      <c r="M517">
        <f t="shared" ca="1" si="35"/>
        <v>0</v>
      </c>
      <c r="N517">
        <f t="shared" ca="1" si="36"/>
        <v>44</v>
      </c>
      <c r="O517">
        <f t="shared" si="37"/>
        <v>0</v>
      </c>
      <c r="P517">
        <f t="shared" ca="1" si="38"/>
        <v>0</v>
      </c>
      <c r="Q517">
        <f t="shared" ca="1" si="39"/>
        <v>0</v>
      </c>
      <c r="R517">
        <v>44</v>
      </c>
      <c r="S517">
        <v>88</v>
      </c>
      <c r="T517" t="s">
        <v>51</v>
      </c>
      <c r="U517" t="s">
        <v>196</v>
      </c>
      <c r="V517" t="s">
        <v>196</v>
      </c>
    </row>
    <row r="518" spans="1:22" x14ac:dyDescent="0.25">
      <c r="A518">
        <v>85</v>
      </c>
      <c r="C518" t="s">
        <v>1562</v>
      </c>
      <c r="D518" t="s">
        <v>496</v>
      </c>
      <c r="E518" s="1" t="s">
        <v>497</v>
      </c>
      <c r="F518" t="s">
        <v>1490</v>
      </c>
      <c r="G518" t="s">
        <v>52</v>
      </c>
      <c r="H518" t="s">
        <v>490</v>
      </c>
      <c r="I518" t="s">
        <v>525</v>
      </c>
      <c r="J518" s="4" t="s">
        <v>526</v>
      </c>
      <c r="K518" t="s">
        <v>1562</v>
      </c>
      <c r="L518" t="s">
        <v>1563</v>
      </c>
      <c r="M518">
        <f t="shared" ca="1" si="35"/>
        <v>0</v>
      </c>
      <c r="N518">
        <f t="shared" ca="1" si="36"/>
        <v>44</v>
      </c>
      <c r="O518">
        <f t="shared" si="37"/>
        <v>0</v>
      </c>
      <c r="P518">
        <f t="shared" ca="1" si="38"/>
        <v>0</v>
      </c>
      <c r="Q518">
        <f t="shared" ca="1" si="39"/>
        <v>0</v>
      </c>
      <c r="R518">
        <v>44</v>
      </c>
      <c r="S518">
        <v>88</v>
      </c>
      <c r="T518" t="s">
        <v>52</v>
      </c>
      <c r="U518" t="s">
        <v>196</v>
      </c>
      <c r="V518" t="s">
        <v>196</v>
      </c>
    </row>
    <row r="519" spans="1:22" x14ac:dyDescent="0.25">
      <c r="A519">
        <v>85</v>
      </c>
      <c r="C519" t="s">
        <v>1564</v>
      </c>
      <c r="D519" t="s">
        <v>496</v>
      </c>
      <c r="E519" s="1" t="s">
        <v>497</v>
      </c>
      <c r="F519" t="s">
        <v>1490</v>
      </c>
      <c r="G519" t="s">
        <v>53</v>
      </c>
      <c r="H519" t="s">
        <v>490</v>
      </c>
      <c r="I519" t="s">
        <v>525</v>
      </c>
      <c r="J519" s="4" t="s">
        <v>526</v>
      </c>
      <c r="K519" t="s">
        <v>1564</v>
      </c>
      <c r="L519" t="s">
        <v>1565</v>
      </c>
      <c r="M519">
        <f t="shared" ref="M519:M582" ca="1" si="40">IF(ISERROR(VLOOKUP(A519,INDIRECT(J519),MATCH(G519,INDIRECT(I519),FALSE))),0,VLOOKUP(A519,INDIRECT(J519),MATCH(G519,INDIRECT(I519),FALSE)))</f>
        <v>0</v>
      </c>
      <c r="N519">
        <f t="shared" ref="N519:N582" ca="1" si="41">IF(ISERROR(VLOOKUP(A519,INDIRECT(J519),MATCH("WHLS $",INDIRECT(I519),FALSE))),0,VLOOKUP(A519,INDIRECT(J519),MATCH("WHLS $",INDIRECT(I519),FALSE)))</f>
        <v>44</v>
      </c>
      <c r="O519">
        <f t="shared" ref="O519:O582" si="42">(DiscountBooking+DiscountExtra) * 100</f>
        <v>0</v>
      </c>
      <c r="P519">
        <f t="shared" ref="P519:P582" ca="1" si="43">M519*R519</f>
        <v>0</v>
      </c>
      <c r="Q519">
        <f t="shared" ref="Q519:Q582" ca="1" si="44">P519*(1-(O519/100))</f>
        <v>0</v>
      </c>
      <c r="R519">
        <v>44</v>
      </c>
      <c r="S519">
        <v>88</v>
      </c>
      <c r="T519" t="s">
        <v>53</v>
      </c>
      <c r="U519" t="s">
        <v>196</v>
      </c>
      <c r="V519" t="s">
        <v>196</v>
      </c>
    </row>
    <row r="520" spans="1:22" x14ac:dyDescent="0.25">
      <c r="A520">
        <v>86</v>
      </c>
      <c r="C520" t="s">
        <v>1566</v>
      </c>
      <c r="D520" t="s">
        <v>496</v>
      </c>
      <c r="E520" s="1" t="s">
        <v>497</v>
      </c>
      <c r="F520" t="s">
        <v>1567</v>
      </c>
      <c r="G520" t="s">
        <v>208</v>
      </c>
      <c r="H520" t="s">
        <v>490</v>
      </c>
      <c r="I520" t="s">
        <v>525</v>
      </c>
      <c r="J520" s="4" t="s">
        <v>526</v>
      </c>
      <c r="K520" t="s">
        <v>1566</v>
      </c>
      <c r="L520" t="s">
        <v>1568</v>
      </c>
      <c r="M520">
        <f t="shared" ca="1" si="40"/>
        <v>0</v>
      </c>
      <c r="N520">
        <f t="shared" ca="1" si="41"/>
        <v>44</v>
      </c>
      <c r="O520">
        <f t="shared" si="42"/>
        <v>0</v>
      </c>
      <c r="P520">
        <f t="shared" ca="1" si="43"/>
        <v>0</v>
      </c>
      <c r="Q520">
        <f t="shared" ca="1" si="44"/>
        <v>0</v>
      </c>
      <c r="R520">
        <v>44</v>
      </c>
      <c r="S520">
        <v>88</v>
      </c>
      <c r="T520" t="s">
        <v>208</v>
      </c>
      <c r="U520" t="s">
        <v>196</v>
      </c>
      <c r="V520" t="s">
        <v>196</v>
      </c>
    </row>
    <row r="521" spans="1:22" x14ac:dyDescent="0.25">
      <c r="A521">
        <v>86</v>
      </c>
      <c r="C521" t="s">
        <v>1569</v>
      </c>
      <c r="D521" t="s">
        <v>496</v>
      </c>
      <c r="E521" s="1" t="s">
        <v>497</v>
      </c>
      <c r="F521" t="s">
        <v>1567</v>
      </c>
      <c r="G521" t="s">
        <v>49</v>
      </c>
      <c r="H521" t="s">
        <v>490</v>
      </c>
      <c r="I521" t="s">
        <v>525</v>
      </c>
      <c r="J521" s="4" t="s">
        <v>526</v>
      </c>
      <c r="K521" t="s">
        <v>1569</v>
      </c>
      <c r="L521" t="s">
        <v>1570</v>
      </c>
      <c r="M521">
        <f t="shared" ca="1" si="40"/>
        <v>0</v>
      </c>
      <c r="N521">
        <f t="shared" ca="1" si="41"/>
        <v>44</v>
      </c>
      <c r="O521">
        <f t="shared" si="42"/>
        <v>0</v>
      </c>
      <c r="P521">
        <f t="shared" ca="1" si="43"/>
        <v>0</v>
      </c>
      <c r="Q521">
        <f t="shared" ca="1" si="44"/>
        <v>0</v>
      </c>
      <c r="R521">
        <v>44</v>
      </c>
      <c r="S521">
        <v>88</v>
      </c>
      <c r="T521" t="s">
        <v>49</v>
      </c>
      <c r="U521" t="s">
        <v>196</v>
      </c>
      <c r="V521" t="s">
        <v>196</v>
      </c>
    </row>
    <row r="522" spans="1:22" x14ac:dyDescent="0.25">
      <c r="A522">
        <v>86</v>
      </c>
      <c r="C522" t="s">
        <v>1571</v>
      </c>
      <c r="D522" t="s">
        <v>496</v>
      </c>
      <c r="E522" s="1" t="s">
        <v>497</v>
      </c>
      <c r="F522" t="s">
        <v>1567</v>
      </c>
      <c r="G522" t="s">
        <v>50</v>
      </c>
      <c r="H522" t="s">
        <v>490</v>
      </c>
      <c r="I522" t="s">
        <v>525</v>
      </c>
      <c r="J522" s="4" t="s">
        <v>526</v>
      </c>
      <c r="K522" t="s">
        <v>1571</v>
      </c>
      <c r="L522" t="s">
        <v>1572</v>
      </c>
      <c r="M522">
        <f t="shared" ca="1" si="40"/>
        <v>0</v>
      </c>
      <c r="N522">
        <f t="shared" ca="1" si="41"/>
        <v>44</v>
      </c>
      <c r="O522">
        <f t="shared" si="42"/>
        <v>0</v>
      </c>
      <c r="P522">
        <f t="shared" ca="1" si="43"/>
        <v>0</v>
      </c>
      <c r="Q522">
        <f t="shared" ca="1" si="44"/>
        <v>0</v>
      </c>
      <c r="R522">
        <v>44</v>
      </c>
      <c r="S522">
        <v>88</v>
      </c>
      <c r="T522" t="s">
        <v>50</v>
      </c>
      <c r="U522" t="s">
        <v>196</v>
      </c>
      <c r="V522" t="s">
        <v>196</v>
      </c>
    </row>
    <row r="523" spans="1:22" x14ac:dyDescent="0.25">
      <c r="A523">
        <v>86</v>
      </c>
      <c r="C523" t="s">
        <v>1573</v>
      </c>
      <c r="D523" t="s">
        <v>496</v>
      </c>
      <c r="E523" s="1" t="s">
        <v>497</v>
      </c>
      <c r="F523" t="s">
        <v>1567</v>
      </c>
      <c r="G523" t="s">
        <v>51</v>
      </c>
      <c r="H523" t="s">
        <v>490</v>
      </c>
      <c r="I523" t="s">
        <v>525</v>
      </c>
      <c r="J523" s="4" t="s">
        <v>526</v>
      </c>
      <c r="K523" t="s">
        <v>1573</v>
      </c>
      <c r="L523" t="s">
        <v>1574</v>
      </c>
      <c r="M523">
        <f t="shared" ca="1" si="40"/>
        <v>0</v>
      </c>
      <c r="N523">
        <f t="shared" ca="1" si="41"/>
        <v>44</v>
      </c>
      <c r="O523">
        <f t="shared" si="42"/>
        <v>0</v>
      </c>
      <c r="P523">
        <f t="shared" ca="1" si="43"/>
        <v>0</v>
      </c>
      <c r="Q523">
        <f t="shared" ca="1" si="44"/>
        <v>0</v>
      </c>
      <c r="R523">
        <v>44</v>
      </c>
      <c r="S523">
        <v>88</v>
      </c>
      <c r="T523" t="s">
        <v>51</v>
      </c>
      <c r="U523" t="s">
        <v>196</v>
      </c>
      <c r="V523" t="s">
        <v>196</v>
      </c>
    </row>
    <row r="524" spans="1:22" x14ac:dyDescent="0.25">
      <c r="A524">
        <v>86</v>
      </c>
      <c r="C524" t="s">
        <v>1575</v>
      </c>
      <c r="D524" t="s">
        <v>496</v>
      </c>
      <c r="E524" s="1" t="s">
        <v>497</v>
      </c>
      <c r="F524" t="s">
        <v>1567</v>
      </c>
      <c r="G524" t="s">
        <v>52</v>
      </c>
      <c r="H524" t="s">
        <v>490</v>
      </c>
      <c r="I524" t="s">
        <v>525</v>
      </c>
      <c r="J524" s="4" t="s">
        <v>526</v>
      </c>
      <c r="K524" t="s">
        <v>1575</v>
      </c>
      <c r="L524" t="s">
        <v>1576</v>
      </c>
      <c r="M524">
        <f t="shared" ca="1" si="40"/>
        <v>0</v>
      </c>
      <c r="N524">
        <f t="shared" ca="1" si="41"/>
        <v>44</v>
      </c>
      <c r="O524">
        <f t="shared" si="42"/>
        <v>0</v>
      </c>
      <c r="P524">
        <f t="shared" ca="1" si="43"/>
        <v>0</v>
      </c>
      <c r="Q524">
        <f t="shared" ca="1" si="44"/>
        <v>0</v>
      </c>
      <c r="R524">
        <v>44</v>
      </c>
      <c r="S524">
        <v>88</v>
      </c>
      <c r="T524" t="s">
        <v>52</v>
      </c>
      <c r="U524" t="s">
        <v>196</v>
      </c>
      <c r="V524" t="s">
        <v>196</v>
      </c>
    </row>
    <row r="525" spans="1:22" x14ac:dyDescent="0.25">
      <c r="A525">
        <v>86</v>
      </c>
      <c r="C525" t="s">
        <v>1577</v>
      </c>
      <c r="D525" t="s">
        <v>496</v>
      </c>
      <c r="E525" s="1" t="s">
        <v>497</v>
      </c>
      <c r="F525" t="s">
        <v>1567</v>
      </c>
      <c r="G525" t="s">
        <v>53</v>
      </c>
      <c r="H525" t="s">
        <v>490</v>
      </c>
      <c r="I525" t="s">
        <v>525</v>
      </c>
      <c r="J525" s="4" t="s">
        <v>526</v>
      </c>
      <c r="K525" t="s">
        <v>1577</v>
      </c>
      <c r="L525" t="s">
        <v>1578</v>
      </c>
      <c r="M525">
        <f t="shared" ca="1" si="40"/>
        <v>0</v>
      </c>
      <c r="N525">
        <f t="shared" ca="1" si="41"/>
        <v>44</v>
      </c>
      <c r="O525">
        <f t="shared" si="42"/>
        <v>0</v>
      </c>
      <c r="P525">
        <f t="shared" ca="1" si="43"/>
        <v>0</v>
      </c>
      <c r="Q525">
        <f t="shared" ca="1" si="44"/>
        <v>0</v>
      </c>
      <c r="R525">
        <v>44</v>
      </c>
      <c r="S525">
        <v>88</v>
      </c>
      <c r="T525" t="s">
        <v>53</v>
      </c>
      <c r="U525" t="s">
        <v>196</v>
      </c>
      <c r="V525" t="s">
        <v>196</v>
      </c>
    </row>
    <row r="526" spans="1:22" x14ac:dyDescent="0.25">
      <c r="A526">
        <v>87</v>
      </c>
      <c r="C526" t="s">
        <v>1579</v>
      </c>
      <c r="D526" t="s">
        <v>496</v>
      </c>
      <c r="E526" s="1" t="s">
        <v>497</v>
      </c>
      <c r="F526" t="s">
        <v>1503</v>
      </c>
      <c r="G526" t="s">
        <v>208</v>
      </c>
      <c r="H526" t="s">
        <v>490</v>
      </c>
      <c r="I526" t="s">
        <v>525</v>
      </c>
      <c r="J526" s="4" t="s">
        <v>526</v>
      </c>
      <c r="K526" t="s">
        <v>1579</v>
      </c>
      <c r="L526" t="s">
        <v>1580</v>
      </c>
      <c r="M526">
        <f t="shared" ca="1" si="40"/>
        <v>0</v>
      </c>
      <c r="N526">
        <f t="shared" ca="1" si="41"/>
        <v>44</v>
      </c>
      <c r="O526">
        <f t="shared" si="42"/>
        <v>0</v>
      </c>
      <c r="P526">
        <f t="shared" ca="1" si="43"/>
        <v>0</v>
      </c>
      <c r="Q526">
        <f t="shared" ca="1" si="44"/>
        <v>0</v>
      </c>
      <c r="R526">
        <v>44</v>
      </c>
      <c r="S526">
        <v>88</v>
      </c>
      <c r="T526" t="s">
        <v>208</v>
      </c>
      <c r="U526" t="s">
        <v>196</v>
      </c>
      <c r="V526" t="s">
        <v>196</v>
      </c>
    </row>
    <row r="527" spans="1:22" x14ac:dyDescent="0.25">
      <c r="A527">
        <v>87</v>
      </c>
      <c r="C527" t="s">
        <v>1581</v>
      </c>
      <c r="D527" t="s">
        <v>496</v>
      </c>
      <c r="E527" s="1" t="s">
        <v>497</v>
      </c>
      <c r="F527" t="s">
        <v>1503</v>
      </c>
      <c r="G527" t="s">
        <v>49</v>
      </c>
      <c r="H527" t="s">
        <v>490</v>
      </c>
      <c r="I527" t="s">
        <v>525</v>
      </c>
      <c r="J527" s="4" t="s">
        <v>526</v>
      </c>
      <c r="K527" t="s">
        <v>1581</v>
      </c>
      <c r="L527" t="s">
        <v>1582</v>
      </c>
      <c r="M527">
        <f t="shared" ca="1" si="40"/>
        <v>0</v>
      </c>
      <c r="N527">
        <f t="shared" ca="1" si="41"/>
        <v>44</v>
      </c>
      <c r="O527">
        <f t="shared" si="42"/>
        <v>0</v>
      </c>
      <c r="P527">
        <f t="shared" ca="1" si="43"/>
        <v>0</v>
      </c>
      <c r="Q527">
        <f t="shared" ca="1" si="44"/>
        <v>0</v>
      </c>
      <c r="R527">
        <v>44</v>
      </c>
      <c r="S527">
        <v>88</v>
      </c>
      <c r="T527" t="s">
        <v>49</v>
      </c>
      <c r="U527" t="s">
        <v>196</v>
      </c>
      <c r="V527" t="s">
        <v>196</v>
      </c>
    </row>
    <row r="528" spans="1:22" x14ac:dyDescent="0.25">
      <c r="A528">
        <v>87</v>
      </c>
      <c r="C528" t="s">
        <v>1583</v>
      </c>
      <c r="D528" t="s">
        <v>496</v>
      </c>
      <c r="E528" s="1" t="s">
        <v>497</v>
      </c>
      <c r="F528" t="s">
        <v>1503</v>
      </c>
      <c r="G528" t="s">
        <v>50</v>
      </c>
      <c r="H528" t="s">
        <v>490</v>
      </c>
      <c r="I528" t="s">
        <v>525</v>
      </c>
      <c r="J528" s="4" t="s">
        <v>526</v>
      </c>
      <c r="K528" t="s">
        <v>1583</v>
      </c>
      <c r="L528" t="s">
        <v>1584</v>
      </c>
      <c r="M528">
        <f t="shared" ca="1" si="40"/>
        <v>0</v>
      </c>
      <c r="N528">
        <f t="shared" ca="1" si="41"/>
        <v>44</v>
      </c>
      <c r="O528">
        <f t="shared" si="42"/>
        <v>0</v>
      </c>
      <c r="P528">
        <f t="shared" ca="1" si="43"/>
        <v>0</v>
      </c>
      <c r="Q528">
        <f t="shared" ca="1" si="44"/>
        <v>0</v>
      </c>
      <c r="R528">
        <v>44</v>
      </c>
      <c r="S528">
        <v>88</v>
      </c>
      <c r="T528" t="s">
        <v>50</v>
      </c>
      <c r="U528" t="s">
        <v>196</v>
      </c>
      <c r="V528" t="s">
        <v>196</v>
      </c>
    </row>
    <row r="529" spans="1:22" x14ac:dyDescent="0.25">
      <c r="A529">
        <v>87</v>
      </c>
      <c r="C529" t="s">
        <v>1585</v>
      </c>
      <c r="D529" t="s">
        <v>496</v>
      </c>
      <c r="E529" s="1" t="s">
        <v>497</v>
      </c>
      <c r="F529" t="s">
        <v>1503</v>
      </c>
      <c r="G529" t="s">
        <v>51</v>
      </c>
      <c r="H529" t="s">
        <v>490</v>
      </c>
      <c r="I529" t="s">
        <v>525</v>
      </c>
      <c r="J529" s="4" t="s">
        <v>526</v>
      </c>
      <c r="K529" t="s">
        <v>1585</v>
      </c>
      <c r="L529" t="s">
        <v>1586</v>
      </c>
      <c r="M529">
        <f t="shared" ca="1" si="40"/>
        <v>0</v>
      </c>
      <c r="N529">
        <f t="shared" ca="1" si="41"/>
        <v>44</v>
      </c>
      <c r="O529">
        <f t="shared" si="42"/>
        <v>0</v>
      </c>
      <c r="P529">
        <f t="shared" ca="1" si="43"/>
        <v>0</v>
      </c>
      <c r="Q529">
        <f t="shared" ca="1" si="44"/>
        <v>0</v>
      </c>
      <c r="R529">
        <v>44</v>
      </c>
      <c r="S529">
        <v>88</v>
      </c>
      <c r="T529" t="s">
        <v>51</v>
      </c>
      <c r="U529" t="s">
        <v>196</v>
      </c>
      <c r="V529" t="s">
        <v>196</v>
      </c>
    </row>
    <row r="530" spans="1:22" x14ac:dyDescent="0.25">
      <c r="A530">
        <v>87</v>
      </c>
      <c r="C530" t="s">
        <v>1587</v>
      </c>
      <c r="D530" t="s">
        <v>496</v>
      </c>
      <c r="E530" s="1" t="s">
        <v>497</v>
      </c>
      <c r="F530" t="s">
        <v>1503</v>
      </c>
      <c r="G530" t="s">
        <v>52</v>
      </c>
      <c r="H530" t="s">
        <v>490</v>
      </c>
      <c r="I530" t="s">
        <v>525</v>
      </c>
      <c r="J530" s="4" t="s">
        <v>526</v>
      </c>
      <c r="K530" t="s">
        <v>1587</v>
      </c>
      <c r="L530" t="s">
        <v>1588</v>
      </c>
      <c r="M530">
        <f t="shared" ca="1" si="40"/>
        <v>0</v>
      </c>
      <c r="N530">
        <f t="shared" ca="1" si="41"/>
        <v>44</v>
      </c>
      <c r="O530">
        <f t="shared" si="42"/>
        <v>0</v>
      </c>
      <c r="P530">
        <f t="shared" ca="1" si="43"/>
        <v>0</v>
      </c>
      <c r="Q530">
        <f t="shared" ca="1" si="44"/>
        <v>0</v>
      </c>
      <c r="R530">
        <v>44</v>
      </c>
      <c r="S530">
        <v>88</v>
      </c>
      <c r="T530" t="s">
        <v>52</v>
      </c>
      <c r="U530" t="s">
        <v>196</v>
      </c>
      <c r="V530" t="s">
        <v>196</v>
      </c>
    </row>
    <row r="531" spans="1:22" x14ac:dyDescent="0.25">
      <c r="A531">
        <v>87</v>
      </c>
      <c r="C531" t="s">
        <v>1589</v>
      </c>
      <c r="D531" t="s">
        <v>496</v>
      </c>
      <c r="E531" s="1" t="s">
        <v>497</v>
      </c>
      <c r="F531" t="s">
        <v>1503</v>
      </c>
      <c r="G531" t="s">
        <v>53</v>
      </c>
      <c r="H531" t="s">
        <v>490</v>
      </c>
      <c r="I531" t="s">
        <v>525</v>
      </c>
      <c r="J531" s="4" t="s">
        <v>526</v>
      </c>
      <c r="K531" t="s">
        <v>1589</v>
      </c>
      <c r="L531" t="s">
        <v>1590</v>
      </c>
      <c r="M531">
        <f t="shared" ca="1" si="40"/>
        <v>0</v>
      </c>
      <c r="N531">
        <f t="shared" ca="1" si="41"/>
        <v>44</v>
      </c>
      <c r="O531">
        <f t="shared" si="42"/>
        <v>0</v>
      </c>
      <c r="P531">
        <f t="shared" ca="1" si="43"/>
        <v>0</v>
      </c>
      <c r="Q531">
        <f t="shared" ca="1" si="44"/>
        <v>0</v>
      </c>
      <c r="R531">
        <v>44</v>
      </c>
      <c r="S531">
        <v>88</v>
      </c>
      <c r="T531" t="s">
        <v>53</v>
      </c>
      <c r="U531" t="s">
        <v>196</v>
      </c>
      <c r="V531" t="s">
        <v>196</v>
      </c>
    </row>
    <row r="532" spans="1:22" x14ac:dyDescent="0.25">
      <c r="A532">
        <v>88</v>
      </c>
      <c r="C532" t="s">
        <v>1591</v>
      </c>
      <c r="D532" t="s">
        <v>496</v>
      </c>
      <c r="E532" s="1" t="s">
        <v>497</v>
      </c>
      <c r="F532" t="s">
        <v>1516</v>
      </c>
      <c r="G532" t="s">
        <v>208</v>
      </c>
      <c r="H532" t="s">
        <v>490</v>
      </c>
      <c r="I532" t="s">
        <v>525</v>
      </c>
      <c r="J532" s="4" t="s">
        <v>526</v>
      </c>
      <c r="K532" t="s">
        <v>1591</v>
      </c>
      <c r="L532" t="s">
        <v>1592</v>
      </c>
      <c r="M532">
        <f t="shared" ca="1" si="40"/>
        <v>0</v>
      </c>
      <c r="N532">
        <f t="shared" ca="1" si="41"/>
        <v>44</v>
      </c>
      <c r="O532">
        <f t="shared" si="42"/>
        <v>0</v>
      </c>
      <c r="P532">
        <f t="shared" ca="1" si="43"/>
        <v>0</v>
      </c>
      <c r="Q532">
        <f t="shared" ca="1" si="44"/>
        <v>0</v>
      </c>
      <c r="R532">
        <v>44</v>
      </c>
      <c r="S532">
        <v>88</v>
      </c>
      <c r="T532" t="s">
        <v>208</v>
      </c>
      <c r="U532" t="s">
        <v>196</v>
      </c>
      <c r="V532" t="s">
        <v>196</v>
      </c>
    </row>
    <row r="533" spans="1:22" x14ac:dyDescent="0.25">
      <c r="A533">
        <v>88</v>
      </c>
      <c r="C533" t="s">
        <v>1593</v>
      </c>
      <c r="D533" t="s">
        <v>496</v>
      </c>
      <c r="E533" s="1" t="s">
        <v>497</v>
      </c>
      <c r="F533" t="s">
        <v>1516</v>
      </c>
      <c r="G533" t="s">
        <v>49</v>
      </c>
      <c r="H533" t="s">
        <v>490</v>
      </c>
      <c r="I533" t="s">
        <v>525</v>
      </c>
      <c r="J533" s="4" t="s">
        <v>526</v>
      </c>
      <c r="K533" t="s">
        <v>1593</v>
      </c>
      <c r="L533" t="s">
        <v>1594</v>
      </c>
      <c r="M533">
        <f t="shared" ca="1" si="40"/>
        <v>0</v>
      </c>
      <c r="N533">
        <f t="shared" ca="1" si="41"/>
        <v>44</v>
      </c>
      <c r="O533">
        <f t="shared" si="42"/>
        <v>0</v>
      </c>
      <c r="P533">
        <f t="shared" ca="1" si="43"/>
        <v>0</v>
      </c>
      <c r="Q533">
        <f t="shared" ca="1" si="44"/>
        <v>0</v>
      </c>
      <c r="R533">
        <v>44</v>
      </c>
      <c r="S533">
        <v>88</v>
      </c>
      <c r="T533" t="s">
        <v>49</v>
      </c>
      <c r="U533" t="s">
        <v>196</v>
      </c>
      <c r="V533" t="s">
        <v>196</v>
      </c>
    </row>
    <row r="534" spans="1:22" x14ac:dyDescent="0.25">
      <c r="A534">
        <v>88</v>
      </c>
      <c r="C534" t="s">
        <v>1595</v>
      </c>
      <c r="D534" t="s">
        <v>496</v>
      </c>
      <c r="E534" s="1" t="s">
        <v>497</v>
      </c>
      <c r="F534" t="s">
        <v>1516</v>
      </c>
      <c r="G534" t="s">
        <v>50</v>
      </c>
      <c r="H534" t="s">
        <v>490</v>
      </c>
      <c r="I534" t="s">
        <v>525</v>
      </c>
      <c r="J534" s="4" t="s">
        <v>526</v>
      </c>
      <c r="K534" t="s">
        <v>1595</v>
      </c>
      <c r="L534" t="s">
        <v>1596</v>
      </c>
      <c r="M534">
        <f t="shared" ca="1" si="40"/>
        <v>0</v>
      </c>
      <c r="N534">
        <f t="shared" ca="1" si="41"/>
        <v>44</v>
      </c>
      <c r="O534">
        <f t="shared" si="42"/>
        <v>0</v>
      </c>
      <c r="P534">
        <f t="shared" ca="1" si="43"/>
        <v>0</v>
      </c>
      <c r="Q534">
        <f t="shared" ca="1" si="44"/>
        <v>0</v>
      </c>
      <c r="R534">
        <v>44</v>
      </c>
      <c r="S534">
        <v>88</v>
      </c>
      <c r="T534" t="s">
        <v>50</v>
      </c>
      <c r="U534" t="s">
        <v>196</v>
      </c>
      <c r="V534" t="s">
        <v>196</v>
      </c>
    </row>
    <row r="535" spans="1:22" x14ac:dyDescent="0.25">
      <c r="A535">
        <v>88</v>
      </c>
      <c r="C535" t="s">
        <v>1597</v>
      </c>
      <c r="D535" t="s">
        <v>496</v>
      </c>
      <c r="E535" s="1" t="s">
        <v>497</v>
      </c>
      <c r="F535" t="s">
        <v>1516</v>
      </c>
      <c r="G535" t="s">
        <v>51</v>
      </c>
      <c r="H535" t="s">
        <v>490</v>
      </c>
      <c r="I535" t="s">
        <v>525</v>
      </c>
      <c r="J535" s="4" t="s">
        <v>526</v>
      </c>
      <c r="K535" t="s">
        <v>1597</v>
      </c>
      <c r="L535" t="s">
        <v>1598</v>
      </c>
      <c r="M535">
        <f t="shared" ca="1" si="40"/>
        <v>0</v>
      </c>
      <c r="N535">
        <f t="shared" ca="1" si="41"/>
        <v>44</v>
      </c>
      <c r="O535">
        <f t="shared" si="42"/>
        <v>0</v>
      </c>
      <c r="P535">
        <f t="shared" ca="1" si="43"/>
        <v>0</v>
      </c>
      <c r="Q535">
        <f t="shared" ca="1" si="44"/>
        <v>0</v>
      </c>
      <c r="R535">
        <v>44</v>
      </c>
      <c r="S535">
        <v>88</v>
      </c>
      <c r="T535" t="s">
        <v>51</v>
      </c>
      <c r="U535" t="s">
        <v>196</v>
      </c>
      <c r="V535" t="s">
        <v>196</v>
      </c>
    </row>
    <row r="536" spans="1:22" x14ac:dyDescent="0.25">
      <c r="A536">
        <v>88</v>
      </c>
      <c r="C536" t="s">
        <v>1599</v>
      </c>
      <c r="D536" t="s">
        <v>496</v>
      </c>
      <c r="E536" s="1" t="s">
        <v>497</v>
      </c>
      <c r="F536" t="s">
        <v>1516</v>
      </c>
      <c r="G536" t="s">
        <v>52</v>
      </c>
      <c r="H536" t="s">
        <v>490</v>
      </c>
      <c r="I536" t="s">
        <v>525</v>
      </c>
      <c r="J536" s="4" t="s">
        <v>526</v>
      </c>
      <c r="K536" t="s">
        <v>1599</v>
      </c>
      <c r="L536" t="s">
        <v>1600</v>
      </c>
      <c r="M536">
        <f t="shared" ca="1" si="40"/>
        <v>0</v>
      </c>
      <c r="N536">
        <f t="shared" ca="1" si="41"/>
        <v>44</v>
      </c>
      <c r="O536">
        <f t="shared" si="42"/>
        <v>0</v>
      </c>
      <c r="P536">
        <f t="shared" ca="1" si="43"/>
        <v>0</v>
      </c>
      <c r="Q536">
        <f t="shared" ca="1" si="44"/>
        <v>0</v>
      </c>
      <c r="R536">
        <v>44</v>
      </c>
      <c r="S536">
        <v>88</v>
      </c>
      <c r="T536" t="s">
        <v>52</v>
      </c>
      <c r="U536" t="s">
        <v>196</v>
      </c>
      <c r="V536" t="s">
        <v>196</v>
      </c>
    </row>
    <row r="537" spans="1:22" x14ac:dyDescent="0.25">
      <c r="A537">
        <v>88</v>
      </c>
      <c r="C537" t="s">
        <v>1601</v>
      </c>
      <c r="D537" t="s">
        <v>496</v>
      </c>
      <c r="E537" s="1" t="s">
        <v>497</v>
      </c>
      <c r="F537" t="s">
        <v>1516</v>
      </c>
      <c r="G537" t="s">
        <v>53</v>
      </c>
      <c r="H537" t="s">
        <v>490</v>
      </c>
      <c r="I537" t="s">
        <v>525</v>
      </c>
      <c r="J537" s="4" t="s">
        <v>526</v>
      </c>
      <c r="K537" t="s">
        <v>1601</v>
      </c>
      <c r="L537" t="s">
        <v>1602</v>
      </c>
      <c r="M537">
        <f t="shared" ca="1" si="40"/>
        <v>0</v>
      </c>
      <c r="N537">
        <f t="shared" ca="1" si="41"/>
        <v>44</v>
      </c>
      <c r="O537">
        <f t="shared" si="42"/>
        <v>0</v>
      </c>
      <c r="P537">
        <f t="shared" ca="1" si="43"/>
        <v>0</v>
      </c>
      <c r="Q537">
        <f t="shared" ca="1" si="44"/>
        <v>0</v>
      </c>
      <c r="R537">
        <v>44</v>
      </c>
      <c r="S537">
        <v>88</v>
      </c>
      <c r="T537" t="s">
        <v>53</v>
      </c>
      <c r="U537" t="s">
        <v>196</v>
      </c>
      <c r="V537" t="s">
        <v>196</v>
      </c>
    </row>
    <row r="538" spans="1:22" x14ac:dyDescent="0.25">
      <c r="A538">
        <v>89</v>
      </c>
      <c r="C538" t="s">
        <v>1603</v>
      </c>
      <c r="D538" t="s">
        <v>496</v>
      </c>
      <c r="E538" s="1" t="s">
        <v>497</v>
      </c>
      <c r="F538" t="s">
        <v>1529</v>
      </c>
      <c r="G538" t="s">
        <v>208</v>
      </c>
      <c r="H538" t="s">
        <v>490</v>
      </c>
      <c r="I538" t="s">
        <v>525</v>
      </c>
      <c r="J538" s="4" t="s">
        <v>526</v>
      </c>
      <c r="K538" t="s">
        <v>1603</v>
      </c>
      <c r="L538" t="s">
        <v>1604</v>
      </c>
      <c r="M538">
        <f t="shared" ca="1" si="40"/>
        <v>0</v>
      </c>
      <c r="N538">
        <f t="shared" ca="1" si="41"/>
        <v>44</v>
      </c>
      <c r="O538">
        <f t="shared" si="42"/>
        <v>0</v>
      </c>
      <c r="P538">
        <f t="shared" ca="1" si="43"/>
        <v>0</v>
      </c>
      <c r="Q538">
        <f t="shared" ca="1" si="44"/>
        <v>0</v>
      </c>
      <c r="R538">
        <v>44</v>
      </c>
      <c r="S538">
        <v>88</v>
      </c>
      <c r="T538" t="s">
        <v>208</v>
      </c>
      <c r="U538" t="s">
        <v>196</v>
      </c>
      <c r="V538" t="s">
        <v>196</v>
      </c>
    </row>
    <row r="539" spans="1:22" x14ac:dyDescent="0.25">
      <c r="A539">
        <v>89</v>
      </c>
      <c r="C539" t="s">
        <v>1605</v>
      </c>
      <c r="D539" t="s">
        <v>496</v>
      </c>
      <c r="E539" s="1" t="s">
        <v>497</v>
      </c>
      <c r="F539" t="s">
        <v>1529</v>
      </c>
      <c r="G539" t="s">
        <v>49</v>
      </c>
      <c r="H539" t="s">
        <v>490</v>
      </c>
      <c r="I539" t="s">
        <v>525</v>
      </c>
      <c r="J539" s="4" t="s">
        <v>526</v>
      </c>
      <c r="K539" t="s">
        <v>1605</v>
      </c>
      <c r="L539" t="s">
        <v>1606</v>
      </c>
      <c r="M539">
        <f t="shared" ca="1" si="40"/>
        <v>0</v>
      </c>
      <c r="N539">
        <f t="shared" ca="1" si="41"/>
        <v>44</v>
      </c>
      <c r="O539">
        <f t="shared" si="42"/>
        <v>0</v>
      </c>
      <c r="P539">
        <f t="shared" ca="1" si="43"/>
        <v>0</v>
      </c>
      <c r="Q539">
        <f t="shared" ca="1" si="44"/>
        <v>0</v>
      </c>
      <c r="R539">
        <v>44</v>
      </c>
      <c r="S539">
        <v>88</v>
      </c>
      <c r="T539" t="s">
        <v>49</v>
      </c>
      <c r="U539" t="s">
        <v>196</v>
      </c>
      <c r="V539" t="s">
        <v>196</v>
      </c>
    </row>
    <row r="540" spans="1:22" x14ac:dyDescent="0.25">
      <c r="A540">
        <v>89</v>
      </c>
      <c r="C540" t="s">
        <v>1607</v>
      </c>
      <c r="D540" t="s">
        <v>496</v>
      </c>
      <c r="E540" s="1" t="s">
        <v>497</v>
      </c>
      <c r="F540" t="s">
        <v>1529</v>
      </c>
      <c r="G540" t="s">
        <v>50</v>
      </c>
      <c r="H540" t="s">
        <v>490</v>
      </c>
      <c r="I540" t="s">
        <v>525</v>
      </c>
      <c r="J540" s="4" t="s">
        <v>526</v>
      </c>
      <c r="K540" t="s">
        <v>1607</v>
      </c>
      <c r="L540" t="s">
        <v>1608</v>
      </c>
      <c r="M540">
        <f t="shared" ca="1" si="40"/>
        <v>0</v>
      </c>
      <c r="N540">
        <f t="shared" ca="1" si="41"/>
        <v>44</v>
      </c>
      <c r="O540">
        <f t="shared" si="42"/>
        <v>0</v>
      </c>
      <c r="P540">
        <f t="shared" ca="1" si="43"/>
        <v>0</v>
      </c>
      <c r="Q540">
        <f t="shared" ca="1" si="44"/>
        <v>0</v>
      </c>
      <c r="R540">
        <v>44</v>
      </c>
      <c r="S540">
        <v>88</v>
      </c>
      <c r="T540" t="s">
        <v>50</v>
      </c>
      <c r="U540" t="s">
        <v>196</v>
      </c>
      <c r="V540" t="s">
        <v>196</v>
      </c>
    </row>
    <row r="541" spans="1:22" x14ac:dyDescent="0.25">
      <c r="A541">
        <v>89</v>
      </c>
      <c r="C541" t="s">
        <v>1609</v>
      </c>
      <c r="D541" t="s">
        <v>496</v>
      </c>
      <c r="E541" s="1" t="s">
        <v>497</v>
      </c>
      <c r="F541" t="s">
        <v>1529</v>
      </c>
      <c r="G541" t="s">
        <v>51</v>
      </c>
      <c r="H541" t="s">
        <v>490</v>
      </c>
      <c r="I541" t="s">
        <v>525</v>
      </c>
      <c r="J541" s="4" t="s">
        <v>526</v>
      </c>
      <c r="K541" t="s">
        <v>1609</v>
      </c>
      <c r="L541" t="s">
        <v>1610</v>
      </c>
      <c r="M541">
        <f t="shared" ca="1" si="40"/>
        <v>0</v>
      </c>
      <c r="N541">
        <f t="shared" ca="1" si="41"/>
        <v>44</v>
      </c>
      <c r="O541">
        <f t="shared" si="42"/>
        <v>0</v>
      </c>
      <c r="P541">
        <f t="shared" ca="1" si="43"/>
        <v>0</v>
      </c>
      <c r="Q541">
        <f t="shared" ca="1" si="44"/>
        <v>0</v>
      </c>
      <c r="R541">
        <v>44</v>
      </c>
      <c r="S541">
        <v>88</v>
      </c>
      <c r="T541" t="s">
        <v>51</v>
      </c>
      <c r="U541" t="s">
        <v>196</v>
      </c>
      <c r="V541" t="s">
        <v>196</v>
      </c>
    </row>
    <row r="542" spans="1:22" x14ac:dyDescent="0.25">
      <c r="A542">
        <v>89</v>
      </c>
      <c r="C542" t="s">
        <v>1611</v>
      </c>
      <c r="D542" t="s">
        <v>496</v>
      </c>
      <c r="E542" s="1" t="s">
        <v>497</v>
      </c>
      <c r="F542" t="s">
        <v>1529</v>
      </c>
      <c r="G542" t="s">
        <v>52</v>
      </c>
      <c r="H542" t="s">
        <v>490</v>
      </c>
      <c r="I542" t="s">
        <v>525</v>
      </c>
      <c r="J542" s="4" t="s">
        <v>526</v>
      </c>
      <c r="K542" t="s">
        <v>1611</v>
      </c>
      <c r="L542" t="s">
        <v>1612</v>
      </c>
      <c r="M542">
        <f t="shared" ca="1" si="40"/>
        <v>0</v>
      </c>
      <c r="N542">
        <f t="shared" ca="1" si="41"/>
        <v>44</v>
      </c>
      <c r="O542">
        <f t="shared" si="42"/>
        <v>0</v>
      </c>
      <c r="P542">
        <f t="shared" ca="1" si="43"/>
        <v>0</v>
      </c>
      <c r="Q542">
        <f t="shared" ca="1" si="44"/>
        <v>0</v>
      </c>
      <c r="R542">
        <v>44</v>
      </c>
      <c r="S542">
        <v>88</v>
      </c>
      <c r="T542" t="s">
        <v>52</v>
      </c>
      <c r="U542" t="s">
        <v>196</v>
      </c>
      <c r="V542" t="s">
        <v>196</v>
      </c>
    </row>
    <row r="543" spans="1:22" x14ac:dyDescent="0.25">
      <c r="A543">
        <v>89</v>
      </c>
      <c r="C543" t="s">
        <v>1613</v>
      </c>
      <c r="D543" t="s">
        <v>496</v>
      </c>
      <c r="E543" s="1" t="s">
        <v>497</v>
      </c>
      <c r="F543" t="s">
        <v>1529</v>
      </c>
      <c r="G543" t="s">
        <v>53</v>
      </c>
      <c r="H543" t="s">
        <v>490</v>
      </c>
      <c r="I543" t="s">
        <v>525</v>
      </c>
      <c r="J543" s="4" t="s">
        <v>526</v>
      </c>
      <c r="K543" t="s">
        <v>1613</v>
      </c>
      <c r="L543" t="s">
        <v>1614</v>
      </c>
      <c r="M543">
        <f t="shared" ca="1" si="40"/>
        <v>0</v>
      </c>
      <c r="N543">
        <f t="shared" ca="1" si="41"/>
        <v>44</v>
      </c>
      <c r="O543">
        <f t="shared" si="42"/>
        <v>0</v>
      </c>
      <c r="P543">
        <f t="shared" ca="1" si="43"/>
        <v>0</v>
      </c>
      <c r="Q543">
        <f t="shared" ca="1" si="44"/>
        <v>0</v>
      </c>
      <c r="R543">
        <v>44</v>
      </c>
      <c r="S543">
        <v>88</v>
      </c>
      <c r="T543" t="s">
        <v>53</v>
      </c>
      <c r="U543" t="s">
        <v>196</v>
      </c>
      <c r="V543" t="s">
        <v>196</v>
      </c>
    </row>
    <row r="544" spans="1:22" x14ac:dyDescent="0.25">
      <c r="A544">
        <v>90</v>
      </c>
      <c r="C544" t="s">
        <v>1615</v>
      </c>
      <c r="D544" t="s">
        <v>496</v>
      </c>
      <c r="E544" s="1" t="s">
        <v>497</v>
      </c>
      <c r="F544" t="s">
        <v>1542</v>
      </c>
      <c r="G544" t="s">
        <v>208</v>
      </c>
      <c r="H544" t="s">
        <v>490</v>
      </c>
      <c r="I544" t="s">
        <v>525</v>
      </c>
      <c r="J544" s="4" t="s">
        <v>526</v>
      </c>
      <c r="K544" t="s">
        <v>1615</v>
      </c>
      <c r="L544" t="s">
        <v>1616</v>
      </c>
      <c r="M544">
        <f t="shared" ca="1" si="40"/>
        <v>0</v>
      </c>
      <c r="N544">
        <f t="shared" ca="1" si="41"/>
        <v>44</v>
      </c>
      <c r="O544">
        <f t="shared" si="42"/>
        <v>0</v>
      </c>
      <c r="P544">
        <f t="shared" ca="1" si="43"/>
        <v>0</v>
      </c>
      <c r="Q544">
        <f t="shared" ca="1" si="44"/>
        <v>0</v>
      </c>
      <c r="R544">
        <v>44</v>
      </c>
      <c r="S544">
        <v>88</v>
      </c>
      <c r="T544" t="s">
        <v>208</v>
      </c>
      <c r="U544" t="s">
        <v>196</v>
      </c>
      <c r="V544" t="s">
        <v>196</v>
      </c>
    </row>
    <row r="545" spans="1:22" x14ac:dyDescent="0.25">
      <c r="A545">
        <v>90</v>
      </c>
      <c r="C545" t="s">
        <v>1617</v>
      </c>
      <c r="D545" t="s">
        <v>496</v>
      </c>
      <c r="E545" s="1" t="s">
        <v>497</v>
      </c>
      <c r="F545" t="s">
        <v>1542</v>
      </c>
      <c r="G545" t="s">
        <v>49</v>
      </c>
      <c r="H545" t="s">
        <v>490</v>
      </c>
      <c r="I545" t="s">
        <v>525</v>
      </c>
      <c r="J545" s="4" t="s">
        <v>526</v>
      </c>
      <c r="K545" t="s">
        <v>1617</v>
      </c>
      <c r="L545" t="s">
        <v>1618</v>
      </c>
      <c r="M545">
        <f t="shared" ca="1" si="40"/>
        <v>0</v>
      </c>
      <c r="N545">
        <f t="shared" ca="1" si="41"/>
        <v>44</v>
      </c>
      <c r="O545">
        <f t="shared" si="42"/>
        <v>0</v>
      </c>
      <c r="P545">
        <f t="shared" ca="1" si="43"/>
        <v>0</v>
      </c>
      <c r="Q545">
        <f t="shared" ca="1" si="44"/>
        <v>0</v>
      </c>
      <c r="R545">
        <v>44</v>
      </c>
      <c r="S545">
        <v>88</v>
      </c>
      <c r="T545" t="s">
        <v>49</v>
      </c>
      <c r="U545" t="s">
        <v>196</v>
      </c>
      <c r="V545" t="s">
        <v>196</v>
      </c>
    </row>
    <row r="546" spans="1:22" x14ac:dyDescent="0.25">
      <c r="A546">
        <v>90</v>
      </c>
      <c r="C546" t="s">
        <v>1619</v>
      </c>
      <c r="D546" t="s">
        <v>496</v>
      </c>
      <c r="E546" s="1" t="s">
        <v>497</v>
      </c>
      <c r="F546" t="s">
        <v>1542</v>
      </c>
      <c r="G546" t="s">
        <v>50</v>
      </c>
      <c r="H546" t="s">
        <v>490</v>
      </c>
      <c r="I546" t="s">
        <v>525</v>
      </c>
      <c r="J546" s="4" t="s">
        <v>526</v>
      </c>
      <c r="K546" t="s">
        <v>1619</v>
      </c>
      <c r="L546" t="s">
        <v>1620</v>
      </c>
      <c r="M546">
        <f t="shared" ca="1" si="40"/>
        <v>0</v>
      </c>
      <c r="N546">
        <f t="shared" ca="1" si="41"/>
        <v>44</v>
      </c>
      <c r="O546">
        <f t="shared" si="42"/>
        <v>0</v>
      </c>
      <c r="P546">
        <f t="shared" ca="1" si="43"/>
        <v>0</v>
      </c>
      <c r="Q546">
        <f t="shared" ca="1" si="44"/>
        <v>0</v>
      </c>
      <c r="R546">
        <v>44</v>
      </c>
      <c r="S546">
        <v>88</v>
      </c>
      <c r="T546" t="s">
        <v>50</v>
      </c>
      <c r="U546" t="s">
        <v>196</v>
      </c>
      <c r="V546" t="s">
        <v>196</v>
      </c>
    </row>
    <row r="547" spans="1:22" x14ac:dyDescent="0.25">
      <c r="A547">
        <v>90</v>
      </c>
      <c r="C547" t="s">
        <v>1621</v>
      </c>
      <c r="D547" t="s">
        <v>496</v>
      </c>
      <c r="E547" s="1" t="s">
        <v>497</v>
      </c>
      <c r="F547" t="s">
        <v>1542</v>
      </c>
      <c r="G547" t="s">
        <v>51</v>
      </c>
      <c r="H547" t="s">
        <v>490</v>
      </c>
      <c r="I547" t="s">
        <v>525</v>
      </c>
      <c r="J547" s="4" t="s">
        <v>526</v>
      </c>
      <c r="K547" t="s">
        <v>1621</v>
      </c>
      <c r="L547" t="s">
        <v>1622</v>
      </c>
      <c r="M547">
        <f t="shared" ca="1" si="40"/>
        <v>0</v>
      </c>
      <c r="N547">
        <f t="shared" ca="1" si="41"/>
        <v>44</v>
      </c>
      <c r="O547">
        <f t="shared" si="42"/>
        <v>0</v>
      </c>
      <c r="P547">
        <f t="shared" ca="1" si="43"/>
        <v>0</v>
      </c>
      <c r="Q547">
        <f t="shared" ca="1" si="44"/>
        <v>0</v>
      </c>
      <c r="R547">
        <v>44</v>
      </c>
      <c r="S547">
        <v>88</v>
      </c>
      <c r="T547" t="s">
        <v>51</v>
      </c>
      <c r="U547" t="s">
        <v>196</v>
      </c>
      <c r="V547" t="s">
        <v>196</v>
      </c>
    </row>
    <row r="548" spans="1:22" x14ac:dyDescent="0.25">
      <c r="A548">
        <v>90</v>
      </c>
      <c r="C548" t="s">
        <v>1623</v>
      </c>
      <c r="D548" t="s">
        <v>496</v>
      </c>
      <c r="E548" s="1" t="s">
        <v>497</v>
      </c>
      <c r="F548" t="s">
        <v>1542</v>
      </c>
      <c r="G548" t="s">
        <v>52</v>
      </c>
      <c r="H548" t="s">
        <v>490</v>
      </c>
      <c r="I548" t="s">
        <v>525</v>
      </c>
      <c r="J548" s="4" t="s">
        <v>526</v>
      </c>
      <c r="K548" t="s">
        <v>1623</v>
      </c>
      <c r="L548" t="s">
        <v>1624</v>
      </c>
      <c r="M548">
        <f t="shared" ca="1" si="40"/>
        <v>0</v>
      </c>
      <c r="N548">
        <f t="shared" ca="1" si="41"/>
        <v>44</v>
      </c>
      <c r="O548">
        <f t="shared" si="42"/>
        <v>0</v>
      </c>
      <c r="P548">
        <f t="shared" ca="1" si="43"/>
        <v>0</v>
      </c>
      <c r="Q548">
        <f t="shared" ca="1" si="44"/>
        <v>0</v>
      </c>
      <c r="R548">
        <v>44</v>
      </c>
      <c r="S548">
        <v>88</v>
      </c>
      <c r="T548" t="s">
        <v>52</v>
      </c>
      <c r="U548" t="s">
        <v>196</v>
      </c>
      <c r="V548" t="s">
        <v>196</v>
      </c>
    </row>
    <row r="549" spans="1:22" x14ac:dyDescent="0.25">
      <c r="A549">
        <v>90</v>
      </c>
      <c r="C549" t="s">
        <v>1625</v>
      </c>
      <c r="D549" t="s">
        <v>496</v>
      </c>
      <c r="E549" s="1" t="s">
        <v>497</v>
      </c>
      <c r="F549" t="s">
        <v>1542</v>
      </c>
      <c r="G549" t="s">
        <v>53</v>
      </c>
      <c r="H549" t="s">
        <v>490</v>
      </c>
      <c r="I549" t="s">
        <v>525</v>
      </c>
      <c r="J549" s="4" t="s">
        <v>526</v>
      </c>
      <c r="K549" t="s">
        <v>1625</v>
      </c>
      <c r="L549" t="s">
        <v>1626</v>
      </c>
      <c r="M549">
        <f t="shared" ca="1" si="40"/>
        <v>0</v>
      </c>
      <c r="N549">
        <f t="shared" ca="1" si="41"/>
        <v>44</v>
      </c>
      <c r="O549">
        <f t="shared" si="42"/>
        <v>0</v>
      </c>
      <c r="P549">
        <f t="shared" ca="1" si="43"/>
        <v>0</v>
      </c>
      <c r="Q549">
        <f t="shared" ca="1" si="44"/>
        <v>0</v>
      </c>
      <c r="R549">
        <v>44</v>
      </c>
      <c r="S549">
        <v>88</v>
      </c>
      <c r="T549" t="s">
        <v>53</v>
      </c>
      <c r="U549" t="s">
        <v>196</v>
      </c>
      <c r="V549" t="s">
        <v>196</v>
      </c>
    </row>
    <row r="550" spans="1:22" x14ac:dyDescent="0.25">
      <c r="A550">
        <v>91</v>
      </c>
      <c r="C550" t="s">
        <v>1627</v>
      </c>
      <c r="D550" t="s">
        <v>498</v>
      </c>
      <c r="E550" s="1" t="s">
        <v>237</v>
      </c>
      <c r="F550" t="s">
        <v>1490</v>
      </c>
      <c r="G550" t="s">
        <v>208</v>
      </c>
      <c r="H550" t="s">
        <v>490</v>
      </c>
      <c r="I550" t="s">
        <v>525</v>
      </c>
      <c r="J550" s="4" t="s">
        <v>526</v>
      </c>
      <c r="K550" t="s">
        <v>1627</v>
      </c>
      <c r="L550" t="s">
        <v>1628</v>
      </c>
      <c r="M550">
        <f t="shared" ca="1" si="40"/>
        <v>0</v>
      </c>
      <c r="N550">
        <f t="shared" ca="1" si="41"/>
        <v>45.5</v>
      </c>
      <c r="O550">
        <f t="shared" si="42"/>
        <v>0</v>
      </c>
      <c r="P550">
        <f t="shared" ca="1" si="43"/>
        <v>0</v>
      </c>
      <c r="Q550">
        <f t="shared" ca="1" si="44"/>
        <v>0</v>
      </c>
      <c r="R550">
        <v>45.5</v>
      </c>
      <c r="S550">
        <v>91</v>
      </c>
      <c r="T550" t="s">
        <v>208</v>
      </c>
      <c r="U550" t="s">
        <v>196</v>
      </c>
      <c r="V550" t="s">
        <v>196</v>
      </c>
    </row>
    <row r="551" spans="1:22" x14ac:dyDescent="0.25">
      <c r="A551">
        <v>91</v>
      </c>
      <c r="C551" t="s">
        <v>1629</v>
      </c>
      <c r="D551" t="s">
        <v>498</v>
      </c>
      <c r="E551" s="1" t="s">
        <v>237</v>
      </c>
      <c r="F551" t="s">
        <v>1490</v>
      </c>
      <c r="G551" t="s">
        <v>49</v>
      </c>
      <c r="H551" t="s">
        <v>490</v>
      </c>
      <c r="I551" t="s">
        <v>525</v>
      </c>
      <c r="J551" s="4" t="s">
        <v>526</v>
      </c>
      <c r="K551" t="s">
        <v>1629</v>
      </c>
      <c r="L551" t="s">
        <v>1630</v>
      </c>
      <c r="M551">
        <f t="shared" ca="1" si="40"/>
        <v>0</v>
      </c>
      <c r="N551">
        <f t="shared" ca="1" si="41"/>
        <v>45.5</v>
      </c>
      <c r="O551">
        <f t="shared" si="42"/>
        <v>0</v>
      </c>
      <c r="P551">
        <f t="shared" ca="1" si="43"/>
        <v>0</v>
      </c>
      <c r="Q551">
        <f t="shared" ca="1" si="44"/>
        <v>0</v>
      </c>
      <c r="R551">
        <v>45.5</v>
      </c>
      <c r="S551">
        <v>91</v>
      </c>
      <c r="T551" t="s">
        <v>49</v>
      </c>
      <c r="U551" t="s">
        <v>196</v>
      </c>
      <c r="V551" t="s">
        <v>196</v>
      </c>
    </row>
    <row r="552" spans="1:22" x14ac:dyDescent="0.25">
      <c r="A552">
        <v>91</v>
      </c>
      <c r="C552" t="s">
        <v>1631</v>
      </c>
      <c r="D552" t="s">
        <v>498</v>
      </c>
      <c r="E552" s="1" t="s">
        <v>237</v>
      </c>
      <c r="F552" t="s">
        <v>1490</v>
      </c>
      <c r="G552" t="s">
        <v>50</v>
      </c>
      <c r="H552" t="s">
        <v>490</v>
      </c>
      <c r="I552" t="s">
        <v>525</v>
      </c>
      <c r="J552" s="4" t="s">
        <v>526</v>
      </c>
      <c r="K552" t="s">
        <v>1631</v>
      </c>
      <c r="L552" t="s">
        <v>1632</v>
      </c>
      <c r="M552">
        <f t="shared" ca="1" si="40"/>
        <v>0</v>
      </c>
      <c r="N552">
        <f t="shared" ca="1" si="41"/>
        <v>45.5</v>
      </c>
      <c r="O552">
        <f t="shared" si="42"/>
        <v>0</v>
      </c>
      <c r="P552">
        <f t="shared" ca="1" si="43"/>
        <v>0</v>
      </c>
      <c r="Q552">
        <f t="shared" ca="1" si="44"/>
        <v>0</v>
      </c>
      <c r="R552">
        <v>45.5</v>
      </c>
      <c r="S552">
        <v>91</v>
      </c>
      <c r="T552" t="s">
        <v>50</v>
      </c>
      <c r="U552" t="s">
        <v>196</v>
      </c>
      <c r="V552" t="s">
        <v>196</v>
      </c>
    </row>
    <row r="553" spans="1:22" x14ac:dyDescent="0.25">
      <c r="A553">
        <v>91</v>
      </c>
      <c r="C553" t="s">
        <v>1633</v>
      </c>
      <c r="D553" t="s">
        <v>498</v>
      </c>
      <c r="E553" s="1" t="s">
        <v>237</v>
      </c>
      <c r="F553" t="s">
        <v>1490</v>
      </c>
      <c r="G553" t="s">
        <v>51</v>
      </c>
      <c r="H553" t="s">
        <v>490</v>
      </c>
      <c r="I553" t="s">
        <v>525</v>
      </c>
      <c r="J553" s="4" t="s">
        <v>526</v>
      </c>
      <c r="K553" t="s">
        <v>1633</v>
      </c>
      <c r="L553" t="s">
        <v>1634</v>
      </c>
      <c r="M553">
        <f t="shared" ca="1" si="40"/>
        <v>0</v>
      </c>
      <c r="N553">
        <f t="shared" ca="1" si="41"/>
        <v>45.5</v>
      </c>
      <c r="O553">
        <f t="shared" si="42"/>
        <v>0</v>
      </c>
      <c r="P553">
        <f t="shared" ca="1" si="43"/>
        <v>0</v>
      </c>
      <c r="Q553">
        <f t="shared" ca="1" si="44"/>
        <v>0</v>
      </c>
      <c r="R553">
        <v>45.5</v>
      </c>
      <c r="S553">
        <v>91</v>
      </c>
      <c r="T553" t="s">
        <v>51</v>
      </c>
      <c r="U553" t="s">
        <v>196</v>
      </c>
      <c r="V553" t="s">
        <v>196</v>
      </c>
    </row>
    <row r="554" spans="1:22" x14ac:dyDescent="0.25">
      <c r="A554">
        <v>91</v>
      </c>
      <c r="C554" t="s">
        <v>1635</v>
      </c>
      <c r="D554" t="s">
        <v>498</v>
      </c>
      <c r="E554" s="1" t="s">
        <v>237</v>
      </c>
      <c r="F554" t="s">
        <v>1490</v>
      </c>
      <c r="G554" t="s">
        <v>52</v>
      </c>
      <c r="H554" t="s">
        <v>490</v>
      </c>
      <c r="I554" t="s">
        <v>525</v>
      </c>
      <c r="J554" s="4" t="s">
        <v>526</v>
      </c>
      <c r="K554" t="s">
        <v>1635</v>
      </c>
      <c r="L554" t="s">
        <v>1636</v>
      </c>
      <c r="M554">
        <f t="shared" ca="1" si="40"/>
        <v>0</v>
      </c>
      <c r="N554">
        <f t="shared" ca="1" si="41"/>
        <v>45.5</v>
      </c>
      <c r="O554">
        <f t="shared" si="42"/>
        <v>0</v>
      </c>
      <c r="P554">
        <f t="shared" ca="1" si="43"/>
        <v>0</v>
      </c>
      <c r="Q554">
        <f t="shared" ca="1" si="44"/>
        <v>0</v>
      </c>
      <c r="R554">
        <v>45.5</v>
      </c>
      <c r="S554">
        <v>91</v>
      </c>
      <c r="T554" t="s">
        <v>52</v>
      </c>
      <c r="U554" t="s">
        <v>196</v>
      </c>
      <c r="V554" t="s">
        <v>196</v>
      </c>
    </row>
    <row r="555" spans="1:22" x14ac:dyDescent="0.25">
      <c r="A555">
        <v>91</v>
      </c>
      <c r="C555" t="s">
        <v>1637</v>
      </c>
      <c r="D555" t="s">
        <v>498</v>
      </c>
      <c r="E555" s="1" t="s">
        <v>237</v>
      </c>
      <c r="F555" t="s">
        <v>1490</v>
      </c>
      <c r="G555" t="s">
        <v>53</v>
      </c>
      <c r="H555" t="s">
        <v>490</v>
      </c>
      <c r="I555" t="s">
        <v>525</v>
      </c>
      <c r="J555" s="4" t="s">
        <v>526</v>
      </c>
      <c r="K555" t="s">
        <v>1637</v>
      </c>
      <c r="L555" t="s">
        <v>1638</v>
      </c>
      <c r="M555">
        <f t="shared" ca="1" si="40"/>
        <v>0</v>
      </c>
      <c r="N555">
        <f t="shared" ca="1" si="41"/>
        <v>45.5</v>
      </c>
      <c r="O555">
        <f t="shared" si="42"/>
        <v>0</v>
      </c>
      <c r="P555">
        <f t="shared" ca="1" si="43"/>
        <v>0</v>
      </c>
      <c r="Q555">
        <f t="shared" ca="1" si="44"/>
        <v>0</v>
      </c>
      <c r="R555">
        <v>45.5</v>
      </c>
      <c r="S555">
        <v>91</v>
      </c>
      <c r="T555" t="s">
        <v>53</v>
      </c>
      <c r="U555" t="s">
        <v>196</v>
      </c>
      <c r="V555" t="s">
        <v>196</v>
      </c>
    </row>
    <row r="556" spans="1:22" x14ac:dyDescent="0.25">
      <c r="A556">
        <v>92</v>
      </c>
      <c r="C556" t="s">
        <v>1639</v>
      </c>
      <c r="D556" t="s">
        <v>498</v>
      </c>
      <c r="E556" s="1" t="s">
        <v>237</v>
      </c>
      <c r="F556" t="s">
        <v>1503</v>
      </c>
      <c r="G556" t="s">
        <v>208</v>
      </c>
      <c r="H556" t="s">
        <v>490</v>
      </c>
      <c r="I556" t="s">
        <v>525</v>
      </c>
      <c r="J556" s="4" t="s">
        <v>526</v>
      </c>
      <c r="K556" t="s">
        <v>1639</v>
      </c>
      <c r="L556" t="s">
        <v>1640</v>
      </c>
      <c r="M556">
        <f t="shared" ca="1" si="40"/>
        <v>0</v>
      </c>
      <c r="N556">
        <f t="shared" ca="1" si="41"/>
        <v>45.5</v>
      </c>
      <c r="O556">
        <f t="shared" si="42"/>
        <v>0</v>
      </c>
      <c r="P556">
        <f t="shared" ca="1" si="43"/>
        <v>0</v>
      </c>
      <c r="Q556">
        <f t="shared" ca="1" si="44"/>
        <v>0</v>
      </c>
      <c r="R556">
        <v>45.5</v>
      </c>
      <c r="S556">
        <v>91</v>
      </c>
      <c r="T556" t="s">
        <v>208</v>
      </c>
      <c r="U556" t="s">
        <v>196</v>
      </c>
      <c r="V556" t="s">
        <v>196</v>
      </c>
    </row>
    <row r="557" spans="1:22" x14ac:dyDescent="0.25">
      <c r="A557">
        <v>92</v>
      </c>
      <c r="C557" t="s">
        <v>1641</v>
      </c>
      <c r="D557" t="s">
        <v>498</v>
      </c>
      <c r="E557" s="1" t="s">
        <v>237</v>
      </c>
      <c r="F557" t="s">
        <v>1503</v>
      </c>
      <c r="G557" t="s">
        <v>49</v>
      </c>
      <c r="H557" t="s">
        <v>490</v>
      </c>
      <c r="I557" t="s">
        <v>525</v>
      </c>
      <c r="J557" s="4" t="s">
        <v>526</v>
      </c>
      <c r="K557" t="s">
        <v>1641</v>
      </c>
      <c r="L557" t="s">
        <v>1642</v>
      </c>
      <c r="M557">
        <f t="shared" ca="1" si="40"/>
        <v>0</v>
      </c>
      <c r="N557">
        <f t="shared" ca="1" si="41"/>
        <v>45.5</v>
      </c>
      <c r="O557">
        <f t="shared" si="42"/>
        <v>0</v>
      </c>
      <c r="P557">
        <f t="shared" ca="1" si="43"/>
        <v>0</v>
      </c>
      <c r="Q557">
        <f t="shared" ca="1" si="44"/>
        <v>0</v>
      </c>
      <c r="R557">
        <v>45.5</v>
      </c>
      <c r="S557">
        <v>91</v>
      </c>
      <c r="T557" t="s">
        <v>49</v>
      </c>
      <c r="U557" t="s">
        <v>196</v>
      </c>
      <c r="V557" t="s">
        <v>196</v>
      </c>
    </row>
    <row r="558" spans="1:22" x14ac:dyDescent="0.25">
      <c r="A558">
        <v>92</v>
      </c>
      <c r="C558" t="s">
        <v>1643</v>
      </c>
      <c r="D558" t="s">
        <v>498</v>
      </c>
      <c r="E558" s="1" t="s">
        <v>237</v>
      </c>
      <c r="F558" t="s">
        <v>1503</v>
      </c>
      <c r="G558" t="s">
        <v>50</v>
      </c>
      <c r="H558" t="s">
        <v>490</v>
      </c>
      <c r="I558" t="s">
        <v>525</v>
      </c>
      <c r="J558" s="4" t="s">
        <v>526</v>
      </c>
      <c r="K558" t="s">
        <v>1643</v>
      </c>
      <c r="L558" t="s">
        <v>1644</v>
      </c>
      <c r="M558">
        <f t="shared" ca="1" si="40"/>
        <v>0</v>
      </c>
      <c r="N558">
        <f t="shared" ca="1" si="41"/>
        <v>45.5</v>
      </c>
      <c r="O558">
        <f t="shared" si="42"/>
        <v>0</v>
      </c>
      <c r="P558">
        <f t="shared" ca="1" si="43"/>
        <v>0</v>
      </c>
      <c r="Q558">
        <f t="shared" ca="1" si="44"/>
        <v>0</v>
      </c>
      <c r="R558">
        <v>45.5</v>
      </c>
      <c r="S558">
        <v>91</v>
      </c>
      <c r="T558" t="s">
        <v>50</v>
      </c>
      <c r="U558" t="s">
        <v>196</v>
      </c>
      <c r="V558" t="s">
        <v>196</v>
      </c>
    </row>
    <row r="559" spans="1:22" x14ac:dyDescent="0.25">
      <c r="A559">
        <v>92</v>
      </c>
      <c r="C559" t="s">
        <v>1645</v>
      </c>
      <c r="D559" t="s">
        <v>498</v>
      </c>
      <c r="E559" s="1" t="s">
        <v>237</v>
      </c>
      <c r="F559" t="s">
        <v>1503</v>
      </c>
      <c r="G559" t="s">
        <v>51</v>
      </c>
      <c r="H559" t="s">
        <v>490</v>
      </c>
      <c r="I559" t="s">
        <v>525</v>
      </c>
      <c r="J559" s="4" t="s">
        <v>526</v>
      </c>
      <c r="K559" t="s">
        <v>1645</v>
      </c>
      <c r="L559" t="s">
        <v>1646</v>
      </c>
      <c r="M559">
        <f t="shared" ca="1" si="40"/>
        <v>0</v>
      </c>
      <c r="N559">
        <f t="shared" ca="1" si="41"/>
        <v>45.5</v>
      </c>
      <c r="O559">
        <f t="shared" si="42"/>
        <v>0</v>
      </c>
      <c r="P559">
        <f t="shared" ca="1" si="43"/>
        <v>0</v>
      </c>
      <c r="Q559">
        <f t="shared" ca="1" si="44"/>
        <v>0</v>
      </c>
      <c r="R559">
        <v>45.5</v>
      </c>
      <c r="S559">
        <v>91</v>
      </c>
      <c r="T559" t="s">
        <v>51</v>
      </c>
      <c r="U559" t="s">
        <v>196</v>
      </c>
      <c r="V559" t="s">
        <v>196</v>
      </c>
    </row>
    <row r="560" spans="1:22" x14ac:dyDescent="0.25">
      <c r="A560">
        <v>92</v>
      </c>
      <c r="C560" t="s">
        <v>1647</v>
      </c>
      <c r="D560" t="s">
        <v>498</v>
      </c>
      <c r="E560" s="1" t="s">
        <v>237</v>
      </c>
      <c r="F560" t="s">
        <v>1503</v>
      </c>
      <c r="G560" t="s">
        <v>52</v>
      </c>
      <c r="H560" t="s">
        <v>490</v>
      </c>
      <c r="I560" t="s">
        <v>525</v>
      </c>
      <c r="J560" s="4" t="s">
        <v>526</v>
      </c>
      <c r="K560" t="s">
        <v>1647</v>
      </c>
      <c r="L560" t="s">
        <v>1648</v>
      </c>
      <c r="M560">
        <f t="shared" ca="1" si="40"/>
        <v>0</v>
      </c>
      <c r="N560">
        <f t="shared" ca="1" si="41"/>
        <v>45.5</v>
      </c>
      <c r="O560">
        <f t="shared" si="42"/>
        <v>0</v>
      </c>
      <c r="P560">
        <f t="shared" ca="1" si="43"/>
        <v>0</v>
      </c>
      <c r="Q560">
        <f t="shared" ca="1" si="44"/>
        <v>0</v>
      </c>
      <c r="R560">
        <v>45.5</v>
      </c>
      <c r="S560">
        <v>91</v>
      </c>
      <c r="T560" t="s">
        <v>52</v>
      </c>
      <c r="U560" t="s">
        <v>196</v>
      </c>
      <c r="V560" t="s">
        <v>196</v>
      </c>
    </row>
    <row r="561" spans="1:22" x14ac:dyDescent="0.25">
      <c r="A561">
        <v>92</v>
      </c>
      <c r="C561" t="s">
        <v>1649</v>
      </c>
      <c r="D561" t="s">
        <v>498</v>
      </c>
      <c r="E561" s="1" t="s">
        <v>237</v>
      </c>
      <c r="F561" t="s">
        <v>1503</v>
      </c>
      <c r="G561" t="s">
        <v>53</v>
      </c>
      <c r="H561" t="s">
        <v>490</v>
      </c>
      <c r="I561" t="s">
        <v>525</v>
      </c>
      <c r="J561" s="4" t="s">
        <v>526</v>
      </c>
      <c r="K561" t="s">
        <v>1649</v>
      </c>
      <c r="L561" t="s">
        <v>1650</v>
      </c>
      <c r="M561">
        <f t="shared" ca="1" si="40"/>
        <v>0</v>
      </c>
      <c r="N561">
        <f t="shared" ca="1" si="41"/>
        <v>45.5</v>
      </c>
      <c r="O561">
        <f t="shared" si="42"/>
        <v>0</v>
      </c>
      <c r="P561">
        <f t="shared" ca="1" si="43"/>
        <v>0</v>
      </c>
      <c r="Q561">
        <f t="shared" ca="1" si="44"/>
        <v>0</v>
      </c>
      <c r="R561">
        <v>45.5</v>
      </c>
      <c r="S561">
        <v>91</v>
      </c>
      <c r="T561" t="s">
        <v>53</v>
      </c>
      <c r="U561" t="s">
        <v>196</v>
      </c>
      <c r="V561" t="s">
        <v>196</v>
      </c>
    </row>
    <row r="562" spans="1:22" x14ac:dyDescent="0.25">
      <c r="A562">
        <v>93</v>
      </c>
      <c r="C562" t="s">
        <v>1651</v>
      </c>
      <c r="D562" t="s">
        <v>498</v>
      </c>
      <c r="E562" s="1" t="s">
        <v>237</v>
      </c>
      <c r="F562" t="s">
        <v>1516</v>
      </c>
      <c r="G562" t="s">
        <v>208</v>
      </c>
      <c r="H562" t="s">
        <v>490</v>
      </c>
      <c r="I562" t="s">
        <v>525</v>
      </c>
      <c r="J562" s="4" t="s">
        <v>526</v>
      </c>
      <c r="K562" t="s">
        <v>1651</v>
      </c>
      <c r="L562" t="s">
        <v>1652</v>
      </c>
      <c r="M562">
        <f t="shared" ca="1" si="40"/>
        <v>0</v>
      </c>
      <c r="N562">
        <f t="shared" ca="1" si="41"/>
        <v>45.5</v>
      </c>
      <c r="O562">
        <f t="shared" si="42"/>
        <v>0</v>
      </c>
      <c r="P562">
        <f t="shared" ca="1" si="43"/>
        <v>0</v>
      </c>
      <c r="Q562">
        <f t="shared" ca="1" si="44"/>
        <v>0</v>
      </c>
      <c r="R562">
        <v>45.5</v>
      </c>
      <c r="S562">
        <v>91</v>
      </c>
      <c r="T562" t="s">
        <v>208</v>
      </c>
      <c r="U562" t="s">
        <v>196</v>
      </c>
      <c r="V562" t="s">
        <v>196</v>
      </c>
    </row>
    <row r="563" spans="1:22" x14ac:dyDescent="0.25">
      <c r="A563">
        <v>93</v>
      </c>
      <c r="C563" t="s">
        <v>1653</v>
      </c>
      <c r="D563" t="s">
        <v>498</v>
      </c>
      <c r="E563" s="1" t="s">
        <v>237</v>
      </c>
      <c r="F563" t="s">
        <v>1516</v>
      </c>
      <c r="G563" t="s">
        <v>49</v>
      </c>
      <c r="H563" t="s">
        <v>490</v>
      </c>
      <c r="I563" t="s">
        <v>525</v>
      </c>
      <c r="J563" s="4" t="s">
        <v>526</v>
      </c>
      <c r="K563" t="s">
        <v>1653</v>
      </c>
      <c r="L563" t="s">
        <v>1654</v>
      </c>
      <c r="M563">
        <f t="shared" ca="1" si="40"/>
        <v>0</v>
      </c>
      <c r="N563">
        <f t="shared" ca="1" si="41"/>
        <v>45.5</v>
      </c>
      <c r="O563">
        <f t="shared" si="42"/>
        <v>0</v>
      </c>
      <c r="P563">
        <f t="shared" ca="1" si="43"/>
        <v>0</v>
      </c>
      <c r="Q563">
        <f t="shared" ca="1" si="44"/>
        <v>0</v>
      </c>
      <c r="R563">
        <v>45.5</v>
      </c>
      <c r="S563">
        <v>91</v>
      </c>
      <c r="T563" t="s">
        <v>49</v>
      </c>
      <c r="U563" t="s">
        <v>196</v>
      </c>
      <c r="V563" t="s">
        <v>196</v>
      </c>
    </row>
    <row r="564" spans="1:22" x14ac:dyDescent="0.25">
      <c r="A564">
        <v>93</v>
      </c>
      <c r="C564" t="s">
        <v>1655</v>
      </c>
      <c r="D564" t="s">
        <v>498</v>
      </c>
      <c r="E564" s="1" t="s">
        <v>237</v>
      </c>
      <c r="F564" t="s">
        <v>1516</v>
      </c>
      <c r="G564" t="s">
        <v>50</v>
      </c>
      <c r="H564" t="s">
        <v>490</v>
      </c>
      <c r="I564" t="s">
        <v>525</v>
      </c>
      <c r="J564" s="4" t="s">
        <v>526</v>
      </c>
      <c r="K564" t="s">
        <v>1655</v>
      </c>
      <c r="L564" t="s">
        <v>1656</v>
      </c>
      <c r="M564">
        <f t="shared" ca="1" si="40"/>
        <v>0</v>
      </c>
      <c r="N564">
        <f t="shared" ca="1" si="41"/>
        <v>45.5</v>
      </c>
      <c r="O564">
        <f t="shared" si="42"/>
        <v>0</v>
      </c>
      <c r="P564">
        <f t="shared" ca="1" si="43"/>
        <v>0</v>
      </c>
      <c r="Q564">
        <f t="shared" ca="1" si="44"/>
        <v>0</v>
      </c>
      <c r="R564">
        <v>45.5</v>
      </c>
      <c r="S564">
        <v>91</v>
      </c>
      <c r="T564" t="s">
        <v>50</v>
      </c>
      <c r="U564" t="s">
        <v>196</v>
      </c>
      <c r="V564" t="s">
        <v>196</v>
      </c>
    </row>
    <row r="565" spans="1:22" x14ac:dyDescent="0.25">
      <c r="A565">
        <v>93</v>
      </c>
      <c r="C565" t="s">
        <v>1657</v>
      </c>
      <c r="D565" t="s">
        <v>498</v>
      </c>
      <c r="E565" s="1" t="s">
        <v>237</v>
      </c>
      <c r="F565" t="s">
        <v>1516</v>
      </c>
      <c r="G565" t="s">
        <v>51</v>
      </c>
      <c r="H565" t="s">
        <v>490</v>
      </c>
      <c r="I565" t="s">
        <v>525</v>
      </c>
      <c r="J565" s="4" t="s">
        <v>526</v>
      </c>
      <c r="K565" t="s">
        <v>1657</v>
      </c>
      <c r="L565" t="s">
        <v>1658</v>
      </c>
      <c r="M565">
        <f t="shared" ca="1" si="40"/>
        <v>0</v>
      </c>
      <c r="N565">
        <f t="shared" ca="1" si="41"/>
        <v>45.5</v>
      </c>
      <c r="O565">
        <f t="shared" si="42"/>
        <v>0</v>
      </c>
      <c r="P565">
        <f t="shared" ca="1" si="43"/>
        <v>0</v>
      </c>
      <c r="Q565">
        <f t="shared" ca="1" si="44"/>
        <v>0</v>
      </c>
      <c r="R565">
        <v>45.5</v>
      </c>
      <c r="S565">
        <v>91</v>
      </c>
      <c r="T565" t="s">
        <v>51</v>
      </c>
      <c r="U565" t="s">
        <v>196</v>
      </c>
      <c r="V565" t="s">
        <v>196</v>
      </c>
    </row>
    <row r="566" spans="1:22" x14ac:dyDescent="0.25">
      <c r="A566">
        <v>93</v>
      </c>
      <c r="C566" t="s">
        <v>1659</v>
      </c>
      <c r="D566" t="s">
        <v>498</v>
      </c>
      <c r="E566" s="1" t="s">
        <v>237</v>
      </c>
      <c r="F566" t="s">
        <v>1516</v>
      </c>
      <c r="G566" t="s">
        <v>52</v>
      </c>
      <c r="H566" t="s">
        <v>490</v>
      </c>
      <c r="I566" t="s">
        <v>525</v>
      </c>
      <c r="J566" s="4" t="s">
        <v>526</v>
      </c>
      <c r="K566" t="s">
        <v>1659</v>
      </c>
      <c r="L566" t="s">
        <v>1660</v>
      </c>
      <c r="M566">
        <f t="shared" ca="1" si="40"/>
        <v>0</v>
      </c>
      <c r="N566">
        <f t="shared" ca="1" si="41"/>
        <v>45.5</v>
      </c>
      <c r="O566">
        <f t="shared" si="42"/>
        <v>0</v>
      </c>
      <c r="P566">
        <f t="shared" ca="1" si="43"/>
        <v>0</v>
      </c>
      <c r="Q566">
        <f t="shared" ca="1" si="44"/>
        <v>0</v>
      </c>
      <c r="R566">
        <v>45.5</v>
      </c>
      <c r="S566">
        <v>91</v>
      </c>
      <c r="T566" t="s">
        <v>52</v>
      </c>
      <c r="U566" t="s">
        <v>196</v>
      </c>
      <c r="V566" t="s">
        <v>196</v>
      </c>
    </row>
    <row r="567" spans="1:22" x14ac:dyDescent="0.25">
      <c r="A567">
        <v>93</v>
      </c>
      <c r="C567" t="s">
        <v>1661</v>
      </c>
      <c r="D567" t="s">
        <v>498</v>
      </c>
      <c r="E567" s="1" t="s">
        <v>237</v>
      </c>
      <c r="F567" t="s">
        <v>1516</v>
      </c>
      <c r="G567" t="s">
        <v>53</v>
      </c>
      <c r="H567" t="s">
        <v>490</v>
      </c>
      <c r="I567" t="s">
        <v>525</v>
      </c>
      <c r="J567" s="4" t="s">
        <v>526</v>
      </c>
      <c r="K567" t="s">
        <v>1661</v>
      </c>
      <c r="L567" t="s">
        <v>1662</v>
      </c>
      <c r="M567">
        <f t="shared" ca="1" si="40"/>
        <v>0</v>
      </c>
      <c r="N567">
        <f t="shared" ca="1" si="41"/>
        <v>45.5</v>
      </c>
      <c r="O567">
        <f t="shared" si="42"/>
        <v>0</v>
      </c>
      <c r="P567">
        <f t="shared" ca="1" si="43"/>
        <v>0</v>
      </c>
      <c r="Q567">
        <f t="shared" ca="1" si="44"/>
        <v>0</v>
      </c>
      <c r="R567">
        <v>45.5</v>
      </c>
      <c r="S567">
        <v>91</v>
      </c>
      <c r="T567" t="s">
        <v>53</v>
      </c>
      <c r="U567" t="s">
        <v>196</v>
      </c>
      <c r="V567" t="s">
        <v>196</v>
      </c>
    </row>
    <row r="568" spans="1:22" x14ac:dyDescent="0.25">
      <c r="A568">
        <v>94</v>
      </c>
      <c r="C568" t="s">
        <v>1663</v>
      </c>
      <c r="D568" t="s">
        <v>498</v>
      </c>
      <c r="E568" s="1" t="s">
        <v>237</v>
      </c>
      <c r="F568" t="s">
        <v>1529</v>
      </c>
      <c r="G568" t="s">
        <v>208</v>
      </c>
      <c r="H568" t="s">
        <v>490</v>
      </c>
      <c r="I568" t="s">
        <v>525</v>
      </c>
      <c r="J568" s="4" t="s">
        <v>526</v>
      </c>
      <c r="K568" t="s">
        <v>1663</v>
      </c>
      <c r="L568" t="s">
        <v>1664</v>
      </c>
      <c r="M568">
        <f t="shared" ca="1" si="40"/>
        <v>0</v>
      </c>
      <c r="N568">
        <f t="shared" ca="1" si="41"/>
        <v>45.5</v>
      </c>
      <c r="O568">
        <f t="shared" si="42"/>
        <v>0</v>
      </c>
      <c r="P568">
        <f t="shared" ca="1" si="43"/>
        <v>0</v>
      </c>
      <c r="Q568">
        <f t="shared" ca="1" si="44"/>
        <v>0</v>
      </c>
      <c r="R568">
        <v>45.5</v>
      </c>
      <c r="S568">
        <v>91</v>
      </c>
      <c r="T568" t="s">
        <v>208</v>
      </c>
      <c r="U568" t="s">
        <v>196</v>
      </c>
      <c r="V568" t="s">
        <v>196</v>
      </c>
    </row>
    <row r="569" spans="1:22" x14ac:dyDescent="0.25">
      <c r="A569">
        <v>94</v>
      </c>
      <c r="C569" t="s">
        <v>1665</v>
      </c>
      <c r="D569" t="s">
        <v>498</v>
      </c>
      <c r="E569" s="1" t="s">
        <v>237</v>
      </c>
      <c r="F569" t="s">
        <v>1529</v>
      </c>
      <c r="G569" t="s">
        <v>49</v>
      </c>
      <c r="H569" t="s">
        <v>490</v>
      </c>
      <c r="I569" t="s">
        <v>525</v>
      </c>
      <c r="J569" s="4" t="s">
        <v>526</v>
      </c>
      <c r="K569" t="s">
        <v>1665</v>
      </c>
      <c r="L569" t="s">
        <v>1666</v>
      </c>
      <c r="M569">
        <f t="shared" ca="1" si="40"/>
        <v>0</v>
      </c>
      <c r="N569">
        <f t="shared" ca="1" si="41"/>
        <v>45.5</v>
      </c>
      <c r="O569">
        <f t="shared" si="42"/>
        <v>0</v>
      </c>
      <c r="P569">
        <f t="shared" ca="1" si="43"/>
        <v>0</v>
      </c>
      <c r="Q569">
        <f t="shared" ca="1" si="44"/>
        <v>0</v>
      </c>
      <c r="R569">
        <v>45.5</v>
      </c>
      <c r="S569">
        <v>91</v>
      </c>
      <c r="T569" t="s">
        <v>49</v>
      </c>
      <c r="U569" t="s">
        <v>196</v>
      </c>
      <c r="V569" t="s">
        <v>196</v>
      </c>
    </row>
    <row r="570" spans="1:22" x14ac:dyDescent="0.25">
      <c r="A570">
        <v>94</v>
      </c>
      <c r="C570" t="s">
        <v>1667</v>
      </c>
      <c r="D570" t="s">
        <v>498</v>
      </c>
      <c r="E570" s="1" t="s">
        <v>237</v>
      </c>
      <c r="F570" t="s">
        <v>1529</v>
      </c>
      <c r="G570" t="s">
        <v>50</v>
      </c>
      <c r="H570" t="s">
        <v>490</v>
      </c>
      <c r="I570" t="s">
        <v>525</v>
      </c>
      <c r="J570" s="4" t="s">
        <v>526</v>
      </c>
      <c r="K570" t="s">
        <v>1667</v>
      </c>
      <c r="L570" t="s">
        <v>1668</v>
      </c>
      <c r="M570">
        <f t="shared" ca="1" si="40"/>
        <v>0</v>
      </c>
      <c r="N570">
        <f t="shared" ca="1" si="41"/>
        <v>45.5</v>
      </c>
      <c r="O570">
        <f t="shared" si="42"/>
        <v>0</v>
      </c>
      <c r="P570">
        <f t="shared" ca="1" si="43"/>
        <v>0</v>
      </c>
      <c r="Q570">
        <f t="shared" ca="1" si="44"/>
        <v>0</v>
      </c>
      <c r="R570">
        <v>45.5</v>
      </c>
      <c r="S570">
        <v>91</v>
      </c>
      <c r="T570" t="s">
        <v>50</v>
      </c>
      <c r="U570" t="s">
        <v>196</v>
      </c>
      <c r="V570" t="s">
        <v>196</v>
      </c>
    </row>
    <row r="571" spans="1:22" x14ac:dyDescent="0.25">
      <c r="A571">
        <v>94</v>
      </c>
      <c r="C571" t="s">
        <v>1669</v>
      </c>
      <c r="D571" t="s">
        <v>498</v>
      </c>
      <c r="E571" s="1" t="s">
        <v>237</v>
      </c>
      <c r="F571" t="s">
        <v>1529</v>
      </c>
      <c r="G571" t="s">
        <v>51</v>
      </c>
      <c r="H571" t="s">
        <v>490</v>
      </c>
      <c r="I571" t="s">
        <v>525</v>
      </c>
      <c r="J571" s="4" t="s">
        <v>526</v>
      </c>
      <c r="K571" t="s">
        <v>1669</v>
      </c>
      <c r="L571" t="s">
        <v>1670</v>
      </c>
      <c r="M571">
        <f t="shared" ca="1" si="40"/>
        <v>0</v>
      </c>
      <c r="N571">
        <f t="shared" ca="1" si="41"/>
        <v>45.5</v>
      </c>
      <c r="O571">
        <f t="shared" si="42"/>
        <v>0</v>
      </c>
      <c r="P571">
        <f t="shared" ca="1" si="43"/>
        <v>0</v>
      </c>
      <c r="Q571">
        <f t="shared" ca="1" si="44"/>
        <v>0</v>
      </c>
      <c r="R571">
        <v>45.5</v>
      </c>
      <c r="S571">
        <v>91</v>
      </c>
      <c r="T571" t="s">
        <v>51</v>
      </c>
      <c r="U571" t="s">
        <v>196</v>
      </c>
      <c r="V571" t="s">
        <v>196</v>
      </c>
    </row>
    <row r="572" spans="1:22" x14ac:dyDescent="0.25">
      <c r="A572">
        <v>94</v>
      </c>
      <c r="C572" t="s">
        <v>1671</v>
      </c>
      <c r="D572" t="s">
        <v>498</v>
      </c>
      <c r="E572" s="1" t="s">
        <v>237</v>
      </c>
      <c r="F572" t="s">
        <v>1529</v>
      </c>
      <c r="G572" t="s">
        <v>52</v>
      </c>
      <c r="H572" t="s">
        <v>490</v>
      </c>
      <c r="I572" t="s">
        <v>525</v>
      </c>
      <c r="J572" s="4" t="s">
        <v>526</v>
      </c>
      <c r="K572" t="s">
        <v>1671</v>
      </c>
      <c r="L572" t="s">
        <v>1672</v>
      </c>
      <c r="M572">
        <f t="shared" ca="1" si="40"/>
        <v>0</v>
      </c>
      <c r="N572">
        <f t="shared" ca="1" si="41"/>
        <v>45.5</v>
      </c>
      <c r="O572">
        <f t="shared" si="42"/>
        <v>0</v>
      </c>
      <c r="P572">
        <f t="shared" ca="1" si="43"/>
        <v>0</v>
      </c>
      <c r="Q572">
        <f t="shared" ca="1" si="44"/>
        <v>0</v>
      </c>
      <c r="R572">
        <v>45.5</v>
      </c>
      <c r="S572">
        <v>91</v>
      </c>
      <c r="T572" t="s">
        <v>52</v>
      </c>
      <c r="U572" t="s">
        <v>196</v>
      </c>
      <c r="V572" t="s">
        <v>196</v>
      </c>
    </row>
    <row r="573" spans="1:22" x14ac:dyDescent="0.25">
      <c r="A573">
        <v>94</v>
      </c>
      <c r="C573" t="s">
        <v>1673</v>
      </c>
      <c r="D573" t="s">
        <v>498</v>
      </c>
      <c r="E573" s="1" t="s">
        <v>237</v>
      </c>
      <c r="F573" t="s">
        <v>1529</v>
      </c>
      <c r="G573" t="s">
        <v>53</v>
      </c>
      <c r="H573" t="s">
        <v>490</v>
      </c>
      <c r="I573" t="s">
        <v>525</v>
      </c>
      <c r="J573" s="4" t="s">
        <v>526</v>
      </c>
      <c r="K573" t="s">
        <v>1673</v>
      </c>
      <c r="L573" t="s">
        <v>1674</v>
      </c>
      <c r="M573">
        <f t="shared" ca="1" si="40"/>
        <v>0</v>
      </c>
      <c r="N573">
        <f t="shared" ca="1" si="41"/>
        <v>45.5</v>
      </c>
      <c r="O573">
        <f t="shared" si="42"/>
        <v>0</v>
      </c>
      <c r="P573">
        <f t="shared" ca="1" si="43"/>
        <v>0</v>
      </c>
      <c r="Q573">
        <f t="shared" ca="1" si="44"/>
        <v>0</v>
      </c>
      <c r="R573">
        <v>45.5</v>
      </c>
      <c r="S573">
        <v>91</v>
      </c>
      <c r="T573" t="s">
        <v>53</v>
      </c>
      <c r="U573" t="s">
        <v>196</v>
      </c>
      <c r="V573" t="s">
        <v>196</v>
      </c>
    </row>
    <row r="574" spans="1:22" x14ac:dyDescent="0.25">
      <c r="A574">
        <v>95</v>
      </c>
      <c r="C574" t="s">
        <v>1675</v>
      </c>
      <c r="D574" t="s">
        <v>498</v>
      </c>
      <c r="E574" s="1" t="s">
        <v>237</v>
      </c>
      <c r="F574" t="s">
        <v>1542</v>
      </c>
      <c r="G574" t="s">
        <v>208</v>
      </c>
      <c r="H574" t="s">
        <v>490</v>
      </c>
      <c r="I574" t="s">
        <v>525</v>
      </c>
      <c r="J574" s="4" t="s">
        <v>526</v>
      </c>
      <c r="K574" t="s">
        <v>1675</v>
      </c>
      <c r="L574" t="s">
        <v>1676</v>
      </c>
      <c r="M574">
        <f t="shared" ca="1" si="40"/>
        <v>0</v>
      </c>
      <c r="N574">
        <f t="shared" ca="1" si="41"/>
        <v>45.5</v>
      </c>
      <c r="O574">
        <f t="shared" si="42"/>
        <v>0</v>
      </c>
      <c r="P574">
        <f t="shared" ca="1" si="43"/>
        <v>0</v>
      </c>
      <c r="Q574">
        <f t="shared" ca="1" si="44"/>
        <v>0</v>
      </c>
      <c r="R574">
        <v>45.5</v>
      </c>
      <c r="S574">
        <v>91</v>
      </c>
      <c r="T574" t="s">
        <v>208</v>
      </c>
      <c r="U574" t="s">
        <v>196</v>
      </c>
      <c r="V574" t="s">
        <v>196</v>
      </c>
    </row>
    <row r="575" spans="1:22" x14ac:dyDescent="0.25">
      <c r="A575">
        <v>95</v>
      </c>
      <c r="C575" t="s">
        <v>1677</v>
      </c>
      <c r="D575" t="s">
        <v>498</v>
      </c>
      <c r="E575" s="1" t="s">
        <v>237</v>
      </c>
      <c r="F575" t="s">
        <v>1542</v>
      </c>
      <c r="G575" t="s">
        <v>49</v>
      </c>
      <c r="H575" t="s">
        <v>490</v>
      </c>
      <c r="I575" t="s">
        <v>525</v>
      </c>
      <c r="J575" s="4" t="s">
        <v>526</v>
      </c>
      <c r="K575" t="s">
        <v>1677</v>
      </c>
      <c r="L575" t="s">
        <v>1678</v>
      </c>
      <c r="M575">
        <f t="shared" ca="1" si="40"/>
        <v>0</v>
      </c>
      <c r="N575">
        <f t="shared" ca="1" si="41"/>
        <v>45.5</v>
      </c>
      <c r="O575">
        <f t="shared" si="42"/>
        <v>0</v>
      </c>
      <c r="P575">
        <f t="shared" ca="1" si="43"/>
        <v>0</v>
      </c>
      <c r="Q575">
        <f t="shared" ca="1" si="44"/>
        <v>0</v>
      </c>
      <c r="R575">
        <v>45.5</v>
      </c>
      <c r="S575">
        <v>91</v>
      </c>
      <c r="T575" t="s">
        <v>49</v>
      </c>
      <c r="U575" t="s">
        <v>196</v>
      </c>
      <c r="V575" t="s">
        <v>196</v>
      </c>
    </row>
    <row r="576" spans="1:22" x14ac:dyDescent="0.25">
      <c r="A576">
        <v>95</v>
      </c>
      <c r="C576" t="s">
        <v>1679</v>
      </c>
      <c r="D576" t="s">
        <v>498</v>
      </c>
      <c r="E576" s="1" t="s">
        <v>237</v>
      </c>
      <c r="F576" t="s">
        <v>1542</v>
      </c>
      <c r="G576" t="s">
        <v>50</v>
      </c>
      <c r="H576" t="s">
        <v>490</v>
      </c>
      <c r="I576" t="s">
        <v>525</v>
      </c>
      <c r="J576" s="4" t="s">
        <v>526</v>
      </c>
      <c r="K576" t="s">
        <v>1679</v>
      </c>
      <c r="L576" t="s">
        <v>1680</v>
      </c>
      <c r="M576">
        <f t="shared" ca="1" si="40"/>
        <v>0</v>
      </c>
      <c r="N576">
        <f t="shared" ca="1" si="41"/>
        <v>45.5</v>
      </c>
      <c r="O576">
        <f t="shared" si="42"/>
        <v>0</v>
      </c>
      <c r="P576">
        <f t="shared" ca="1" si="43"/>
        <v>0</v>
      </c>
      <c r="Q576">
        <f t="shared" ca="1" si="44"/>
        <v>0</v>
      </c>
      <c r="R576">
        <v>45.5</v>
      </c>
      <c r="S576">
        <v>91</v>
      </c>
      <c r="T576" t="s">
        <v>50</v>
      </c>
      <c r="U576" t="s">
        <v>196</v>
      </c>
      <c r="V576" t="s">
        <v>196</v>
      </c>
    </row>
    <row r="577" spans="1:22" x14ac:dyDescent="0.25">
      <c r="A577">
        <v>95</v>
      </c>
      <c r="C577" t="s">
        <v>1681</v>
      </c>
      <c r="D577" t="s">
        <v>498</v>
      </c>
      <c r="E577" s="1" t="s">
        <v>237</v>
      </c>
      <c r="F577" t="s">
        <v>1542</v>
      </c>
      <c r="G577" t="s">
        <v>51</v>
      </c>
      <c r="H577" t="s">
        <v>490</v>
      </c>
      <c r="I577" t="s">
        <v>525</v>
      </c>
      <c r="J577" s="4" t="s">
        <v>526</v>
      </c>
      <c r="K577" t="s">
        <v>1681</v>
      </c>
      <c r="L577" t="s">
        <v>1682</v>
      </c>
      <c r="M577">
        <f t="shared" ca="1" si="40"/>
        <v>0</v>
      </c>
      <c r="N577">
        <f t="shared" ca="1" si="41"/>
        <v>45.5</v>
      </c>
      <c r="O577">
        <f t="shared" si="42"/>
        <v>0</v>
      </c>
      <c r="P577">
        <f t="shared" ca="1" si="43"/>
        <v>0</v>
      </c>
      <c r="Q577">
        <f t="shared" ca="1" si="44"/>
        <v>0</v>
      </c>
      <c r="R577">
        <v>45.5</v>
      </c>
      <c r="S577">
        <v>91</v>
      </c>
      <c r="T577" t="s">
        <v>51</v>
      </c>
      <c r="U577" t="s">
        <v>196</v>
      </c>
      <c r="V577" t="s">
        <v>196</v>
      </c>
    </row>
    <row r="578" spans="1:22" x14ac:dyDescent="0.25">
      <c r="A578">
        <v>95</v>
      </c>
      <c r="C578" t="s">
        <v>1683</v>
      </c>
      <c r="D578" t="s">
        <v>498</v>
      </c>
      <c r="E578" s="1" t="s">
        <v>237</v>
      </c>
      <c r="F578" t="s">
        <v>1542</v>
      </c>
      <c r="G578" t="s">
        <v>52</v>
      </c>
      <c r="H578" t="s">
        <v>490</v>
      </c>
      <c r="I578" t="s">
        <v>525</v>
      </c>
      <c r="J578" s="4" t="s">
        <v>526</v>
      </c>
      <c r="K578" t="s">
        <v>1683</v>
      </c>
      <c r="L578" t="s">
        <v>1684</v>
      </c>
      <c r="M578">
        <f t="shared" ca="1" si="40"/>
        <v>0</v>
      </c>
      <c r="N578">
        <f t="shared" ca="1" si="41"/>
        <v>45.5</v>
      </c>
      <c r="O578">
        <f t="shared" si="42"/>
        <v>0</v>
      </c>
      <c r="P578">
        <f t="shared" ca="1" si="43"/>
        <v>0</v>
      </c>
      <c r="Q578">
        <f t="shared" ca="1" si="44"/>
        <v>0</v>
      </c>
      <c r="R578">
        <v>45.5</v>
      </c>
      <c r="S578">
        <v>91</v>
      </c>
      <c r="T578" t="s">
        <v>52</v>
      </c>
      <c r="U578" t="s">
        <v>196</v>
      </c>
      <c r="V578" t="s">
        <v>196</v>
      </c>
    </row>
    <row r="579" spans="1:22" x14ac:dyDescent="0.25">
      <c r="A579">
        <v>95</v>
      </c>
      <c r="C579" t="s">
        <v>1685</v>
      </c>
      <c r="D579" t="s">
        <v>498</v>
      </c>
      <c r="E579" s="1" t="s">
        <v>237</v>
      </c>
      <c r="F579" t="s">
        <v>1542</v>
      </c>
      <c r="G579" t="s">
        <v>53</v>
      </c>
      <c r="H579" t="s">
        <v>490</v>
      </c>
      <c r="I579" t="s">
        <v>525</v>
      </c>
      <c r="J579" s="4" t="s">
        <v>526</v>
      </c>
      <c r="K579" t="s">
        <v>1685</v>
      </c>
      <c r="L579" t="s">
        <v>1686</v>
      </c>
      <c r="M579">
        <f t="shared" ca="1" si="40"/>
        <v>0</v>
      </c>
      <c r="N579">
        <f t="shared" ca="1" si="41"/>
        <v>45.5</v>
      </c>
      <c r="O579">
        <f t="shared" si="42"/>
        <v>0</v>
      </c>
      <c r="P579">
        <f t="shared" ca="1" si="43"/>
        <v>0</v>
      </c>
      <c r="Q579">
        <f t="shared" ca="1" si="44"/>
        <v>0</v>
      </c>
      <c r="R579">
        <v>45.5</v>
      </c>
      <c r="S579">
        <v>91</v>
      </c>
      <c r="T579" t="s">
        <v>53</v>
      </c>
      <c r="U579" t="s">
        <v>196</v>
      </c>
      <c r="V579" t="s">
        <v>196</v>
      </c>
    </row>
    <row r="580" spans="1:22" x14ac:dyDescent="0.25">
      <c r="A580">
        <v>96</v>
      </c>
      <c r="C580" t="s">
        <v>578</v>
      </c>
      <c r="D580" t="s">
        <v>579</v>
      </c>
      <c r="E580" s="1" t="s">
        <v>580</v>
      </c>
      <c r="F580" t="s">
        <v>484</v>
      </c>
      <c r="G580" t="s">
        <v>208</v>
      </c>
      <c r="H580" t="s">
        <v>490</v>
      </c>
      <c r="I580" t="s">
        <v>525</v>
      </c>
      <c r="J580" s="4" t="s">
        <v>526</v>
      </c>
      <c r="K580" t="s">
        <v>578</v>
      </c>
      <c r="L580" t="s">
        <v>581</v>
      </c>
      <c r="M580">
        <f t="shared" ca="1" si="40"/>
        <v>0</v>
      </c>
      <c r="N580">
        <f t="shared" ca="1" si="41"/>
        <v>70</v>
      </c>
      <c r="O580">
        <f t="shared" si="42"/>
        <v>0</v>
      </c>
      <c r="P580">
        <f t="shared" ca="1" si="43"/>
        <v>0</v>
      </c>
      <c r="Q580">
        <f t="shared" ca="1" si="44"/>
        <v>0</v>
      </c>
      <c r="R580">
        <v>70</v>
      </c>
      <c r="S580">
        <v>140</v>
      </c>
      <c r="T580" t="s">
        <v>208</v>
      </c>
      <c r="U580" t="s">
        <v>196</v>
      </c>
      <c r="V580" t="s">
        <v>196</v>
      </c>
    </row>
    <row r="581" spans="1:22" x14ac:dyDescent="0.25">
      <c r="A581">
        <v>96</v>
      </c>
      <c r="C581" t="s">
        <v>582</v>
      </c>
      <c r="D581" t="s">
        <v>579</v>
      </c>
      <c r="E581" s="1" t="s">
        <v>580</v>
      </c>
      <c r="F581" t="s">
        <v>484</v>
      </c>
      <c r="G581" t="s">
        <v>49</v>
      </c>
      <c r="H581" t="s">
        <v>490</v>
      </c>
      <c r="I581" t="s">
        <v>525</v>
      </c>
      <c r="J581" s="4" t="s">
        <v>526</v>
      </c>
      <c r="K581" t="s">
        <v>582</v>
      </c>
      <c r="L581" t="s">
        <v>583</v>
      </c>
      <c r="M581">
        <f t="shared" ca="1" si="40"/>
        <v>0</v>
      </c>
      <c r="N581">
        <f t="shared" ca="1" si="41"/>
        <v>70</v>
      </c>
      <c r="O581">
        <f t="shared" si="42"/>
        <v>0</v>
      </c>
      <c r="P581">
        <f t="shared" ca="1" si="43"/>
        <v>0</v>
      </c>
      <c r="Q581">
        <f t="shared" ca="1" si="44"/>
        <v>0</v>
      </c>
      <c r="R581">
        <v>70</v>
      </c>
      <c r="S581">
        <v>140</v>
      </c>
      <c r="T581" t="s">
        <v>49</v>
      </c>
      <c r="U581" t="s">
        <v>196</v>
      </c>
      <c r="V581" t="s">
        <v>196</v>
      </c>
    </row>
    <row r="582" spans="1:22" x14ac:dyDescent="0.25">
      <c r="A582">
        <v>96</v>
      </c>
      <c r="C582" t="s">
        <v>584</v>
      </c>
      <c r="D582" t="s">
        <v>579</v>
      </c>
      <c r="E582" s="1" t="s">
        <v>580</v>
      </c>
      <c r="F582" t="s">
        <v>484</v>
      </c>
      <c r="G582" t="s">
        <v>50</v>
      </c>
      <c r="H582" t="s">
        <v>490</v>
      </c>
      <c r="I582" t="s">
        <v>525</v>
      </c>
      <c r="J582" s="4" t="s">
        <v>526</v>
      </c>
      <c r="K582" t="s">
        <v>584</v>
      </c>
      <c r="L582" t="s">
        <v>585</v>
      </c>
      <c r="M582">
        <f t="shared" ca="1" si="40"/>
        <v>0</v>
      </c>
      <c r="N582">
        <f t="shared" ca="1" si="41"/>
        <v>70</v>
      </c>
      <c r="O582">
        <f t="shared" si="42"/>
        <v>0</v>
      </c>
      <c r="P582">
        <f t="shared" ca="1" si="43"/>
        <v>0</v>
      </c>
      <c r="Q582">
        <f t="shared" ca="1" si="44"/>
        <v>0</v>
      </c>
      <c r="R582">
        <v>70</v>
      </c>
      <c r="S582">
        <v>140</v>
      </c>
      <c r="T582" t="s">
        <v>50</v>
      </c>
      <c r="U582" t="s">
        <v>196</v>
      </c>
      <c r="V582" t="s">
        <v>196</v>
      </c>
    </row>
    <row r="583" spans="1:22" x14ac:dyDescent="0.25">
      <c r="A583">
        <v>96</v>
      </c>
      <c r="C583" t="s">
        <v>586</v>
      </c>
      <c r="D583" t="s">
        <v>579</v>
      </c>
      <c r="E583" s="1" t="s">
        <v>580</v>
      </c>
      <c r="F583" t="s">
        <v>484</v>
      </c>
      <c r="G583" t="s">
        <v>51</v>
      </c>
      <c r="H583" t="s">
        <v>490</v>
      </c>
      <c r="I583" t="s">
        <v>525</v>
      </c>
      <c r="J583" s="4" t="s">
        <v>526</v>
      </c>
      <c r="K583" t="s">
        <v>586</v>
      </c>
      <c r="L583" t="s">
        <v>587</v>
      </c>
      <c r="M583">
        <f t="shared" ref="M583:M646" ca="1" si="45">IF(ISERROR(VLOOKUP(A583,INDIRECT(J583),MATCH(G583,INDIRECT(I583),FALSE))),0,VLOOKUP(A583,INDIRECT(J583),MATCH(G583,INDIRECT(I583),FALSE)))</f>
        <v>0</v>
      </c>
      <c r="N583">
        <f t="shared" ref="N583:N646" ca="1" si="46">IF(ISERROR(VLOOKUP(A583,INDIRECT(J583),MATCH("WHLS $",INDIRECT(I583),FALSE))),0,VLOOKUP(A583,INDIRECT(J583),MATCH("WHLS $",INDIRECT(I583),FALSE)))</f>
        <v>70</v>
      </c>
      <c r="O583">
        <f t="shared" ref="O583:O646" si="47">(DiscountBooking+DiscountExtra) * 100</f>
        <v>0</v>
      </c>
      <c r="P583">
        <f t="shared" ref="P583:P646" ca="1" si="48">M583*R583</f>
        <v>0</v>
      </c>
      <c r="Q583">
        <f t="shared" ref="Q583:Q646" ca="1" si="49">P583*(1-(O583/100))</f>
        <v>0</v>
      </c>
      <c r="R583">
        <v>70</v>
      </c>
      <c r="S583">
        <v>140</v>
      </c>
      <c r="T583" t="s">
        <v>51</v>
      </c>
      <c r="U583" t="s">
        <v>196</v>
      </c>
      <c r="V583" t="s">
        <v>196</v>
      </c>
    </row>
    <row r="584" spans="1:22" x14ac:dyDescent="0.25">
      <c r="A584">
        <v>96</v>
      </c>
      <c r="C584" t="s">
        <v>588</v>
      </c>
      <c r="D584" t="s">
        <v>579</v>
      </c>
      <c r="E584" s="1" t="s">
        <v>580</v>
      </c>
      <c r="F584" t="s">
        <v>484</v>
      </c>
      <c r="G584" t="s">
        <v>52</v>
      </c>
      <c r="H584" t="s">
        <v>490</v>
      </c>
      <c r="I584" t="s">
        <v>525</v>
      </c>
      <c r="J584" s="4" t="s">
        <v>526</v>
      </c>
      <c r="K584" t="s">
        <v>588</v>
      </c>
      <c r="L584" t="s">
        <v>589</v>
      </c>
      <c r="M584">
        <f t="shared" ca="1" si="45"/>
        <v>0</v>
      </c>
      <c r="N584">
        <f t="shared" ca="1" si="46"/>
        <v>70</v>
      </c>
      <c r="O584">
        <f t="shared" si="47"/>
        <v>0</v>
      </c>
      <c r="P584">
        <f t="shared" ca="1" si="48"/>
        <v>0</v>
      </c>
      <c r="Q584">
        <f t="shared" ca="1" si="49"/>
        <v>0</v>
      </c>
      <c r="R584">
        <v>70</v>
      </c>
      <c r="S584">
        <v>140</v>
      </c>
      <c r="T584" t="s">
        <v>52</v>
      </c>
      <c r="U584" t="s">
        <v>196</v>
      </c>
      <c r="V584" t="s">
        <v>196</v>
      </c>
    </row>
    <row r="585" spans="1:22" x14ac:dyDescent="0.25">
      <c r="A585">
        <v>96</v>
      </c>
      <c r="C585" t="s">
        <v>590</v>
      </c>
      <c r="D585" t="s">
        <v>579</v>
      </c>
      <c r="E585" s="1" t="s">
        <v>580</v>
      </c>
      <c r="F585" t="s">
        <v>484</v>
      </c>
      <c r="G585" t="s">
        <v>53</v>
      </c>
      <c r="H585" t="s">
        <v>490</v>
      </c>
      <c r="I585" t="s">
        <v>525</v>
      </c>
      <c r="J585" s="4" t="s">
        <v>526</v>
      </c>
      <c r="K585" t="s">
        <v>590</v>
      </c>
      <c r="L585" t="s">
        <v>591</v>
      </c>
      <c r="M585">
        <f t="shared" ca="1" si="45"/>
        <v>0</v>
      </c>
      <c r="N585">
        <f t="shared" ca="1" si="46"/>
        <v>70</v>
      </c>
      <c r="O585">
        <f t="shared" si="47"/>
        <v>0</v>
      </c>
      <c r="P585">
        <f t="shared" ca="1" si="48"/>
        <v>0</v>
      </c>
      <c r="Q585">
        <f t="shared" ca="1" si="49"/>
        <v>0</v>
      </c>
      <c r="R585">
        <v>70</v>
      </c>
      <c r="S585">
        <v>140</v>
      </c>
      <c r="T585" t="s">
        <v>53</v>
      </c>
      <c r="U585" t="s">
        <v>196</v>
      </c>
      <c r="V585" t="s">
        <v>196</v>
      </c>
    </row>
    <row r="586" spans="1:22" x14ac:dyDescent="0.25">
      <c r="A586">
        <v>97</v>
      </c>
      <c r="C586" t="s">
        <v>592</v>
      </c>
      <c r="D586" t="s">
        <v>579</v>
      </c>
      <c r="E586" s="1" t="s">
        <v>580</v>
      </c>
      <c r="F586" t="s">
        <v>554</v>
      </c>
      <c r="G586" t="s">
        <v>208</v>
      </c>
      <c r="H586" t="s">
        <v>490</v>
      </c>
      <c r="I586" t="s">
        <v>525</v>
      </c>
      <c r="J586" s="4" t="s">
        <v>526</v>
      </c>
      <c r="K586" t="s">
        <v>592</v>
      </c>
      <c r="L586" t="s">
        <v>593</v>
      </c>
      <c r="M586">
        <f t="shared" ca="1" si="45"/>
        <v>0</v>
      </c>
      <c r="N586">
        <f t="shared" ca="1" si="46"/>
        <v>70</v>
      </c>
      <c r="O586">
        <f t="shared" si="47"/>
        <v>0</v>
      </c>
      <c r="P586">
        <f t="shared" ca="1" si="48"/>
        <v>0</v>
      </c>
      <c r="Q586">
        <f t="shared" ca="1" si="49"/>
        <v>0</v>
      </c>
      <c r="R586">
        <v>70</v>
      </c>
      <c r="S586">
        <v>140</v>
      </c>
      <c r="T586" t="s">
        <v>208</v>
      </c>
      <c r="U586" t="s">
        <v>196</v>
      </c>
      <c r="V586" t="s">
        <v>196</v>
      </c>
    </row>
    <row r="587" spans="1:22" x14ac:dyDescent="0.25">
      <c r="A587">
        <v>97</v>
      </c>
      <c r="C587" t="s">
        <v>594</v>
      </c>
      <c r="D587" t="s">
        <v>579</v>
      </c>
      <c r="E587" s="1" t="s">
        <v>580</v>
      </c>
      <c r="F587" t="s">
        <v>554</v>
      </c>
      <c r="G587" t="s">
        <v>49</v>
      </c>
      <c r="H587" t="s">
        <v>490</v>
      </c>
      <c r="I587" t="s">
        <v>525</v>
      </c>
      <c r="J587" s="4" t="s">
        <v>526</v>
      </c>
      <c r="K587" t="s">
        <v>594</v>
      </c>
      <c r="L587" t="s">
        <v>595</v>
      </c>
      <c r="M587">
        <f t="shared" ca="1" si="45"/>
        <v>0</v>
      </c>
      <c r="N587">
        <f t="shared" ca="1" si="46"/>
        <v>70</v>
      </c>
      <c r="O587">
        <f t="shared" si="47"/>
        <v>0</v>
      </c>
      <c r="P587">
        <f t="shared" ca="1" si="48"/>
        <v>0</v>
      </c>
      <c r="Q587">
        <f t="shared" ca="1" si="49"/>
        <v>0</v>
      </c>
      <c r="R587">
        <v>70</v>
      </c>
      <c r="S587">
        <v>140</v>
      </c>
      <c r="T587" t="s">
        <v>49</v>
      </c>
      <c r="U587" t="s">
        <v>196</v>
      </c>
      <c r="V587" t="s">
        <v>196</v>
      </c>
    </row>
    <row r="588" spans="1:22" x14ac:dyDescent="0.25">
      <c r="A588">
        <v>97</v>
      </c>
      <c r="C588" t="s">
        <v>596</v>
      </c>
      <c r="D588" t="s">
        <v>579</v>
      </c>
      <c r="E588" s="1" t="s">
        <v>580</v>
      </c>
      <c r="F588" t="s">
        <v>554</v>
      </c>
      <c r="G588" t="s">
        <v>50</v>
      </c>
      <c r="H588" t="s">
        <v>490</v>
      </c>
      <c r="I588" t="s">
        <v>525</v>
      </c>
      <c r="J588" s="4" t="s">
        <v>526</v>
      </c>
      <c r="K588" t="s">
        <v>596</v>
      </c>
      <c r="L588" t="s">
        <v>597</v>
      </c>
      <c r="M588">
        <f t="shared" ca="1" si="45"/>
        <v>0</v>
      </c>
      <c r="N588">
        <f t="shared" ca="1" si="46"/>
        <v>70</v>
      </c>
      <c r="O588">
        <f t="shared" si="47"/>
        <v>0</v>
      </c>
      <c r="P588">
        <f t="shared" ca="1" si="48"/>
        <v>0</v>
      </c>
      <c r="Q588">
        <f t="shared" ca="1" si="49"/>
        <v>0</v>
      </c>
      <c r="R588">
        <v>70</v>
      </c>
      <c r="S588">
        <v>140</v>
      </c>
      <c r="T588" t="s">
        <v>50</v>
      </c>
      <c r="U588" t="s">
        <v>196</v>
      </c>
      <c r="V588" t="s">
        <v>196</v>
      </c>
    </row>
    <row r="589" spans="1:22" x14ac:dyDescent="0.25">
      <c r="A589">
        <v>97</v>
      </c>
      <c r="C589" t="s">
        <v>598</v>
      </c>
      <c r="D589" t="s">
        <v>579</v>
      </c>
      <c r="E589" s="1" t="s">
        <v>580</v>
      </c>
      <c r="F589" t="s">
        <v>554</v>
      </c>
      <c r="G589" t="s">
        <v>51</v>
      </c>
      <c r="H589" t="s">
        <v>490</v>
      </c>
      <c r="I589" t="s">
        <v>525</v>
      </c>
      <c r="J589" s="4" t="s">
        <v>526</v>
      </c>
      <c r="K589" t="s">
        <v>598</v>
      </c>
      <c r="L589" t="s">
        <v>599</v>
      </c>
      <c r="M589">
        <f t="shared" ca="1" si="45"/>
        <v>0</v>
      </c>
      <c r="N589">
        <f t="shared" ca="1" si="46"/>
        <v>70</v>
      </c>
      <c r="O589">
        <f t="shared" si="47"/>
        <v>0</v>
      </c>
      <c r="P589">
        <f t="shared" ca="1" si="48"/>
        <v>0</v>
      </c>
      <c r="Q589">
        <f t="shared" ca="1" si="49"/>
        <v>0</v>
      </c>
      <c r="R589">
        <v>70</v>
      </c>
      <c r="S589">
        <v>140</v>
      </c>
      <c r="T589" t="s">
        <v>51</v>
      </c>
      <c r="U589" t="s">
        <v>196</v>
      </c>
      <c r="V589" t="s">
        <v>196</v>
      </c>
    </row>
    <row r="590" spans="1:22" x14ac:dyDescent="0.25">
      <c r="A590">
        <v>97</v>
      </c>
      <c r="C590" t="s">
        <v>600</v>
      </c>
      <c r="D590" t="s">
        <v>579</v>
      </c>
      <c r="E590" s="1" t="s">
        <v>580</v>
      </c>
      <c r="F590" t="s">
        <v>554</v>
      </c>
      <c r="G590" t="s">
        <v>52</v>
      </c>
      <c r="H590" t="s">
        <v>490</v>
      </c>
      <c r="I590" t="s">
        <v>525</v>
      </c>
      <c r="J590" s="4" t="s">
        <v>526</v>
      </c>
      <c r="K590" t="s">
        <v>600</v>
      </c>
      <c r="L590" t="s">
        <v>601</v>
      </c>
      <c r="M590">
        <f t="shared" ca="1" si="45"/>
        <v>0</v>
      </c>
      <c r="N590">
        <f t="shared" ca="1" si="46"/>
        <v>70</v>
      </c>
      <c r="O590">
        <f t="shared" si="47"/>
        <v>0</v>
      </c>
      <c r="P590">
        <f t="shared" ca="1" si="48"/>
        <v>0</v>
      </c>
      <c r="Q590">
        <f t="shared" ca="1" si="49"/>
        <v>0</v>
      </c>
      <c r="R590">
        <v>70</v>
      </c>
      <c r="S590">
        <v>140</v>
      </c>
      <c r="T590" t="s">
        <v>52</v>
      </c>
      <c r="U590" t="s">
        <v>196</v>
      </c>
      <c r="V590" t="s">
        <v>196</v>
      </c>
    </row>
    <row r="591" spans="1:22" x14ac:dyDescent="0.25">
      <c r="A591">
        <v>97</v>
      </c>
      <c r="C591" t="s">
        <v>602</v>
      </c>
      <c r="D591" t="s">
        <v>579</v>
      </c>
      <c r="E591" s="1" t="s">
        <v>580</v>
      </c>
      <c r="F591" t="s">
        <v>554</v>
      </c>
      <c r="G591" t="s">
        <v>53</v>
      </c>
      <c r="H591" t="s">
        <v>490</v>
      </c>
      <c r="I591" t="s">
        <v>525</v>
      </c>
      <c r="J591" s="4" t="s">
        <v>526</v>
      </c>
      <c r="K591" t="s">
        <v>602</v>
      </c>
      <c r="L591" t="s">
        <v>603</v>
      </c>
      <c r="M591">
        <f t="shared" ca="1" si="45"/>
        <v>0</v>
      </c>
      <c r="N591">
        <f t="shared" ca="1" si="46"/>
        <v>70</v>
      </c>
      <c r="O591">
        <f t="shared" si="47"/>
        <v>0</v>
      </c>
      <c r="P591">
        <f t="shared" ca="1" si="48"/>
        <v>0</v>
      </c>
      <c r="Q591">
        <f t="shared" ca="1" si="49"/>
        <v>0</v>
      </c>
      <c r="R591">
        <v>70</v>
      </c>
      <c r="S591">
        <v>140</v>
      </c>
      <c r="T591" t="s">
        <v>53</v>
      </c>
      <c r="U591" t="s">
        <v>196</v>
      </c>
      <c r="V591" t="s">
        <v>196</v>
      </c>
    </row>
    <row r="592" spans="1:22" x14ac:dyDescent="0.25">
      <c r="A592">
        <v>98</v>
      </c>
      <c r="C592" t="s">
        <v>507</v>
      </c>
      <c r="D592" t="s">
        <v>499</v>
      </c>
      <c r="E592" s="1" t="s">
        <v>500</v>
      </c>
      <c r="F592" t="s">
        <v>485</v>
      </c>
      <c r="G592" t="s">
        <v>208</v>
      </c>
      <c r="H592" t="s">
        <v>490</v>
      </c>
      <c r="I592" t="s">
        <v>525</v>
      </c>
      <c r="J592" s="4" t="s">
        <v>526</v>
      </c>
      <c r="K592" t="s">
        <v>507</v>
      </c>
      <c r="L592" t="s">
        <v>508</v>
      </c>
      <c r="M592">
        <f t="shared" ca="1" si="45"/>
        <v>0</v>
      </c>
      <c r="N592">
        <f t="shared" ca="1" si="46"/>
        <v>60</v>
      </c>
      <c r="O592">
        <f t="shared" si="47"/>
        <v>0</v>
      </c>
      <c r="P592">
        <f t="shared" ca="1" si="48"/>
        <v>0</v>
      </c>
      <c r="Q592">
        <f t="shared" ca="1" si="49"/>
        <v>0</v>
      </c>
      <c r="R592">
        <v>60</v>
      </c>
      <c r="S592">
        <v>120</v>
      </c>
      <c r="T592" t="s">
        <v>208</v>
      </c>
      <c r="U592" t="s">
        <v>196</v>
      </c>
      <c r="V592" t="s">
        <v>196</v>
      </c>
    </row>
    <row r="593" spans="1:22" x14ac:dyDescent="0.25">
      <c r="A593">
        <v>98</v>
      </c>
      <c r="C593" t="s">
        <v>505</v>
      </c>
      <c r="D593" t="s">
        <v>499</v>
      </c>
      <c r="E593" s="1" t="s">
        <v>500</v>
      </c>
      <c r="F593" t="s">
        <v>485</v>
      </c>
      <c r="G593" t="s">
        <v>49</v>
      </c>
      <c r="H593" t="s">
        <v>490</v>
      </c>
      <c r="I593" t="s">
        <v>525</v>
      </c>
      <c r="J593" s="4" t="s">
        <v>526</v>
      </c>
      <c r="K593" t="s">
        <v>505</v>
      </c>
      <c r="L593" t="s">
        <v>506</v>
      </c>
      <c r="M593">
        <f t="shared" ca="1" si="45"/>
        <v>0</v>
      </c>
      <c r="N593">
        <f t="shared" ca="1" si="46"/>
        <v>60</v>
      </c>
      <c r="O593">
        <f t="shared" si="47"/>
        <v>0</v>
      </c>
      <c r="P593">
        <f t="shared" ca="1" si="48"/>
        <v>0</v>
      </c>
      <c r="Q593">
        <f t="shared" ca="1" si="49"/>
        <v>0</v>
      </c>
      <c r="R593">
        <v>60</v>
      </c>
      <c r="S593">
        <v>120</v>
      </c>
      <c r="T593" t="s">
        <v>49</v>
      </c>
      <c r="U593" t="s">
        <v>196</v>
      </c>
      <c r="V593" t="s">
        <v>196</v>
      </c>
    </row>
    <row r="594" spans="1:22" x14ac:dyDescent="0.25">
      <c r="A594">
        <v>98</v>
      </c>
      <c r="C594" t="s">
        <v>1051</v>
      </c>
      <c r="D594" t="s">
        <v>499</v>
      </c>
      <c r="E594" s="1" t="s">
        <v>500</v>
      </c>
      <c r="F594" t="s">
        <v>485</v>
      </c>
      <c r="G594" t="s">
        <v>50</v>
      </c>
      <c r="H594" t="s">
        <v>490</v>
      </c>
      <c r="I594" t="s">
        <v>525</v>
      </c>
      <c r="J594" s="4" t="s">
        <v>526</v>
      </c>
      <c r="K594" t="s">
        <v>1051</v>
      </c>
      <c r="L594" t="s">
        <v>1052</v>
      </c>
      <c r="M594">
        <f t="shared" ca="1" si="45"/>
        <v>0</v>
      </c>
      <c r="N594">
        <f t="shared" ca="1" si="46"/>
        <v>60</v>
      </c>
      <c r="O594">
        <f t="shared" si="47"/>
        <v>0</v>
      </c>
      <c r="P594">
        <f t="shared" ca="1" si="48"/>
        <v>0</v>
      </c>
      <c r="Q594">
        <f t="shared" ca="1" si="49"/>
        <v>0</v>
      </c>
      <c r="R594">
        <v>60</v>
      </c>
      <c r="S594">
        <v>120</v>
      </c>
      <c r="T594" t="s">
        <v>50</v>
      </c>
      <c r="U594" t="s">
        <v>196</v>
      </c>
      <c r="V594" t="s">
        <v>196</v>
      </c>
    </row>
    <row r="595" spans="1:22" x14ac:dyDescent="0.25">
      <c r="A595">
        <v>98</v>
      </c>
      <c r="C595" t="s">
        <v>503</v>
      </c>
      <c r="D595" t="s">
        <v>499</v>
      </c>
      <c r="E595" s="1" t="s">
        <v>500</v>
      </c>
      <c r="F595" t="s">
        <v>485</v>
      </c>
      <c r="G595" t="s">
        <v>51</v>
      </c>
      <c r="H595" t="s">
        <v>490</v>
      </c>
      <c r="I595" t="s">
        <v>525</v>
      </c>
      <c r="J595" s="4" t="s">
        <v>526</v>
      </c>
      <c r="K595" t="s">
        <v>503</v>
      </c>
      <c r="L595" t="s">
        <v>504</v>
      </c>
      <c r="M595">
        <f t="shared" ca="1" si="45"/>
        <v>0</v>
      </c>
      <c r="N595">
        <f t="shared" ca="1" si="46"/>
        <v>60</v>
      </c>
      <c r="O595">
        <f t="shared" si="47"/>
        <v>0</v>
      </c>
      <c r="P595">
        <f t="shared" ca="1" si="48"/>
        <v>0</v>
      </c>
      <c r="Q595">
        <f t="shared" ca="1" si="49"/>
        <v>0</v>
      </c>
      <c r="R595">
        <v>60</v>
      </c>
      <c r="S595">
        <v>120</v>
      </c>
      <c r="T595" t="s">
        <v>51</v>
      </c>
      <c r="U595" t="s">
        <v>196</v>
      </c>
      <c r="V595" t="s">
        <v>196</v>
      </c>
    </row>
    <row r="596" spans="1:22" x14ac:dyDescent="0.25">
      <c r="A596">
        <v>98</v>
      </c>
      <c r="C596" t="s">
        <v>501</v>
      </c>
      <c r="D596" t="s">
        <v>499</v>
      </c>
      <c r="E596" s="1" t="s">
        <v>500</v>
      </c>
      <c r="F596" t="s">
        <v>485</v>
      </c>
      <c r="G596" t="s">
        <v>52</v>
      </c>
      <c r="H596" t="s">
        <v>490</v>
      </c>
      <c r="I596" t="s">
        <v>525</v>
      </c>
      <c r="J596" s="4" t="s">
        <v>526</v>
      </c>
      <c r="K596" t="s">
        <v>501</v>
      </c>
      <c r="L596" t="s">
        <v>502</v>
      </c>
      <c r="M596">
        <f t="shared" ca="1" si="45"/>
        <v>0</v>
      </c>
      <c r="N596">
        <f t="shared" ca="1" si="46"/>
        <v>60</v>
      </c>
      <c r="O596">
        <f t="shared" si="47"/>
        <v>0</v>
      </c>
      <c r="P596">
        <f t="shared" ca="1" si="48"/>
        <v>0</v>
      </c>
      <c r="Q596">
        <f t="shared" ca="1" si="49"/>
        <v>0</v>
      </c>
      <c r="R596">
        <v>60</v>
      </c>
      <c r="S596">
        <v>120</v>
      </c>
      <c r="T596" t="s">
        <v>52</v>
      </c>
      <c r="U596" t="s">
        <v>196</v>
      </c>
      <c r="V596" t="s">
        <v>196</v>
      </c>
    </row>
    <row r="597" spans="1:22" x14ac:dyDescent="0.25">
      <c r="A597">
        <v>98</v>
      </c>
      <c r="C597" t="s">
        <v>1053</v>
      </c>
      <c r="D597" t="s">
        <v>499</v>
      </c>
      <c r="E597" s="1" t="s">
        <v>500</v>
      </c>
      <c r="F597" t="s">
        <v>485</v>
      </c>
      <c r="G597" t="s">
        <v>53</v>
      </c>
      <c r="H597" t="s">
        <v>490</v>
      </c>
      <c r="I597" t="s">
        <v>525</v>
      </c>
      <c r="J597" s="4" t="s">
        <v>526</v>
      </c>
      <c r="K597" t="s">
        <v>1053</v>
      </c>
      <c r="L597" t="s">
        <v>1054</v>
      </c>
      <c r="M597">
        <f t="shared" ca="1" si="45"/>
        <v>0</v>
      </c>
      <c r="N597">
        <f t="shared" ca="1" si="46"/>
        <v>60</v>
      </c>
      <c r="O597">
        <f t="shared" si="47"/>
        <v>0</v>
      </c>
      <c r="P597">
        <f t="shared" ca="1" si="48"/>
        <v>0</v>
      </c>
      <c r="Q597">
        <f t="shared" ca="1" si="49"/>
        <v>0</v>
      </c>
      <c r="R597">
        <v>60</v>
      </c>
      <c r="S597">
        <v>120</v>
      </c>
      <c r="T597" t="s">
        <v>53</v>
      </c>
      <c r="U597" t="s">
        <v>196</v>
      </c>
      <c r="V597" t="s">
        <v>196</v>
      </c>
    </row>
    <row r="598" spans="1:22" x14ac:dyDescent="0.25">
      <c r="A598">
        <v>99</v>
      </c>
      <c r="C598" t="s">
        <v>1687</v>
      </c>
      <c r="D598" t="s">
        <v>499</v>
      </c>
      <c r="E598" s="1" t="s">
        <v>500</v>
      </c>
      <c r="F598" t="s">
        <v>486</v>
      </c>
      <c r="G598" t="s">
        <v>208</v>
      </c>
      <c r="H598" t="s">
        <v>490</v>
      </c>
      <c r="I598" t="s">
        <v>525</v>
      </c>
      <c r="J598" s="4" t="s">
        <v>526</v>
      </c>
      <c r="K598" t="s">
        <v>1687</v>
      </c>
      <c r="L598" t="s">
        <v>1688</v>
      </c>
      <c r="M598">
        <f t="shared" ca="1" si="45"/>
        <v>0</v>
      </c>
      <c r="N598">
        <f t="shared" ca="1" si="46"/>
        <v>60</v>
      </c>
      <c r="O598">
        <f t="shared" si="47"/>
        <v>0</v>
      </c>
      <c r="P598">
        <f t="shared" ca="1" si="48"/>
        <v>0</v>
      </c>
      <c r="Q598">
        <f t="shared" ca="1" si="49"/>
        <v>0</v>
      </c>
      <c r="R598">
        <v>60</v>
      </c>
      <c r="S598">
        <v>120</v>
      </c>
      <c r="T598" t="s">
        <v>208</v>
      </c>
      <c r="U598" t="s">
        <v>196</v>
      </c>
      <c r="V598" t="s">
        <v>196</v>
      </c>
    </row>
    <row r="599" spans="1:22" x14ac:dyDescent="0.25">
      <c r="A599">
        <v>99</v>
      </c>
      <c r="C599" t="s">
        <v>1689</v>
      </c>
      <c r="D599" t="s">
        <v>499</v>
      </c>
      <c r="E599" s="1" t="s">
        <v>500</v>
      </c>
      <c r="F599" t="s">
        <v>486</v>
      </c>
      <c r="G599" t="s">
        <v>49</v>
      </c>
      <c r="H599" t="s">
        <v>490</v>
      </c>
      <c r="I599" t="s">
        <v>525</v>
      </c>
      <c r="J599" s="4" t="s">
        <v>526</v>
      </c>
      <c r="K599" t="s">
        <v>1689</v>
      </c>
      <c r="L599" t="s">
        <v>1690</v>
      </c>
      <c r="M599">
        <f t="shared" ca="1" si="45"/>
        <v>0</v>
      </c>
      <c r="N599">
        <f t="shared" ca="1" si="46"/>
        <v>60</v>
      </c>
      <c r="O599">
        <f t="shared" si="47"/>
        <v>0</v>
      </c>
      <c r="P599">
        <f t="shared" ca="1" si="48"/>
        <v>0</v>
      </c>
      <c r="Q599">
        <f t="shared" ca="1" si="49"/>
        <v>0</v>
      </c>
      <c r="R599">
        <v>60</v>
      </c>
      <c r="S599">
        <v>120</v>
      </c>
      <c r="T599" t="s">
        <v>49</v>
      </c>
      <c r="U599" t="s">
        <v>196</v>
      </c>
      <c r="V599" t="s">
        <v>196</v>
      </c>
    </row>
    <row r="600" spans="1:22" x14ac:dyDescent="0.25">
      <c r="A600">
        <v>99</v>
      </c>
      <c r="C600" t="s">
        <v>1691</v>
      </c>
      <c r="D600" t="s">
        <v>499</v>
      </c>
      <c r="E600" s="1" t="s">
        <v>500</v>
      </c>
      <c r="F600" t="s">
        <v>486</v>
      </c>
      <c r="G600" t="s">
        <v>50</v>
      </c>
      <c r="H600" t="s">
        <v>490</v>
      </c>
      <c r="I600" t="s">
        <v>525</v>
      </c>
      <c r="J600" s="4" t="s">
        <v>526</v>
      </c>
      <c r="K600" t="s">
        <v>1691</v>
      </c>
      <c r="L600" t="s">
        <v>1692</v>
      </c>
      <c r="M600">
        <f t="shared" ca="1" si="45"/>
        <v>0</v>
      </c>
      <c r="N600">
        <f t="shared" ca="1" si="46"/>
        <v>60</v>
      </c>
      <c r="O600">
        <f t="shared" si="47"/>
        <v>0</v>
      </c>
      <c r="P600">
        <f t="shared" ca="1" si="48"/>
        <v>0</v>
      </c>
      <c r="Q600">
        <f t="shared" ca="1" si="49"/>
        <v>0</v>
      </c>
      <c r="R600">
        <v>60</v>
      </c>
      <c r="S600">
        <v>120</v>
      </c>
      <c r="T600" t="s">
        <v>50</v>
      </c>
      <c r="U600" t="s">
        <v>196</v>
      </c>
      <c r="V600" t="s">
        <v>196</v>
      </c>
    </row>
    <row r="601" spans="1:22" x14ac:dyDescent="0.25">
      <c r="A601">
        <v>99</v>
      </c>
      <c r="C601" t="s">
        <v>1693</v>
      </c>
      <c r="D601" t="s">
        <v>499</v>
      </c>
      <c r="E601" s="1" t="s">
        <v>500</v>
      </c>
      <c r="F601" t="s">
        <v>486</v>
      </c>
      <c r="G601" t="s">
        <v>51</v>
      </c>
      <c r="H601" t="s">
        <v>490</v>
      </c>
      <c r="I601" t="s">
        <v>525</v>
      </c>
      <c r="J601" s="4" t="s">
        <v>526</v>
      </c>
      <c r="K601" t="s">
        <v>1693</v>
      </c>
      <c r="L601" t="s">
        <v>1694</v>
      </c>
      <c r="M601">
        <f t="shared" ca="1" si="45"/>
        <v>0</v>
      </c>
      <c r="N601">
        <f t="shared" ca="1" si="46"/>
        <v>60</v>
      </c>
      <c r="O601">
        <f t="shared" si="47"/>
        <v>0</v>
      </c>
      <c r="P601">
        <f t="shared" ca="1" si="48"/>
        <v>0</v>
      </c>
      <c r="Q601">
        <f t="shared" ca="1" si="49"/>
        <v>0</v>
      </c>
      <c r="R601">
        <v>60</v>
      </c>
      <c r="S601">
        <v>120</v>
      </c>
      <c r="T601" t="s">
        <v>51</v>
      </c>
      <c r="U601" t="s">
        <v>196</v>
      </c>
      <c r="V601" t="s">
        <v>196</v>
      </c>
    </row>
    <row r="602" spans="1:22" x14ac:dyDescent="0.25">
      <c r="A602">
        <v>99</v>
      </c>
      <c r="C602" t="s">
        <v>1695</v>
      </c>
      <c r="D602" t="s">
        <v>499</v>
      </c>
      <c r="E602" s="1" t="s">
        <v>500</v>
      </c>
      <c r="F602" t="s">
        <v>486</v>
      </c>
      <c r="G602" t="s">
        <v>52</v>
      </c>
      <c r="H602" t="s">
        <v>490</v>
      </c>
      <c r="I602" t="s">
        <v>525</v>
      </c>
      <c r="J602" s="4" t="s">
        <v>526</v>
      </c>
      <c r="K602" t="s">
        <v>1695</v>
      </c>
      <c r="L602" t="s">
        <v>1696</v>
      </c>
      <c r="M602">
        <f t="shared" ca="1" si="45"/>
        <v>0</v>
      </c>
      <c r="N602">
        <f t="shared" ca="1" si="46"/>
        <v>60</v>
      </c>
      <c r="O602">
        <f t="shared" si="47"/>
        <v>0</v>
      </c>
      <c r="P602">
        <f t="shared" ca="1" si="48"/>
        <v>0</v>
      </c>
      <c r="Q602">
        <f t="shared" ca="1" si="49"/>
        <v>0</v>
      </c>
      <c r="R602">
        <v>60</v>
      </c>
      <c r="S602">
        <v>120</v>
      </c>
      <c r="T602" t="s">
        <v>52</v>
      </c>
      <c r="U602" t="s">
        <v>196</v>
      </c>
      <c r="V602" t="s">
        <v>196</v>
      </c>
    </row>
    <row r="603" spans="1:22" x14ac:dyDescent="0.25">
      <c r="A603">
        <v>99</v>
      </c>
      <c r="C603" t="s">
        <v>1697</v>
      </c>
      <c r="D603" t="s">
        <v>499</v>
      </c>
      <c r="E603" s="1" t="s">
        <v>500</v>
      </c>
      <c r="F603" t="s">
        <v>486</v>
      </c>
      <c r="G603" t="s">
        <v>53</v>
      </c>
      <c r="H603" t="s">
        <v>490</v>
      </c>
      <c r="I603" t="s">
        <v>525</v>
      </c>
      <c r="J603" s="4" t="s">
        <v>526</v>
      </c>
      <c r="K603" t="s">
        <v>1697</v>
      </c>
      <c r="L603" t="s">
        <v>1698</v>
      </c>
      <c r="M603">
        <f t="shared" ca="1" si="45"/>
        <v>0</v>
      </c>
      <c r="N603">
        <f t="shared" ca="1" si="46"/>
        <v>60</v>
      </c>
      <c r="O603">
        <f t="shared" si="47"/>
        <v>0</v>
      </c>
      <c r="P603">
        <f t="shared" ca="1" si="48"/>
        <v>0</v>
      </c>
      <c r="Q603">
        <f t="shared" ca="1" si="49"/>
        <v>0</v>
      </c>
      <c r="R603">
        <v>60</v>
      </c>
      <c r="S603">
        <v>120</v>
      </c>
      <c r="T603" t="s">
        <v>53</v>
      </c>
      <c r="U603" t="s">
        <v>196</v>
      </c>
      <c r="V603" t="s">
        <v>196</v>
      </c>
    </row>
    <row r="604" spans="1:22" x14ac:dyDescent="0.25">
      <c r="A604">
        <v>100</v>
      </c>
      <c r="C604" t="s">
        <v>1699</v>
      </c>
      <c r="D604" t="s">
        <v>499</v>
      </c>
      <c r="E604" s="1" t="s">
        <v>500</v>
      </c>
      <c r="F604" t="s">
        <v>1700</v>
      </c>
      <c r="G604" t="s">
        <v>208</v>
      </c>
      <c r="H604" t="s">
        <v>490</v>
      </c>
      <c r="I604" t="s">
        <v>525</v>
      </c>
      <c r="J604" s="4" t="s">
        <v>526</v>
      </c>
      <c r="K604" t="s">
        <v>1699</v>
      </c>
      <c r="L604" t="s">
        <v>1701</v>
      </c>
      <c r="M604">
        <f t="shared" ca="1" si="45"/>
        <v>0</v>
      </c>
      <c r="N604">
        <f t="shared" ca="1" si="46"/>
        <v>60</v>
      </c>
      <c r="O604">
        <f t="shared" si="47"/>
        <v>0</v>
      </c>
      <c r="P604">
        <f t="shared" ca="1" si="48"/>
        <v>0</v>
      </c>
      <c r="Q604">
        <f t="shared" ca="1" si="49"/>
        <v>0</v>
      </c>
      <c r="R604">
        <v>60</v>
      </c>
      <c r="S604">
        <v>120</v>
      </c>
      <c r="T604" t="s">
        <v>208</v>
      </c>
      <c r="U604" t="s">
        <v>196</v>
      </c>
      <c r="V604" t="s">
        <v>196</v>
      </c>
    </row>
    <row r="605" spans="1:22" x14ac:dyDescent="0.25">
      <c r="A605">
        <v>100</v>
      </c>
      <c r="C605" t="s">
        <v>1702</v>
      </c>
      <c r="D605" t="s">
        <v>499</v>
      </c>
      <c r="E605" s="1" t="s">
        <v>500</v>
      </c>
      <c r="F605" t="s">
        <v>1700</v>
      </c>
      <c r="G605" t="s">
        <v>49</v>
      </c>
      <c r="H605" t="s">
        <v>490</v>
      </c>
      <c r="I605" t="s">
        <v>525</v>
      </c>
      <c r="J605" s="4" t="s">
        <v>526</v>
      </c>
      <c r="K605" t="s">
        <v>1702</v>
      </c>
      <c r="L605" t="s">
        <v>1703</v>
      </c>
      <c r="M605">
        <f t="shared" ca="1" si="45"/>
        <v>0</v>
      </c>
      <c r="N605">
        <f t="shared" ca="1" si="46"/>
        <v>60</v>
      </c>
      <c r="O605">
        <f t="shared" si="47"/>
        <v>0</v>
      </c>
      <c r="P605">
        <f t="shared" ca="1" si="48"/>
        <v>0</v>
      </c>
      <c r="Q605">
        <f t="shared" ca="1" si="49"/>
        <v>0</v>
      </c>
      <c r="R605">
        <v>60</v>
      </c>
      <c r="S605">
        <v>120</v>
      </c>
      <c r="T605" t="s">
        <v>49</v>
      </c>
      <c r="U605" t="s">
        <v>196</v>
      </c>
      <c r="V605" t="s">
        <v>196</v>
      </c>
    </row>
    <row r="606" spans="1:22" x14ac:dyDescent="0.25">
      <c r="A606">
        <v>100</v>
      </c>
      <c r="C606" t="s">
        <v>1704</v>
      </c>
      <c r="D606" t="s">
        <v>499</v>
      </c>
      <c r="E606" s="1" t="s">
        <v>500</v>
      </c>
      <c r="F606" t="s">
        <v>1700</v>
      </c>
      <c r="G606" t="s">
        <v>50</v>
      </c>
      <c r="H606" t="s">
        <v>490</v>
      </c>
      <c r="I606" t="s">
        <v>525</v>
      </c>
      <c r="J606" s="4" t="s">
        <v>526</v>
      </c>
      <c r="K606" t="s">
        <v>1704</v>
      </c>
      <c r="L606" t="s">
        <v>1705</v>
      </c>
      <c r="M606">
        <f t="shared" ca="1" si="45"/>
        <v>0</v>
      </c>
      <c r="N606">
        <f t="shared" ca="1" si="46"/>
        <v>60</v>
      </c>
      <c r="O606">
        <f t="shared" si="47"/>
        <v>0</v>
      </c>
      <c r="P606">
        <f t="shared" ca="1" si="48"/>
        <v>0</v>
      </c>
      <c r="Q606">
        <f t="shared" ca="1" si="49"/>
        <v>0</v>
      </c>
      <c r="R606">
        <v>60</v>
      </c>
      <c r="S606">
        <v>120</v>
      </c>
      <c r="T606" t="s">
        <v>50</v>
      </c>
      <c r="U606" t="s">
        <v>196</v>
      </c>
      <c r="V606" t="s">
        <v>196</v>
      </c>
    </row>
    <row r="607" spans="1:22" x14ac:dyDescent="0.25">
      <c r="A607">
        <v>100</v>
      </c>
      <c r="C607" t="s">
        <v>1706</v>
      </c>
      <c r="D607" t="s">
        <v>499</v>
      </c>
      <c r="E607" s="1" t="s">
        <v>500</v>
      </c>
      <c r="F607" t="s">
        <v>1700</v>
      </c>
      <c r="G607" t="s">
        <v>51</v>
      </c>
      <c r="H607" t="s">
        <v>490</v>
      </c>
      <c r="I607" t="s">
        <v>525</v>
      </c>
      <c r="J607" s="4" t="s">
        <v>526</v>
      </c>
      <c r="K607" t="s">
        <v>1706</v>
      </c>
      <c r="L607" t="s">
        <v>1707</v>
      </c>
      <c r="M607">
        <f t="shared" ca="1" si="45"/>
        <v>0</v>
      </c>
      <c r="N607">
        <f t="shared" ca="1" si="46"/>
        <v>60</v>
      </c>
      <c r="O607">
        <f t="shared" si="47"/>
        <v>0</v>
      </c>
      <c r="P607">
        <f t="shared" ca="1" si="48"/>
        <v>0</v>
      </c>
      <c r="Q607">
        <f t="shared" ca="1" si="49"/>
        <v>0</v>
      </c>
      <c r="R607">
        <v>60</v>
      </c>
      <c r="S607">
        <v>120</v>
      </c>
      <c r="T607" t="s">
        <v>51</v>
      </c>
      <c r="U607" t="s">
        <v>196</v>
      </c>
      <c r="V607" t="s">
        <v>196</v>
      </c>
    </row>
    <row r="608" spans="1:22" x14ac:dyDescent="0.25">
      <c r="A608">
        <v>100</v>
      </c>
      <c r="C608" t="s">
        <v>1708</v>
      </c>
      <c r="D608" t="s">
        <v>499</v>
      </c>
      <c r="E608" s="1" t="s">
        <v>500</v>
      </c>
      <c r="F608" t="s">
        <v>1700</v>
      </c>
      <c r="G608" t="s">
        <v>52</v>
      </c>
      <c r="H608" t="s">
        <v>490</v>
      </c>
      <c r="I608" t="s">
        <v>525</v>
      </c>
      <c r="J608" s="4" t="s">
        <v>526</v>
      </c>
      <c r="K608" t="s">
        <v>1708</v>
      </c>
      <c r="L608" t="s">
        <v>1709</v>
      </c>
      <c r="M608">
        <f t="shared" ca="1" si="45"/>
        <v>0</v>
      </c>
      <c r="N608">
        <f t="shared" ca="1" si="46"/>
        <v>60</v>
      </c>
      <c r="O608">
        <f t="shared" si="47"/>
        <v>0</v>
      </c>
      <c r="P608">
        <f t="shared" ca="1" si="48"/>
        <v>0</v>
      </c>
      <c r="Q608">
        <f t="shared" ca="1" si="49"/>
        <v>0</v>
      </c>
      <c r="R608">
        <v>60</v>
      </c>
      <c r="S608">
        <v>120</v>
      </c>
      <c r="T608" t="s">
        <v>52</v>
      </c>
      <c r="U608" t="s">
        <v>196</v>
      </c>
      <c r="V608" t="s">
        <v>196</v>
      </c>
    </row>
    <row r="609" spans="1:22" x14ac:dyDescent="0.25">
      <c r="A609">
        <v>100</v>
      </c>
      <c r="C609" t="s">
        <v>1710</v>
      </c>
      <c r="D609" t="s">
        <v>499</v>
      </c>
      <c r="E609" s="1" t="s">
        <v>500</v>
      </c>
      <c r="F609" t="s">
        <v>1700</v>
      </c>
      <c r="G609" t="s">
        <v>53</v>
      </c>
      <c r="H609" t="s">
        <v>490</v>
      </c>
      <c r="I609" t="s">
        <v>525</v>
      </c>
      <c r="J609" s="4" t="s">
        <v>526</v>
      </c>
      <c r="K609" t="s">
        <v>1710</v>
      </c>
      <c r="L609" t="s">
        <v>1711</v>
      </c>
      <c r="M609">
        <f t="shared" ca="1" si="45"/>
        <v>0</v>
      </c>
      <c r="N609">
        <f t="shared" ca="1" si="46"/>
        <v>60</v>
      </c>
      <c r="O609">
        <f t="shared" si="47"/>
        <v>0</v>
      </c>
      <c r="P609">
        <f t="shared" ca="1" si="48"/>
        <v>0</v>
      </c>
      <c r="Q609">
        <f t="shared" ca="1" si="49"/>
        <v>0</v>
      </c>
      <c r="R609">
        <v>60</v>
      </c>
      <c r="S609">
        <v>120</v>
      </c>
      <c r="T609" t="s">
        <v>53</v>
      </c>
      <c r="U609" t="s">
        <v>196</v>
      </c>
      <c r="V609" t="s">
        <v>196</v>
      </c>
    </row>
    <row r="610" spans="1:22" x14ac:dyDescent="0.25">
      <c r="A610">
        <v>101</v>
      </c>
      <c r="C610" t="s">
        <v>604</v>
      </c>
      <c r="D610" t="s">
        <v>605</v>
      </c>
      <c r="E610" s="1" t="s">
        <v>606</v>
      </c>
      <c r="F610" t="s">
        <v>484</v>
      </c>
      <c r="G610" t="s">
        <v>208</v>
      </c>
      <c r="H610" t="s">
        <v>490</v>
      </c>
      <c r="I610" t="s">
        <v>525</v>
      </c>
      <c r="J610" s="4" t="s">
        <v>526</v>
      </c>
      <c r="K610" t="s">
        <v>604</v>
      </c>
      <c r="L610" t="s">
        <v>607</v>
      </c>
      <c r="M610">
        <f t="shared" ca="1" si="45"/>
        <v>0</v>
      </c>
      <c r="N610">
        <f t="shared" ca="1" si="46"/>
        <v>80</v>
      </c>
      <c r="O610">
        <f t="shared" si="47"/>
        <v>0</v>
      </c>
      <c r="P610">
        <f t="shared" ca="1" si="48"/>
        <v>0</v>
      </c>
      <c r="Q610">
        <f t="shared" ca="1" si="49"/>
        <v>0</v>
      </c>
      <c r="R610">
        <v>80</v>
      </c>
      <c r="S610">
        <v>160</v>
      </c>
      <c r="T610" t="s">
        <v>208</v>
      </c>
      <c r="U610" t="s">
        <v>196</v>
      </c>
      <c r="V610" t="s">
        <v>196</v>
      </c>
    </row>
    <row r="611" spans="1:22" x14ac:dyDescent="0.25">
      <c r="A611">
        <v>101</v>
      </c>
      <c r="C611" t="s">
        <v>608</v>
      </c>
      <c r="D611" t="s">
        <v>605</v>
      </c>
      <c r="E611" s="1" t="s">
        <v>606</v>
      </c>
      <c r="F611" t="s">
        <v>484</v>
      </c>
      <c r="G611" t="s">
        <v>49</v>
      </c>
      <c r="H611" t="s">
        <v>490</v>
      </c>
      <c r="I611" t="s">
        <v>525</v>
      </c>
      <c r="J611" s="4" t="s">
        <v>526</v>
      </c>
      <c r="K611" t="s">
        <v>608</v>
      </c>
      <c r="L611" t="s">
        <v>609</v>
      </c>
      <c r="M611">
        <f t="shared" ca="1" si="45"/>
        <v>0</v>
      </c>
      <c r="N611">
        <f t="shared" ca="1" si="46"/>
        <v>80</v>
      </c>
      <c r="O611">
        <f t="shared" si="47"/>
        <v>0</v>
      </c>
      <c r="P611">
        <f t="shared" ca="1" si="48"/>
        <v>0</v>
      </c>
      <c r="Q611">
        <f t="shared" ca="1" si="49"/>
        <v>0</v>
      </c>
      <c r="R611">
        <v>80</v>
      </c>
      <c r="S611">
        <v>160</v>
      </c>
      <c r="T611" t="s">
        <v>49</v>
      </c>
      <c r="U611" t="s">
        <v>196</v>
      </c>
      <c r="V611" t="s">
        <v>196</v>
      </c>
    </row>
    <row r="612" spans="1:22" x14ac:dyDescent="0.25">
      <c r="A612">
        <v>101</v>
      </c>
      <c r="C612" t="s">
        <v>610</v>
      </c>
      <c r="D612" t="s">
        <v>605</v>
      </c>
      <c r="E612" s="1" t="s">
        <v>606</v>
      </c>
      <c r="F612" t="s">
        <v>484</v>
      </c>
      <c r="G612" t="s">
        <v>50</v>
      </c>
      <c r="H612" t="s">
        <v>490</v>
      </c>
      <c r="I612" t="s">
        <v>525</v>
      </c>
      <c r="J612" s="4" t="s">
        <v>526</v>
      </c>
      <c r="K612" t="s">
        <v>610</v>
      </c>
      <c r="L612" t="s">
        <v>611</v>
      </c>
      <c r="M612">
        <f t="shared" ca="1" si="45"/>
        <v>0</v>
      </c>
      <c r="N612">
        <f t="shared" ca="1" si="46"/>
        <v>80</v>
      </c>
      <c r="O612">
        <f t="shared" si="47"/>
        <v>0</v>
      </c>
      <c r="P612">
        <f t="shared" ca="1" si="48"/>
        <v>0</v>
      </c>
      <c r="Q612">
        <f t="shared" ca="1" si="49"/>
        <v>0</v>
      </c>
      <c r="R612">
        <v>80</v>
      </c>
      <c r="S612">
        <v>160</v>
      </c>
      <c r="T612" t="s">
        <v>50</v>
      </c>
      <c r="U612" t="s">
        <v>196</v>
      </c>
      <c r="V612" t="s">
        <v>196</v>
      </c>
    </row>
    <row r="613" spans="1:22" x14ac:dyDescent="0.25">
      <c r="A613">
        <v>101</v>
      </c>
      <c r="C613" t="s">
        <v>612</v>
      </c>
      <c r="D613" t="s">
        <v>605</v>
      </c>
      <c r="E613" s="1" t="s">
        <v>606</v>
      </c>
      <c r="F613" t="s">
        <v>484</v>
      </c>
      <c r="G613" t="s">
        <v>51</v>
      </c>
      <c r="H613" t="s">
        <v>490</v>
      </c>
      <c r="I613" t="s">
        <v>525</v>
      </c>
      <c r="J613" s="4" t="s">
        <v>526</v>
      </c>
      <c r="K613" t="s">
        <v>612</v>
      </c>
      <c r="L613" t="s">
        <v>613</v>
      </c>
      <c r="M613">
        <f t="shared" ca="1" si="45"/>
        <v>0</v>
      </c>
      <c r="N613">
        <f t="shared" ca="1" si="46"/>
        <v>80</v>
      </c>
      <c r="O613">
        <f t="shared" si="47"/>
        <v>0</v>
      </c>
      <c r="P613">
        <f t="shared" ca="1" si="48"/>
        <v>0</v>
      </c>
      <c r="Q613">
        <f t="shared" ca="1" si="49"/>
        <v>0</v>
      </c>
      <c r="R613">
        <v>80</v>
      </c>
      <c r="S613">
        <v>160</v>
      </c>
      <c r="T613" t="s">
        <v>51</v>
      </c>
      <c r="U613" t="s">
        <v>196</v>
      </c>
      <c r="V613" t="s">
        <v>196</v>
      </c>
    </row>
    <row r="614" spans="1:22" x14ac:dyDescent="0.25">
      <c r="A614">
        <v>101</v>
      </c>
      <c r="C614" t="s">
        <v>614</v>
      </c>
      <c r="D614" t="s">
        <v>605</v>
      </c>
      <c r="E614" s="1" t="s">
        <v>606</v>
      </c>
      <c r="F614" t="s">
        <v>484</v>
      </c>
      <c r="G614" t="s">
        <v>52</v>
      </c>
      <c r="H614" t="s">
        <v>490</v>
      </c>
      <c r="I614" t="s">
        <v>525</v>
      </c>
      <c r="J614" s="4" t="s">
        <v>526</v>
      </c>
      <c r="K614" t="s">
        <v>614</v>
      </c>
      <c r="L614" t="s">
        <v>615</v>
      </c>
      <c r="M614">
        <f t="shared" ca="1" si="45"/>
        <v>0</v>
      </c>
      <c r="N614">
        <f t="shared" ca="1" si="46"/>
        <v>80</v>
      </c>
      <c r="O614">
        <f t="shared" si="47"/>
        <v>0</v>
      </c>
      <c r="P614">
        <f t="shared" ca="1" si="48"/>
        <v>0</v>
      </c>
      <c r="Q614">
        <f t="shared" ca="1" si="49"/>
        <v>0</v>
      </c>
      <c r="R614">
        <v>80</v>
      </c>
      <c r="S614">
        <v>160</v>
      </c>
      <c r="T614" t="s">
        <v>52</v>
      </c>
      <c r="U614" t="s">
        <v>196</v>
      </c>
      <c r="V614" t="s">
        <v>196</v>
      </c>
    </row>
    <row r="615" spans="1:22" x14ac:dyDescent="0.25">
      <c r="A615">
        <v>101</v>
      </c>
      <c r="C615" t="s">
        <v>616</v>
      </c>
      <c r="D615" t="s">
        <v>605</v>
      </c>
      <c r="E615" s="1" t="s">
        <v>606</v>
      </c>
      <c r="F615" t="s">
        <v>484</v>
      </c>
      <c r="G615" t="s">
        <v>53</v>
      </c>
      <c r="H615" t="s">
        <v>490</v>
      </c>
      <c r="I615" t="s">
        <v>525</v>
      </c>
      <c r="J615" s="4" t="s">
        <v>526</v>
      </c>
      <c r="K615" t="s">
        <v>616</v>
      </c>
      <c r="L615" t="s">
        <v>617</v>
      </c>
      <c r="M615">
        <f t="shared" ca="1" si="45"/>
        <v>0</v>
      </c>
      <c r="N615">
        <f t="shared" ca="1" si="46"/>
        <v>80</v>
      </c>
      <c r="O615">
        <f t="shared" si="47"/>
        <v>0</v>
      </c>
      <c r="P615">
        <f t="shared" ca="1" si="48"/>
        <v>0</v>
      </c>
      <c r="Q615">
        <f t="shared" ca="1" si="49"/>
        <v>0</v>
      </c>
      <c r="R615">
        <v>80</v>
      </c>
      <c r="S615">
        <v>160</v>
      </c>
      <c r="T615" t="s">
        <v>53</v>
      </c>
      <c r="U615" t="s">
        <v>196</v>
      </c>
      <c r="V615" t="s">
        <v>196</v>
      </c>
    </row>
    <row r="616" spans="1:22" x14ac:dyDescent="0.25">
      <c r="A616">
        <v>102</v>
      </c>
      <c r="C616" t="s">
        <v>618</v>
      </c>
      <c r="D616" t="s">
        <v>605</v>
      </c>
      <c r="E616" s="1" t="s">
        <v>606</v>
      </c>
      <c r="F616" t="s">
        <v>554</v>
      </c>
      <c r="G616" t="s">
        <v>208</v>
      </c>
      <c r="H616" t="s">
        <v>490</v>
      </c>
      <c r="I616" t="s">
        <v>525</v>
      </c>
      <c r="J616" s="4" t="s">
        <v>526</v>
      </c>
      <c r="K616" t="s">
        <v>618</v>
      </c>
      <c r="L616" t="s">
        <v>619</v>
      </c>
      <c r="M616">
        <f t="shared" ca="1" si="45"/>
        <v>0</v>
      </c>
      <c r="N616">
        <f t="shared" ca="1" si="46"/>
        <v>80</v>
      </c>
      <c r="O616">
        <f t="shared" si="47"/>
        <v>0</v>
      </c>
      <c r="P616">
        <f t="shared" ca="1" si="48"/>
        <v>0</v>
      </c>
      <c r="Q616">
        <f t="shared" ca="1" si="49"/>
        <v>0</v>
      </c>
      <c r="R616">
        <v>80</v>
      </c>
      <c r="S616">
        <v>160</v>
      </c>
      <c r="T616" t="s">
        <v>208</v>
      </c>
      <c r="U616" t="s">
        <v>196</v>
      </c>
      <c r="V616" t="s">
        <v>196</v>
      </c>
    </row>
    <row r="617" spans="1:22" x14ac:dyDescent="0.25">
      <c r="A617">
        <v>102</v>
      </c>
      <c r="C617" t="s">
        <v>620</v>
      </c>
      <c r="D617" t="s">
        <v>605</v>
      </c>
      <c r="E617" s="1" t="s">
        <v>606</v>
      </c>
      <c r="F617" t="s">
        <v>554</v>
      </c>
      <c r="G617" t="s">
        <v>49</v>
      </c>
      <c r="H617" t="s">
        <v>490</v>
      </c>
      <c r="I617" t="s">
        <v>525</v>
      </c>
      <c r="J617" s="4" t="s">
        <v>526</v>
      </c>
      <c r="K617" t="s">
        <v>620</v>
      </c>
      <c r="L617" t="s">
        <v>621</v>
      </c>
      <c r="M617">
        <f t="shared" ca="1" si="45"/>
        <v>0</v>
      </c>
      <c r="N617">
        <f t="shared" ca="1" si="46"/>
        <v>80</v>
      </c>
      <c r="O617">
        <f t="shared" si="47"/>
        <v>0</v>
      </c>
      <c r="P617">
        <f t="shared" ca="1" si="48"/>
        <v>0</v>
      </c>
      <c r="Q617">
        <f t="shared" ca="1" si="49"/>
        <v>0</v>
      </c>
      <c r="R617">
        <v>80</v>
      </c>
      <c r="S617">
        <v>160</v>
      </c>
      <c r="T617" t="s">
        <v>49</v>
      </c>
      <c r="U617" t="s">
        <v>196</v>
      </c>
      <c r="V617" t="s">
        <v>196</v>
      </c>
    </row>
    <row r="618" spans="1:22" x14ac:dyDescent="0.25">
      <c r="A618">
        <v>102</v>
      </c>
      <c r="C618" t="s">
        <v>622</v>
      </c>
      <c r="D618" t="s">
        <v>605</v>
      </c>
      <c r="E618" s="1" t="s">
        <v>606</v>
      </c>
      <c r="F618" t="s">
        <v>554</v>
      </c>
      <c r="G618" t="s">
        <v>50</v>
      </c>
      <c r="H618" t="s">
        <v>490</v>
      </c>
      <c r="I618" t="s">
        <v>525</v>
      </c>
      <c r="J618" s="4" t="s">
        <v>526</v>
      </c>
      <c r="K618" t="s">
        <v>622</v>
      </c>
      <c r="L618" t="s">
        <v>623</v>
      </c>
      <c r="M618">
        <f t="shared" ca="1" si="45"/>
        <v>0</v>
      </c>
      <c r="N618">
        <f t="shared" ca="1" si="46"/>
        <v>80</v>
      </c>
      <c r="O618">
        <f t="shared" si="47"/>
        <v>0</v>
      </c>
      <c r="P618">
        <f t="shared" ca="1" si="48"/>
        <v>0</v>
      </c>
      <c r="Q618">
        <f t="shared" ca="1" si="49"/>
        <v>0</v>
      </c>
      <c r="R618">
        <v>80</v>
      </c>
      <c r="S618">
        <v>160</v>
      </c>
      <c r="T618" t="s">
        <v>50</v>
      </c>
      <c r="U618" t="s">
        <v>196</v>
      </c>
      <c r="V618" t="s">
        <v>196</v>
      </c>
    </row>
    <row r="619" spans="1:22" x14ac:dyDescent="0.25">
      <c r="A619">
        <v>102</v>
      </c>
      <c r="C619" t="s">
        <v>624</v>
      </c>
      <c r="D619" t="s">
        <v>605</v>
      </c>
      <c r="E619" s="1" t="s">
        <v>606</v>
      </c>
      <c r="F619" t="s">
        <v>554</v>
      </c>
      <c r="G619" t="s">
        <v>51</v>
      </c>
      <c r="H619" t="s">
        <v>490</v>
      </c>
      <c r="I619" t="s">
        <v>525</v>
      </c>
      <c r="J619" s="4" t="s">
        <v>526</v>
      </c>
      <c r="K619" t="s">
        <v>624</v>
      </c>
      <c r="L619" t="s">
        <v>625</v>
      </c>
      <c r="M619">
        <f t="shared" ca="1" si="45"/>
        <v>0</v>
      </c>
      <c r="N619">
        <f t="shared" ca="1" si="46"/>
        <v>80</v>
      </c>
      <c r="O619">
        <f t="shared" si="47"/>
        <v>0</v>
      </c>
      <c r="P619">
        <f t="shared" ca="1" si="48"/>
        <v>0</v>
      </c>
      <c r="Q619">
        <f t="shared" ca="1" si="49"/>
        <v>0</v>
      </c>
      <c r="R619">
        <v>80</v>
      </c>
      <c r="S619">
        <v>160</v>
      </c>
      <c r="T619" t="s">
        <v>51</v>
      </c>
      <c r="U619" t="s">
        <v>196</v>
      </c>
      <c r="V619" t="s">
        <v>196</v>
      </c>
    </row>
    <row r="620" spans="1:22" x14ac:dyDescent="0.25">
      <c r="A620">
        <v>102</v>
      </c>
      <c r="C620" t="s">
        <v>626</v>
      </c>
      <c r="D620" t="s">
        <v>605</v>
      </c>
      <c r="E620" s="1" t="s">
        <v>606</v>
      </c>
      <c r="F620" t="s">
        <v>554</v>
      </c>
      <c r="G620" t="s">
        <v>52</v>
      </c>
      <c r="H620" t="s">
        <v>490</v>
      </c>
      <c r="I620" t="s">
        <v>525</v>
      </c>
      <c r="J620" s="4" t="s">
        <v>526</v>
      </c>
      <c r="K620" t="s">
        <v>626</v>
      </c>
      <c r="L620" t="s">
        <v>627</v>
      </c>
      <c r="M620">
        <f t="shared" ca="1" si="45"/>
        <v>0</v>
      </c>
      <c r="N620">
        <f t="shared" ca="1" si="46"/>
        <v>80</v>
      </c>
      <c r="O620">
        <f t="shared" si="47"/>
        <v>0</v>
      </c>
      <c r="P620">
        <f t="shared" ca="1" si="48"/>
        <v>0</v>
      </c>
      <c r="Q620">
        <f t="shared" ca="1" si="49"/>
        <v>0</v>
      </c>
      <c r="R620">
        <v>80</v>
      </c>
      <c r="S620">
        <v>160</v>
      </c>
      <c r="T620" t="s">
        <v>52</v>
      </c>
      <c r="U620" t="s">
        <v>196</v>
      </c>
      <c r="V620" t="s">
        <v>196</v>
      </c>
    </row>
    <row r="621" spans="1:22" x14ac:dyDescent="0.25">
      <c r="A621">
        <v>102</v>
      </c>
      <c r="C621" t="s">
        <v>628</v>
      </c>
      <c r="D621" t="s">
        <v>605</v>
      </c>
      <c r="E621" s="1" t="s">
        <v>606</v>
      </c>
      <c r="F621" t="s">
        <v>554</v>
      </c>
      <c r="G621" t="s">
        <v>53</v>
      </c>
      <c r="H621" t="s">
        <v>490</v>
      </c>
      <c r="I621" t="s">
        <v>525</v>
      </c>
      <c r="J621" s="4" t="s">
        <v>526</v>
      </c>
      <c r="K621" t="s">
        <v>628</v>
      </c>
      <c r="L621" t="s">
        <v>629</v>
      </c>
      <c r="M621">
        <f t="shared" ca="1" si="45"/>
        <v>0</v>
      </c>
      <c r="N621">
        <f t="shared" ca="1" si="46"/>
        <v>80</v>
      </c>
      <c r="O621">
        <f t="shared" si="47"/>
        <v>0</v>
      </c>
      <c r="P621">
        <f t="shared" ca="1" si="48"/>
        <v>0</v>
      </c>
      <c r="Q621">
        <f t="shared" ca="1" si="49"/>
        <v>0</v>
      </c>
      <c r="R621">
        <v>80</v>
      </c>
      <c r="S621">
        <v>160</v>
      </c>
      <c r="T621" t="s">
        <v>53</v>
      </c>
      <c r="U621" t="s">
        <v>196</v>
      </c>
      <c r="V621" t="s">
        <v>196</v>
      </c>
    </row>
    <row r="622" spans="1:22" x14ac:dyDescent="0.25">
      <c r="A622">
        <v>1</v>
      </c>
      <c r="C622" t="s">
        <v>1712</v>
      </c>
      <c r="D622" t="s">
        <v>1713</v>
      </c>
      <c r="E622" s="1" t="s">
        <v>1714</v>
      </c>
      <c r="F622" t="s">
        <v>484</v>
      </c>
      <c r="G622" t="s">
        <v>208</v>
      </c>
      <c r="H622" t="s">
        <v>489</v>
      </c>
      <c r="I622" t="s">
        <v>529</v>
      </c>
      <c r="J622" s="4" t="s">
        <v>530</v>
      </c>
      <c r="K622" t="s">
        <v>1712</v>
      </c>
      <c r="L622" t="s">
        <v>1715</v>
      </c>
      <c r="M622">
        <f t="shared" ca="1" si="45"/>
        <v>0</v>
      </c>
      <c r="N622">
        <f t="shared" ca="1" si="46"/>
        <v>60</v>
      </c>
      <c r="O622">
        <f t="shared" si="47"/>
        <v>0</v>
      </c>
      <c r="P622">
        <f t="shared" ca="1" si="48"/>
        <v>0</v>
      </c>
      <c r="Q622">
        <f t="shared" ca="1" si="49"/>
        <v>0</v>
      </c>
      <c r="R622">
        <v>60</v>
      </c>
      <c r="S622">
        <v>120</v>
      </c>
      <c r="T622" t="s">
        <v>208</v>
      </c>
      <c r="U622" t="s">
        <v>196</v>
      </c>
      <c r="V622" t="s">
        <v>196</v>
      </c>
    </row>
    <row r="623" spans="1:22" x14ac:dyDescent="0.25">
      <c r="A623">
        <v>1</v>
      </c>
      <c r="C623" t="s">
        <v>1716</v>
      </c>
      <c r="D623" t="s">
        <v>1713</v>
      </c>
      <c r="E623" s="1" t="s">
        <v>1714</v>
      </c>
      <c r="F623" t="s">
        <v>484</v>
      </c>
      <c r="G623" t="s">
        <v>49</v>
      </c>
      <c r="H623" t="s">
        <v>489</v>
      </c>
      <c r="I623" t="s">
        <v>529</v>
      </c>
      <c r="J623" s="4" t="s">
        <v>530</v>
      </c>
      <c r="K623" t="s">
        <v>1716</v>
      </c>
      <c r="L623" t="s">
        <v>1717</v>
      </c>
      <c r="M623">
        <f t="shared" ca="1" si="45"/>
        <v>0</v>
      </c>
      <c r="N623">
        <f t="shared" ca="1" si="46"/>
        <v>60</v>
      </c>
      <c r="O623">
        <f t="shared" si="47"/>
        <v>0</v>
      </c>
      <c r="P623">
        <f t="shared" ca="1" si="48"/>
        <v>0</v>
      </c>
      <c r="Q623">
        <f t="shared" ca="1" si="49"/>
        <v>0</v>
      </c>
      <c r="R623">
        <v>60</v>
      </c>
      <c r="S623">
        <v>120</v>
      </c>
      <c r="T623" t="s">
        <v>49</v>
      </c>
      <c r="U623" t="s">
        <v>196</v>
      </c>
      <c r="V623" t="s">
        <v>196</v>
      </c>
    </row>
    <row r="624" spans="1:22" x14ac:dyDescent="0.25">
      <c r="A624">
        <v>1</v>
      </c>
      <c r="C624" t="s">
        <v>1718</v>
      </c>
      <c r="D624" t="s">
        <v>1713</v>
      </c>
      <c r="E624" s="1" t="s">
        <v>1714</v>
      </c>
      <c r="F624" t="s">
        <v>484</v>
      </c>
      <c r="G624" t="s">
        <v>50</v>
      </c>
      <c r="H624" t="s">
        <v>489</v>
      </c>
      <c r="I624" t="s">
        <v>529</v>
      </c>
      <c r="J624" s="4" t="s">
        <v>530</v>
      </c>
      <c r="K624" t="s">
        <v>1718</v>
      </c>
      <c r="L624" t="s">
        <v>1719</v>
      </c>
      <c r="M624">
        <f t="shared" ca="1" si="45"/>
        <v>0</v>
      </c>
      <c r="N624">
        <f t="shared" ca="1" si="46"/>
        <v>60</v>
      </c>
      <c r="O624">
        <f t="shared" si="47"/>
        <v>0</v>
      </c>
      <c r="P624">
        <f t="shared" ca="1" si="48"/>
        <v>0</v>
      </c>
      <c r="Q624">
        <f t="shared" ca="1" si="49"/>
        <v>0</v>
      </c>
      <c r="R624">
        <v>60</v>
      </c>
      <c r="S624">
        <v>120</v>
      </c>
      <c r="T624" t="s">
        <v>50</v>
      </c>
      <c r="U624" t="s">
        <v>196</v>
      </c>
      <c r="V624" t="s">
        <v>196</v>
      </c>
    </row>
    <row r="625" spans="1:22" x14ac:dyDescent="0.25">
      <c r="A625">
        <v>1</v>
      </c>
      <c r="C625" t="s">
        <v>1720</v>
      </c>
      <c r="D625" t="s">
        <v>1713</v>
      </c>
      <c r="E625" s="1" t="s">
        <v>1714</v>
      </c>
      <c r="F625" t="s">
        <v>484</v>
      </c>
      <c r="G625" t="s">
        <v>51</v>
      </c>
      <c r="H625" t="s">
        <v>489</v>
      </c>
      <c r="I625" t="s">
        <v>529</v>
      </c>
      <c r="J625" s="4" t="s">
        <v>530</v>
      </c>
      <c r="K625" t="s">
        <v>1720</v>
      </c>
      <c r="L625" t="s">
        <v>1721</v>
      </c>
      <c r="M625">
        <f t="shared" ca="1" si="45"/>
        <v>0</v>
      </c>
      <c r="N625">
        <f t="shared" ca="1" si="46"/>
        <v>60</v>
      </c>
      <c r="O625">
        <f t="shared" si="47"/>
        <v>0</v>
      </c>
      <c r="P625">
        <f t="shared" ca="1" si="48"/>
        <v>0</v>
      </c>
      <c r="Q625">
        <f t="shared" ca="1" si="49"/>
        <v>0</v>
      </c>
      <c r="R625">
        <v>60</v>
      </c>
      <c r="S625">
        <v>120</v>
      </c>
      <c r="T625" t="s">
        <v>51</v>
      </c>
      <c r="U625" t="s">
        <v>196</v>
      </c>
      <c r="V625" t="s">
        <v>196</v>
      </c>
    </row>
    <row r="626" spans="1:22" x14ac:dyDescent="0.25">
      <c r="A626">
        <v>1</v>
      </c>
      <c r="C626" t="s">
        <v>1722</v>
      </c>
      <c r="D626" t="s">
        <v>1713</v>
      </c>
      <c r="E626" s="1" t="s">
        <v>1714</v>
      </c>
      <c r="F626" t="s">
        <v>484</v>
      </c>
      <c r="G626" t="s">
        <v>52</v>
      </c>
      <c r="H626" t="s">
        <v>489</v>
      </c>
      <c r="I626" t="s">
        <v>529</v>
      </c>
      <c r="J626" s="4" t="s">
        <v>530</v>
      </c>
      <c r="K626" t="s">
        <v>1722</v>
      </c>
      <c r="L626" t="s">
        <v>1723</v>
      </c>
      <c r="M626">
        <f t="shared" ca="1" si="45"/>
        <v>0</v>
      </c>
      <c r="N626">
        <f t="shared" ca="1" si="46"/>
        <v>60</v>
      </c>
      <c r="O626">
        <f t="shared" si="47"/>
        <v>0</v>
      </c>
      <c r="P626">
        <f t="shared" ca="1" si="48"/>
        <v>0</v>
      </c>
      <c r="Q626">
        <f t="shared" ca="1" si="49"/>
        <v>0</v>
      </c>
      <c r="R626">
        <v>60</v>
      </c>
      <c r="S626">
        <v>120</v>
      </c>
      <c r="T626" t="s">
        <v>52</v>
      </c>
      <c r="U626" t="s">
        <v>196</v>
      </c>
      <c r="V626" t="s">
        <v>196</v>
      </c>
    </row>
    <row r="627" spans="1:22" x14ac:dyDescent="0.25">
      <c r="A627">
        <v>2</v>
      </c>
      <c r="C627" t="s">
        <v>1724</v>
      </c>
      <c r="D627" t="s">
        <v>1713</v>
      </c>
      <c r="E627" s="1" t="s">
        <v>1714</v>
      </c>
      <c r="F627" t="s">
        <v>1725</v>
      </c>
      <c r="G627" t="s">
        <v>49</v>
      </c>
      <c r="H627" t="s">
        <v>489</v>
      </c>
      <c r="I627" t="s">
        <v>529</v>
      </c>
      <c r="J627" s="4" t="s">
        <v>530</v>
      </c>
      <c r="K627" t="s">
        <v>1724</v>
      </c>
      <c r="L627" t="s">
        <v>1726</v>
      </c>
      <c r="M627">
        <f t="shared" ca="1" si="45"/>
        <v>0</v>
      </c>
      <c r="N627">
        <f t="shared" ca="1" si="46"/>
        <v>60</v>
      </c>
      <c r="O627">
        <f t="shared" si="47"/>
        <v>0</v>
      </c>
      <c r="P627">
        <f t="shared" ca="1" si="48"/>
        <v>0</v>
      </c>
      <c r="Q627">
        <f t="shared" ca="1" si="49"/>
        <v>0</v>
      </c>
      <c r="R627">
        <v>60</v>
      </c>
      <c r="S627">
        <v>120</v>
      </c>
      <c r="T627" t="s">
        <v>49</v>
      </c>
      <c r="U627" t="s">
        <v>196</v>
      </c>
      <c r="V627" t="s">
        <v>196</v>
      </c>
    </row>
    <row r="628" spans="1:22" x14ac:dyDescent="0.25">
      <c r="A628">
        <v>2</v>
      </c>
      <c r="C628" t="s">
        <v>1727</v>
      </c>
      <c r="D628" t="s">
        <v>1713</v>
      </c>
      <c r="E628" s="1" t="s">
        <v>1714</v>
      </c>
      <c r="F628" t="s">
        <v>1725</v>
      </c>
      <c r="G628" t="s">
        <v>50</v>
      </c>
      <c r="H628" t="s">
        <v>489</v>
      </c>
      <c r="I628" t="s">
        <v>529</v>
      </c>
      <c r="J628" s="4" t="s">
        <v>530</v>
      </c>
      <c r="K628" t="s">
        <v>1727</v>
      </c>
      <c r="L628" t="s">
        <v>1728</v>
      </c>
      <c r="M628">
        <f t="shared" ca="1" si="45"/>
        <v>0</v>
      </c>
      <c r="N628">
        <f t="shared" ca="1" si="46"/>
        <v>60</v>
      </c>
      <c r="O628">
        <f t="shared" si="47"/>
        <v>0</v>
      </c>
      <c r="P628">
        <f t="shared" ca="1" si="48"/>
        <v>0</v>
      </c>
      <c r="Q628">
        <f t="shared" ca="1" si="49"/>
        <v>0</v>
      </c>
      <c r="R628">
        <v>60</v>
      </c>
      <c r="S628">
        <v>120</v>
      </c>
      <c r="T628" t="s">
        <v>50</v>
      </c>
      <c r="U628" t="s">
        <v>196</v>
      </c>
      <c r="V628" t="s">
        <v>196</v>
      </c>
    </row>
    <row r="629" spans="1:22" x14ac:dyDescent="0.25">
      <c r="A629">
        <v>2</v>
      </c>
      <c r="C629" t="s">
        <v>1729</v>
      </c>
      <c r="D629" t="s">
        <v>1713</v>
      </c>
      <c r="E629" s="1" t="s">
        <v>1714</v>
      </c>
      <c r="F629" t="s">
        <v>1725</v>
      </c>
      <c r="G629" t="s">
        <v>51</v>
      </c>
      <c r="H629" t="s">
        <v>489</v>
      </c>
      <c r="I629" t="s">
        <v>529</v>
      </c>
      <c r="J629" s="4" t="s">
        <v>530</v>
      </c>
      <c r="K629" t="s">
        <v>1729</v>
      </c>
      <c r="L629" t="s">
        <v>1730</v>
      </c>
      <c r="M629">
        <f t="shared" ca="1" si="45"/>
        <v>0</v>
      </c>
      <c r="N629">
        <f t="shared" ca="1" si="46"/>
        <v>60</v>
      </c>
      <c r="O629">
        <f t="shared" si="47"/>
        <v>0</v>
      </c>
      <c r="P629">
        <f t="shared" ca="1" si="48"/>
        <v>0</v>
      </c>
      <c r="Q629">
        <f t="shared" ca="1" si="49"/>
        <v>0</v>
      </c>
      <c r="R629">
        <v>60</v>
      </c>
      <c r="S629">
        <v>120</v>
      </c>
      <c r="T629" t="s">
        <v>51</v>
      </c>
      <c r="U629" t="s">
        <v>196</v>
      </c>
      <c r="V629" t="s">
        <v>196</v>
      </c>
    </row>
    <row r="630" spans="1:22" x14ac:dyDescent="0.25">
      <c r="A630">
        <v>3</v>
      </c>
      <c r="C630" t="s">
        <v>1731</v>
      </c>
      <c r="D630" t="s">
        <v>1713</v>
      </c>
      <c r="E630" s="1" t="s">
        <v>1714</v>
      </c>
      <c r="F630" t="s">
        <v>487</v>
      </c>
      <c r="G630" t="s">
        <v>208</v>
      </c>
      <c r="H630" t="s">
        <v>489</v>
      </c>
      <c r="I630" t="s">
        <v>529</v>
      </c>
      <c r="J630" s="4" t="s">
        <v>530</v>
      </c>
      <c r="K630" t="s">
        <v>1731</v>
      </c>
      <c r="L630" t="s">
        <v>1732</v>
      </c>
      <c r="M630">
        <f t="shared" ca="1" si="45"/>
        <v>0</v>
      </c>
      <c r="N630">
        <f t="shared" ca="1" si="46"/>
        <v>60</v>
      </c>
      <c r="O630">
        <f t="shared" si="47"/>
        <v>0</v>
      </c>
      <c r="P630">
        <f t="shared" ca="1" si="48"/>
        <v>0</v>
      </c>
      <c r="Q630">
        <f t="shared" ca="1" si="49"/>
        <v>0</v>
      </c>
      <c r="R630">
        <v>60</v>
      </c>
      <c r="S630">
        <v>120</v>
      </c>
      <c r="T630" t="s">
        <v>208</v>
      </c>
      <c r="U630" t="s">
        <v>196</v>
      </c>
      <c r="V630" t="s">
        <v>196</v>
      </c>
    </row>
    <row r="631" spans="1:22" x14ac:dyDescent="0.25">
      <c r="A631">
        <v>3</v>
      </c>
      <c r="C631" t="s">
        <v>1733</v>
      </c>
      <c r="D631" t="s">
        <v>1713</v>
      </c>
      <c r="E631" s="1" t="s">
        <v>1714</v>
      </c>
      <c r="F631" t="s">
        <v>487</v>
      </c>
      <c r="G631" t="s">
        <v>49</v>
      </c>
      <c r="H631" t="s">
        <v>489</v>
      </c>
      <c r="I631" t="s">
        <v>529</v>
      </c>
      <c r="J631" s="4" t="s">
        <v>530</v>
      </c>
      <c r="K631" t="s">
        <v>1733</v>
      </c>
      <c r="L631" t="s">
        <v>1734</v>
      </c>
      <c r="M631">
        <f t="shared" ca="1" si="45"/>
        <v>0</v>
      </c>
      <c r="N631">
        <f t="shared" ca="1" si="46"/>
        <v>60</v>
      </c>
      <c r="O631">
        <f t="shared" si="47"/>
        <v>0</v>
      </c>
      <c r="P631">
        <f t="shared" ca="1" si="48"/>
        <v>0</v>
      </c>
      <c r="Q631">
        <f t="shared" ca="1" si="49"/>
        <v>0</v>
      </c>
      <c r="R631">
        <v>60</v>
      </c>
      <c r="S631">
        <v>120</v>
      </c>
      <c r="T631" t="s">
        <v>49</v>
      </c>
      <c r="U631" t="s">
        <v>196</v>
      </c>
      <c r="V631" t="s">
        <v>196</v>
      </c>
    </row>
    <row r="632" spans="1:22" x14ac:dyDescent="0.25">
      <c r="A632">
        <v>3</v>
      </c>
      <c r="C632" t="s">
        <v>1735</v>
      </c>
      <c r="D632" t="s">
        <v>1713</v>
      </c>
      <c r="E632" s="1" t="s">
        <v>1714</v>
      </c>
      <c r="F632" t="s">
        <v>487</v>
      </c>
      <c r="G632" t="s">
        <v>50</v>
      </c>
      <c r="H632" t="s">
        <v>489</v>
      </c>
      <c r="I632" t="s">
        <v>529</v>
      </c>
      <c r="J632" s="4" t="s">
        <v>530</v>
      </c>
      <c r="K632" t="s">
        <v>1735</v>
      </c>
      <c r="L632" t="s">
        <v>1736</v>
      </c>
      <c r="M632">
        <f t="shared" ca="1" si="45"/>
        <v>0</v>
      </c>
      <c r="N632">
        <f t="shared" ca="1" si="46"/>
        <v>60</v>
      </c>
      <c r="O632">
        <f t="shared" si="47"/>
        <v>0</v>
      </c>
      <c r="P632">
        <f t="shared" ca="1" si="48"/>
        <v>0</v>
      </c>
      <c r="Q632">
        <f t="shared" ca="1" si="49"/>
        <v>0</v>
      </c>
      <c r="R632">
        <v>60</v>
      </c>
      <c r="S632">
        <v>120</v>
      </c>
      <c r="T632" t="s">
        <v>50</v>
      </c>
      <c r="U632" t="s">
        <v>196</v>
      </c>
      <c r="V632" t="s">
        <v>196</v>
      </c>
    </row>
    <row r="633" spans="1:22" x14ac:dyDescent="0.25">
      <c r="A633">
        <v>3</v>
      </c>
      <c r="C633" t="s">
        <v>1737</v>
      </c>
      <c r="D633" t="s">
        <v>1713</v>
      </c>
      <c r="E633" s="1" t="s">
        <v>1714</v>
      </c>
      <c r="F633" t="s">
        <v>487</v>
      </c>
      <c r="G633" t="s">
        <v>51</v>
      </c>
      <c r="H633" t="s">
        <v>489</v>
      </c>
      <c r="I633" t="s">
        <v>529</v>
      </c>
      <c r="J633" s="4" t="s">
        <v>530</v>
      </c>
      <c r="K633" t="s">
        <v>1737</v>
      </c>
      <c r="L633" t="s">
        <v>1738</v>
      </c>
      <c r="M633">
        <f t="shared" ca="1" si="45"/>
        <v>0</v>
      </c>
      <c r="N633">
        <f t="shared" ca="1" si="46"/>
        <v>60</v>
      </c>
      <c r="O633">
        <f t="shared" si="47"/>
        <v>0</v>
      </c>
      <c r="P633">
        <f t="shared" ca="1" si="48"/>
        <v>0</v>
      </c>
      <c r="Q633">
        <f t="shared" ca="1" si="49"/>
        <v>0</v>
      </c>
      <c r="R633">
        <v>60</v>
      </c>
      <c r="S633">
        <v>120</v>
      </c>
      <c r="T633" t="s">
        <v>51</v>
      </c>
      <c r="U633" t="s">
        <v>196</v>
      </c>
      <c r="V633" t="s">
        <v>196</v>
      </c>
    </row>
    <row r="634" spans="1:22" x14ac:dyDescent="0.25">
      <c r="A634">
        <v>3</v>
      </c>
      <c r="C634" t="s">
        <v>1739</v>
      </c>
      <c r="D634" t="s">
        <v>1713</v>
      </c>
      <c r="E634" s="1" t="s">
        <v>1714</v>
      </c>
      <c r="F634" t="s">
        <v>487</v>
      </c>
      <c r="G634" t="s">
        <v>52</v>
      </c>
      <c r="H634" t="s">
        <v>489</v>
      </c>
      <c r="I634" t="s">
        <v>529</v>
      </c>
      <c r="J634" s="4" t="s">
        <v>530</v>
      </c>
      <c r="K634" t="s">
        <v>1739</v>
      </c>
      <c r="L634" t="s">
        <v>1740</v>
      </c>
      <c r="M634">
        <f t="shared" ca="1" si="45"/>
        <v>0</v>
      </c>
      <c r="N634">
        <f t="shared" ca="1" si="46"/>
        <v>60</v>
      </c>
      <c r="O634">
        <f t="shared" si="47"/>
        <v>0</v>
      </c>
      <c r="P634">
        <f t="shared" ca="1" si="48"/>
        <v>0</v>
      </c>
      <c r="Q634">
        <f t="shared" ca="1" si="49"/>
        <v>0</v>
      </c>
      <c r="R634">
        <v>60</v>
      </c>
      <c r="S634">
        <v>120</v>
      </c>
      <c r="T634" t="s">
        <v>52</v>
      </c>
      <c r="U634" t="s">
        <v>196</v>
      </c>
      <c r="V634" t="s">
        <v>196</v>
      </c>
    </row>
    <row r="635" spans="1:22" x14ac:dyDescent="0.25">
      <c r="A635">
        <v>4</v>
      </c>
      <c r="C635" t="s">
        <v>1741</v>
      </c>
      <c r="D635" t="s">
        <v>1713</v>
      </c>
      <c r="E635" s="1" t="s">
        <v>1714</v>
      </c>
      <c r="F635" t="s">
        <v>1403</v>
      </c>
      <c r="G635" t="s">
        <v>208</v>
      </c>
      <c r="H635" t="s">
        <v>489</v>
      </c>
      <c r="I635" t="s">
        <v>529</v>
      </c>
      <c r="J635" s="4" t="s">
        <v>530</v>
      </c>
      <c r="K635" t="s">
        <v>1741</v>
      </c>
      <c r="L635" t="s">
        <v>1742</v>
      </c>
      <c r="M635">
        <f t="shared" ca="1" si="45"/>
        <v>0</v>
      </c>
      <c r="N635">
        <f t="shared" ca="1" si="46"/>
        <v>60</v>
      </c>
      <c r="O635">
        <f t="shared" si="47"/>
        <v>0</v>
      </c>
      <c r="P635">
        <f t="shared" ca="1" si="48"/>
        <v>0</v>
      </c>
      <c r="Q635">
        <f t="shared" ca="1" si="49"/>
        <v>0</v>
      </c>
      <c r="R635">
        <v>60</v>
      </c>
      <c r="S635">
        <v>120</v>
      </c>
      <c r="T635" t="s">
        <v>208</v>
      </c>
      <c r="U635" t="s">
        <v>196</v>
      </c>
      <c r="V635" t="s">
        <v>196</v>
      </c>
    </row>
    <row r="636" spans="1:22" x14ac:dyDescent="0.25">
      <c r="A636">
        <v>4</v>
      </c>
      <c r="C636" t="s">
        <v>1743</v>
      </c>
      <c r="D636" t="s">
        <v>1713</v>
      </c>
      <c r="E636" s="1" t="s">
        <v>1714</v>
      </c>
      <c r="F636" t="s">
        <v>1403</v>
      </c>
      <c r="G636" t="s">
        <v>49</v>
      </c>
      <c r="H636" t="s">
        <v>489</v>
      </c>
      <c r="I636" t="s">
        <v>529</v>
      </c>
      <c r="J636" s="4" t="s">
        <v>530</v>
      </c>
      <c r="K636" t="s">
        <v>1743</v>
      </c>
      <c r="L636" t="s">
        <v>1744</v>
      </c>
      <c r="M636">
        <f t="shared" ca="1" si="45"/>
        <v>0</v>
      </c>
      <c r="N636">
        <f t="shared" ca="1" si="46"/>
        <v>60</v>
      </c>
      <c r="O636">
        <f t="shared" si="47"/>
        <v>0</v>
      </c>
      <c r="P636">
        <f t="shared" ca="1" si="48"/>
        <v>0</v>
      </c>
      <c r="Q636">
        <f t="shared" ca="1" si="49"/>
        <v>0</v>
      </c>
      <c r="R636">
        <v>60</v>
      </c>
      <c r="S636">
        <v>120</v>
      </c>
      <c r="T636" t="s">
        <v>49</v>
      </c>
      <c r="U636" t="s">
        <v>196</v>
      </c>
      <c r="V636" t="s">
        <v>196</v>
      </c>
    </row>
    <row r="637" spans="1:22" x14ac:dyDescent="0.25">
      <c r="A637">
        <v>4</v>
      </c>
      <c r="C637" t="s">
        <v>1745</v>
      </c>
      <c r="D637" t="s">
        <v>1713</v>
      </c>
      <c r="E637" s="1" t="s">
        <v>1714</v>
      </c>
      <c r="F637" t="s">
        <v>1403</v>
      </c>
      <c r="G637" t="s">
        <v>50</v>
      </c>
      <c r="H637" t="s">
        <v>489</v>
      </c>
      <c r="I637" t="s">
        <v>529</v>
      </c>
      <c r="J637" s="4" t="s">
        <v>530</v>
      </c>
      <c r="K637" t="s">
        <v>1745</v>
      </c>
      <c r="L637" t="s">
        <v>1746</v>
      </c>
      <c r="M637">
        <f t="shared" ca="1" si="45"/>
        <v>0</v>
      </c>
      <c r="N637">
        <f t="shared" ca="1" si="46"/>
        <v>60</v>
      </c>
      <c r="O637">
        <f t="shared" si="47"/>
        <v>0</v>
      </c>
      <c r="P637">
        <f t="shared" ca="1" si="48"/>
        <v>0</v>
      </c>
      <c r="Q637">
        <f t="shared" ca="1" si="49"/>
        <v>0</v>
      </c>
      <c r="R637">
        <v>60</v>
      </c>
      <c r="S637">
        <v>120</v>
      </c>
      <c r="T637" t="s">
        <v>50</v>
      </c>
      <c r="U637" t="s">
        <v>196</v>
      </c>
      <c r="V637" t="s">
        <v>196</v>
      </c>
    </row>
    <row r="638" spans="1:22" x14ac:dyDescent="0.25">
      <c r="A638">
        <v>4</v>
      </c>
      <c r="C638" t="s">
        <v>1747</v>
      </c>
      <c r="D638" t="s">
        <v>1713</v>
      </c>
      <c r="E638" s="1" t="s">
        <v>1714</v>
      </c>
      <c r="F638" t="s">
        <v>1403</v>
      </c>
      <c r="G638" t="s">
        <v>51</v>
      </c>
      <c r="H638" t="s">
        <v>489</v>
      </c>
      <c r="I638" t="s">
        <v>529</v>
      </c>
      <c r="J638" s="4" t="s">
        <v>530</v>
      </c>
      <c r="K638" t="s">
        <v>1747</v>
      </c>
      <c r="L638" t="s">
        <v>1748</v>
      </c>
      <c r="M638">
        <f t="shared" ca="1" si="45"/>
        <v>0</v>
      </c>
      <c r="N638">
        <f t="shared" ca="1" si="46"/>
        <v>60</v>
      </c>
      <c r="O638">
        <f t="shared" si="47"/>
        <v>0</v>
      </c>
      <c r="P638">
        <f t="shared" ca="1" si="48"/>
        <v>0</v>
      </c>
      <c r="Q638">
        <f t="shared" ca="1" si="49"/>
        <v>0</v>
      </c>
      <c r="R638">
        <v>60</v>
      </c>
      <c r="S638">
        <v>120</v>
      </c>
      <c r="T638" t="s">
        <v>51</v>
      </c>
      <c r="U638" t="s">
        <v>196</v>
      </c>
      <c r="V638" t="s">
        <v>196</v>
      </c>
    </row>
    <row r="639" spans="1:22" x14ac:dyDescent="0.25">
      <c r="A639">
        <v>4</v>
      </c>
      <c r="C639" t="s">
        <v>1749</v>
      </c>
      <c r="D639" t="s">
        <v>1713</v>
      </c>
      <c r="E639" s="1" t="s">
        <v>1714</v>
      </c>
      <c r="F639" t="s">
        <v>1403</v>
      </c>
      <c r="G639" t="s">
        <v>52</v>
      </c>
      <c r="H639" t="s">
        <v>489</v>
      </c>
      <c r="I639" t="s">
        <v>529</v>
      </c>
      <c r="J639" s="4" t="s">
        <v>530</v>
      </c>
      <c r="K639" t="s">
        <v>1749</v>
      </c>
      <c r="L639" t="s">
        <v>1750</v>
      </c>
      <c r="M639">
        <f t="shared" ca="1" si="45"/>
        <v>0</v>
      </c>
      <c r="N639">
        <f t="shared" ca="1" si="46"/>
        <v>60</v>
      </c>
      <c r="O639">
        <f t="shared" si="47"/>
        <v>0</v>
      </c>
      <c r="P639">
        <f t="shared" ca="1" si="48"/>
        <v>0</v>
      </c>
      <c r="Q639">
        <f t="shared" ca="1" si="49"/>
        <v>0</v>
      </c>
      <c r="R639">
        <v>60</v>
      </c>
      <c r="S639">
        <v>120</v>
      </c>
      <c r="T639" t="s">
        <v>52</v>
      </c>
      <c r="U639" t="s">
        <v>196</v>
      </c>
      <c r="V639" t="s">
        <v>196</v>
      </c>
    </row>
    <row r="640" spans="1:22" x14ac:dyDescent="0.25">
      <c r="A640">
        <v>5</v>
      </c>
      <c r="C640" t="s">
        <v>1751</v>
      </c>
      <c r="D640" t="s">
        <v>1752</v>
      </c>
      <c r="E640" s="1" t="s">
        <v>1753</v>
      </c>
      <c r="F640" t="s">
        <v>485</v>
      </c>
      <c r="G640" t="s">
        <v>208</v>
      </c>
      <c r="H640" t="s">
        <v>489</v>
      </c>
      <c r="I640" t="s">
        <v>529</v>
      </c>
      <c r="J640" s="4" t="s">
        <v>530</v>
      </c>
      <c r="K640" t="s">
        <v>1751</v>
      </c>
      <c r="L640" t="s">
        <v>1754</v>
      </c>
      <c r="M640">
        <f t="shared" ca="1" si="45"/>
        <v>0</v>
      </c>
      <c r="N640">
        <f t="shared" ca="1" si="46"/>
        <v>64</v>
      </c>
      <c r="O640">
        <f t="shared" si="47"/>
        <v>0</v>
      </c>
      <c r="P640">
        <f t="shared" ca="1" si="48"/>
        <v>0</v>
      </c>
      <c r="Q640">
        <f t="shared" ca="1" si="49"/>
        <v>0</v>
      </c>
      <c r="R640">
        <v>64</v>
      </c>
      <c r="S640">
        <v>128</v>
      </c>
      <c r="T640" t="s">
        <v>208</v>
      </c>
      <c r="U640" t="s">
        <v>196</v>
      </c>
      <c r="V640" t="s">
        <v>196</v>
      </c>
    </row>
    <row r="641" spans="1:22" x14ac:dyDescent="0.25">
      <c r="A641">
        <v>5</v>
      </c>
      <c r="C641" t="s">
        <v>1755</v>
      </c>
      <c r="D641" t="s">
        <v>1752</v>
      </c>
      <c r="E641" s="1" t="s">
        <v>1753</v>
      </c>
      <c r="F641" t="s">
        <v>485</v>
      </c>
      <c r="G641" t="s">
        <v>49</v>
      </c>
      <c r="H641" t="s">
        <v>489</v>
      </c>
      <c r="I641" t="s">
        <v>529</v>
      </c>
      <c r="J641" s="4" t="s">
        <v>530</v>
      </c>
      <c r="K641" t="s">
        <v>1755</v>
      </c>
      <c r="L641" t="s">
        <v>1756</v>
      </c>
      <c r="M641">
        <f t="shared" ca="1" si="45"/>
        <v>0</v>
      </c>
      <c r="N641">
        <f t="shared" ca="1" si="46"/>
        <v>64</v>
      </c>
      <c r="O641">
        <f t="shared" si="47"/>
        <v>0</v>
      </c>
      <c r="P641">
        <f t="shared" ca="1" si="48"/>
        <v>0</v>
      </c>
      <c r="Q641">
        <f t="shared" ca="1" si="49"/>
        <v>0</v>
      </c>
      <c r="R641">
        <v>64</v>
      </c>
      <c r="S641">
        <v>128</v>
      </c>
      <c r="T641" t="s">
        <v>49</v>
      </c>
      <c r="U641" t="s">
        <v>196</v>
      </c>
      <c r="V641" t="s">
        <v>196</v>
      </c>
    </row>
    <row r="642" spans="1:22" x14ac:dyDescent="0.25">
      <c r="A642">
        <v>5</v>
      </c>
      <c r="C642" t="s">
        <v>1757</v>
      </c>
      <c r="D642" t="s">
        <v>1752</v>
      </c>
      <c r="E642" s="1" t="s">
        <v>1753</v>
      </c>
      <c r="F642" t="s">
        <v>485</v>
      </c>
      <c r="G642" t="s">
        <v>50</v>
      </c>
      <c r="H642" t="s">
        <v>489</v>
      </c>
      <c r="I642" t="s">
        <v>529</v>
      </c>
      <c r="J642" s="4" t="s">
        <v>530</v>
      </c>
      <c r="K642" t="s">
        <v>1757</v>
      </c>
      <c r="L642" t="s">
        <v>1758</v>
      </c>
      <c r="M642">
        <f t="shared" ca="1" si="45"/>
        <v>0</v>
      </c>
      <c r="N642">
        <f t="shared" ca="1" si="46"/>
        <v>64</v>
      </c>
      <c r="O642">
        <f t="shared" si="47"/>
        <v>0</v>
      </c>
      <c r="P642">
        <f t="shared" ca="1" si="48"/>
        <v>0</v>
      </c>
      <c r="Q642">
        <f t="shared" ca="1" si="49"/>
        <v>0</v>
      </c>
      <c r="R642">
        <v>64</v>
      </c>
      <c r="S642">
        <v>128</v>
      </c>
      <c r="T642" t="s">
        <v>50</v>
      </c>
      <c r="U642" t="s">
        <v>196</v>
      </c>
      <c r="V642" t="s">
        <v>196</v>
      </c>
    </row>
    <row r="643" spans="1:22" x14ac:dyDescent="0.25">
      <c r="A643">
        <v>5</v>
      </c>
      <c r="C643" t="s">
        <v>1759</v>
      </c>
      <c r="D643" t="s">
        <v>1752</v>
      </c>
      <c r="E643" s="1" t="s">
        <v>1753</v>
      </c>
      <c r="F643" t="s">
        <v>485</v>
      </c>
      <c r="G643" t="s">
        <v>51</v>
      </c>
      <c r="H643" t="s">
        <v>489</v>
      </c>
      <c r="I643" t="s">
        <v>529</v>
      </c>
      <c r="J643" s="4" t="s">
        <v>530</v>
      </c>
      <c r="K643" t="s">
        <v>1759</v>
      </c>
      <c r="L643" t="s">
        <v>1760</v>
      </c>
      <c r="M643">
        <f t="shared" ca="1" si="45"/>
        <v>0</v>
      </c>
      <c r="N643">
        <f t="shared" ca="1" si="46"/>
        <v>64</v>
      </c>
      <c r="O643">
        <f t="shared" si="47"/>
        <v>0</v>
      </c>
      <c r="P643">
        <f t="shared" ca="1" si="48"/>
        <v>0</v>
      </c>
      <c r="Q643">
        <f t="shared" ca="1" si="49"/>
        <v>0</v>
      </c>
      <c r="R643">
        <v>64</v>
      </c>
      <c r="S643">
        <v>128</v>
      </c>
      <c r="T643" t="s">
        <v>51</v>
      </c>
      <c r="U643" t="s">
        <v>196</v>
      </c>
      <c r="V643" t="s">
        <v>196</v>
      </c>
    </row>
    <row r="644" spans="1:22" x14ac:dyDescent="0.25">
      <c r="A644">
        <v>5</v>
      </c>
      <c r="C644" t="s">
        <v>1761</v>
      </c>
      <c r="D644" t="s">
        <v>1752</v>
      </c>
      <c r="E644" s="1" t="s">
        <v>1753</v>
      </c>
      <c r="F644" t="s">
        <v>485</v>
      </c>
      <c r="G644" t="s">
        <v>52</v>
      </c>
      <c r="H644" t="s">
        <v>489</v>
      </c>
      <c r="I644" t="s">
        <v>529</v>
      </c>
      <c r="J644" s="4" t="s">
        <v>530</v>
      </c>
      <c r="K644" t="s">
        <v>1761</v>
      </c>
      <c r="L644" t="s">
        <v>1762</v>
      </c>
      <c r="M644">
        <f t="shared" ca="1" si="45"/>
        <v>0</v>
      </c>
      <c r="N644">
        <f t="shared" ca="1" si="46"/>
        <v>64</v>
      </c>
      <c r="O644">
        <f t="shared" si="47"/>
        <v>0</v>
      </c>
      <c r="P644">
        <f t="shared" ca="1" si="48"/>
        <v>0</v>
      </c>
      <c r="Q644">
        <f t="shared" ca="1" si="49"/>
        <v>0</v>
      </c>
      <c r="R644">
        <v>64</v>
      </c>
      <c r="S644">
        <v>128</v>
      </c>
      <c r="T644" t="s">
        <v>52</v>
      </c>
      <c r="U644" t="s">
        <v>196</v>
      </c>
      <c r="V644" t="s">
        <v>196</v>
      </c>
    </row>
    <row r="645" spans="1:22" x14ac:dyDescent="0.25">
      <c r="A645">
        <v>5</v>
      </c>
      <c r="C645" t="s">
        <v>1763</v>
      </c>
      <c r="D645" t="s">
        <v>1752</v>
      </c>
      <c r="E645" s="1" t="s">
        <v>1753</v>
      </c>
      <c r="F645" t="s">
        <v>485</v>
      </c>
      <c r="G645" t="s">
        <v>53</v>
      </c>
      <c r="H645" t="s">
        <v>489</v>
      </c>
      <c r="I645" t="s">
        <v>529</v>
      </c>
      <c r="J645" s="4" t="s">
        <v>530</v>
      </c>
      <c r="K645" t="s">
        <v>1763</v>
      </c>
      <c r="L645" t="s">
        <v>1764</v>
      </c>
      <c r="M645">
        <f t="shared" ca="1" si="45"/>
        <v>0</v>
      </c>
      <c r="N645">
        <f t="shared" ca="1" si="46"/>
        <v>64</v>
      </c>
      <c r="O645">
        <f t="shared" si="47"/>
        <v>0</v>
      </c>
      <c r="P645">
        <f t="shared" ca="1" si="48"/>
        <v>0</v>
      </c>
      <c r="Q645">
        <f t="shared" ca="1" si="49"/>
        <v>0</v>
      </c>
      <c r="R645">
        <v>64</v>
      </c>
      <c r="S645">
        <v>128</v>
      </c>
      <c r="T645" t="s">
        <v>53</v>
      </c>
      <c r="U645" t="s">
        <v>196</v>
      </c>
      <c r="V645" t="s">
        <v>196</v>
      </c>
    </row>
    <row r="646" spans="1:22" x14ac:dyDescent="0.25">
      <c r="A646">
        <v>6</v>
      </c>
      <c r="C646" t="s">
        <v>1765</v>
      </c>
      <c r="D646" t="s">
        <v>1752</v>
      </c>
      <c r="E646" s="1" t="s">
        <v>1753</v>
      </c>
      <c r="F646" t="s">
        <v>486</v>
      </c>
      <c r="G646" t="s">
        <v>208</v>
      </c>
      <c r="H646" t="s">
        <v>489</v>
      </c>
      <c r="I646" t="s">
        <v>529</v>
      </c>
      <c r="J646" s="4" t="s">
        <v>530</v>
      </c>
      <c r="K646" t="s">
        <v>1765</v>
      </c>
      <c r="L646" t="s">
        <v>1766</v>
      </c>
      <c r="M646">
        <f t="shared" ca="1" si="45"/>
        <v>0</v>
      </c>
      <c r="N646">
        <f t="shared" ca="1" si="46"/>
        <v>64</v>
      </c>
      <c r="O646">
        <f t="shared" si="47"/>
        <v>0</v>
      </c>
      <c r="P646">
        <f t="shared" ca="1" si="48"/>
        <v>0</v>
      </c>
      <c r="Q646">
        <f t="shared" ca="1" si="49"/>
        <v>0</v>
      </c>
      <c r="R646">
        <v>64</v>
      </c>
      <c r="S646">
        <v>128</v>
      </c>
      <c r="T646" t="s">
        <v>208</v>
      </c>
      <c r="U646" t="s">
        <v>196</v>
      </c>
      <c r="V646" t="s">
        <v>196</v>
      </c>
    </row>
    <row r="647" spans="1:22" x14ac:dyDescent="0.25">
      <c r="A647">
        <v>6</v>
      </c>
      <c r="C647" t="s">
        <v>1767</v>
      </c>
      <c r="D647" t="s">
        <v>1752</v>
      </c>
      <c r="E647" s="1" t="s">
        <v>1753</v>
      </c>
      <c r="F647" t="s">
        <v>486</v>
      </c>
      <c r="G647" t="s">
        <v>49</v>
      </c>
      <c r="H647" t="s">
        <v>489</v>
      </c>
      <c r="I647" t="s">
        <v>529</v>
      </c>
      <c r="J647" s="4" t="s">
        <v>530</v>
      </c>
      <c r="K647" t="s">
        <v>1767</v>
      </c>
      <c r="L647" t="s">
        <v>1768</v>
      </c>
      <c r="M647">
        <f t="shared" ref="M647:M710" ca="1" si="50">IF(ISERROR(VLOOKUP(A647,INDIRECT(J647),MATCH(G647,INDIRECT(I647),FALSE))),0,VLOOKUP(A647,INDIRECT(J647),MATCH(G647,INDIRECT(I647),FALSE)))</f>
        <v>0</v>
      </c>
      <c r="N647">
        <f t="shared" ref="N647:N710" ca="1" si="51">IF(ISERROR(VLOOKUP(A647,INDIRECT(J647),MATCH("WHLS $",INDIRECT(I647),FALSE))),0,VLOOKUP(A647,INDIRECT(J647),MATCH("WHLS $",INDIRECT(I647),FALSE)))</f>
        <v>64</v>
      </c>
      <c r="O647">
        <f t="shared" ref="O647:O710" si="52">(DiscountBooking+DiscountExtra) * 100</f>
        <v>0</v>
      </c>
      <c r="P647">
        <f t="shared" ref="P647:P710" ca="1" si="53">M647*R647</f>
        <v>0</v>
      </c>
      <c r="Q647">
        <f t="shared" ref="Q647:Q710" ca="1" si="54">P647*(1-(O647/100))</f>
        <v>0</v>
      </c>
      <c r="R647">
        <v>64</v>
      </c>
      <c r="S647">
        <v>128</v>
      </c>
      <c r="T647" t="s">
        <v>49</v>
      </c>
      <c r="U647" t="s">
        <v>196</v>
      </c>
      <c r="V647" t="s">
        <v>196</v>
      </c>
    </row>
    <row r="648" spans="1:22" x14ac:dyDescent="0.25">
      <c r="A648">
        <v>6</v>
      </c>
      <c r="C648" t="s">
        <v>1769</v>
      </c>
      <c r="D648" t="s">
        <v>1752</v>
      </c>
      <c r="E648" s="1" t="s">
        <v>1753</v>
      </c>
      <c r="F648" t="s">
        <v>486</v>
      </c>
      <c r="G648" t="s">
        <v>50</v>
      </c>
      <c r="H648" t="s">
        <v>489</v>
      </c>
      <c r="I648" t="s">
        <v>529</v>
      </c>
      <c r="J648" s="4" t="s">
        <v>530</v>
      </c>
      <c r="K648" t="s">
        <v>1769</v>
      </c>
      <c r="L648" t="s">
        <v>1770</v>
      </c>
      <c r="M648">
        <f t="shared" ca="1" si="50"/>
        <v>0</v>
      </c>
      <c r="N648">
        <f t="shared" ca="1" si="51"/>
        <v>64</v>
      </c>
      <c r="O648">
        <f t="shared" si="52"/>
        <v>0</v>
      </c>
      <c r="P648">
        <f t="shared" ca="1" si="53"/>
        <v>0</v>
      </c>
      <c r="Q648">
        <f t="shared" ca="1" si="54"/>
        <v>0</v>
      </c>
      <c r="R648">
        <v>64</v>
      </c>
      <c r="S648">
        <v>128</v>
      </c>
      <c r="T648" t="s">
        <v>50</v>
      </c>
      <c r="U648" t="s">
        <v>196</v>
      </c>
      <c r="V648" t="s">
        <v>196</v>
      </c>
    </row>
    <row r="649" spans="1:22" x14ac:dyDescent="0.25">
      <c r="A649">
        <v>6</v>
      </c>
      <c r="C649" t="s">
        <v>1771</v>
      </c>
      <c r="D649" t="s">
        <v>1752</v>
      </c>
      <c r="E649" s="1" t="s">
        <v>1753</v>
      </c>
      <c r="F649" t="s">
        <v>486</v>
      </c>
      <c r="G649" t="s">
        <v>51</v>
      </c>
      <c r="H649" t="s">
        <v>489</v>
      </c>
      <c r="I649" t="s">
        <v>529</v>
      </c>
      <c r="J649" s="4" t="s">
        <v>530</v>
      </c>
      <c r="K649" t="s">
        <v>1771</v>
      </c>
      <c r="L649" t="s">
        <v>1772</v>
      </c>
      <c r="M649">
        <f t="shared" ca="1" si="50"/>
        <v>0</v>
      </c>
      <c r="N649">
        <f t="shared" ca="1" si="51"/>
        <v>64</v>
      </c>
      <c r="O649">
        <f t="shared" si="52"/>
        <v>0</v>
      </c>
      <c r="P649">
        <f t="shared" ca="1" si="53"/>
        <v>0</v>
      </c>
      <c r="Q649">
        <f t="shared" ca="1" si="54"/>
        <v>0</v>
      </c>
      <c r="R649">
        <v>64</v>
      </c>
      <c r="S649">
        <v>128</v>
      </c>
      <c r="T649" t="s">
        <v>51</v>
      </c>
      <c r="U649" t="s">
        <v>196</v>
      </c>
      <c r="V649" t="s">
        <v>196</v>
      </c>
    </row>
    <row r="650" spans="1:22" x14ac:dyDescent="0.25">
      <c r="A650">
        <v>6</v>
      </c>
      <c r="C650" t="s">
        <v>1773</v>
      </c>
      <c r="D650" t="s">
        <v>1752</v>
      </c>
      <c r="E650" s="1" t="s">
        <v>1753</v>
      </c>
      <c r="F650" t="s">
        <v>486</v>
      </c>
      <c r="G650" t="s">
        <v>52</v>
      </c>
      <c r="H650" t="s">
        <v>489</v>
      </c>
      <c r="I650" t="s">
        <v>529</v>
      </c>
      <c r="J650" s="4" t="s">
        <v>530</v>
      </c>
      <c r="K650" t="s">
        <v>1773</v>
      </c>
      <c r="L650" t="s">
        <v>1774</v>
      </c>
      <c r="M650">
        <f t="shared" ca="1" si="50"/>
        <v>0</v>
      </c>
      <c r="N650">
        <f t="shared" ca="1" si="51"/>
        <v>64</v>
      </c>
      <c r="O650">
        <f t="shared" si="52"/>
        <v>0</v>
      </c>
      <c r="P650">
        <f t="shared" ca="1" si="53"/>
        <v>0</v>
      </c>
      <c r="Q650">
        <f t="shared" ca="1" si="54"/>
        <v>0</v>
      </c>
      <c r="R650">
        <v>64</v>
      </c>
      <c r="S650">
        <v>128</v>
      </c>
      <c r="T650" t="s">
        <v>52</v>
      </c>
      <c r="U650" t="s">
        <v>196</v>
      </c>
      <c r="V650" t="s">
        <v>196</v>
      </c>
    </row>
    <row r="651" spans="1:22" x14ac:dyDescent="0.25">
      <c r="A651">
        <v>6</v>
      </c>
      <c r="C651" t="s">
        <v>1775</v>
      </c>
      <c r="D651" t="s">
        <v>1752</v>
      </c>
      <c r="E651" s="1" t="s">
        <v>1753</v>
      </c>
      <c r="F651" t="s">
        <v>486</v>
      </c>
      <c r="G651" t="s">
        <v>53</v>
      </c>
      <c r="H651" t="s">
        <v>489</v>
      </c>
      <c r="I651" t="s">
        <v>529</v>
      </c>
      <c r="J651" s="4" t="s">
        <v>530</v>
      </c>
      <c r="K651" t="s">
        <v>1775</v>
      </c>
      <c r="L651" t="s">
        <v>1776</v>
      </c>
      <c r="M651">
        <f t="shared" ca="1" si="50"/>
        <v>0</v>
      </c>
      <c r="N651">
        <f t="shared" ca="1" si="51"/>
        <v>64</v>
      </c>
      <c r="O651">
        <f t="shared" si="52"/>
        <v>0</v>
      </c>
      <c r="P651">
        <f t="shared" ca="1" si="53"/>
        <v>0</v>
      </c>
      <c r="Q651">
        <f t="shared" ca="1" si="54"/>
        <v>0</v>
      </c>
      <c r="R651">
        <v>64</v>
      </c>
      <c r="S651">
        <v>128</v>
      </c>
      <c r="T651" t="s">
        <v>53</v>
      </c>
      <c r="U651" t="s">
        <v>196</v>
      </c>
      <c r="V651" t="s">
        <v>196</v>
      </c>
    </row>
    <row r="652" spans="1:22" x14ac:dyDescent="0.25">
      <c r="A652">
        <v>7</v>
      </c>
      <c r="C652" t="s">
        <v>1777</v>
      </c>
      <c r="D652" t="s">
        <v>1752</v>
      </c>
      <c r="E652" s="1" t="s">
        <v>1753</v>
      </c>
      <c r="F652" t="s">
        <v>882</v>
      </c>
      <c r="G652" t="s">
        <v>208</v>
      </c>
      <c r="H652" t="s">
        <v>489</v>
      </c>
      <c r="I652" t="s">
        <v>529</v>
      </c>
      <c r="J652" s="4" t="s">
        <v>530</v>
      </c>
      <c r="K652" t="s">
        <v>1777</v>
      </c>
      <c r="L652" t="s">
        <v>1778</v>
      </c>
      <c r="M652">
        <f t="shared" ca="1" si="50"/>
        <v>0</v>
      </c>
      <c r="N652">
        <f t="shared" ca="1" si="51"/>
        <v>64</v>
      </c>
      <c r="O652">
        <f t="shared" si="52"/>
        <v>0</v>
      </c>
      <c r="P652">
        <f t="shared" ca="1" si="53"/>
        <v>0</v>
      </c>
      <c r="Q652">
        <f t="shared" ca="1" si="54"/>
        <v>0</v>
      </c>
      <c r="R652">
        <v>64</v>
      </c>
      <c r="S652">
        <v>128</v>
      </c>
      <c r="T652" t="s">
        <v>208</v>
      </c>
      <c r="U652" t="s">
        <v>196</v>
      </c>
      <c r="V652" t="s">
        <v>196</v>
      </c>
    </row>
    <row r="653" spans="1:22" x14ac:dyDescent="0.25">
      <c r="A653">
        <v>7</v>
      </c>
      <c r="C653" t="s">
        <v>1779</v>
      </c>
      <c r="D653" t="s">
        <v>1752</v>
      </c>
      <c r="E653" s="1" t="s">
        <v>1753</v>
      </c>
      <c r="F653" t="s">
        <v>882</v>
      </c>
      <c r="G653" t="s">
        <v>49</v>
      </c>
      <c r="H653" t="s">
        <v>489</v>
      </c>
      <c r="I653" t="s">
        <v>529</v>
      </c>
      <c r="J653" s="4" t="s">
        <v>530</v>
      </c>
      <c r="K653" t="s">
        <v>1779</v>
      </c>
      <c r="L653" t="s">
        <v>1780</v>
      </c>
      <c r="M653">
        <f t="shared" ca="1" si="50"/>
        <v>0</v>
      </c>
      <c r="N653">
        <f t="shared" ca="1" si="51"/>
        <v>64</v>
      </c>
      <c r="O653">
        <f t="shared" si="52"/>
        <v>0</v>
      </c>
      <c r="P653">
        <f t="shared" ca="1" si="53"/>
        <v>0</v>
      </c>
      <c r="Q653">
        <f t="shared" ca="1" si="54"/>
        <v>0</v>
      </c>
      <c r="R653">
        <v>64</v>
      </c>
      <c r="S653">
        <v>128</v>
      </c>
      <c r="T653" t="s">
        <v>49</v>
      </c>
      <c r="U653" t="s">
        <v>196</v>
      </c>
      <c r="V653" t="s">
        <v>196</v>
      </c>
    </row>
    <row r="654" spans="1:22" x14ac:dyDescent="0.25">
      <c r="A654">
        <v>7</v>
      </c>
      <c r="C654" t="s">
        <v>1781</v>
      </c>
      <c r="D654" t="s">
        <v>1752</v>
      </c>
      <c r="E654" s="1" t="s">
        <v>1753</v>
      </c>
      <c r="F654" t="s">
        <v>882</v>
      </c>
      <c r="G654" t="s">
        <v>50</v>
      </c>
      <c r="H654" t="s">
        <v>489</v>
      </c>
      <c r="I654" t="s">
        <v>529</v>
      </c>
      <c r="J654" s="4" t="s">
        <v>530</v>
      </c>
      <c r="K654" t="s">
        <v>1781</v>
      </c>
      <c r="L654" t="s">
        <v>1782</v>
      </c>
      <c r="M654">
        <f t="shared" ca="1" si="50"/>
        <v>0</v>
      </c>
      <c r="N654">
        <f t="shared" ca="1" si="51"/>
        <v>64</v>
      </c>
      <c r="O654">
        <f t="shared" si="52"/>
        <v>0</v>
      </c>
      <c r="P654">
        <f t="shared" ca="1" si="53"/>
        <v>0</v>
      </c>
      <c r="Q654">
        <f t="shared" ca="1" si="54"/>
        <v>0</v>
      </c>
      <c r="R654">
        <v>64</v>
      </c>
      <c r="S654">
        <v>128</v>
      </c>
      <c r="T654" t="s">
        <v>50</v>
      </c>
      <c r="U654" t="s">
        <v>196</v>
      </c>
      <c r="V654" t="s">
        <v>196</v>
      </c>
    </row>
    <row r="655" spans="1:22" x14ac:dyDescent="0.25">
      <c r="A655">
        <v>7</v>
      </c>
      <c r="C655" t="s">
        <v>1783</v>
      </c>
      <c r="D655" t="s">
        <v>1752</v>
      </c>
      <c r="E655" s="1" t="s">
        <v>1753</v>
      </c>
      <c r="F655" t="s">
        <v>882</v>
      </c>
      <c r="G655" t="s">
        <v>51</v>
      </c>
      <c r="H655" t="s">
        <v>489</v>
      </c>
      <c r="I655" t="s">
        <v>529</v>
      </c>
      <c r="J655" s="4" t="s">
        <v>530</v>
      </c>
      <c r="K655" t="s">
        <v>1783</v>
      </c>
      <c r="L655" t="s">
        <v>1784</v>
      </c>
      <c r="M655">
        <f t="shared" ca="1" si="50"/>
        <v>0</v>
      </c>
      <c r="N655">
        <f t="shared" ca="1" si="51"/>
        <v>64</v>
      </c>
      <c r="O655">
        <f t="shared" si="52"/>
        <v>0</v>
      </c>
      <c r="P655">
        <f t="shared" ca="1" si="53"/>
        <v>0</v>
      </c>
      <c r="Q655">
        <f t="shared" ca="1" si="54"/>
        <v>0</v>
      </c>
      <c r="R655">
        <v>64</v>
      </c>
      <c r="S655">
        <v>128</v>
      </c>
      <c r="T655" t="s">
        <v>51</v>
      </c>
      <c r="U655" t="s">
        <v>196</v>
      </c>
      <c r="V655" t="s">
        <v>196</v>
      </c>
    </row>
    <row r="656" spans="1:22" x14ac:dyDescent="0.25">
      <c r="A656">
        <v>7</v>
      </c>
      <c r="C656" t="s">
        <v>1785</v>
      </c>
      <c r="D656" t="s">
        <v>1752</v>
      </c>
      <c r="E656" s="1" t="s">
        <v>1753</v>
      </c>
      <c r="F656" t="s">
        <v>882</v>
      </c>
      <c r="G656" t="s">
        <v>52</v>
      </c>
      <c r="H656" t="s">
        <v>489</v>
      </c>
      <c r="I656" t="s">
        <v>529</v>
      </c>
      <c r="J656" s="4" t="s">
        <v>530</v>
      </c>
      <c r="K656" t="s">
        <v>1785</v>
      </c>
      <c r="L656" t="s">
        <v>1786</v>
      </c>
      <c r="M656">
        <f t="shared" ca="1" si="50"/>
        <v>0</v>
      </c>
      <c r="N656">
        <f t="shared" ca="1" si="51"/>
        <v>64</v>
      </c>
      <c r="O656">
        <f t="shared" si="52"/>
        <v>0</v>
      </c>
      <c r="P656">
        <f t="shared" ca="1" si="53"/>
        <v>0</v>
      </c>
      <c r="Q656">
        <f t="shared" ca="1" si="54"/>
        <v>0</v>
      </c>
      <c r="R656">
        <v>64</v>
      </c>
      <c r="S656">
        <v>128</v>
      </c>
      <c r="T656" t="s">
        <v>52</v>
      </c>
      <c r="U656" t="s">
        <v>196</v>
      </c>
      <c r="V656" t="s">
        <v>196</v>
      </c>
    </row>
    <row r="657" spans="1:22" x14ac:dyDescent="0.25">
      <c r="A657">
        <v>7</v>
      </c>
      <c r="C657" t="s">
        <v>1787</v>
      </c>
      <c r="D657" t="s">
        <v>1752</v>
      </c>
      <c r="E657" s="1" t="s">
        <v>1753</v>
      </c>
      <c r="F657" t="s">
        <v>882</v>
      </c>
      <c r="G657" t="s">
        <v>53</v>
      </c>
      <c r="H657" t="s">
        <v>489</v>
      </c>
      <c r="I657" t="s">
        <v>529</v>
      </c>
      <c r="J657" s="4" t="s">
        <v>530</v>
      </c>
      <c r="K657" t="s">
        <v>1787</v>
      </c>
      <c r="L657" t="s">
        <v>1788</v>
      </c>
      <c r="M657">
        <f t="shared" ca="1" si="50"/>
        <v>0</v>
      </c>
      <c r="N657">
        <f t="shared" ca="1" si="51"/>
        <v>64</v>
      </c>
      <c r="O657">
        <f t="shared" si="52"/>
        <v>0</v>
      </c>
      <c r="P657">
        <f t="shared" ca="1" si="53"/>
        <v>0</v>
      </c>
      <c r="Q657">
        <f t="shared" ca="1" si="54"/>
        <v>0</v>
      </c>
      <c r="R657">
        <v>64</v>
      </c>
      <c r="S657">
        <v>128</v>
      </c>
      <c r="T657" t="s">
        <v>53</v>
      </c>
      <c r="U657" t="s">
        <v>196</v>
      </c>
      <c r="V657" t="s">
        <v>196</v>
      </c>
    </row>
    <row r="658" spans="1:22" x14ac:dyDescent="0.25">
      <c r="A658">
        <v>8</v>
      </c>
      <c r="C658" t="s">
        <v>1789</v>
      </c>
      <c r="D658" t="s">
        <v>1790</v>
      </c>
      <c r="E658" s="1" t="s">
        <v>1791</v>
      </c>
      <c r="F658" t="s">
        <v>486</v>
      </c>
      <c r="G658" t="s">
        <v>208</v>
      </c>
      <c r="H658" t="s">
        <v>489</v>
      </c>
      <c r="I658" t="s">
        <v>529</v>
      </c>
      <c r="J658" s="4" t="s">
        <v>530</v>
      </c>
      <c r="K658" t="s">
        <v>1789</v>
      </c>
      <c r="L658" t="s">
        <v>1792</v>
      </c>
      <c r="M658">
        <f t="shared" ca="1" si="50"/>
        <v>0</v>
      </c>
      <c r="N658">
        <f t="shared" ca="1" si="51"/>
        <v>62.5</v>
      </c>
      <c r="O658">
        <f t="shared" si="52"/>
        <v>0</v>
      </c>
      <c r="P658">
        <f t="shared" ca="1" si="53"/>
        <v>0</v>
      </c>
      <c r="Q658">
        <f t="shared" ca="1" si="54"/>
        <v>0</v>
      </c>
      <c r="R658">
        <v>62.5</v>
      </c>
      <c r="S658">
        <v>125</v>
      </c>
      <c r="T658" t="s">
        <v>208</v>
      </c>
      <c r="U658" t="s">
        <v>196</v>
      </c>
      <c r="V658" t="s">
        <v>196</v>
      </c>
    </row>
    <row r="659" spans="1:22" x14ac:dyDescent="0.25">
      <c r="A659">
        <v>8</v>
      </c>
      <c r="C659" t="s">
        <v>1793</v>
      </c>
      <c r="D659" t="s">
        <v>1790</v>
      </c>
      <c r="E659" s="1" t="s">
        <v>1791</v>
      </c>
      <c r="F659" t="s">
        <v>486</v>
      </c>
      <c r="G659" t="s">
        <v>49</v>
      </c>
      <c r="H659" t="s">
        <v>489</v>
      </c>
      <c r="I659" t="s">
        <v>529</v>
      </c>
      <c r="J659" s="4" t="s">
        <v>530</v>
      </c>
      <c r="K659" t="s">
        <v>1793</v>
      </c>
      <c r="L659" t="s">
        <v>1794</v>
      </c>
      <c r="M659">
        <f t="shared" ca="1" si="50"/>
        <v>0</v>
      </c>
      <c r="N659">
        <f t="shared" ca="1" si="51"/>
        <v>62.5</v>
      </c>
      <c r="O659">
        <f t="shared" si="52"/>
        <v>0</v>
      </c>
      <c r="P659">
        <f t="shared" ca="1" si="53"/>
        <v>0</v>
      </c>
      <c r="Q659">
        <f t="shared" ca="1" si="54"/>
        <v>0</v>
      </c>
      <c r="R659">
        <v>62.5</v>
      </c>
      <c r="S659">
        <v>125</v>
      </c>
      <c r="T659" t="s">
        <v>49</v>
      </c>
      <c r="U659" t="s">
        <v>196</v>
      </c>
      <c r="V659" t="s">
        <v>196</v>
      </c>
    </row>
    <row r="660" spans="1:22" x14ac:dyDescent="0.25">
      <c r="A660">
        <v>8</v>
      </c>
      <c r="C660" t="s">
        <v>1795</v>
      </c>
      <c r="D660" t="s">
        <v>1790</v>
      </c>
      <c r="E660" s="1" t="s">
        <v>1791</v>
      </c>
      <c r="F660" t="s">
        <v>486</v>
      </c>
      <c r="G660" t="s">
        <v>50</v>
      </c>
      <c r="H660" t="s">
        <v>489</v>
      </c>
      <c r="I660" t="s">
        <v>529</v>
      </c>
      <c r="J660" s="4" t="s">
        <v>530</v>
      </c>
      <c r="K660" t="s">
        <v>1795</v>
      </c>
      <c r="L660" t="s">
        <v>1796</v>
      </c>
      <c r="M660">
        <f t="shared" ca="1" si="50"/>
        <v>0</v>
      </c>
      <c r="N660">
        <f t="shared" ca="1" si="51"/>
        <v>62.5</v>
      </c>
      <c r="O660">
        <f t="shared" si="52"/>
        <v>0</v>
      </c>
      <c r="P660">
        <f t="shared" ca="1" si="53"/>
        <v>0</v>
      </c>
      <c r="Q660">
        <f t="shared" ca="1" si="54"/>
        <v>0</v>
      </c>
      <c r="R660">
        <v>62.5</v>
      </c>
      <c r="S660">
        <v>125</v>
      </c>
      <c r="T660" t="s">
        <v>50</v>
      </c>
      <c r="U660" t="s">
        <v>196</v>
      </c>
      <c r="V660" t="s">
        <v>196</v>
      </c>
    </row>
    <row r="661" spans="1:22" x14ac:dyDescent="0.25">
      <c r="A661">
        <v>8</v>
      </c>
      <c r="C661" t="s">
        <v>1797</v>
      </c>
      <c r="D661" t="s">
        <v>1790</v>
      </c>
      <c r="E661" s="1" t="s">
        <v>1791</v>
      </c>
      <c r="F661" t="s">
        <v>486</v>
      </c>
      <c r="G661" t="s">
        <v>51</v>
      </c>
      <c r="H661" t="s">
        <v>489</v>
      </c>
      <c r="I661" t="s">
        <v>529</v>
      </c>
      <c r="J661" s="4" t="s">
        <v>530</v>
      </c>
      <c r="K661" t="s">
        <v>1797</v>
      </c>
      <c r="L661" t="s">
        <v>1798</v>
      </c>
      <c r="M661">
        <f t="shared" ca="1" si="50"/>
        <v>0</v>
      </c>
      <c r="N661">
        <f t="shared" ca="1" si="51"/>
        <v>62.5</v>
      </c>
      <c r="O661">
        <f t="shared" si="52"/>
        <v>0</v>
      </c>
      <c r="P661">
        <f t="shared" ca="1" si="53"/>
        <v>0</v>
      </c>
      <c r="Q661">
        <f t="shared" ca="1" si="54"/>
        <v>0</v>
      </c>
      <c r="R661">
        <v>62.5</v>
      </c>
      <c r="S661">
        <v>125</v>
      </c>
      <c r="T661" t="s">
        <v>51</v>
      </c>
      <c r="U661" t="s">
        <v>196</v>
      </c>
      <c r="V661" t="s">
        <v>196</v>
      </c>
    </row>
    <row r="662" spans="1:22" x14ac:dyDescent="0.25">
      <c r="A662">
        <v>8</v>
      </c>
      <c r="C662" t="s">
        <v>1799</v>
      </c>
      <c r="D662" t="s">
        <v>1790</v>
      </c>
      <c r="E662" s="1" t="s">
        <v>1791</v>
      </c>
      <c r="F662" t="s">
        <v>486</v>
      </c>
      <c r="G662" t="s">
        <v>52</v>
      </c>
      <c r="H662" t="s">
        <v>489</v>
      </c>
      <c r="I662" t="s">
        <v>529</v>
      </c>
      <c r="J662" s="4" t="s">
        <v>530</v>
      </c>
      <c r="K662" t="s">
        <v>1799</v>
      </c>
      <c r="L662" t="s">
        <v>1800</v>
      </c>
      <c r="M662">
        <f t="shared" ca="1" si="50"/>
        <v>0</v>
      </c>
      <c r="N662">
        <f t="shared" ca="1" si="51"/>
        <v>62.5</v>
      </c>
      <c r="O662">
        <f t="shared" si="52"/>
        <v>0</v>
      </c>
      <c r="P662">
        <f t="shared" ca="1" si="53"/>
        <v>0</v>
      </c>
      <c r="Q662">
        <f t="shared" ca="1" si="54"/>
        <v>0</v>
      </c>
      <c r="R662">
        <v>62.5</v>
      </c>
      <c r="S662">
        <v>125</v>
      </c>
      <c r="T662" t="s">
        <v>52</v>
      </c>
      <c r="U662" t="s">
        <v>196</v>
      </c>
      <c r="V662" t="s">
        <v>196</v>
      </c>
    </row>
    <row r="663" spans="1:22" x14ac:dyDescent="0.25">
      <c r="A663">
        <v>8</v>
      </c>
      <c r="C663" t="s">
        <v>1801</v>
      </c>
      <c r="D663" t="s">
        <v>1790</v>
      </c>
      <c r="E663" s="1" t="s">
        <v>1791</v>
      </c>
      <c r="F663" t="s">
        <v>486</v>
      </c>
      <c r="G663" t="s">
        <v>53</v>
      </c>
      <c r="H663" t="s">
        <v>489</v>
      </c>
      <c r="I663" t="s">
        <v>529</v>
      </c>
      <c r="J663" s="4" t="s">
        <v>530</v>
      </c>
      <c r="K663" t="s">
        <v>1801</v>
      </c>
      <c r="L663" t="s">
        <v>1802</v>
      </c>
      <c r="M663">
        <f t="shared" ca="1" si="50"/>
        <v>0</v>
      </c>
      <c r="N663">
        <f t="shared" ca="1" si="51"/>
        <v>62.5</v>
      </c>
      <c r="O663">
        <f t="shared" si="52"/>
        <v>0</v>
      </c>
      <c r="P663">
        <f t="shared" ca="1" si="53"/>
        <v>0</v>
      </c>
      <c r="Q663">
        <f t="shared" ca="1" si="54"/>
        <v>0</v>
      </c>
      <c r="R663">
        <v>62.5</v>
      </c>
      <c r="S663">
        <v>125</v>
      </c>
      <c r="T663" t="s">
        <v>53</v>
      </c>
      <c r="U663" t="s">
        <v>196</v>
      </c>
      <c r="V663" t="s">
        <v>196</v>
      </c>
    </row>
    <row r="664" spans="1:22" x14ac:dyDescent="0.25">
      <c r="A664">
        <v>9</v>
      </c>
      <c r="C664" t="s">
        <v>1803</v>
      </c>
      <c r="D664" t="s">
        <v>1790</v>
      </c>
      <c r="E664" s="1" t="s">
        <v>1791</v>
      </c>
      <c r="F664" t="s">
        <v>1012</v>
      </c>
      <c r="G664" t="s">
        <v>208</v>
      </c>
      <c r="H664" t="s">
        <v>489</v>
      </c>
      <c r="I664" t="s">
        <v>529</v>
      </c>
      <c r="J664" s="4" t="s">
        <v>530</v>
      </c>
      <c r="K664" t="s">
        <v>1803</v>
      </c>
      <c r="L664" t="s">
        <v>1804</v>
      </c>
      <c r="M664">
        <f t="shared" ca="1" si="50"/>
        <v>0</v>
      </c>
      <c r="N664">
        <f t="shared" ca="1" si="51"/>
        <v>62.5</v>
      </c>
      <c r="O664">
        <f t="shared" si="52"/>
        <v>0</v>
      </c>
      <c r="P664">
        <f t="shared" ca="1" si="53"/>
        <v>0</v>
      </c>
      <c r="Q664">
        <f t="shared" ca="1" si="54"/>
        <v>0</v>
      </c>
      <c r="R664">
        <v>62.5</v>
      </c>
      <c r="S664">
        <v>125</v>
      </c>
      <c r="T664" t="s">
        <v>208</v>
      </c>
      <c r="U664" t="s">
        <v>196</v>
      </c>
      <c r="V664" t="s">
        <v>196</v>
      </c>
    </row>
    <row r="665" spans="1:22" x14ac:dyDescent="0.25">
      <c r="A665">
        <v>9</v>
      </c>
      <c r="C665" t="s">
        <v>1805</v>
      </c>
      <c r="D665" t="s">
        <v>1790</v>
      </c>
      <c r="E665" s="1" t="s">
        <v>1791</v>
      </c>
      <c r="F665" t="s">
        <v>1012</v>
      </c>
      <c r="G665" t="s">
        <v>49</v>
      </c>
      <c r="H665" t="s">
        <v>489</v>
      </c>
      <c r="I665" t="s">
        <v>529</v>
      </c>
      <c r="J665" s="4" t="s">
        <v>530</v>
      </c>
      <c r="K665" t="s">
        <v>1805</v>
      </c>
      <c r="L665" t="s">
        <v>1806</v>
      </c>
      <c r="M665">
        <f t="shared" ca="1" si="50"/>
        <v>0</v>
      </c>
      <c r="N665">
        <f t="shared" ca="1" si="51"/>
        <v>62.5</v>
      </c>
      <c r="O665">
        <f t="shared" si="52"/>
        <v>0</v>
      </c>
      <c r="P665">
        <f t="shared" ca="1" si="53"/>
        <v>0</v>
      </c>
      <c r="Q665">
        <f t="shared" ca="1" si="54"/>
        <v>0</v>
      </c>
      <c r="R665">
        <v>62.5</v>
      </c>
      <c r="S665">
        <v>125</v>
      </c>
      <c r="T665" t="s">
        <v>49</v>
      </c>
      <c r="U665" t="s">
        <v>196</v>
      </c>
      <c r="V665" t="s">
        <v>196</v>
      </c>
    </row>
    <row r="666" spans="1:22" x14ac:dyDescent="0.25">
      <c r="A666">
        <v>9</v>
      </c>
      <c r="C666" t="s">
        <v>1807</v>
      </c>
      <c r="D666" t="s">
        <v>1790</v>
      </c>
      <c r="E666" s="1" t="s">
        <v>1791</v>
      </c>
      <c r="F666" t="s">
        <v>1012</v>
      </c>
      <c r="G666" t="s">
        <v>50</v>
      </c>
      <c r="H666" t="s">
        <v>489</v>
      </c>
      <c r="I666" t="s">
        <v>529</v>
      </c>
      <c r="J666" s="4" t="s">
        <v>530</v>
      </c>
      <c r="K666" t="s">
        <v>1807</v>
      </c>
      <c r="L666" t="s">
        <v>1808</v>
      </c>
      <c r="M666">
        <f t="shared" ca="1" si="50"/>
        <v>0</v>
      </c>
      <c r="N666">
        <f t="shared" ca="1" si="51"/>
        <v>62.5</v>
      </c>
      <c r="O666">
        <f t="shared" si="52"/>
        <v>0</v>
      </c>
      <c r="P666">
        <f t="shared" ca="1" si="53"/>
        <v>0</v>
      </c>
      <c r="Q666">
        <f t="shared" ca="1" si="54"/>
        <v>0</v>
      </c>
      <c r="R666">
        <v>62.5</v>
      </c>
      <c r="S666">
        <v>125</v>
      </c>
      <c r="T666" t="s">
        <v>50</v>
      </c>
      <c r="U666" t="s">
        <v>196</v>
      </c>
      <c r="V666" t="s">
        <v>196</v>
      </c>
    </row>
    <row r="667" spans="1:22" x14ac:dyDescent="0.25">
      <c r="A667">
        <v>9</v>
      </c>
      <c r="C667" t="s">
        <v>1809</v>
      </c>
      <c r="D667" t="s">
        <v>1790</v>
      </c>
      <c r="E667" s="1" t="s">
        <v>1791</v>
      </c>
      <c r="F667" t="s">
        <v>1012</v>
      </c>
      <c r="G667" t="s">
        <v>51</v>
      </c>
      <c r="H667" t="s">
        <v>489</v>
      </c>
      <c r="I667" t="s">
        <v>529</v>
      </c>
      <c r="J667" s="4" t="s">
        <v>530</v>
      </c>
      <c r="K667" t="s">
        <v>1809</v>
      </c>
      <c r="L667" t="s">
        <v>1810</v>
      </c>
      <c r="M667">
        <f t="shared" ca="1" si="50"/>
        <v>0</v>
      </c>
      <c r="N667">
        <f t="shared" ca="1" si="51"/>
        <v>62.5</v>
      </c>
      <c r="O667">
        <f t="shared" si="52"/>
        <v>0</v>
      </c>
      <c r="P667">
        <f t="shared" ca="1" si="53"/>
        <v>0</v>
      </c>
      <c r="Q667">
        <f t="shared" ca="1" si="54"/>
        <v>0</v>
      </c>
      <c r="R667">
        <v>62.5</v>
      </c>
      <c r="S667">
        <v>125</v>
      </c>
      <c r="T667" t="s">
        <v>51</v>
      </c>
      <c r="U667" t="s">
        <v>196</v>
      </c>
      <c r="V667" t="s">
        <v>196</v>
      </c>
    </row>
    <row r="668" spans="1:22" x14ac:dyDescent="0.25">
      <c r="A668">
        <v>9</v>
      </c>
      <c r="C668" t="s">
        <v>1811</v>
      </c>
      <c r="D668" t="s">
        <v>1790</v>
      </c>
      <c r="E668" s="1" t="s">
        <v>1791</v>
      </c>
      <c r="F668" t="s">
        <v>1012</v>
      </c>
      <c r="G668" t="s">
        <v>52</v>
      </c>
      <c r="H668" t="s">
        <v>489</v>
      </c>
      <c r="I668" t="s">
        <v>529</v>
      </c>
      <c r="J668" s="4" t="s">
        <v>530</v>
      </c>
      <c r="K668" t="s">
        <v>1811</v>
      </c>
      <c r="L668" t="s">
        <v>1812</v>
      </c>
      <c r="M668">
        <f t="shared" ca="1" si="50"/>
        <v>0</v>
      </c>
      <c r="N668">
        <f t="shared" ca="1" si="51"/>
        <v>62.5</v>
      </c>
      <c r="O668">
        <f t="shared" si="52"/>
        <v>0</v>
      </c>
      <c r="P668">
        <f t="shared" ca="1" si="53"/>
        <v>0</v>
      </c>
      <c r="Q668">
        <f t="shared" ca="1" si="54"/>
        <v>0</v>
      </c>
      <c r="R668">
        <v>62.5</v>
      </c>
      <c r="S668">
        <v>125</v>
      </c>
      <c r="T668" t="s">
        <v>52</v>
      </c>
      <c r="U668" t="s">
        <v>196</v>
      </c>
      <c r="V668" t="s">
        <v>196</v>
      </c>
    </row>
    <row r="669" spans="1:22" x14ac:dyDescent="0.25">
      <c r="A669">
        <v>9</v>
      </c>
      <c r="C669" t="s">
        <v>1813</v>
      </c>
      <c r="D669" t="s">
        <v>1790</v>
      </c>
      <c r="E669" s="1" t="s">
        <v>1791</v>
      </c>
      <c r="F669" t="s">
        <v>1012</v>
      </c>
      <c r="G669" t="s">
        <v>53</v>
      </c>
      <c r="H669" t="s">
        <v>489</v>
      </c>
      <c r="I669" t="s">
        <v>529</v>
      </c>
      <c r="J669" s="4" t="s">
        <v>530</v>
      </c>
      <c r="K669" t="s">
        <v>1813</v>
      </c>
      <c r="L669" t="s">
        <v>1814</v>
      </c>
      <c r="M669">
        <f t="shared" ca="1" si="50"/>
        <v>0</v>
      </c>
      <c r="N669">
        <f t="shared" ca="1" si="51"/>
        <v>62.5</v>
      </c>
      <c r="O669">
        <f t="shared" si="52"/>
        <v>0</v>
      </c>
      <c r="P669">
        <f t="shared" ca="1" si="53"/>
        <v>0</v>
      </c>
      <c r="Q669">
        <f t="shared" ca="1" si="54"/>
        <v>0</v>
      </c>
      <c r="R669">
        <v>62.5</v>
      </c>
      <c r="S669">
        <v>125</v>
      </c>
      <c r="T669" t="s">
        <v>53</v>
      </c>
      <c r="U669" t="s">
        <v>196</v>
      </c>
      <c r="V669" t="s">
        <v>196</v>
      </c>
    </row>
    <row r="670" spans="1:22" x14ac:dyDescent="0.25">
      <c r="A670">
        <v>10</v>
      </c>
      <c r="C670" t="s">
        <v>1815</v>
      </c>
      <c r="D670" t="s">
        <v>1790</v>
      </c>
      <c r="E670" s="1" t="s">
        <v>1791</v>
      </c>
      <c r="F670" t="s">
        <v>829</v>
      </c>
      <c r="G670" t="s">
        <v>208</v>
      </c>
      <c r="H670" t="s">
        <v>489</v>
      </c>
      <c r="I670" t="s">
        <v>529</v>
      </c>
      <c r="J670" s="4" t="s">
        <v>530</v>
      </c>
      <c r="K670" t="s">
        <v>1815</v>
      </c>
      <c r="L670" t="s">
        <v>1816</v>
      </c>
      <c r="M670">
        <f t="shared" ca="1" si="50"/>
        <v>0</v>
      </c>
      <c r="N670">
        <f t="shared" ca="1" si="51"/>
        <v>62.5</v>
      </c>
      <c r="O670">
        <f t="shared" si="52"/>
        <v>0</v>
      </c>
      <c r="P670">
        <f t="shared" ca="1" si="53"/>
        <v>0</v>
      </c>
      <c r="Q670">
        <f t="shared" ca="1" si="54"/>
        <v>0</v>
      </c>
      <c r="R670">
        <v>62.5</v>
      </c>
      <c r="S670">
        <v>125</v>
      </c>
      <c r="T670" t="s">
        <v>208</v>
      </c>
      <c r="U670" t="s">
        <v>196</v>
      </c>
      <c r="V670" t="s">
        <v>196</v>
      </c>
    </row>
    <row r="671" spans="1:22" x14ac:dyDescent="0.25">
      <c r="A671">
        <v>10</v>
      </c>
      <c r="C671" t="s">
        <v>1817</v>
      </c>
      <c r="D671" t="s">
        <v>1790</v>
      </c>
      <c r="E671" s="1" t="s">
        <v>1791</v>
      </c>
      <c r="F671" t="s">
        <v>829</v>
      </c>
      <c r="G671" t="s">
        <v>49</v>
      </c>
      <c r="H671" t="s">
        <v>489</v>
      </c>
      <c r="I671" t="s">
        <v>529</v>
      </c>
      <c r="J671" s="4" t="s">
        <v>530</v>
      </c>
      <c r="K671" t="s">
        <v>1817</v>
      </c>
      <c r="L671" t="s">
        <v>1818</v>
      </c>
      <c r="M671">
        <f t="shared" ca="1" si="50"/>
        <v>0</v>
      </c>
      <c r="N671">
        <f t="shared" ca="1" si="51"/>
        <v>62.5</v>
      </c>
      <c r="O671">
        <f t="shared" si="52"/>
        <v>0</v>
      </c>
      <c r="P671">
        <f t="shared" ca="1" si="53"/>
        <v>0</v>
      </c>
      <c r="Q671">
        <f t="shared" ca="1" si="54"/>
        <v>0</v>
      </c>
      <c r="R671">
        <v>62.5</v>
      </c>
      <c r="S671">
        <v>125</v>
      </c>
      <c r="T671" t="s">
        <v>49</v>
      </c>
      <c r="U671" t="s">
        <v>196</v>
      </c>
      <c r="V671" t="s">
        <v>196</v>
      </c>
    </row>
    <row r="672" spans="1:22" x14ac:dyDescent="0.25">
      <c r="A672">
        <v>10</v>
      </c>
      <c r="C672" t="s">
        <v>1819</v>
      </c>
      <c r="D672" t="s">
        <v>1790</v>
      </c>
      <c r="E672" s="1" t="s">
        <v>1791</v>
      </c>
      <c r="F672" t="s">
        <v>829</v>
      </c>
      <c r="G672" t="s">
        <v>50</v>
      </c>
      <c r="H672" t="s">
        <v>489</v>
      </c>
      <c r="I672" t="s">
        <v>529</v>
      </c>
      <c r="J672" s="4" t="s">
        <v>530</v>
      </c>
      <c r="K672" t="s">
        <v>1819</v>
      </c>
      <c r="L672" t="s">
        <v>1820</v>
      </c>
      <c r="M672">
        <f t="shared" ca="1" si="50"/>
        <v>0</v>
      </c>
      <c r="N672">
        <f t="shared" ca="1" si="51"/>
        <v>62.5</v>
      </c>
      <c r="O672">
        <f t="shared" si="52"/>
        <v>0</v>
      </c>
      <c r="P672">
        <f t="shared" ca="1" si="53"/>
        <v>0</v>
      </c>
      <c r="Q672">
        <f t="shared" ca="1" si="54"/>
        <v>0</v>
      </c>
      <c r="R672">
        <v>62.5</v>
      </c>
      <c r="S672">
        <v>125</v>
      </c>
      <c r="T672" t="s">
        <v>50</v>
      </c>
      <c r="U672" t="s">
        <v>196</v>
      </c>
      <c r="V672" t="s">
        <v>196</v>
      </c>
    </row>
    <row r="673" spans="1:22" x14ac:dyDescent="0.25">
      <c r="A673">
        <v>10</v>
      </c>
      <c r="C673" t="s">
        <v>1821</v>
      </c>
      <c r="D673" t="s">
        <v>1790</v>
      </c>
      <c r="E673" s="1" t="s">
        <v>1791</v>
      </c>
      <c r="F673" t="s">
        <v>829</v>
      </c>
      <c r="G673" t="s">
        <v>51</v>
      </c>
      <c r="H673" t="s">
        <v>489</v>
      </c>
      <c r="I673" t="s">
        <v>529</v>
      </c>
      <c r="J673" s="4" t="s">
        <v>530</v>
      </c>
      <c r="K673" t="s">
        <v>1821</v>
      </c>
      <c r="L673" t="s">
        <v>1822</v>
      </c>
      <c r="M673">
        <f t="shared" ca="1" si="50"/>
        <v>0</v>
      </c>
      <c r="N673">
        <f t="shared" ca="1" si="51"/>
        <v>62.5</v>
      </c>
      <c r="O673">
        <f t="shared" si="52"/>
        <v>0</v>
      </c>
      <c r="P673">
        <f t="shared" ca="1" si="53"/>
        <v>0</v>
      </c>
      <c r="Q673">
        <f t="shared" ca="1" si="54"/>
        <v>0</v>
      </c>
      <c r="R673">
        <v>62.5</v>
      </c>
      <c r="S673">
        <v>125</v>
      </c>
      <c r="T673" t="s">
        <v>51</v>
      </c>
      <c r="U673" t="s">
        <v>196</v>
      </c>
      <c r="V673" t="s">
        <v>196</v>
      </c>
    </row>
    <row r="674" spans="1:22" x14ac:dyDescent="0.25">
      <c r="A674">
        <v>10</v>
      </c>
      <c r="C674" t="s">
        <v>1823</v>
      </c>
      <c r="D674" t="s">
        <v>1790</v>
      </c>
      <c r="E674" s="1" t="s">
        <v>1791</v>
      </c>
      <c r="F674" t="s">
        <v>829</v>
      </c>
      <c r="G674" t="s">
        <v>52</v>
      </c>
      <c r="H674" t="s">
        <v>489</v>
      </c>
      <c r="I674" t="s">
        <v>529</v>
      </c>
      <c r="J674" s="4" t="s">
        <v>530</v>
      </c>
      <c r="K674" t="s">
        <v>1823</v>
      </c>
      <c r="L674" t="s">
        <v>1824</v>
      </c>
      <c r="M674">
        <f t="shared" ca="1" si="50"/>
        <v>0</v>
      </c>
      <c r="N674">
        <f t="shared" ca="1" si="51"/>
        <v>62.5</v>
      </c>
      <c r="O674">
        <f t="shared" si="52"/>
        <v>0</v>
      </c>
      <c r="P674">
        <f t="shared" ca="1" si="53"/>
        <v>0</v>
      </c>
      <c r="Q674">
        <f t="shared" ca="1" si="54"/>
        <v>0</v>
      </c>
      <c r="R674">
        <v>62.5</v>
      </c>
      <c r="S674">
        <v>125</v>
      </c>
      <c r="T674" t="s">
        <v>52</v>
      </c>
      <c r="U674" t="s">
        <v>196</v>
      </c>
      <c r="V674" t="s">
        <v>196</v>
      </c>
    </row>
    <row r="675" spans="1:22" x14ac:dyDescent="0.25">
      <c r="A675">
        <v>10</v>
      </c>
      <c r="C675" t="s">
        <v>1825</v>
      </c>
      <c r="D675" t="s">
        <v>1790</v>
      </c>
      <c r="E675" s="1" t="s">
        <v>1791</v>
      </c>
      <c r="F675" t="s">
        <v>829</v>
      </c>
      <c r="G675" t="s">
        <v>53</v>
      </c>
      <c r="H675" t="s">
        <v>489</v>
      </c>
      <c r="I675" t="s">
        <v>529</v>
      </c>
      <c r="J675" s="4" t="s">
        <v>530</v>
      </c>
      <c r="K675" t="s">
        <v>1825</v>
      </c>
      <c r="L675" t="s">
        <v>1826</v>
      </c>
      <c r="M675">
        <f t="shared" ca="1" si="50"/>
        <v>0</v>
      </c>
      <c r="N675">
        <f t="shared" ca="1" si="51"/>
        <v>62.5</v>
      </c>
      <c r="O675">
        <f t="shared" si="52"/>
        <v>0</v>
      </c>
      <c r="P675">
        <f t="shared" ca="1" si="53"/>
        <v>0</v>
      </c>
      <c r="Q675">
        <f t="shared" ca="1" si="54"/>
        <v>0</v>
      </c>
      <c r="R675">
        <v>62.5</v>
      </c>
      <c r="S675">
        <v>125</v>
      </c>
      <c r="T675" t="s">
        <v>53</v>
      </c>
      <c r="U675" t="s">
        <v>196</v>
      </c>
      <c r="V675" t="s">
        <v>196</v>
      </c>
    </row>
    <row r="676" spans="1:22" x14ac:dyDescent="0.25">
      <c r="A676">
        <v>11</v>
      </c>
      <c r="C676" t="s">
        <v>1827</v>
      </c>
      <c r="D676" t="s">
        <v>1828</v>
      </c>
      <c r="E676" s="1" t="s">
        <v>1829</v>
      </c>
      <c r="F676" t="s">
        <v>1490</v>
      </c>
      <c r="G676" t="s">
        <v>208</v>
      </c>
      <c r="H676" t="s">
        <v>489</v>
      </c>
      <c r="I676" t="s">
        <v>529</v>
      </c>
      <c r="J676" s="4" t="s">
        <v>530</v>
      </c>
      <c r="K676" t="s">
        <v>1827</v>
      </c>
      <c r="L676" t="s">
        <v>1830</v>
      </c>
      <c r="M676">
        <f t="shared" ca="1" si="50"/>
        <v>0</v>
      </c>
      <c r="N676">
        <f t="shared" ca="1" si="51"/>
        <v>59</v>
      </c>
      <c r="O676">
        <f t="shared" si="52"/>
        <v>0</v>
      </c>
      <c r="P676">
        <f t="shared" ca="1" si="53"/>
        <v>0</v>
      </c>
      <c r="Q676">
        <f t="shared" ca="1" si="54"/>
        <v>0</v>
      </c>
      <c r="R676">
        <v>59</v>
      </c>
      <c r="S676">
        <v>118</v>
      </c>
      <c r="T676" t="s">
        <v>208</v>
      </c>
      <c r="U676" t="s">
        <v>196</v>
      </c>
      <c r="V676" t="s">
        <v>196</v>
      </c>
    </row>
    <row r="677" spans="1:22" x14ac:dyDescent="0.25">
      <c r="A677">
        <v>11</v>
      </c>
      <c r="C677" t="s">
        <v>1831</v>
      </c>
      <c r="D677" t="s">
        <v>1828</v>
      </c>
      <c r="E677" s="1" t="s">
        <v>1829</v>
      </c>
      <c r="F677" t="s">
        <v>1490</v>
      </c>
      <c r="G677" t="s">
        <v>49</v>
      </c>
      <c r="H677" t="s">
        <v>489</v>
      </c>
      <c r="I677" t="s">
        <v>529</v>
      </c>
      <c r="J677" s="4" t="s">
        <v>530</v>
      </c>
      <c r="K677" t="s">
        <v>1831</v>
      </c>
      <c r="L677" t="s">
        <v>1832</v>
      </c>
      <c r="M677">
        <f t="shared" ca="1" si="50"/>
        <v>0</v>
      </c>
      <c r="N677">
        <f t="shared" ca="1" si="51"/>
        <v>59</v>
      </c>
      <c r="O677">
        <f t="shared" si="52"/>
        <v>0</v>
      </c>
      <c r="P677">
        <f t="shared" ca="1" si="53"/>
        <v>0</v>
      </c>
      <c r="Q677">
        <f t="shared" ca="1" si="54"/>
        <v>0</v>
      </c>
      <c r="R677">
        <v>59</v>
      </c>
      <c r="S677">
        <v>118</v>
      </c>
      <c r="T677" t="s">
        <v>49</v>
      </c>
      <c r="U677" t="s">
        <v>196</v>
      </c>
      <c r="V677" t="s">
        <v>196</v>
      </c>
    </row>
    <row r="678" spans="1:22" x14ac:dyDescent="0.25">
      <c r="A678">
        <v>11</v>
      </c>
      <c r="C678" t="s">
        <v>1833</v>
      </c>
      <c r="D678" t="s">
        <v>1828</v>
      </c>
      <c r="E678" s="1" t="s">
        <v>1829</v>
      </c>
      <c r="F678" t="s">
        <v>1490</v>
      </c>
      <c r="G678" t="s">
        <v>50</v>
      </c>
      <c r="H678" t="s">
        <v>489</v>
      </c>
      <c r="I678" t="s">
        <v>529</v>
      </c>
      <c r="J678" s="4" t="s">
        <v>530</v>
      </c>
      <c r="K678" t="s">
        <v>1833</v>
      </c>
      <c r="L678" t="s">
        <v>1834</v>
      </c>
      <c r="M678">
        <f t="shared" ca="1" si="50"/>
        <v>0</v>
      </c>
      <c r="N678">
        <f t="shared" ca="1" si="51"/>
        <v>59</v>
      </c>
      <c r="O678">
        <f t="shared" si="52"/>
        <v>0</v>
      </c>
      <c r="P678">
        <f t="shared" ca="1" si="53"/>
        <v>0</v>
      </c>
      <c r="Q678">
        <f t="shared" ca="1" si="54"/>
        <v>0</v>
      </c>
      <c r="R678">
        <v>59</v>
      </c>
      <c r="S678">
        <v>118</v>
      </c>
      <c r="T678" t="s">
        <v>50</v>
      </c>
      <c r="U678" t="s">
        <v>196</v>
      </c>
      <c r="V678" t="s">
        <v>196</v>
      </c>
    </row>
    <row r="679" spans="1:22" x14ac:dyDescent="0.25">
      <c r="A679">
        <v>11</v>
      </c>
      <c r="C679" t="s">
        <v>1835</v>
      </c>
      <c r="D679" t="s">
        <v>1828</v>
      </c>
      <c r="E679" s="1" t="s">
        <v>1829</v>
      </c>
      <c r="F679" t="s">
        <v>1490</v>
      </c>
      <c r="G679" t="s">
        <v>51</v>
      </c>
      <c r="H679" t="s">
        <v>489</v>
      </c>
      <c r="I679" t="s">
        <v>529</v>
      </c>
      <c r="J679" s="4" t="s">
        <v>530</v>
      </c>
      <c r="K679" t="s">
        <v>1835</v>
      </c>
      <c r="L679" t="s">
        <v>1836</v>
      </c>
      <c r="M679">
        <f t="shared" ca="1" si="50"/>
        <v>0</v>
      </c>
      <c r="N679">
        <f t="shared" ca="1" si="51"/>
        <v>59</v>
      </c>
      <c r="O679">
        <f t="shared" si="52"/>
        <v>0</v>
      </c>
      <c r="P679">
        <f t="shared" ca="1" si="53"/>
        <v>0</v>
      </c>
      <c r="Q679">
        <f t="shared" ca="1" si="54"/>
        <v>0</v>
      </c>
      <c r="R679">
        <v>59</v>
      </c>
      <c r="S679">
        <v>118</v>
      </c>
      <c r="T679" t="s">
        <v>51</v>
      </c>
      <c r="U679" t="s">
        <v>196</v>
      </c>
      <c r="V679" t="s">
        <v>196</v>
      </c>
    </row>
    <row r="680" spans="1:22" x14ac:dyDescent="0.25">
      <c r="A680">
        <v>11</v>
      </c>
      <c r="C680" t="s">
        <v>1837</v>
      </c>
      <c r="D680" t="s">
        <v>1828</v>
      </c>
      <c r="E680" s="1" t="s">
        <v>1829</v>
      </c>
      <c r="F680" t="s">
        <v>1490</v>
      </c>
      <c r="G680" t="s">
        <v>52</v>
      </c>
      <c r="H680" t="s">
        <v>489</v>
      </c>
      <c r="I680" t="s">
        <v>529</v>
      </c>
      <c r="J680" s="4" t="s">
        <v>530</v>
      </c>
      <c r="K680" t="s">
        <v>1837</v>
      </c>
      <c r="L680" t="s">
        <v>1838</v>
      </c>
      <c r="M680">
        <f t="shared" ca="1" si="50"/>
        <v>0</v>
      </c>
      <c r="N680">
        <f t="shared" ca="1" si="51"/>
        <v>59</v>
      </c>
      <c r="O680">
        <f t="shared" si="52"/>
        <v>0</v>
      </c>
      <c r="P680">
        <f t="shared" ca="1" si="53"/>
        <v>0</v>
      </c>
      <c r="Q680">
        <f t="shared" ca="1" si="54"/>
        <v>0</v>
      </c>
      <c r="R680">
        <v>59</v>
      </c>
      <c r="S680">
        <v>118</v>
      </c>
      <c r="T680" t="s">
        <v>52</v>
      </c>
      <c r="U680" t="s">
        <v>196</v>
      </c>
      <c r="V680" t="s">
        <v>196</v>
      </c>
    </row>
    <row r="681" spans="1:22" x14ac:dyDescent="0.25">
      <c r="A681">
        <v>11</v>
      </c>
      <c r="C681" t="s">
        <v>1839</v>
      </c>
      <c r="D681" t="s">
        <v>1828</v>
      </c>
      <c r="E681" s="1" t="s">
        <v>1829</v>
      </c>
      <c r="F681" t="s">
        <v>1490</v>
      </c>
      <c r="G681" t="s">
        <v>53</v>
      </c>
      <c r="H681" t="s">
        <v>489</v>
      </c>
      <c r="I681" t="s">
        <v>529</v>
      </c>
      <c r="J681" s="4" t="s">
        <v>530</v>
      </c>
      <c r="K681" t="s">
        <v>1839</v>
      </c>
      <c r="L681" t="s">
        <v>1840</v>
      </c>
      <c r="M681">
        <f t="shared" ca="1" si="50"/>
        <v>0</v>
      </c>
      <c r="N681">
        <f t="shared" ca="1" si="51"/>
        <v>59</v>
      </c>
      <c r="O681">
        <f t="shared" si="52"/>
        <v>0</v>
      </c>
      <c r="P681">
        <f t="shared" ca="1" si="53"/>
        <v>0</v>
      </c>
      <c r="Q681">
        <f t="shared" ca="1" si="54"/>
        <v>0</v>
      </c>
      <c r="R681">
        <v>59</v>
      </c>
      <c r="S681">
        <v>118</v>
      </c>
      <c r="T681" t="s">
        <v>53</v>
      </c>
      <c r="U681" t="s">
        <v>196</v>
      </c>
      <c r="V681" t="s">
        <v>196</v>
      </c>
    </row>
    <row r="682" spans="1:22" x14ac:dyDescent="0.25">
      <c r="A682">
        <v>12</v>
      </c>
      <c r="C682" t="s">
        <v>1841</v>
      </c>
      <c r="D682" t="s">
        <v>1828</v>
      </c>
      <c r="E682" s="1" t="s">
        <v>1829</v>
      </c>
      <c r="F682" t="s">
        <v>1516</v>
      </c>
      <c r="G682" t="s">
        <v>208</v>
      </c>
      <c r="H682" t="s">
        <v>489</v>
      </c>
      <c r="I682" t="s">
        <v>529</v>
      </c>
      <c r="J682" s="4" t="s">
        <v>530</v>
      </c>
      <c r="K682" t="s">
        <v>1841</v>
      </c>
      <c r="L682" t="s">
        <v>1842</v>
      </c>
      <c r="M682">
        <f t="shared" ca="1" si="50"/>
        <v>0</v>
      </c>
      <c r="N682">
        <f t="shared" ca="1" si="51"/>
        <v>59</v>
      </c>
      <c r="O682">
        <f t="shared" si="52"/>
        <v>0</v>
      </c>
      <c r="P682">
        <f t="shared" ca="1" si="53"/>
        <v>0</v>
      </c>
      <c r="Q682">
        <f t="shared" ca="1" si="54"/>
        <v>0</v>
      </c>
      <c r="R682">
        <v>59</v>
      </c>
      <c r="S682">
        <v>118</v>
      </c>
      <c r="T682" t="s">
        <v>208</v>
      </c>
      <c r="U682" t="s">
        <v>196</v>
      </c>
      <c r="V682" t="s">
        <v>196</v>
      </c>
    </row>
    <row r="683" spans="1:22" x14ac:dyDescent="0.25">
      <c r="A683">
        <v>12</v>
      </c>
      <c r="C683" t="s">
        <v>1843</v>
      </c>
      <c r="D683" t="s">
        <v>1828</v>
      </c>
      <c r="E683" s="1" t="s">
        <v>1829</v>
      </c>
      <c r="F683" t="s">
        <v>1516</v>
      </c>
      <c r="G683" t="s">
        <v>49</v>
      </c>
      <c r="H683" t="s">
        <v>489</v>
      </c>
      <c r="I683" t="s">
        <v>529</v>
      </c>
      <c r="J683" s="4" t="s">
        <v>530</v>
      </c>
      <c r="K683" t="s">
        <v>1843</v>
      </c>
      <c r="L683" t="s">
        <v>1844</v>
      </c>
      <c r="M683">
        <f t="shared" ca="1" si="50"/>
        <v>0</v>
      </c>
      <c r="N683">
        <f t="shared" ca="1" si="51"/>
        <v>59</v>
      </c>
      <c r="O683">
        <f t="shared" si="52"/>
        <v>0</v>
      </c>
      <c r="P683">
        <f t="shared" ca="1" si="53"/>
        <v>0</v>
      </c>
      <c r="Q683">
        <f t="shared" ca="1" si="54"/>
        <v>0</v>
      </c>
      <c r="R683">
        <v>59</v>
      </c>
      <c r="S683">
        <v>118</v>
      </c>
      <c r="T683" t="s">
        <v>49</v>
      </c>
      <c r="U683" t="s">
        <v>196</v>
      </c>
      <c r="V683" t="s">
        <v>196</v>
      </c>
    </row>
    <row r="684" spans="1:22" x14ac:dyDescent="0.25">
      <c r="A684">
        <v>12</v>
      </c>
      <c r="C684" t="s">
        <v>1845</v>
      </c>
      <c r="D684" t="s">
        <v>1828</v>
      </c>
      <c r="E684" s="1" t="s">
        <v>1829</v>
      </c>
      <c r="F684" t="s">
        <v>1516</v>
      </c>
      <c r="G684" t="s">
        <v>50</v>
      </c>
      <c r="H684" t="s">
        <v>489</v>
      </c>
      <c r="I684" t="s">
        <v>529</v>
      </c>
      <c r="J684" s="4" t="s">
        <v>530</v>
      </c>
      <c r="K684" t="s">
        <v>1845</v>
      </c>
      <c r="L684" t="s">
        <v>1846</v>
      </c>
      <c r="M684">
        <f t="shared" ca="1" si="50"/>
        <v>0</v>
      </c>
      <c r="N684">
        <f t="shared" ca="1" si="51"/>
        <v>59</v>
      </c>
      <c r="O684">
        <f t="shared" si="52"/>
        <v>0</v>
      </c>
      <c r="P684">
        <f t="shared" ca="1" si="53"/>
        <v>0</v>
      </c>
      <c r="Q684">
        <f t="shared" ca="1" si="54"/>
        <v>0</v>
      </c>
      <c r="R684">
        <v>59</v>
      </c>
      <c r="S684">
        <v>118</v>
      </c>
      <c r="T684" t="s">
        <v>50</v>
      </c>
      <c r="U684" t="s">
        <v>196</v>
      </c>
      <c r="V684" t="s">
        <v>196</v>
      </c>
    </row>
    <row r="685" spans="1:22" x14ac:dyDescent="0.25">
      <c r="A685">
        <v>12</v>
      </c>
      <c r="C685" t="s">
        <v>1847</v>
      </c>
      <c r="D685" t="s">
        <v>1828</v>
      </c>
      <c r="E685" s="1" t="s">
        <v>1829</v>
      </c>
      <c r="F685" t="s">
        <v>1516</v>
      </c>
      <c r="G685" t="s">
        <v>51</v>
      </c>
      <c r="H685" t="s">
        <v>489</v>
      </c>
      <c r="I685" t="s">
        <v>529</v>
      </c>
      <c r="J685" s="4" t="s">
        <v>530</v>
      </c>
      <c r="K685" t="s">
        <v>1847</v>
      </c>
      <c r="L685" t="s">
        <v>1848</v>
      </c>
      <c r="M685">
        <f t="shared" ca="1" si="50"/>
        <v>0</v>
      </c>
      <c r="N685">
        <f t="shared" ca="1" si="51"/>
        <v>59</v>
      </c>
      <c r="O685">
        <f t="shared" si="52"/>
        <v>0</v>
      </c>
      <c r="P685">
        <f t="shared" ca="1" si="53"/>
        <v>0</v>
      </c>
      <c r="Q685">
        <f t="shared" ca="1" si="54"/>
        <v>0</v>
      </c>
      <c r="R685">
        <v>59</v>
      </c>
      <c r="S685">
        <v>118</v>
      </c>
      <c r="T685" t="s">
        <v>51</v>
      </c>
      <c r="U685" t="s">
        <v>196</v>
      </c>
      <c r="V685" t="s">
        <v>196</v>
      </c>
    </row>
    <row r="686" spans="1:22" x14ac:dyDescent="0.25">
      <c r="A686">
        <v>12</v>
      </c>
      <c r="C686" t="s">
        <v>1849</v>
      </c>
      <c r="D686" t="s">
        <v>1828</v>
      </c>
      <c r="E686" s="1" t="s">
        <v>1829</v>
      </c>
      <c r="F686" t="s">
        <v>1516</v>
      </c>
      <c r="G686" t="s">
        <v>52</v>
      </c>
      <c r="H686" t="s">
        <v>489</v>
      </c>
      <c r="I686" t="s">
        <v>529</v>
      </c>
      <c r="J686" s="4" t="s">
        <v>530</v>
      </c>
      <c r="K686" t="s">
        <v>1849</v>
      </c>
      <c r="L686" t="s">
        <v>1850</v>
      </c>
      <c r="M686">
        <f t="shared" ca="1" si="50"/>
        <v>0</v>
      </c>
      <c r="N686">
        <f t="shared" ca="1" si="51"/>
        <v>59</v>
      </c>
      <c r="O686">
        <f t="shared" si="52"/>
        <v>0</v>
      </c>
      <c r="P686">
        <f t="shared" ca="1" si="53"/>
        <v>0</v>
      </c>
      <c r="Q686">
        <f t="shared" ca="1" si="54"/>
        <v>0</v>
      </c>
      <c r="R686">
        <v>59</v>
      </c>
      <c r="S686">
        <v>118</v>
      </c>
      <c r="T686" t="s">
        <v>52</v>
      </c>
      <c r="U686" t="s">
        <v>196</v>
      </c>
      <c r="V686" t="s">
        <v>196</v>
      </c>
    </row>
    <row r="687" spans="1:22" x14ac:dyDescent="0.25">
      <c r="A687">
        <v>12</v>
      </c>
      <c r="C687" t="s">
        <v>1851</v>
      </c>
      <c r="D687" t="s">
        <v>1828</v>
      </c>
      <c r="E687" s="1" t="s">
        <v>1829</v>
      </c>
      <c r="F687" t="s">
        <v>1516</v>
      </c>
      <c r="G687" t="s">
        <v>53</v>
      </c>
      <c r="H687" t="s">
        <v>489</v>
      </c>
      <c r="I687" t="s">
        <v>529</v>
      </c>
      <c r="J687" s="4" t="s">
        <v>530</v>
      </c>
      <c r="K687" t="s">
        <v>1851</v>
      </c>
      <c r="L687" t="s">
        <v>1852</v>
      </c>
      <c r="M687">
        <f t="shared" ca="1" si="50"/>
        <v>0</v>
      </c>
      <c r="N687">
        <f t="shared" ca="1" si="51"/>
        <v>59</v>
      </c>
      <c r="O687">
        <f t="shared" si="52"/>
        <v>0</v>
      </c>
      <c r="P687">
        <f t="shared" ca="1" si="53"/>
        <v>0</v>
      </c>
      <c r="Q687">
        <f t="shared" ca="1" si="54"/>
        <v>0</v>
      </c>
      <c r="R687">
        <v>59</v>
      </c>
      <c r="S687">
        <v>118</v>
      </c>
      <c r="T687" t="s">
        <v>53</v>
      </c>
      <c r="U687" t="s">
        <v>196</v>
      </c>
      <c r="V687" t="s">
        <v>196</v>
      </c>
    </row>
    <row r="688" spans="1:22" x14ac:dyDescent="0.25">
      <c r="A688">
        <v>13</v>
      </c>
      <c r="C688" t="s">
        <v>1853</v>
      </c>
      <c r="D688" t="s">
        <v>1828</v>
      </c>
      <c r="E688" s="1" t="s">
        <v>1829</v>
      </c>
      <c r="F688" t="s">
        <v>1529</v>
      </c>
      <c r="G688" t="s">
        <v>208</v>
      </c>
      <c r="H688" t="s">
        <v>489</v>
      </c>
      <c r="I688" t="s">
        <v>529</v>
      </c>
      <c r="J688" s="4" t="s">
        <v>530</v>
      </c>
      <c r="K688" t="s">
        <v>1853</v>
      </c>
      <c r="L688" t="s">
        <v>1854</v>
      </c>
      <c r="M688">
        <f t="shared" ca="1" si="50"/>
        <v>0</v>
      </c>
      <c r="N688">
        <f t="shared" ca="1" si="51"/>
        <v>59</v>
      </c>
      <c r="O688">
        <f t="shared" si="52"/>
        <v>0</v>
      </c>
      <c r="P688">
        <f t="shared" ca="1" si="53"/>
        <v>0</v>
      </c>
      <c r="Q688">
        <f t="shared" ca="1" si="54"/>
        <v>0</v>
      </c>
      <c r="R688">
        <v>59</v>
      </c>
      <c r="S688">
        <v>118</v>
      </c>
      <c r="T688" t="s">
        <v>208</v>
      </c>
      <c r="U688" t="s">
        <v>196</v>
      </c>
      <c r="V688" t="s">
        <v>196</v>
      </c>
    </row>
    <row r="689" spans="1:22" x14ac:dyDescent="0.25">
      <c r="A689">
        <v>13</v>
      </c>
      <c r="C689" t="s">
        <v>1855</v>
      </c>
      <c r="D689" t="s">
        <v>1828</v>
      </c>
      <c r="E689" s="1" t="s">
        <v>1829</v>
      </c>
      <c r="F689" t="s">
        <v>1529</v>
      </c>
      <c r="G689" t="s">
        <v>49</v>
      </c>
      <c r="H689" t="s">
        <v>489</v>
      </c>
      <c r="I689" t="s">
        <v>529</v>
      </c>
      <c r="J689" s="4" t="s">
        <v>530</v>
      </c>
      <c r="K689" t="s">
        <v>1855</v>
      </c>
      <c r="L689" t="s">
        <v>1856</v>
      </c>
      <c r="M689">
        <f t="shared" ca="1" si="50"/>
        <v>0</v>
      </c>
      <c r="N689">
        <f t="shared" ca="1" si="51"/>
        <v>59</v>
      </c>
      <c r="O689">
        <f t="shared" si="52"/>
        <v>0</v>
      </c>
      <c r="P689">
        <f t="shared" ca="1" si="53"/>
        <v>0</v>
      </c>
      <c r="Q689">
        <f t="shared" ca="1" si="54"/>
        <v>0</v>
      </c>
      <c r="R689">
        <v>59</v>
      </c>
      <c r="S689">
        <v>118</v>
      </c>
      <c r="T689" t="s">
        <v>49</v>
      </c>
      <c r="U689" t="s">
        <v>196</v>
      </c>
      <c r="V689" t="s">
        <v>196</v>
      </c>
    </row>
    <row r="690" spans="1:22" x14ac:dyDescent="0.25">
      <c r="A690">
        <v>13</v>
      </c>
      <c r="C690" t="s">
        <v>1857</v>
      </c>
      <c r="D690" t="s">
        <v>1828</v>
      </c>
      <c r="E690" s="1" t="s">
        <v>1829</v>
      </c>
      <c r="F690" t="s">
        <v>1529</v>
      </c>
      <c r="G690" t="s">
        <v>50</v>
      </c>
      <c r="H690" t="s">
        <v>489</v>
      </c>
      <c r="I690" t="s">
        <v>529</v>
      </c>
      <c r="J690" s="4" t="s">
        <v>530</v>
      </c>
      <c r="K690" t="s">
        <v>1857</v>
      </c>
      <c r="L690" t="s">
        <v>1858</v>
      </c>
      <c r="M690">
        <f t="shared" ca="1" si="50"/>
        <v>0</v>
      </c>
      <c r="N690">
        <f t="shared" ca="1" si="51"/>
        <v>59</v>
      </c>
      <c r="O690">
        <f t="shared" si="52"/>
        <v>0</v>
      </c>
      <c r="P690">
        <f t="shared" ca="1" si="53"/>
        <v>0</v>
      </c>
      <c r="Q690">
        <f t="shared" ca="1" si="54"/>
        <v>0</v>
      </c>
      <c r="R690">
        <v>59</v>
      </c>
      <c r="S690">
        <v>118</v>
      </c>
      <c r="T690" t="s">
        <v>50</v>
      </c>
      <c r="U690" t="s">
        <v>196</v>
      </c>
      <c r="V690" t="s">
        <v>196</v>
      </c>
    </row>
    <row r="691" spans="1:22" x14ac:dyDescent="0.25">
      <c r="A691">
        <v>13</v>
      </c>
      <c r="C691" t="s">
        <v>1859</v>
      </c>
      <c r="D691" t="s">
        <v>1828</v>
      </c>
      <c r="E691" s="1" t="s">
        <v>1829</v>
      </c>
      <c r="F691" t="s">
        <v>1529</v>
      </c>
      <c r="G691" t="s">
        <v>51</v>
      </c>
      <c r="H691" t="s">
        <v>489</v>
      </c>
      <c r="I691" t="s">
        <v>529</v>
      </c>
      <c r="J691" s="4" t="s">
        <v>530</v>
      </c>
      <c r="K691" t="s">
        <v>1859</v>
      </c>
      <c r="L691" t="s">
        <v>1860</v>
      </c>
      <c r="M691">
        <f t="shared" ca="1" si="50"/>
        <v>0</v>
      </c>
      <c r="N691">
        <f t="shared" ca="1" si="51"/>
        <v>59</v>
      </c>
      <c r="O691">
        <f t="shared" si="52"/>
        <v>0</v>
      </c>
      <c r="P691">
        <f t="shared" ca="1" si="53"/>
        <v>0</v>
      </c>
      <c r="Q691">
        <f t="shared" ca="1" si="54"/>
        <v>0</v>
      </c>
      <c r="R691">
        <v>59</v>
      </c>
      <c r="S691">
        <v>118</v>
      </c>
      <c r="T691" t="s">
        <v>51</v>
      </c>
      <c r="U691" t="s">
        <v>196</v>
      </c>
      <c r="V691" t="s">
        <v>196</v>
      </c>
    </row>
    <row r="692" spans="1:22" x14ac:dyDescent="0.25">
      <c r="A692">
        <v>13</v>
      </c>
      <c r="C692" t="s">
        <v>1861</v>
      </c>
      <c r="D692" t="s">
        <v>1828</v>
      </c>
      <c r="E692" s="1" t="s">
        <v>1829</v>
      </c>
      <c r="F692" t="s">
        <v>1529</v>
      </c>
      <c r="G692" t="s">
        <v>52</v>
      </c>
      <c r="H692" t="s">
        <v>489</v>
      </c>
      <c r="I692" t="s">
        <v>529</v>
      </c>
      <c r="J692" s="4" t="s">
        <v>530</v>
      </c>
      <c r="K692" t="s">
        <v>1861</v>
      </c>
      <c r="L692" t="s">
        <v>1862</v>
      </c>
      <c r="M692">
        <f t="shared" ca="1" si="50"/>
        <v>0</v>
      </c>
      <c r="N692">
        <f t="shared" ca="1" si="51"/>
        <v>59</v>
      </c>
      <c r="O692">
        <f t="shared" si="52"/>
        <v>0</v>
      </c>
      <c r="P692">
        <f t="shared" ca="1" si="53"/>
        <v>0</v>
      </c>
      <c r="Q692">
        <f t="shared" ca="1" si="54"/>
        <v>0</v>
      </c>
      <c r="R692">
        <v>59</v>
      </c>
      <c r="S692">
        <v>118</v>
      </c>
      <c r="T692" t="s">
        <v>52</v>
      </c>
      <c r="U692" t="s">
        <v>196</v>
      </c>
      <c r="V692" t="s">
        <v>196</v>
      </c>
    </row>
    <row r="693" spans="1:22" x14ac:dyDescent="0.25">
      <c r="A693">
        <v>13</v>
      </c>
      <c r="C693" t="s">
        <v>1863</v>
      </c>
      <c r="D693" t="s">
        <v>1828</v>
      </c>
      <c r="E693" s="1" t="s">
        <v>1829</v>
      </c>
      <c r="F693" t="s">
        <v>1529</v>
      </c>
      <c r="G693" t="s">
        <v>53</v>
      </c>
      <c r="H693" t="s">
        <v>489</v>
      </c>
      <c r="I693" t="s">
        <v>529</v>
      </c>
      <c r="J693" s="4" t="s">
        <v>530</v>
      </c>
      <c r="K693" t="s">
        <v>1863</v>
      </c>
      <c r="L693" t="s">
        <v>1864</v>
      </c>
      <c r="M693">
        <f t="shared" ca="1" si="50"/>
        <v>0</v>
      </c>
      <c r="N693">
        <f t="shared" ca="1" si="51"/>
        <v>59</v>
      </c>
      <c r="O693">
        <f t="shared" si="52"/>
        <v>0</v>
      </c>
      <c r="P693">
        <f t="shared" ca="1" si="53"/>
        <v>0</v>
      </c>
      <c r="Q693">
        <f t="shared" ca="1" si="54"/>
        <v>0</v>
      </c>
      <c r="R693">
        <v>59</v>
      </c>
      <c r="S693">
        <v>118</v>
      </c>
      <c r="T693" t="s">
        <v>53</v>
      </c>
      <c r="U693" t="s">
        <v>196</v>
      </c>
      <c r="V693" t="s">
        <v>196</v>
      </c>
    </row>
    <row r="694" spans="1:22" x14ac:dyDescent="0.25">
      <c r="A694">
        <v>14</v>
      </c>
      <c r="C694" t="s">
        <v>1865</v>
      </c>
      <c r="D694" t="s">
        <v>1866</v>
      </c>
      <c r="E694" s="1" t="s">
        <v>1867</v>
      </c>
      <c r="F694" t="s">
        <v>921</v>
      </c>
      <c r="G694" t="s">
        <v>208</v>
      </c>
      <c r="H694" t="s">
        <v>489</v>
      </c>
      <c r="I694" t="s">
        <v>529</v>
      </c>
      <c r="J694" s="4" t="s">
        <v>530</v>
      </c>
      <c r="K694" t="s">
        <v>1865</v>
      </c>
      <c r="L694" t="s">
        <v>1868</v>
      </c>
      <c r="M694">
        <f t="shared" ca="1" si="50"/>
        <v>0</v>
      </c>
      <c r="N694">
        <f t="shared" ca="1" si="51"/>
        <v>55</v>
      </c>
      <c r="O694">
        <f t="shared" si="52"/>
        <v>0</v>
      </c>
      <c r="P694">
        <f t="shared" ca="1" si="53"/>
        <v>0</v>
      </c>
      <c r="Q694">
        <f t="shared" ca="1" si="54"/>
        <v>0</v>
      </c>
      <c r="R694">
        <v>55</v>
      </c>
      <c r="S694">
        <v>110</v>
      </c>
      <c r="T694" t="s">
        <v>208</v>
      </c>
      <c r="U694" t="s">
        <v>196</v>
      </c>
      <c r="V694" t="s">
        <v>196</v>
      </c>
    </row>
    <row r="695" spans="1:22" x14ac:dyDescent="0.25">
      <c r="A695">
        <v>14</v>
      </c>
      <c r="C695" t="s">
        <v>1869</v>
      </c>
      <c r="D695" t="s">
        <v>1866</v>
      </c>
      <c r="E695" s="1" t="s">
        <v>1867</v>
      </c>
      <c r="F695" t="s">
        <v>921</v>
      </c>
      <c r="G695" t="s">
        <v>49</v>
      </c>
      <c r="H695" t="s">
        <v>489</v>
      </c>
      <c r="I695" t="s">
        <v>529</v>
      </c>
      <c r="J695" s="4" t="s">
        <v>530</v>
      </c>
      <c r="K695" t="s">
        <v>1869</v>
      </c>
      <c r="L695" t="s">
        <v>1870</v>
      </c>
      <c r="M695">
        <f t="shared" ca="1" si="50"/>
        <v>0</v>
      </c>
      <c r="N695">
        <f t="shared" ca="1" si="51"/>
        <v>55</v>
      </c>
      <c r="O695">
        <f t="shared" si="52"/>
        <v>0</v>
      </c>
      <c r="P695">
        <f t="shared" ca="1" si="53"/>
        <v>0</v>
      </c>
      <c r="Q695">
        <f t="shared" ca="1" si="54"/>
        <v>0</v>
      </c>
      <c r="R695">
        <v>55</v>
      </c>
      <c r="S695">
        <v>110</v>
      </c>
      <c r="T695" t="s">
        <v>49</v>
      </c>
      <c r="U695" t="s">
        <v>196</v>
      </c>
      <c r="V695" t="s">
        <v>196</v>
      </c>
    </row>
    <row r="696" spans="1:22" x14ac:dyDescent="0.25">
      <c r="A696">
        <v>14</v>
      </c>
      <c r="C696" t="s">
        <v>1871</v>
      </c>
      <c r="D696" t="s">
        <v>1866</v>
      </c>
      <c r="E696" s="1" t="s">
        <v>1867</v>
      </c>
      <c r="F696" t="s">
        <v>921</v>
      </c>
      <c r="G696" t="s">
        <v>50</v>
      </c>
      <c r="H696" t="s">
        <v>489</v>
      </c>
      <c r="I696" t="s">
        <v>529</v>
      </c>
      <c r="J696" s="4" t="s">
        <v>530</v>
      </c>
      <c r="K696" t="s">
        <v>1871</v>
      </c>
      <c r="L696" t="s">
        <v>1872</v>
      </c>
      <c r="M696">
        <f t="shared" ca="1" si="50"/>
        <v>0</v>
      </c>
      <c r="N696">
        <f t="shared" ca="1" si="51"/>
        <v>55</v>
      </c>
      <c r="O696">
        <f t="shared" si="52"/>
        <v>0</v>
      </c>
      <c r="P696">
        <f t="shared" ca="1" si="53"/>
        <v>0</v>
      </c>
      <c r="Q696">
        <f t="shared" ca="1" si="54"/>
        <v>0</v>
      </c>
      <c r="R696">
        <v>55</v>
      </c>
      <c r="S696">
        <v>110</v>
      </c>
      <c r="T696" t="s">
        <v>50</v>
      </c>
      <c r="U696" t="s">
        <v>196</v>
      </c>
      <c r="V696" t="s">
        <v>196</v>
      </c>
    </row>
    <row r="697" spans="1:22" x14ac:dyDescent="0.25">
      <c r="A697">
        <v>14</v>
      </c>
      <c r="C697" t="s">
        <v>1873</v>
      </c>
      <c r="D697" t="s">
        <v>1866</v>
      </c>
      <c r="E697" s="1" t="s">
        <v>1867</v>
      </c>
      <c r="F697" t="s">
        <v>921</v>
      </c>
      <c r="G697" t="s">
        <v>51</v>
      </c>
      <c r="H697" t="s">
        <v>489</v>
      </c>
      <c r="I697" t="s">
        <v>529</v>
      </c>
      <c r="J697" s="4" t="s">
        <v>530</v>
      </c>
      <c r="K697" t="s">
        <v>1873</v>
      </c>
      <c r="L697" t="s">
        <v>1874</v>
      </c>
      <c r="M697">
        <f t="shared" ca="1" si="50"/>
        <v>0</v>
      </c>
      <c r="N697">
        <f t="shared" ca="1" si="51"/>
        <v>55</v>
      </c>
      <c r="O697">
        <f t="shared" si="52"/>
        <v>0</v>
      </c>
      <c r="P697">
        <f t="shared" ca="1" si="53"/>
        <v>0</v>
      </c>
      <c r="Q697">
        <f t="shared" ca="1" si="54"/>
        <v>0</v>
      </c>
      <c r="R697">
        <v>55</v>
      </c>
      <c r="S697">
        <v>110</v>
      </c>
      <c r="T697" t="s">
        <v>51</v>
      </c>
      <c r="U697" t="s">
        <v>196</v>
      </c>
      <c r="V697" t="s">
        <v>196</v>
      </c>
    </row>
    <row r="698" spans="1:22" x14ac:dyDescent="0.25">
      <c r="A698">
        <v>14</v>
      </c>
      <c r="C698" t="s">
        <v>1875</v>
      </c>
      <c r="D698" t="s">
        <v>1866</v>
      </c>
      <c r="E698" s="1" t="s">
        <v>1867</v>
      </c>
      <c r="F698" t="s">
        <v>921</v>
      </c>
      <c r="G698" t="s">
        <v>52</v>
      </c>
      <c r="H698" t="s">
        <v>489</v>
      </c>
      <c r="I698" t="s">
        <v>529</v>
      </c>
      <c r="J698" s="4" t="s">
        <v>530</v>
      </c>
      <c r="K698" t="s">
        <v>1875</v>
      </c>
      <c r="L698" t="s">
        <v>1876</v>
      </c>
      <c r="M698">
        <f t="shared" ca="1" si="50"/>
        <v>0</v>
      </c>
      <c r="N698">
        <f t="shared" ca="1" si="51"/>
        <v>55</v>
      </c>
      <c r="O698">
        <f t="shared" si="52"/>
        <v>0</v>
      </c>
      <c r="P698">
        <f t="shared" ca="1" si="53"/>
        <v>0</v>
      </c>
      <c r="Q698">
        <f t="shared" ca="1" si="54"/>
        <v>0</v>
      </c>
      <c r="R698">
        <v>55</v>
      </c>
      <c r="S698">
        <v>110</v>
      </c>
      <c r="T698" t="s">
        <v>52</v>
      </c>
      <c r="U698" t="s">
        <v>196</v>
      </c>
      <c r="V698" t="s">
        <v>196</v>
      </c>
    </row>
    <row r="699" spans="1:22" x14ac:dyDescent="0.25">
      <c r="A699">
        <v>14</v>
      </c>
      <c r="C699" t="s">
        <v>1877</v>
      </c>
      <c r="D699" t="s">
        <v>1866</v>
      </c>
      <c r="E699" s="1" t="s">
        <v>1867</v>
      </c>
      <c r="F699" t="s">
        <v>921</v>
      </c>
      <c r="G699" t="s">
        <v>53</v>
      </c>
      <c r="H699" t="s">
        <v>489</v>
      </c>
      <c r="I699" t="s">
        <v>529</v>
      </c>
      <c r="J699" s="4" t="s">
        <v>530</v>
      </c>
      <c r="K699" t="s">
        <v>1877</v>
      </c>
      <c r="L699" t="s">
        <v>1878</v>
      </c>
      <c r="M699">
        <f t="shared" ca="1" si="50"/>
        <v>0</v>
      </c>
      <c r="N699">
        <f t="shared" ca="1" si="51"/>
        <v>55</v>
      </c>
      <c r="O699">
        <f t="shared" si="52"/>
        <v>0</v>
      </c>
      <c r="P699">
        <f t="shared" ca="1" si="53"/>
        <v>0</v>
      </c>
      <c r="Q699">
        <f t="shared" ca="1" si="54"/>
        <v>0</v>
      </c>
      <c r="R699">
        <v>55</v>
      </c>
      <c r="S699">
        <v>110</v>
      </c>
      <c r="T699" t="s">
        <v>53</v>
      </c>
      <c r="U699" t="s">
        <v>196</v>
      </c>
      <c r="V699" t="s">
        <v>196</v>
      </c>
    </row>
    <row r="700" spans="1:22" x14ac:dyDescent="0.25">
      <c r="A700">
        <v>15</v>
      </c>
      <c r="C700" t="s">
        <v>1879</v>
      </c>
      <c r="D700" t="s">
        <v>1866</v>
      </c>
      <c r="E700" s="1" t="s">
        <v>1867</v>
      </c>
      <c r="F700" t="s">
        <v>934</v>
      </c>
      <c r="G700" t="s">
        <v>208</v>
      </c>
      <c r="H700" t="s">
        <v>489</v>
      </c>
      <c r="I700" t="s">
        <v>529</v>
      </c>
      <c r="J700" s="4" t="s">
        <v>530</v>
      </c>
      <c r="K700" t="s">
        <v>1879</v>
      </c>
      <c r="L700" t="s">
        <v>1880</v>
      </c>
      <c r="M700">
        <f t="shared" ca="1" si="50"/>
        <v>0</v>
      </c>
      <c r="N700">
        <f t="shared" ca="1" si="51"/>
        <v>55</v>
      </c>
      <c r="O700">
        <f t="shared" si="52"/>
        <v>0</v>
      </c>
      <c r="P700">
        <f t="shared" ca="1" si="53"/>
        <v>0</v>
      </c>
      <c r="Q700">
        <f t="shared" ca="1" si="54"/>
        <v>0</v>
      </c>
      <c r="R700">
        <v>55</v>
      </c>
      <c r="S700">
        <v>110</v>
      </c>
      <c r="T700" t="s">
        <v>208</v>
      </c>
      <c r="U700" t="s">
        <v>196</v>
      </c>
      <c r="V700" t="s">
        <v>196</v>
      </c>
    </row>
    <row r="701" spans="1:22" x14ac:dyDescent="0.25">
      <c r="A701">
        <v>15</v>
      </c>
      <c r="C701" t="s">
        <v>1881</v>
      </c>
      <c r="D701" t="s">
        <v>1866</v>
      </c>
      <c r="E701" s="1" t="s">
        <v>1867</v>
      </c>
      <c r="F701" t="s">
        <v>934</v>
      </c>
      <c r="G701" t="s">
        <v>49</v>
      </c>
      <c r="H701" t="s">
        <v>489</v>
      </c>
      <c r="I701" t="s">
        <v>529</v>
      </c>
      <c r="J701" s="4" t="s">
        <v>530</v>
      </c>
      <c r="K701" t="s">
        <v>1881</v>
      </c>
      <c r="L701" t="s">
        <v>1882</v>
      </c>
      <c r="M701">
        <f t="shared" ca="1" si="50"/>
        <v>0</v>
      </c>
      <c r="N701">
        <f t="shared" ca="1" si="51"/>
        <v>55</v>
      </c>
      <c r="O701">
        <f t="shared" si="52"/>
        <v>0</v>
      </c>
      <c r="P701">
        <f t="shared" ca="1" si="53"/>
        <v>0</v>
      </c>
      <c r="Q701">
        <f t="shared" ca="1" si="54"/>
        <v>0</v>
      </c>
      <c r="R701">
        <v>55</v>
      </c>
      <c r="S701">
        <v>110</v>
      </c>
      <c r="T701" t="s">
        <v>49</v>
      </c>
      <c r="U701" t="s">
        <v>196</v>
      </c>
      <c r="V701" t="s">
        <v>196</v>
      </c>
    </row>
    <row r="702" spans="1:22" x14ac:dyDescent="0.25">
      <c r="A702">
        <v>15</v>
      </c>
      <c r="C702" t="s">
        <v>1883</v>
      </c>
      <c r="D702" t="s">
        <v>1866</v>
      </c>
      <c r="E702" s="1" t="s">
        <v>1867</v>
      </c>
      <c r="F702" t="s">
        <v>934</v>
      </c>
      <c r="G702" t="s">
        <v>50</v>
      </c>
      <c r="H702" t="s">
        <v>489</v>
      </c>
      <c r="I702" t="s">
        <v>529</v>
      </c>
      <c r="J702" s="4" t="s">
        <v>530</v>
      </c>
      <c r="K702" t="s">
        <v>1883</v>
      </c>
      <c r="L702" t="s">
        <v>1884</v>
      </c>
      <c r="M702">
        <f t="shared" ca="1" si="50"/>
        <v>0</v>
      </c>
      <c r="N702">
        <f t="shared" ca="1" si="51"/>
        <v>55</v>
      </c>
      <c r="O702">
        <f t="shared" si="52"/>
        <v>0</v>
      </c>
      <c r="P702">
        <f t="shared" ca="1" si="53"/>
        <v>0</v>
      </c>
      <c r="Q702">
        <f t="shared" ca="1" si="54"/>
        <v>0</v>
      </c>
      <c r="R702">
        <v>55</v>
      </c>
      <c r="S702">
        <v>110</v>
      </c>
      <c r="T702" t="s">
        <v>50</v>
      </c>
      <c r="U702" t="s">
        <v>196</v>
      </c>
      <c r="V702" t="s">
        <v>196</v>
      </c>
    </row>
    <row r="703" spans="1:22" x14ac:dyDescent="0.25">
      <c r="A703">
        <v>15</v>
      </c>
      <c r="C703" t="s">
        <v>1885</v>
      </c>
      <c r="D703" t="s">
        <v>1866</v>
      </c>
      <c r="E703" s="1" t="s">
        <v>1867</v>
      </c>
      <c r="F703" t="s">
        <v>934</v>
      </c>
      <c r="G703" t="s">
        <v>51</v>
      </c>
      <c r="H703" t="s">
        <v>489</v>
      </c>
      <c r="I703" t="s">
        <v>529</v>
      </c>
      <c r="J703" s="4" t="s">
        <v>530</v>
      </c>
      <c r="K703" t="s">
        <v>1885</v>
      </c>
      <c r="L703" t="s">
        <v>1886</v>
      </c>
      <c r="M703">
        <f t="shared" ca="1" si="50"/>
        <v>0</v>
      </c>
      <c r="N703">
        <f t="shared" ca="1" si="51"/>
        <v>55</v>
      </c>
      <c r="O703">
        <f t="shared" si="52"/>
        <v>0</v>
      </c>
      <c r="P703">
        <f t="shared" ca="1" si="53"/>
        <v>0</v>
      </c>
      <c r="Q703">
        <f t="shared" ca="1" si="54"/>
        <v>0</v>
      </c>
      <c r="R703">
        <v>55</v>
      </c>
      <c r="S703">
        <v>110</v>
      </c>
      <c r="T703" t="s">
        <v>51</v>
      </c>
      <c r="U703" t="s">
        <v>196</v>
      </c>
      <c r="V703" t="s">
        <v>196</v>
      </c>
    </row>
    <row r="704" spans="1:22" x14ac:dyDescent="0.25">
      <c r="A704">
        <v>15</v>
      </c>
      <c r="C704" t="s">
        <v>1887</v>
      </c>
      <c r="D704" t="s">
        <v>1866</v>
      </c>
      <c r="E704" s="1" t="s">
        <v>1867</v>
      </c>
      <c r="F704" t="s">
        <v>934</v>
      </c>
      <c r="G704" t="s">
        <v>52</v>
      </c>
      <c r="H704" t="s">
        <v>489</v>
      </c>
      <c r="I704" t="s">
        <v>529</v>
      </c>
      <c r="J704" s="4" t="s">
        <v>530</v>
      </c>
      <c r="K704" t="s">
        <v>1887</v>
      </c>
      <c r="L704" t="s">
        <v>1888</v>
      </c>
      <c r="M704">
        <f t="shared" ca="1" si="50"/>
        <v>0</v>
      </c>
      <c r="N704">
        <f t="shared" ca="1" si="51"/>
        <v>55</v>
      </c>
      <c r="O704">
        <f t="shared" si="52"/>
        <v>0</v>
      </c>
      <c r="P704">
        <f t="shared" ca="1" si="53"/>
        <v>0</v>
      </c>
      <c r="Q704">
        <f t="shared" ca="1" si="54"/>
        <v>0</v>
      </c>
      <c r="R704">
        <v>55</v>
      </c>
      <c r="S704">
        <v>110</v>
      </c>
      <c r="T704" t="s">
        <v>52</v>
      </c>
      <c r="U704" t="s">
        <v>196</v>
      </c>
      <c r="V704" t="s">
        <v>196</v>
      </c>
    </row>
    <row r="705" spans="1:22" x14ac:dyDescent="0.25">
      <c r="A705">
        <v>15</v>
      </c>
      <c r="C705" t="s">
        <v>1889</v>
      </c>
      <c r="D705" t="s">
        <v>1866</v>
      </c>
      <c r="E705" s="1" t="s">
        <v>1867</v>
      </c>
      <c r="F705" t="s">
        <v>934</v>
      </c>
      <c r="G705" t="s">
        <v>53</v>
      </c>
      <c r="H705" t="s">
        <v>489</v>
      </c>
      <c r="I705" t="s">
        <v>529</v>
      </c>
      <c r="J705" s="4" t="s">
        <v>530</v>
      </c>
      <c r="K705" t="s">
        <v>1889</v>
      </c>
      <c r="L705" t="s">
        <v>1890</v>
      </c>
      <c r="M705">
        <f t="shared" ca="1" si="50"/>
        <v>0</v>
      </c>
      <c r="N705">
        <f t="shared" ca="1" si="51"/>
        <v>55</v>
      </c>
      <c r="O705">
        <f t="shared" si="52"/>
        <v>0</v>
      </c>
      <c r="P705">
        <f t="shared" ca="1" si="53"/>
        <v>0</v>
      </c>
      <c r="Q705">
        <f t="shared" ca="1" si="54"/>
        <v>0</v>
      </c>
      <c r="R705">
        <v>55</v>
      </c>
      <c r="S705">
        <v>110</v>
      </c>
      <c r="T705" t="s">
        <v>53</v>
      </c>
      <c r="U705" t="s">
        <v>196</v>
      </c>
      <c r="V705" t="s">
        <v>196</v>
      </c>
    </row>
    <row r="706" spans="1:22" x14ac:dyDescent="0.25">
      <c r="A706">
        <v>1</v>
      </c>
      <c r="C706" t="s">
        <v>1891</v>
      </c>
      <c r="D706" t="s">
        <v>1892</v>
      </c>
      <c r="E706" s="1" t="s">
        <v>1893</v>
      </c>
      <c r="F706" t="s">
        <v>484</v>
      </c>
      <c r="G706" t="s">
        <v>300</v>
      </c>
      <c r="H706" t="s">
        <v>509</v>
      </c>
      <c r="I706" t="s">
        <v>527</v>
      </c>
      <c r="J706" s="4" t="s">
        <v>528</v>
      </c>
      <c r="K706" t="s">
        <v>1891</v>
      </c>
      <c r="L706" t="s">
        <v>1894</v>
      </c>
      <c r="M706">
        <f t="shared" ca="1" si="50"/>
        <v>0</v>
      </c>
      <c r="N706">
        <f t="shared" ca="1" si="51"/>
        <v>45</v>
      </c>
      <c r="O706">
        <f t="shared" si="52"/>
        <v>0</v>
      </c>
      <c r="P706">
        <f t="shared" ca="1" si="53"/>
        <v>0</v>
      </c>
      <c r="Q706">
        <f t="shared" ca="1" si="54"/>
        <v>0</v>
      </c>
      <c r="R706">
        <v>45</v>
      </c>
      <c r="S706">
        <v>90</v>
      </c>
      <c r="T706" t="s">
        <v>300</v>
      </c>
      <c r="U706" t="s">
        <v>425</v>
      </c>
      <c r="V706" t="s">
        <v>196</v>
      </c>
    </row>
    <row r="707" spans="1:22" x14ac:dyDescent="0.25">
      <c r="A707">
        <v>1</v>
      </c>
      <c r="C707" t="s">
        <v>1895</v>
      </c>
      <c r="D707" t="s">
        <v>1892</v>
      </c>
      <c r="E707" s="1" t="s">
        <v>1893</v>
      </c>
      <c r="F707" t="s">
        <v>484</v>
      </c>
      <c r="G707" t="s">
        <v>307</v>
      </c>
      <c r="H707" t="s">
        <v>509</v>
      </c>
      <c r="I707" t="s">
        <v>527</v>
      </c>
      <c r="J707" s="4" t="s">
        <v>528</v>
      </c>
      <c r="K707" t="s">
        <v>1895</v>
      </c>
      <c r="L707" t="s">
        <v>1896</v>
      </c>
      <c r="M707">
        <f t="shared" ca="1" si="50"/>
        <v>0</v>
      </c>
      <c r="N707">
        <f t="shared" ca="1" si="51"/>
        <v>45</v>
      </c>
      <c r="O707">
        <f t="shared" si="52"/>
        <v>0</v>
      </c>
      <c r="P707">
        <f t="shared" ca="1" si="53"/>
        <v>0</v>
      </c>
      <c r="Q707">
        <f t="shared" ca="1" si="54"/>
        <v>0</v>
      </c>
      <c r="R707">
        <v>45</v>
      </c>
      <c r="S707">
        <v>90</v>
      </c>
      <c r="T707" t="s">
        <v>307</v>
      </c>
      <c r="U707" t="s">
        <v>425</v>
      </c>
      <c r="V707" t="s">
        <v>196</v>
      </c>
    </row>
    <row r="708" spans="1:22" x14ac:dyDescent="0.25">
      <c r="A708">
        <v>1</v>
      </c>
      <c r="C708" t="s">
        <v>1897</v>
      </c>
      <c r="D708" t="s">
        <v>1892</v>
      </c>
      <c r="E708" s="1" t="s">
        <v>1893</v>
      </c>
      <c r="F708" t="s">
        <v>484</v>
      </c>
      <c r="G708" t="s">
        <v>309</v>
      </c>
      <c r="H708" t="s">
        <v>509</v>
      </c>
      <c r="I708" t="s">
        <v>527</v>
      </c>
      <c r="J708" s="4" t="s">
        <v>528</v>
      </c>
      <c r="K708" t="s">
        <v>1897</v>
      </c>
      <c r="L708" t="s">
        <v>1898</v>
      </c>
      <c r="M708">
        <f t="shared" ca="1" si="50"/>
        <v>0</v>
      </c>
      <c r="N708">
        <f t="shared" ca="1" si="51"/>
        <v>45</v>
      </c>
      <c r="O708">
        <f t="shared" si="52"/>
        <v>0</v>
      </c>
      <c r="P708">
        <f t="shared" ca="1" si="53"/>
        <v>0</v>
      </c>
      <c r="Q708">
        <f t="shared" ca="1" si="54"/>
        <v>0</v>
      </c>
      <c r="R708">
        <v>45</v>
      </c>
      <c r="S708">
        <v>90</v>
      </c>
      <c r="T708" t="s">
        <v>309</v>
      </c>
      <c r="U708" t="s">
        <v>425</v>
      </c>
      <c r="V708" t="s">
        <v>196</v>
      </c>
    </row>
    <row r="709" spans="1:22" x14ac:dyDescent="0.25">
      <c r="A709">
        <v>1</v>
      </c>
      <c r="C709" t="s">
        <v>1899</v>
      </c>
      <c r="D709" t="s">
        <v>1892</v>
      </c>
      <c r="E709" s="1" t="s">
        <v>1893</v>
      </c>
      <c r="F709" t="s">
        <v>484</v>
      </c>
      <c r="G709" t="s">
        <v>217</v>
      </c>
      <c r="H709" t="s">
        <v>509</v>
      </c>
      <c r="I709" t="s">
        <v>527</v>
      </c>
      <c r="J709" s="4" t="s">
        <v>528</v>
      </c>
      <c r="K709" t="s">
        <v>1899</v>
      </c>
      <c r="L709" t="s">
        <v>1900</v>
      </c>
      <c r="M709">
        <f t="shared" ca="1" si="50"/>
        <v>0</v>
      </c>
      <c r="N709">
        <f t="shared" ca="1" si="51"/>
        <v>45</v>
      </c>
      <c r="O709">
        <f t="shared" si="52"/>
        <v>0</v>
      </c>
      <c r="P709">
        <f t="shared" ca="1" si="53"/>
        <v>0</v>
      </c>
      <c r="Q709">
        <f t="shared" ca="1" si="54"/>
        <v>0</v>
      </c>
      <c r="R709">
        <v>45</v>
      </c>
      <c r="S709">
        <v>90</v>
      </c>
      <c r="T709" t="s">
        <v>217</v>
      </c>
      <c r="U709" t="s">
        <v>425</v>
      </c>
      <c r="V709" t="s">
        <v>196</v>
      </c>
    </row>
    <row r="710" spans="1:22" x14ac:dyDescent="0.25">
      <c r="A710">
        <v>1</v>
      </c>
      <c r="C710" t="s">
        <v>1901</v>
      </c>
      <c r="D710" t="s">
        <v>1892</v>
      </c>
      <c r="E710" s="1" t="s">
        <v>1893</v>
      </c>
      <c r="F710" t="s">
        <v>484</v>
      </c>
      <c r="G710" t="s">
        <v>314</v>
      </c>
      <c r="H710" t="s">
        <v>509</v>
      </c>
      <c r="I710" t="s">
        <v>527</v>
      </c>
      <c r="J710" s="4" t="s">
        <v>528</v>
      </c>
      <c r="K710" t="s">
        <v>1901</v>
      </c>
      <c r="L710" t="s">
        <v>1902</v>
      </c>
      <c r="M710">
        <f t="shared" ca="1" si="50"/>
        <v>0</v>
      </c>
      <c r="N710">
        <f t="shared" ca="1" si="51"/>
        <v>45</v>
      </c>
      <c r="O710">
        <f t="shared" si="52"/>
        <v>0</v>
      </c>
      <c r="P710">
        <f t="shared" ca="1" si="53"/>
        <v>0</v>
      </c>
      <c r="Q710">
        <f t="shared" ca="1" si="54"/>
        <v>0</v>
      </c>
      <c r="R710">
        <v>45</v>
      </c>
      <c r="S710">
        <v>90</v>
      </c>
      <c r="T710" t="s">
        <v>314</v>
      </c>
      <c r="U710" t="s">
        <v>425</v>
      </c>
      <c r="V710" t="s">
        <v>196</v>
      </c>
    </row>
    <row r="711" spans="1:22" x14ac:dyDescent="0.25">
      <c r="A711">
        <v>1</v>
      </c>
      <c r="C711" t="s">
        <v>1903</v>
      </c>
      <c r="D711" t="s">
        <v>1892</v>
      </c>
      <c r="E711" s="1" t="s">
        <v>1893</v>
      </c>
      <c r="F711" t="s">
        <v>484</v>
      </c>
      <c r="G711" t="s">
        <v>301</v>
      </c>
      <c r="H711" t="s">
        <v>509</v>
      </c>
      <c r="I711" t="s">
        <v>527</v>
      </c>
      <c r="J711" s="4" t="s">
        <v>528</v>
      </c>
      <c r="K711" t="s">
        <v>1903</v>
      </c>
      <c r="L711" t="s">
        <v>1904</v>
      </c>
      <c r="M711">
        <f t="shared" ref="M711:M774" ca="1" si="55">IF(ISERROR(VLOOKUP(A711,INDIRECT(J711),MATCH(G711,INDIRECT(I711),FALSE))),0,VLOOKUP(A711,INDIRECT(J711),MATCH(G711,INDIRECT(I711),FALSE)))</f>
        <v>0</v>
      </c>
      <c r="N711">
        <f t="shared" ref="N711:N774" ca="1" si="56">IF(ISERROR(VLOOKUP(A711,INDIRECT(J711),MATCH("WHLS $",INDIRECT(I711),FALSE))),0,VLOOKUP(A711,INDIRECT(J711),MATCH("WHLS $",INDIRECT(I711),FALSE)))</f>
        <v>45</v>
      </c>
      <c r="O711">
        <f t="shared" ref="O711:O774" si="57">(DiscountBooking+DiscountExtra) * 100</f>
        <v>0</v>
      </c>
      <c r="P711">
        <f t="shared" ref="P711:P774" ca="1" si="58">M711*R711</f>
        <v>0</v>
      </c>
      <c r="Q711">
        <f t="shared" ref="Q711:Q774" ca="1" si="59">P711*(1-(O711/100))</f>
        <v>0</v>
      </c>
      <c r="R711">
        <v>45</v>
      </c>
      <c r="S711">
        <v>90</v>
      </c>
      <c r="T711" t="s">
        <v>301</v>
      </c>
      <c r="U711" t="s">
        <v>425</v>
      </c>
      <c r="V711" t="s">
        <v>196</v>
      </c>
    </row>
    <row r="712" spans="1:22" x14ac:dyDescent="0.25">
      <c r="A712">
        <v>1</v>
      </c>
      <c r="C712" t="s">
        <v>1905</v>
      </c>
      <c r="D712" t="s">
        <v>1892</v>
      </c>
      <c r="E712" s="1" t="s">
        <v>1893</v>
      </c>
      <c r="F712" t="s">
        <v>484</v>
      </c>
      <c r="G712" t="s">
        <v>303</v>
      </c>
      <c r="H712" t="s">
        <v>509</v>
      </c>
      <c r="I712" t="s">
        <v>527</v>
      </c>
      <c r="J712" s="4" t="s">
        <v>528</v>
      </c>
      <c r="K712" t="s">
        <v>1905</v>
      </c>
      <c r="L712" t="s">
        <v>1906</v>
      </c>
      <c r="M712">
        <f t="shared" ca="1" si="55"/>
        <v>0</v>
      </c>
      <c r="N712">
        <f t="shared" ca="1" si="56"/>
        <v>45</v>
      </c>
      <c r="O712">
        <f t="shared" si="57"/>
        <v>0</v>
      </c>
      <c r="P712">
        <f t="shared" ca="1" si="58"/>
        <v>0</v>
      </c>
      <c r="Q712">
        <f t="shared" ca="1" si="59"/>
        <v>0</v>
      </c>
      <c r="R712">
        <v>45</v>
      </c>
      <c r="S712">
        <v>90</v>
      </c>
      <c r="T712" t="s">
        <v>303</v>
      </c>
      <c r="U712" t="s">
        <v>425</v>
      </c>
      <c r="V712" t="s">
        <v>196</v>
      </c>
    </row>
    <row r="713" spans="1:22" x14ac:dyDescent="0.25">
      <c r="A713">
        <v>2</v>
      </c>
      <c r="C713" t="s">
        <v>1907</v>
      </c>
      <c r="D713" t="s">
        <v>1892</v>
      </c>
      <c r="E713" s="1" t="s">
        <v>1893</v>
      </c>
      <c r="F713" t="s">
        <v>1908</v>
      </c>
      <c r="G713" t="s">
        <v>309</v>
      </c>
      <c r="H713" t="s">
        <v>509</v>
      </c>
      <c r="I713" t="s">
        <v>527</v>
      </c>
      <c r="J713" s="4" t="s">
        <v>528</v>
      </c>
      <c r="K713" t="s">
        <v>1907</v>
      </c>
      <c r="L713" t="s">
        <v>1909</v>
      </c>
      <c r="M713">
        <f t="shared" ca="1" si="55"/>
        <v>0</v>
      </c>
      <c r="N713">
        <f t="shared" ca="1" si="56"/>
        <v>45</v>
      </c>
      <c r="O713">
        <f t="shared" si="57"/>
        <v>0</v>
      </c>
      <c r="P713">
        <f t="shared" ca="1" si="58"/>
        <v>0</v>
      </c>
      <c r="Q713">
        <f t="shared" ca="1" si="59"/>
        <v>0</v>
      </c>
      <c r="R713">
        <v>45</v>
      </c>
      <c r="S713">
        <v>90</v>
      </c>
      <c r="T713" t="s">
        <v>309</v>
      </c>
      <c r="U713" t="s">
        <v>425</v>
      </c>
      <c r="V713" t="s">
        <v>196</v>
      </c>
    </row>
    <row r="714" spans="1:22" x14ac:dyDescent="0.25">
      <c r="A714">
        <v>2</v>
      </c>
      <c r="C714" t="s">
        <v>1910</v>
      </c>
      <c r="D714" t="s">
        <v>1892</v>
      </c>
      <c r="E714" s="1" t="s">
        <v>1893</v>
      </c>
      <c r="F714" t="s">
        <v>1908</v>
      </c>
      <c r="G714" t="s">
        <v>217</v>
      </c>
      <c r="H714" t="s">
        <v>509</v>
      </c>
      <c r="I714" t="s">
        <v>527</v>
      </c>
      <c r="J714" s="4" t="s">
        <v>528</v>
      </c>
      <c r="K714" t="s">
        <v>1910</v>
      </c>
      <c r="L714" t="s">
        <v>1911</v>
      </c>
      <c r="M714">
        <f t="shared" ca="1" si="55"/>
        <v>0</v>
      </c>
      <c r="N714">
        <f t="shared" ca="1" si="56"/>
        <v>45</v>
      </c>
      <c r="O714">
        <f t="shared" si="57"/>
        <v>0</v>
      </c>
      <c r="P714">
        <f t="shared" ca="1" si="58"/>
        <v>0</v>
      </c>
      <c r="Q714">
        <f t="shared" ca="1" si="59"/>
        <v>0</v>
      </c>
      <c r="R714">
        <v>45</v>
      </c>
      <c r="S714">
        <v>90</v>
      </c>
      <c r="T714" t="s">
        <v>217</v>
      </c>
      <c r="U714" t="s">
        <v>425</v>
      </c>
      <c r="V714" t="s">
        <v>196</v>
      </c>
    </row>
    <row r="715" spans="1:22" x14ac:dyDescent="0.25">
      <c r="A715">
        <v>2</v>
      </c>
      <c r="C715" t="s">
        <v>1912</v>
      </c>
      <c r="D715" t="s">
        <v>1892</v>
      </c>
      <c r="E715" s="1" t="s">
        <v>1893</v>
      </c>
      <c r="F715" t="s">
        <v>1908</v>
      </c>
      <c r="G715" t="s">
        <v>314</v>
      </c>
      <c r="H715" t="s">
        <v>509</v>
      </c>
      <c r="I715" t="s">
        <v>527</v>
      </c>
      <c r="J715" s="4" t="s">
        <v>528</v>
      </c>
      <c r="K715" t="s">
        <v>1912</v>
      </c>
      <c r="L715" t="s">
        <v>1913</v>
      </c>
      <c r="M715">
        <f t="shared" ca="1" si="55"/>
        <v>0</v>
      </c>
      <c r="N715">
        <f t="shared" ca="1" si="56"/>
        <v>45</v>
      </c>
      <c r="O715">
        <f t="shared" si="57"/>
        <v>0</v>
      </c>
      <c r="P715">
        <f t="shared" ca="1" si="58"/>
        <v>0</v>
      </c>
      <c r="Q715">
        <f t="shared" ca="1" si="59"/>
        <v>0</v>
      </c>
      <c r="R715">
        <v>45</v>
      </c>
      <c r="S715">
        <v>90</v>
      </c>
      <c r="T715" t="s">
        <v>314</v>
      </c>
      <c r="U715" t="s">
        <v>425</v>
      </c>
      <c r="V715" t="s">
        <v>196</v>
      </c>
    </row>
    <row r="716" spans="1:22" x14ac:dyDescent="0.25">
      <c r="A716">
        <v>2</v>
      </c>
      <c r="C716" t="s">
        <v>1914</v>
      </c>
      <c r="D716" t="s">
        <v>1892</v>
      </c>
      <c r="E716" s="1" t="s">
        <v>1893</v>
      </c>
      <c r="F716" t="s">
        <v>1908</v>
      </c>
      <c r="G716" t="s">
        <v>301</v>
      </c>
      <c r="H716" t="s">
        <v>509</v>
      </c>
      <c r="I716" t="s">
        <v>527</v>
      </c>
      <c r="J716" s="4" t="s">
        <v>528</v>
      </c>
      <c r="K716" t="s">
        <v>1914</v>
      </c>
      <c r="L716" t="s">
        <v>1915</v>
      </c>
      <c r="M716">
        <f t="shared" ca="1" si="55"/>
        <v>0</v>
      </c>
      <c r="N716">
        <f t="shared" ca="1" si="56"/>
        <v>45</v>
      </c>
      <c r="O716">
        <f t="shared" si="57"/>
        <v>0</v>
      </c>
      <c r="P716">
        <f t="shared" ca="1" si="58"/>
        <v>0</v>
      </c>
      <c r="Q716">
        <f t="shared" ca="1" si="59"/>
        <v>0</v>
      </c>
      <c r="R716">
        <v>45</v>
      </c>
      <c r="S716">
        <v>90</v>
      </c>
      <c r="T716" t="s">
        <v>301</v>
      </c>
      <c r="U716" t="s">
        <v>425</v>
      </c>
      <c r="V716" t="s">
        <v>196</v>
      </c>
    </row>
    <row r="717" spans="1:22" x14ac:dyDescent="0.25">
      <c r="A717">
        <v>2</v>
      </c>
      <c r="C717" t="s">
        <v>1916</v>
      </c>
      <c r="D717" t="s">
        <v>1892</v>
      </c>
      <c r="E717" s="1" t="s">
        <v>1893</v>
      </c>
      <c r="F717" t="s">
        <v>1908</v>
      </c>
      <c r="G717" t="s">
        <v>303</v>
      </c>
      <c r="H717" t="s">
        <v>509</v>
      </c>
      <c r="I717" t="s">
        <v>527</v>
      </c>
      <c r="J717" s="4" t="s">
        <v>528</v>
      </c>
      <c r="K717" t="s">
        <v>1916</v>
      </c>
      <c r="L717" t="s">
        <v>1917</v>
      </c>
      <c r="M717">
        <f t="shared" ca="1" si="55"/>
        <v>0</v>
      </c>
      <c r="N717">
        <f t="shared" ca="1" si="56"/>
        <v>45</v>
      </c>
      <c r="O717">
        <f t="shared" si="57"/>
        <v>0</v>
      </c>
      <c r="P717">
        <f t="shared" ca="1" si="58"/>
        <v>0</v>
      </c>
      <c r="Q717">
        <f t="shared" ca="1" si="59"/>
        <v>0</v>
      </c>
      <c r="R717">
        <v>45</v>
      </c>
      <c r="S717">
        <v>90</v>
      </c>
      <c r="T717" t="s">
        <v>303</v>
      </c>
      <c r="U717" t="s">
        <v>425</v>
      </c>
      <c r="V717" t="s">
        <v>196</v>
      </c>
    </row>
    <row r="718" spans="1:22" x14ac:dyDescent="0.25">
      <c r="A718">
        <v>2</v>
      </c>
      <c r="C718" t="s">
        <v>1918</v>
      </c>
      <c r="D718" t="s">
        <v>1892</v>
      </c>
      <c r="E718" s="1" t="s">
        <v>1893</v>
      </c>
      <c r="F718" t="s">
        <v>1908</v>
      </c>
      <c r="G718" t="s">
        <v>305</v>
      </c>
      <c r="H718" t="s">
        <v>509</v>
      </c>
      <c r="I718" t="s">
        <v>527</v>
      </c>
      <c r="J718" s="4" t="s">
        <v>528</v>
      </c>
      <c r="K718" t="s">
        <v>1918</v>
      </c>
      <c r="L718" t="s">
        <v>1919</v>
      </c>
      <c r="M718">
        <f t="shared" ca="1" si="55"/>
        <v>0</v>
      </c>
      <c r="N718">
        <f t="shared" ca="1" si="56"/>
        <v>45</v>
      </c>
      <c r="O718">
        <f t="shared" si="57"/>
        <v>0</v>
      </c>
      <c r="P718">
        <f t="shared" ca="1" si="58"/>
        <v>0</v>
      </c>
      <c r="Q718">
        <f t="shared" ca="1" si="59"/>
        <v>0</v>
      </c>
      <c r="R718">
        <v>45</v>
      </c>
      <c r="S718">
        <v>90</v>
      </c>
      <c r="T718" t="s">
        <v>305</v>
      </c>
      <c r="U718" t="s">
        <v>425</v>
      </c>
      <c r="V718" t="s">
        <v>196</v>
      </c>
    </row>
    <row r="719" spans="1:22" x14ac:dyDescent="0.25">
      <c r="A719">
        <v>3</v>
      </c>
      <c r="C719" t="s">
        <v>1920</v>
      </c>
      <c r="D719" t="s">
        <v>1892</v>
      </c>
      <c r="E719" s="1" t="s">
        <v>1893</v>
      </c>
      <c r="F719" t="s">
        <v>485</v>
      </c>
      <c r="G719" t="s">
        <v>300</v>
      </c>
      <c r="H719" t="s">
        <v>509</v>
      </c>
      <c r="I719" t="s">
        <v>527</v>
      </c>
      <c r="J719" s="4" t="s">
        <v>528</v>
      </c>
      <c r="K719" t="s">
        <v>1920</v>
      </c>
      <c r="L719" t="s">
        <v>1921</v>
      </c>
      <c r="M719">
        <f t="shared" ca="1" si="55"/>
        <v>0</v>
      </c>
      <c r="N719">
        <f t="shared" ca="1" si="56"/>
        <v>45</v>
      </c>
      <c r="O719">
        <f t="shared" si="57"/>
        <v>0</v>
      </c>
      <c r="P719">
        <f t="shared" ca="1" si="58"/>
        <v>0</v>
      </c>
      <c r="Q719">
        <f t="shared" ca="1" si="59"/>
        <v>0</v>
      </c>
      <c r="R719">
        <v>45</v>
      </c>
      <c r="S719">
        <v>90</v>
      </c>
      <c r="T719" t="s">
        <v>300</v>
      </c>
      <c r="U719" t="s">
        <v>425</v>
      </c>
      <c r="V719" t="s">
        <v>196</v>
      </c>
    </row>
    <row r="720" spans="1:22" x14ac:dyDescent="0.25">
      <c r="A720">
        <v>3</v>
      </c>
      <c r="C720" t="s">
        <v>1922</v>
      </c>
      <c r="D720" t="s">
        <v>1892</v>
      </c>
      <c r="E720" s="1" t="s">
        <v>1893</v>
      </c>
      <c r="F720" t="s">
        <v>485</v>
      </c>
      <c r="G720" t="s">
        <v>307</v>
      </c>
      <c r="H720" t="s">
        <v>509</v>
      </c>
      <c r="I720" t="s">
        <v>527</v>
      </c>
      <c r="J720" s="4" t="s">
        <v>528</v>
      </c>
      <c r="K720" t="s">
        <v>1922</v>
      </c>
      <c r="L720" t="s">
        <v>1923</v>
      </c>
      <c r="M720">
        <f t="shared" ca="1" si="55"/>
        <v>0</v>
      </c>
      <c r="N720">
        <f t="shared" ca="1" si="56"/>
        <v>45</v>
      </c>
      <c r="O720">
        <f t="shared" si="57"/>
        <v>0</v>
      </c>
      <c r="P720">
        <f t="shared" ca="1" si="58"/>
        <v>0</v>
      </c>
      <c r="Q720">
        <f t="shared" ca="1" si="59"/>
        <v>0</v>
      </c>
      <c r="R720">
        <v>45</v>
      </c>
      <c r="S720">
        <v>90</v>
      </c>
      <c r="T720" t="s">
        <v>307</v>
      </c>
      <c r="U720" t="s">
        <v>425</v>
      </c>
      <c r="V720" t="s">
        <v>196</v>
      </c>
    </row>
    <row r="721" spans="1:22" x14ac:dyDescent="0.25">
      <c r="A721">
        <v>3</v>
      </c>
      <c r="C721" t="s">
        <v>1924</v>
      </c>
      <c r="D721" t="s">
        <v>1892</v>
      </c>
      <c r="E721" s="1" t="s">
        <v>1893</v>
      </c>
      <c r="F721" t="s">
        <v>485</v>
      </c>
      <c r="G721" t="s">
        <v>309</v>
      </c>
      <c r="H721" t="s">
        <v>509</v>
      </c>
      <c r="I721" t="s">
        <v>527</v>
      </c>
      <c r="J721" s="4" t="s">
        <v>528</v>
      </c>
      <c r="K721" t="s">
        <v>1924</v>
      </c>
      <c r="L721" t="s">
        <v>1925</v>
      </c>
      <c r="M721">
        <f t="shared" ca="1" si="55"/>
        <v>0</v>
      </c>
      <c r="N721">
        <f t="shared" ca="1" si="56"/>
        <v>45</v>
      </c>
      <c r="O721">
        <f t="shared" si="57"/>
        <v>0</v>
      </c>
      <c r="P721">
        <f t="shared" ca="1" si="58"/>
        <v>0</v>
      </c>
      <c r="Q721">
        <f t="shared" ca="1" si="59"/>
        <v>0</v>
      </c>
      <c r="R721">
        <v>45</v>
      </c>
      <c r="S721">
        <v>90</v>
      </c>
      <c r="T721" t="s">
        <v>309</v>
      </c>
      <c r="U721" t="s">
        <v>425</v>
      </c>
      <c r="V721" t="s">
        <v>196</v>
      </c>
    </row>
    <row r="722" spans="1:22" x14ac:dyDescent="0.25">
      <c r="A722">
        <v>3</v>
      </c>
      <c r="C722" t="s">
        <v>1926</v>
      </c>
      <c r="D722" t="s">
        <v>1892</v>
      </c>
      <c r="E722" s="1" t="s">
        <v>1893</v>
      </c>
      <c r="F722" t="s">
        <v>485</v>
      </c>
      <c r="G722" t="s">
        <v>217</v>
      </c>
      <c r="H722" t="s">
        <v>509</v>
      </c>
      <c r="I722" t="s">
        <v>527</v>
      </c>
      <c r="J722" s="4" t="s">
        <v>528</v>
      </c>
      <c r="K722" t="s">
        <v>1926</v>
      </c>
      <c r="L722" t="s">
        <v>1927</v>
      </c>
      <c r="M722">
        <f t="shared" ca="1" si="55"/>
        <v>0</v>
      </c>
      <c r="N722">
        <f t="shared" ca="1" si="56"/>
        <v>45</v>
      </c>
      <c r="O722">
        <f t="shared" si="57"/>
        <v>0</v>
      </c>
      <c r="P722">
        <f t="shared" ca="1" si="58"/>
        <v>0</v>
      </c>
      <c r="Q722">
        <f t="shared" ca="1" si="59"/>
        <v>0</v>
      </c>
      <c r="R722">
        <v>45</v>
      </c>
      <c r="S722">
        <v>90</v>
      </c>
      <c r="T722" t="s">
        <v>217</v>
      </c>
      <c r="U722" t="s">
        <v>425</v>
      </c>
      <c r="V722" t="s">
        <v>196</v>
      </c>
    </row>
    <row r="723" spans="1:22" x14ac:dyDescent="0.25">
      <c r="A723">
        <v>3</v>
      </c>
      <c r="C723" t="s">
        <v>1928</v>
      </c>
      <c r="D723" t="s">
        <v>1892</v>
      </c>
      <c r="E723" s="1" t="s">
        <v>1893</v>
      </c>
      <c r="F723" t="s">
        <v>485</v>
      </c>
      <c r="G723" t="s">
        <v>314</v>
      </c>
      <c r="H723" t="s">
        <v>509</v>
      </c>
      <c r="I723" t="s">
        <v>527</v>
      </c>
      <c r="J723" s="4" t="s">
        <v>528</v>
      </c>
      <c r="K723" t="s">
        <v>1928</v>
      </c>
      <c r="L723" t="s">
        <v>1929</v>
      </c>
      <c r="M723">
        <f t="shared" ca="1" si="55"/>
        <v>0</v>
      </c>
      <c r="N723">
        <f t="shared" ca="1" si="56"/>
        <v>45</v>
      </c>
      <c r="O723">
        <f t="shared" si="57"/>
        <v>0</v>
      </c>
      <c r="P723">
        <f t="shared" ca="1" si="58"/>
        <v>0</v>
      </c>
      <c r="Q723">
        <f t="shared" ca="1" si="59"/>
        <v>0</v>
      </c>
      <c r="R723">
        <v>45</v>
      </c>
      <c r="S723">
        <v>90</v>
      </c>
      <c r="T723" t="s">
        <v>314</v>
      </c>
      <c r="U723" t="s">
        <v>425</v>
      </c>
      <c r="V723" t="s">
        <v>196</v>
      </c>
    </row>
    <row r="724" spans="1:22" x14ac:dyDescent="0.25">
      <c r="A724">
        <v>3</v>
      </c>
      <c r="C724" t="s">
        <v>1930</v>
      </c>
      <c r="D724" t="s">
        <v>1892</v>
      </c>
      <c r="E724" s="1" t="s">
        <v>1893</v>
      </c>
      <c r="F724" t="s">
        <v>485</v>
      </c>
      <c r="G724" t="s">
        <v>301</v>
      </c>
      <c r="H724" t="s">
        <v>509</v>
      </c>
      <c r="I724" t="s">
        <v>527</v>
      </c>
      <c r="J724" s="4" t="s">
        <v>528</v>
      </c>
      <c r="K724" t="s">
        <v>1930</v>
      </c>
      <c r="L724" t="s">
        <v>1931</v>
      </c>
      <c r="M724">
        <f t="shared" ca="1" si="55"/>
        <v>0</v>
      </c>
      <c r="N724">
        <f t="shared" ca="1" si="56"/>
        <v>45</v>
      </c>
      <c r="O724">
        <f t="shared" si="57"/>
        <v>0</v>
      </c>
      <c r="P724">
        <f t="shared" ca="1" si="58"/>
        <v>0</v>
      </c>
      <c r="Q724">
        <f t="shared" ca="1" si="59"/>
        <v>0</v>
      </c>
      <c r="R724">
        <v>45</v>
      </c>
      <c r="S724">
        <v>90</v>
      </c>
      <c r="T724" t="s">
        <v>301</v>
      </c>
      <c r="U724" t="s">
        <v>425</v>
      </c>
      <c r="V724" t="s">
        <v>196</v>
      </c>
    </row>
    <row r="725" spans="1:22" x14ac:dyDescent="0.25">
      <c r="A725">
        <v>3</v>
      </c>
      <c r="C725" t="s">
        <v>1932</v>
      </c>
      <c r="D725" t="s">
        <v>1892</v>
      </c>
      <c r="E725" s="1" t="s">
        <v>1893</v>
      </c>
      <c r="F725" t="s">
        <v>485</v>
      </c>
      <c r="G725" t="s">
        <v>303</v>
      </c>
      <c r="H725" t="s">
        <v>509</v>
      </c>
      <c r="I725" t="s">
        <v>527</v>
      </c>
      <c r="J725" s="4" t="s">
        <v>528</v>
      </c>
      <c r="K725" t="s">
        <v>1932</v>
      </c>
      <c r="L725" t="s">
        <v>1933</v>
      </c>
      <c r="M725">
        <f t="shared" ca="1" si="55"/>
        <v>0</v>
      </c>
      <c r="N725">
        <f t="shared" ca="1" si="56"/>
        <v>45</v>
      </c>
      <c r="O725">
        <f t="shared" si="57"/>
        <v>0</v>
      </c>
      <c r="P725">
        <f t="shared" ca="1" si="58"/>
        <v>0</v>
      </c>
      <c r="Q725">
        <f t="shared" ca="1" si="59"/>
        <v>0</v>
      </c>
      <c r="R725">
        <v>45</v>
      </c>
      <c r="S725">
        <v>90</v>
      </c>
      <c r="T725" t="s">
        <v>303</v>
      </c>
      <c r="U725" t="s">
        <v>425</v>
      </c>
      <c r="V725" t="s">
        <v>196</v>
      </c>
    </row>
    <row r="726" spans="1:22" x14ac:dyDescent="0.25">
      <c r="A726">
        <v>3</v>
      </c>
      <c r="C726" t="s">
        <v>1934</v>
      </c>
      <c r="D726" t="s">
        <v>1892</v>
      </c>
      <c r="E726" s="1" t="s">
        <v>1893</v>
      </c>
      <c r="F726" t="s">
        <v>485</v>
      </c>
      <c r="G726" t="s">
        <v>305</v>
      </c>
      <c r="H726" t="s">
        <v>509</v>
      </c>
      <c r="I726" t="s">
        <v>527</v>
      </c>
      <c r="J726" s="4" t="s">
        <v>528</v>
      </c>
      <c r="K726" t="s">
        <v>1934</v>
      </c>
      <c r="L726" t="s">
        <v>1935</v>
      </c>
      <c r="M726">
        <f t="shared" ca="1" si="55"/>
        <v>0</v>
      </c>
      <c r="N726">
        <f t="shared" ca="1" si="56"/>
        <v>45</v>
      </c>
      <c r="O726">
        <f t="shared" si="57"/>
        <v>0</v>
      </c>
      <c r="P726">
        <f t="shared" ca="1" si="58"/>
        <v>0</v>
      </c>
      <c r="Q726">
        <f t="shared" ca="1" si="59"/>
        <v>0</v>
      </c>
      <c r="R726">
        <v>45</v>
      </c>
      <c r="S726">
        <v>90</v>
      </c>
      <c r="T726" t="s">
        <v>305</v>
      </c>
      <c r="U726" t="s">
        <v>425</v>
      </c>
      <c r="V726" t="s">
        <v>196</v>
      </c>
    </row>
    <row r="727" spans="1:22" x14ac:dyDescent="0.25">
      <c r="A727">
        <v>3</v>
      </c>
      <c r="C727" t="s">
        <v>1936</v>
      </c>
      <c r="D727" t="s">
        <v>1892</v>
      </c>
      <c r="E727" s="1" t="s">
        <v>1893</v>
      </c>
      <c r="F727" t="s">
        <v>485</v>
      </c>
      <c r="G727" t="s">
        <v>306</v>
      </c>
      <c r="H727" t="s">
        <v>509</v>
      </c>
      <c r="I727" t="s">
        <v>527</v>
      </c>
      <c r="J727" s="4" t="s">
        <v>528</v>
      </c>
      <c r="K727" t="s">
        <v>1936</v>
      </c>
      <c r="L727" t="s">
        <v>1937</v>
      </c>
      <c r="M727">
        <f t="shared" ca="1" si="55"/>
        <v>0</v>
      </c>
      <c r="N727">
        <f t="shared" ca="1" si="56"/>
        <v>45</v>
      </c>
      <c r="O727">
        <f t="shared" si="57"/>
        <v>0</v>
      </c>
      <c r="P727">
        <f t="shared" ca="1" si="58"/>
        <v>0</v>
      </c>
      <c r="Q727">
        <f t="shared" ca="1" si="59"/>
        <v>0</v>
      </c>
      <c r="R727">
        <v>45</v>
      </c>
      <c r="S727">
        <v>90</v>
      </c>
      <c r="T727" t="s">
        <v>306</v>
      </c>
      <c r="U727" t="s">
        <v>425</v>
      </c>
      <c r="V727" t="s">
        <v>196</v>
      </c>
    </row>
    <row r="728" spans="1:22" x14ac:dyDescent="0.25">
      <c r="A728">
        <v>4</v>
      </c>
      <c r="C728" t="s">
        <v>1938</v>
      </c>
      <c r="D728" t="s">
        <v>1892</v>
      </c>
      <c r="E728" s="1" t="s">
        <v>1893</v>
      </c>
      <c r="F728" t="s">
        <v>1939</v>
      </c>
      <c r="G728" t="s">
        <v>300</v>
      </c>
      <c r="H728" t="s">
        <v>509</v>
      </c>
      <c r="I728" t="s">
        <v>527</v>
      </c>
      <c r="J728" s="4" t="s">
        <v>528</v>
      </c>
      <c r="K728" t="s">
        <v>1938</v>
      </c>
      <c r="L728" t="s">
        <v>1940</v>
      </c>
      <c r="M728">
        <f t="shared" ca="1" si="55"/>
        <v>0</v>
      </c>
      <c r="N728">
        <f t="shared" ca="1" si="56"/>
        <v>45</v>
      </c>
      <c r="O728">
        <f t="shared" si="57"/>
        <v>0</v>
      </c>
      <c r="P728">
        <f t="shared" ca="1" si="58"/>
        <v>0</v>
      </c>
      <c r="Q728">
        <f t="shared" ca="1" si="59"/>
        <v>0</v>
      </c>
      <c r="R728">
        <v>45</v>
      </c>
      <c r="S728">
        <v>90</v>
      </c>
      <c r="T728" t="s">
        <v>300</v>
      </c>
      <c r="U728" t="s">
        <v>425</v>
      </c>
      <c r="V728" t="s">
        <v>196</v>
      </c>
    </row>
    <row r="729" spans="1:22" x14ac:dyDescent="0.25">
      <c r="A729">
        <v>4</v>
      </c>
      <c r="C729" t="s">
        <v>1941</v>
      </c>
      <c r="D729" t="s">
        <v>1892</v>
      </c>
      <c r="E729" s="1" t="s">
        <v>1893</v>
      </c>
      <c r="F729" t="s">
        <v>1939</v>
      </c>
      <c r="G729" t="s">
        <v>307</v>
      </c>
      <c r="H729" t="s">
        <v>509</v>
      </c>
      <c r="I729" t="s">
        <v>527</v>
      </c>
      <c r="J729" s="4" t="s">
        <v>528</v>
      </c>
      <c r="K729" t="s">
        <v>1941</v>
      </c>
      <c r="L729" t="s">
        <v>1942</v>
      </c>
      <c r="M729">
        <f t="shared" ca="1" si="55"/>
        <v>0</v>
      </c>
      <c r="N729">
        <f t="shared" ca="1" si="56"/>
        <v>45</v>
      </c>
      <c r="O729">
        <f t="shared" si="57"/>
        <v>0</v>
      </c>
      <c r="P729">
        <f t="shared" ca="1" si="58"/>
        <v>0</v>
      </c>
      <c r="Q729">
        <f t="shared" ca="1" si="59"/>
        <v>0</v>
      </c>
      <c r="R729">
        <v>45</v>
      </c>
      <c r="S729">
        <v>90</v>
      </c>
      <c r="T729" t="s">
        <v>307</v>
      </c>
      <c r="U729" t="s">
        <v>425</v>
      </c>
      <c r="V729" t="s">
        <v>196</v>
      </c>
    </row>
    <row r="730" spans="1:22" x14ac:dyDescent="0.25">
      <c r="A730">
        <v>4</v>
      </c>
      <c r="C730" t="s">
        <v>1943</v>
      </c>
      <c r="D730" t="s">
        <v>1892</v>
      </c>
      <c r="E730" s="1" t="s">
        <v>1893</v>
      </c>
      <c r="F730" t="s">
        <v>1939</v>
      </c>
      <c r="G730" t="s">
        <v>309</v>
      </c>
      <c r="H730" t="s">
        <v>509</v>
      </c>
      <c r="I730" t="s">
        <v>527</v>
      </c>
      <c r="J730" s="4" t="s">
        <v>528</v>
      </c>
      <c r="K730" t="s">
        <v>1943</v>
      </c>
      <c r="L730" t="s">
        <v>1944</v>
      </c>
      <c r="M730">
        <f t="shared" ca="1" si="55"/>
        <v>0</v>
      </c>
      <c r="N730">
        <f t="shared" ca="1" si="56"/>
        <v>45</v>
      </c>
      <c r="O730">
        <f t="shared" si="57"/>
        <v>0</v>
      </c>
      <c r="P730">
        <f t="shared" ca="1" si="58"/>
        <v>0</v>
      </c>
      <c r="Q730">
        <f t="shared" ca="1" si="59"/>
        <v>0</v>
      </c>
      <c r="R730">
        <v>45</v>
      </c>
      <c r="S730">
        <v>90</v>
      </c>
      <c r="T730" t="s">
        <v>309</v>
      </c>
      <c r="U730" t="s">
        <v>425</v>
      </c>
      <c r="V730" t="s">
        <v>196</v>
      </c>
    </row>
    <row r="731" spans="1:22" x14ac:dyDescent="0.25">
      <c r="A731">
        <v>4</v>
      </c>
      <c r="C731" t="s">
        <v>1945</v>
      </c>
      <c r="D731" t="s">
        <v>1892</v>
      </c>
      <c r="E731" s="1" t="s">
        <v>1893</v>
      </c>
      <c r="F731" t="s">
        <v>1939</v>
      </c>
      <c r="G731" t="s">
        <v>217</v>
      </c>
      <c r="H731" t="s">
        <v>509</v>
      </c>
      <c r="I731" t="s">
        <v>527</v>
      </c>
      <c r="J731" s="4" t="s">
        <v>528</v>
      </c>
      <c r="K731" t="s">
        <v>1945</v>
      </c>
      <c r="L731" t="s">
        <v>1946</v>
      </c>
      <c r="M731">
        <f t="shared" ca="1" si="55"/>
        <v>0</v>
      </c>
      <c r="N731">
        <f t="shared" ca="1" si="56"/>
        <v>45</v>
      </c>
      <c r="O731">
        <f t="shared" si="57"/>
        <v>0</v>
      </c>
      <c r="P731">
        <f t="shared" ca="1" si="58"/>
        <v>0</v>
      </c>
      <c r="Q731">
        <f t="shared" ca="1" si="59"/>
        <v>0</v>
      </c>
      <c r="R731">
        <v>45</v>
      </c>
      <c r="S731">
        <v>90</v>
      </c>
      <c r="T731" t="s">
        <v>217</v>
      </c>
      <c r="U731" t="s">
        <v>425</v>
      </c>
      <c r="V731" t="s">
        <v>196</v>
      </c>
    </row>
    <row r="732" spans="1:22" x14ac:dyDescent="0.25">
      <c r="A732">
        <v>4</v>
      </c>
      <c r="C732" t="s">
        <v>1947</v>
      </c>
      <c r="D732" t="s">
        <v>1892</v>
      </c>
      <c r="E732" s="1" t="s">
        <v>1893</v>
      </c>
      <c r="F732" t="s">
        <v>1939</v>
      </c>
      <c r="G732" t="s">
        <v>314</v>
      </c>
      <c r="H732" t="s">
        <v>509</v>
      </c>
      <c r="I732" t="s">
        <v>527</v>
      </c>
      <c r="J732" s="4" t="s">
        <v>528</v>
      </c>
      <c r="K732" t="s">
        <v>1947</v>
      </c>
      <c r="L732" t="s">
        <v>1948</v>
      </c>
      <c r="M732">
        <f t="shared" ca="1" si="55"/>
        <v>0</v>
      </c>
      <c r="N732">
        <f t="shared" ca="1" si="56"/>
        <v>45</v>
      </c>
      <c r="O732">
        <f t="shared" si="57"/>
        <v>0</v>
      </c>
      <c r="P732">
        <f t="shared" ca="1" si="58"/>
        <v>0</v>
      </c>
      <c r="Q732">
        <f t="shared" ca="1" si="59"/>
        <v>0</v>
      </c>
      <c r="R732">
        <v>45</v>
      </c>
      <c r="S732">
        <v>90</v>
      </c>
      <c r="T732" t="s">
        <v>314</v>
      </c>
      <c r="U732" t="s">
        <v>425</v>
      </c>
      <c r="V732" t="s">
        <v>196</v>
      </c>
    </row>
    <row r="733" spans="1:22" x14ac:dyDescent="0.25">
      <c r="A733">
        <v>4</v>
      </c>
      <c r="C733" t="s">
        <v>1949</v>
      </c>
      <c r="D733" t="s">
        <v>1892</v>
      </c>
      <c r="E733" s="1" t="s">
        <v>1893</v>
      </c>
      <c r="F733" t="s">
        <v>1939</v>
      </c>
      <c r="G733" t="s">
        <v>301</v>
      </c>
      <c r="H733" t="s">
        <v>509</v>
      </c>
      <c r="I733" t="s">
        <v>527</v>
      </c>
      <c r="J733" s="4" t="s">
        <v>528</v>
      </c>
      <c r="K733" t="s">
        <v>1949</v>
      </c>
      <c r="L733" t="s">
        <v>1950</v>
      </c>
      <c r="M733">
        <f t="shared" ca="1" si="55"/>
        <v>0</v>
      </c>
      <c r="N733">
        <f t="shared" ca="1" si="56"/>
        <v>45</v>
      </c>
      <c r="O733">
        <f t="shared" si="57"/>
        <v>0</v>
      </c>
      <c r="P733">
        <f t="shared" ca="1" si="58"/>
        <v>0</v>
      </c>
      <c r="Q733">
        <f t="shared" ca="1" si="59"/>
        <v>0</v>
      </c>
      <c r="R733">
        <v>45</v>
      </c>
      <c r="S733">
        <v>90</v>
      </c>
      <c r="T733" t="s">
        <v>301</v>
      </c>
      <c r="U733" t="s">
        <v>425</v>
      </c>
      <c r="V733" t="s">
        <v>196</v>
      </c>
    </row>
    <row r="734" spans="1:22" x14ac:dyDescent="0.25">
      <c r="A734">
        <v>4</v>
      </c>
      <c r="C734" t="s">
        <v>1951</v>
      </c>
      <c r="D734" t="s">
        <v>1892</v>
      </c>
      <c r="E734" s="1" t="s">
        <v>1893</v>
      </c>
      <c r="F734" t="s">
        <v>1939</v>
      </c>
      <c r="G734" t="s">
        <v>303</v>
      </c>
      <c r="H734" t="s">
        <v>509</v>
      </c>
      <c r="I734" t="s">
        <v>527</v>
      </c>
      <c r="J734" s="4" t="s">
        <v>528</v>
      </c>
      <c r="K734" t="s">
        <v>1951</v>
      </c>
      <c r="L734" t="s">
        <v>1952</v>
      </c>
      <c r="M734">
        <f t="shared" ca="1" si="55"/>
        <v>0</v>
      </c>
      <c r="N734">
        <f t="shared" ca="1" si="56"/>
        <v>45</v>
      </c>
      <c r="O734">
        <f t="shared" si="57"/>
        <v>0</v>
      </c>
      <c r="P734">
        <f t="shared" ca="1" si="58"/>
        <v>0</v>
      </c>
      <c r="Q734">
        <f t="shared" ca="1" si="59"/>
        <v>0</v>
      </c>
      <c r="R734">
        <v>45</v>
      </c>
      <c r="S734">
        <v>90</v>
      </c>
      <c r="T734" t="s">
        <v>303</v>
      </c>
      <c r="U734" t="s">
        <v>425</v>
      </c>
      <c r="V734" t="s">
        <v>196</v>
      </c>
    </row>
    <row r="735" spans="1:22" x14ac:dyDescent="0.25">
      <c r="A735">
        <v>4</v>
      </c>
      <c r="C735" t="s">
        <v>1953</v>
      </c>
      <c r="D735" t="s">
        <v>1892</v>
      </c>
      <c r="E735" s="1" t="s">
        <v>1893</v>
      </c>
      <c r="F735" t="s">
        <v>1939</v>
      </c>
      <c r="G735" t="s">
        <v>305</v>
      </c>
      <c r="H735" t="s">
        <v>509</v>
      </c>
      <c r="I735" t="s">
        <v>527</v>
      </c>
      <c r="J735" s="4" t="s">
        <v>528</v>
      </c>
      <c r="K735" t="s">
        <v>1953</v>
      </c>
      <c r="L735" t="s">
        <v>1954</v>
      </c>
      <c r="M735">
        <f t="shared" ca="1" si="55"/>
        <v>0</v>
      </c>
      <c r="N735">
        <f t="shared" ca="1" si="56"/>
        <v>45</v>
      </c>
      <c r="O735">
        <f t="shared" si="57"/>
        <v>0</v>
      </c>
      <c r="P735">
        <f t="shared" ca="1" si="58"/>
        <v>0</v>
      </c>
      <c r="Q735">
        <f t="shared" ca="1" si="59"/>
        <v>0</v>
      </c>
      <c r="R735">
        <v>45</v>
      </c>
      <c r="S735">
        <v>90</v>
      </c>
      <c r="T735" t="s">
        <v>305</v>
      </c>
      <c r="U735" t="s">
        <v>425</v>
      </c>
      <c r="V735" t="s">
        <v>196</v>
      </c>
    </row>
    <row r="736" spans="1:22" x14ac:dyDescent="0.25">
      <c r="A736">
        <v>4</v>
      </c>
      <c r="C736" t="s">
        <v>1955</v>
      </c>
      <c r="D736" t="s">
        <v>1892</v>
      </c>
      <c r="E736" s="1" t="s">
        <v>1893</v>
      </c>
      <c r="F736" t="s">
        <v>1939</v>
      </c>
      <c r="G736" t="s">
        <v>306</v>
      </c>
      <c r="H736" t="s">
        <v>509</v>
      </c>
      <c r="I736" t="s">
        <v>527</v>
      </c>
      <c r="J736" s="4" t="s">
        <v>528</v>
      </c>
      <c r="K736" t="s">
        <v>1955</v>
      </c>
      <c r="L736" t="s">
        <v>1956</v>
      </c>
      <c r="M736">
        <f t="shared" ca="1" si="55"/>
        <v>0</v>
      </c>
      <c r="N736">
        <f t="shared" ca="1" si="56"/>
        <v>45</v>
      </c>
      <c r="O736">
        <f t="shared" si="57"/>
        <v>0</v>
      </c>
      <c r="P736">
        <f t="shared" ca="1" si="58"/>
        <v>0</v>
      </c>
      <c r="Q736">
        <f t="shared" ca="1" si="59"/>
        <v>0</v>
      </c>
      <c r="R736">
        <v>45</v>
      </c>
      <c r="S736">
        <v>90</v>
      </c>
      <c r="T736" t="s">
        <v>306</v>
      </c>
      <c r="U736" t="s">
        <v>425</v>
      </c>
      <c r="V736" t="s">
        <v>196</v>
      </c>
    </row>
    <row r="737" spans="1:22" x14ac:dyDescent="0.25">
      <c r="A737">
        <v>5</v>
      </c>
      <c r="C737" t="s">
        <v>1957</v>
      </c>
      <c r="D737" t="s">
        <v>1892</v>
      </c>
      <c r="E737" s="1" t="s">
        <v>1893</v>
      </c>
      <c r="F737" t="s">
        <v>1958</v>
      </c>
      <c r="G737" t="s">
        <v>307</v>
      </c>
      <c r="H737" t="s">
        <v>509</v>
      </c>
      <c r="I737" t="s">
        <v>527</v>
      </c>
      <c r="J737" s="4" t="s">
        <v>528</v>
      </c>
      <c r="K737" t="s">
        <v>1957</v>
      </c>
      <c r="L737" t="s">
        <v>1959</v>
      </c>
      <c r="M737">
        <f t="shared" ca="1" si="55"/>
        <v>0</v>
      </c>
      <c r="N737">
        <f t="shared" ca="1" si="56"/>
        <v>45</v>
      </c>
      <c r="O737">
        <f t="shared" si="57"/>
        <v>0</v>
      </c>
      <c r="P737">
        <f t="shared" ca="1" si="58"/>
        <v>0</v>
      </c>
      <c r="Q737">
        <f t="shared" ca="1" si="59"/>
        <v>0</v>
      </c>
      <c r="R737">
        <v>45</v>
      </c>
      <c r="S737">
        <v>90</v>
      </c>
      <c r="T737" t="s">
        <v>307</v>
      </c>
      <c r="U737" t="s">
        <v>425</v>
      </c>
      <c r="V737" t="s">
        <v>196</v>
      </c>
    </row>
    <row r="738" spans="1:22" x14ac:dyDescent="0.25">
      <c r="A738">
        <v>5</v>
      </c>
      <c r="C738" t="s">
        <v>1960</v>
      </c>
      <c r="D738" t="s">
        <v>1892</v>
      </c>
      <c r="E738" s="1" t="s">
        <v>1893</v>
      </c>
      <c r="F738" t="s">
        <v>1958</v>
      </c>
      <c r="G738" t="s">
        <v>309</v>
      </c>
      <c r="H738" t="s">
        <v>509</v>
      </c>
      <c r="I738" t="s">
        <v>527</v>
      </c>
      <c r="J738" s="4" t="s">
        <v>528</v>
      </c>
      <c r="K738" t="s">
        <v>1960</v>
      </c>
      <c r="L738" t="s">
        <v>1961</v>
      </c>
      <c r="M738">
        <f t="shared" ca="1" si="55"/>
        <v>0</v>
      </c>
      <c r="N738">
        <f t="shared" ca="1" si="56"/>
        <v>45</v>
      </c>
      <c r="O738">
        <f t="shared" si="57"/>
        <v>0</v>
      </c>
      <c r="P738">
        <f t="shared" ca="1" si="58"/>
        <v>0</v>
      </c>
      <c r="Q738">
        <f t="shared" ca="1" si="59"/>
        <v>0</v>
      </c>
      <c r="R738">
        <v>45</v>
      </c>
      <c r="S738">
        <v>90</v>
      </c>
      <c r="T738" t="s">
        <v>309</v>
      </c>
      <c r="U738" t="s">
        <v>425</v>
      </c>
      <c r="V738" t="s">
        <v>196</v>
      </c>
    </row>
    <row r="739" spans="1:22" x14ac:dyDescent="0.25">
      <c r="A739">
        <v>5</v>
      </c>
      <c r="C739" t="s">
        <v>1962</v>
      </c>
      <c r="D739" t="s">
        <v>1892</v>
      </c>
      <c r="E739" s="1" t="s">
        <v>1893</v>
      </c>
      <c r="F739" t="s">
        <v>1958</v>
      </c>
      <c r="G739" t="s">
        <v>217</v>
      </c>
      <c r="H739" t="s">
        <v>509</v>
      </c>
      <c r="I739" t="s">
        <v>527</v>
      </c>
      <c r="J739" s="4" t="s">
        <v>528</v>
      </c>
      <c r="K739" t="s">
        <v>1962</v>
      </c>
      <c r="L739" t="s">
        <v>1963</v>
      </c>
      <c r="M739">
        <f t="shared" ca="1" si="55"/>
        <v>0</v>
      </c>
      <c r="N739">
        <f t="shared" ca="1" si="56"/>
        <v>45</v>
      </c>
      <c r="O739">
        <f t="shared" si="57"/>
        <v>0</v>
      </c>
      <c r="P739">
        <f t="shared" ca="1" si="58"/>
        <v>0</v>
      </c>
      <c r="Q739">
        <f t="shared" ca="1" si="59"/>
        <v>0</v>
      </c>
      <c r="R739">
        <v>45</v>
      </c>
      <c r="S739">
        <v>90</v>
      </c>
      <c r="T739" t="s">
        <v>217</v>
      </c>
      <c r="U739" t="s">
        <v>425</v>
      </c>
      <c r="V739" t="s">
        <v>196</v>
      </c>
    </row>
    <row r="740" spans="1:22" x14ac:dyDescent="0.25">
      <c r="A740">
        <v>5</v>
      </c>
      <c r="C740" t="s">
        <v>1964</v>
      </c>
      <c r="D740" t="s">
        <v>1892</v>
      </c>
      <c r="E740" s="1" t="s">
        <v>1893</v>
      </c>
      <c r="F740" t="s">
        <v>1958</v>
      </c>
      <c r="G740" t="s">
        <v>314</v>
      </c>
      <c r="H740" t="s">
        <v>509</v>
      </c>
      <c r="I740" t="s">
        <v>527</v>
      </c>
      <c r="J740" s="4" t="s">
        <v>528</v>
      </c>
      <c r="K740" t="s">
        <v>1964</v>
      </c>
      <c r="L740" t="s">
        <v>1965</v>
      </c>
      <c r="M740">
        <f t="shared" ca="1" si="55"/>
        <v>0</v>
      </c>
      <c r="N740">
        <f t="shared" ca="1" si="56"/>
        <v>45</v>
      </c>
      <c r="O740">
        <f t="shared" si="57"/>
        <v>0</v>
      </c>
      <c r="P740">
        <f t="shared" ca="1" si="58"/>
        <v>0</v>
      </c>
      <c r="Q740">
        <f t="shared" ca="1" si="59"/>
        <v>0</v>
      </c>
      <c r="R740">
        <v>45</v>
      </c>
      <c r="S740">
        <v>90</v>
      </c>
      <c r="T740" t="s">
        <v>314</v>
      </c>
      <c r="U740" t="s">
        <v>425</v>
      </c>
      <c r="V740" t="s">
        <v>196</v>
      </c>
    </row>
    <row r="741" spans="1:22" x14ac:dyDescent="0.25">
      <c r="A741">
        <v>5</v>
      </c>
      <c r="C741" t="s">
        <v>1966</v>
      </c>
      <c r="D741" t="s">
        <v>1892</v>
      </c>
      <c r="E741" s="1" t="s">
        <v>1893</v>
      </c>
      <c r="F741" t="s">
        <v>1958</v>
      </c>
      <c r="G741" t="s">
        <v>301</v>
      </c>
      <c r="H741" t="s">
        <v>509</v>
      </c>
      <c r="I741" t="s">
        <v>527</v>
      </c>
      <c r="J741" s="4" t="s">
        <v>528</v>
      </c>
      <c r="K741" t="s">
        <v>1966</v>
      </c>
      <c r="L741" t="s">
        <v>1967</v>
      </c>
      <c r="M741">
        <f t="shared" ca="1" si="55"/>
        <v>0</v>
      </c>
      <c r="N741">
        <f t="shared" ca="1" si="56"/>
        <v>45</v>
      </c>
      <c r="O741">
        <f t="shared" si="57"/>
        <v>0</v>
      </c>
      <c r="P741">
        <f t="shared" ca="1" si="58"/>
        <v>0</v>
      </c>
      <c r="Q741">
        <f t="shared" ca="1" si="59"/>
        <v>0</v>
      </c>
      <c r="R741">
        <v>45</v>
      </c>
      <c r="S741">
        <v>90</v>
      </c>
      <c r="T741" t="s">
        <v>301</v>
      </c>
      <c r="U741" t="s">
        <v>425</v>
      </c>
      <c r="V741" t="s">
        <v>196</v>
      </c>
    </row>
    <row r="742" spans="1:22" x14ac:dyDescent="0.25">
      <c r="A742">
        <v>5</v>
      </c>
      <c r="C742" t="s">
        <v>1968</v>
      </c>
      <c r="D742" t="s">
        <v>1892</v>
      </c>
      <c r="E742" s="1" t="s">
        <v>1893</v>
      </c>
      <c r="F742" t="s">
        <v>1958</v>
      </c>
      <c r="G742" t="s">
        <v>303</v>
      </c>
      <c r="H742" t="s">
        <v>509</v>
      </c>
      <c r="I742" t="s">
        <v>527</v>
      </c>
      <c r="J742" s="4" t="s">
        <v>528</v>
      </c>
      <c r="K742" t="s">
        <v>1968</v>
      </c>
      <c r="L742" t="s">
        <v>1969</v>
      </c>
      <c r="M742">
        <f t="shared" ca="1" si="55"/>
        <v>0</v>
      </c>
      <c r="N742">
        <f t="shared" ca="1" si="56"/>
        <v>45</v>
      </c>
      <c r="O742">
        <f t="shared" si="57"/>
        <v>0</v>
      </c>
      <c r="P742">
        <f t="shared" ca="1" si="58"/>
        <v>0</v>
      </c>
      <c r="Q742">
        <f t="shared" ca="1" si="59"/>
        <v>0</v>
      </c>
      <c r="R742">
        <v>45</v>
      </c>
      <c r="S742">
        <v>90</v>
      </c>
      <c r="T742" t="s">
        <v>303</v>
      </c>
      <c r="U742" t="s">
        <v>425</v>
      </c>
      <c r="V742" t="s">
        <v>196</v>
      </c>
    </row>
    <row r="743" spans="1:22" x14ac:dyDescent="0.25">
      <c r="A743">
        <v>6</v>
      </c>
      <c r="C743" t="s">
        <v>1970</v>
      </c>
      <c r="D743" t="s">
        <v>1892</v>
      </c>
      <c r="E743" s="1" t="s">
        <v>1893</v>
      </c>
      <c r="F743" t="s">
        <v>1971</v>
      </c>
      <c r="G743" t="s">
        <v>300</v>
      </c>
      <c r="H743" t="s">
        <v>509</v>
      </c>
      <c r="I743" t="s">
        <v>527</v>
      </c>
      <c r="J743" s="4" t="s">
        <v>528</v>
      </c>
      <c r="K743" t="s">
        <v>1970</v>
      </c>
      <c r="L743" t="s">
        <v>1972</v>
      </c>
      <c r="M743">
        <f t="shared" ca="1" si="55"/>
        <v>0</v>
      </c>
      <c r="N743">
        <f t="shared" ca="1" si="56"/>
        <v>45</v>
      </c>
      <c r="O743">
        <f t="shared" si="57"/>
        <v>0</v>
      </c>
      <c r="P743">
        <f t="shared" ca="1" si="58"/>
        <v>0</v>
      </c>
      <c r="Q743">
        <f t="shared" ca="1" si="59"/>
        <v>0</v>
      </c>
      <c r="R743">
        <v>45</v>
      </c>
      <c r="S743">
        <v>90</v>
      </c>
      <c r="T743" t="s">
        <v>300</v>
      </c>
      <c r="U743" t="s">
        <v>425</v>
      </c>
      <c r="V743" t="s">
        <v>196</v>
      </c>
    </row>
    <row r="744" spans="1:22" x14ac:dyDescent="0.25">
      <c r="A744">
        <v>6</v>
      </c>
      <c r="C744" t="s">
        <v>1973</v>
      </c>
      <c r="D744" t="s">
        <v>1892</v>
      </c>
      <c r="E744" s="1" t="s">
        <v>1893</v>
      </c>
      <c r="F744" t="s">
        <v>1971</v>
      </c>
      <c r="G744" t="s">
        <v>307</v>
      </c>
      <c r="H744" t="s">
        <v>509</v>
      </c>
      <c r="I744" t="s">
        <v>527</v>
      </c>
      <c r="J744" s="4" t="s">
        <v>528</v>
      </c>
      <c r="K744" t="s">
        <v>1973</v>
      </c>
      <c r="L744" t="s">
        <v>1974</v>
      </c>
      <c r="M744">
        <f t="shared" ca="1" si="55"/>
        <v>0</v>
      </c>
      <c r="N744">
        <f t="shared" ca="1" si="56"/>
        <v>45</v>
      </c>
      <c r="O744">
        <f t="shared" si="57"/>
        <v>0</v>
      </c>
      <c r="P744">
        <f t="shared" ca="1" si="58"/>
        <v>0</v>
      </c>
      <c r="Q744">
        <f t="shared" ca="1" si="59"/>
        <v>0</v>
      </c>
      <c r="R744">
        <v>45</v>
      </c>
      <c r="S744">
        <v>90</v>
      </c>
      <c r="T744" t="s">
        <v>307</v>
      </c>
      <c r="U744" t="s">
        <v>425</v>
      </c>
      <c r="V744" t="s">
        <v>196</v>
      </c>
    </row>
    <row r="745" spans="1:22" x14ac:dyDescent="0.25">
      <c r="A745">
        <v>6</v>
      </c>
      <c r="C745" t="s">
        <v>1975</v>
      </c>
      <c r="D745" t="s">
        <v>1892</v>
      </c>
      <c r="E745" s="1" t="s">
        <v>1893</v>
      </c>
      <c r="F745" t="s">
        <v>1971</v>
      </c>
      <c r="G745" t="s">
        <v>309</v>
      </c>
      <c r="H745" t="s">
        <v>509</v>
      </c>
      <c r="I745" t="s">
        <v>527</v>
      </c>
      <c r="J745" s="4" t="s">
        <v>528</v>
      </c>
      <c r="K745" t="s">
        <v>1975</v>
      </c>
      <c r="L745" t="s">
        <v>1976</v>
      </c>
      <c r="M745">
        <f t="shared" ca="1" si="55"/>
        <v>0</v>
      </c>
      <c r="N745">
        <f t="shared" ca="1" si="56"/>
        <v>45</v>
      </c>
      <c r="O745">
        <f t="shared" si="57"/>
        <v>0</v>
      </c>
      <c r="P745">
        <f t="shared" ca="1" si="58"/>
        <v>0</v>
      </c>
      <c r="Q745">
        <f t="shared" ca="1" si="59"/>
        <v>0</v>
      </c>
      <c r="R745">
        <v>45</v>
      </c>
      <c r="S745">
        <v>90</v>
      </c>
      <c r="T745" t="s">
        <v>309</v>
      </c>
      <c r="U745" t="s">
        <v>425</v>
      </c>
      <c r="V745" t="s">
        <v>196</v>
      </c>
    </row>
    <row r="746" spans="1:22" x14ac:dyDescent="0.25">
      <c r="A746">
        <v>6</v>
      </c>
      <c r="C746" t="s">
        <v>1977</v>
      </c>
      <c r="D746" t="s">
        <v>1892</v>
      </c>
      <c r="E746" s="1" t="s">
        <v>1893</v>
      </c>
      <c r="F746" t="s">
        <v>1971</v>
      </c>
      <c r="G746" t="s">
        <v>217</v>
      </c>
      <c r="H746" t="s">
        <v>509</v>
      </c>
      <c r="I746" t="s">
        <v>527</v>
      </c>
      <c r="J746" s="4" t="s">
        <v>528</v>
      </c>
      <c r="K746" t="s">
        <v>1977</v>
      </c>
      <c r="L746" t="s">
        <v>1978</v>
      </c>
      <c r="M746">
        <f t="shared" ca="1" si="55"/>
        <v>0</v>
      </c>
      <c r="N746">
        <f t="shared" ca="1" si="56"/>
        <v>45</v>
      </c>
      <c r="O746">
        <f t="shared" si="57"/>
        <v>0</v>
      </c>
      <c r="P746">
        <f t="shared" ca="1" si="58"/>
        <v>0</v>
      </c>
      <c r="Q746">
        <f t="shared" ca="1" si="59"/>
        <v>0</v>
      </c>
      <c r="R746">
        <v>45</v>
      </c>
      <c r="S746">
        <v>90</v>
      </c>
      <c r="T746" t="s">
        <v>217</v>
      </c>
      <c r="U746" t="s">
        <v>425</v>
      </c>
      <c r="V746" t="s">
        <v>196</v>
      </c>
    </row>
    <row r="747" spans="1:22" x14ac:dyDescent="0.25">
      <c r="A747">
        <v>6</v>
      </c>
      <c r="C747" t="s">
        <v>1979</v>
      </c>
      <c r="D747" t="s">
        <v>1892</v>
      </c>
      <c r="E747" s="1" t="s">
        <v>1893</v>
      </c>
      <c r="F747" t="s">
        <v>1971</v>
      </c>
      <c r="G747" t="s">
        <v>314</v>
      </c>
      <c r="H747" t="s">
        <v>509</v>
      </c>
      <c r="I747" t="s">
        <v>527</v>
      </c>
      <c r="J747" s="4" t="s">
        <v>528</v>
      </c>
      <c r="K747" t="s">
        <v>1979</v>
      </c>
      <c r="L747" t="s">
        <v>1980</v>
      </c>
      <c r="M747">
        <f t="shared" ca="1" si="55"/>
        <v>0</v>
      </c>
      <c r="N747">
        <f t="shared" ca="1" si="56"/>
        <v>45</v>
      </c>
      <c r="O747">
        <f t="shared" si="57"/>
        <v>0</v>
      </c>
      <c r="P747">
        <f t="shared" ca="1" si="58"/>
        <v>0</v>
      </c>
      <c r="Q747">
        <f t="shared" ca="1" si="59"/>
        <v>0</v>
      </c>
      <c r="R747">
        <v>45</v>
      </c>
      <c r="S747">
        <v>90</v>
      </c>
      <c r="T747" t="s">
        <v>314</v>
      </c>
      <c r="U747" t="s">
        <v>425</v>
      </c>
      <c r="V747" t="s">
        <v>196</v>
      </c>
    </row>
    <row r="748" spans="1:22" x14ac:dyDescent="0.25">
      <c r="A748">
        <v>6</v>
      </c>
      <c r="C748" t="s">
        <v>1981</v>
      </c>
      <c r="D748" t="s">
        <v>1892</v>
      </c>
      <c r="E748" s="1" t="s">
        <v>1893</v>
      </c>
      <c r="F748" t="s">
        <v>1971</v>
      </c>
      <c r="G748" t="s">
        <v>301</v>
      </c>
      <c r="H748" t="s">
        <v>509</v>
      </c>
      <c r="I748" t="s">
        <v>527</v>
      </c>
      <c r="J748" s="4" t="s">
        <v>528</v>
      </c>
      <c r="K748" t="s">
        <v>1981</v>
      </c>
      <c r="L748" t="s">
        <v>1982</v>
      </c>
      <c r="M748">
        <f t="shared" ca="1" si="55"/>
        <v>0</v>
      </c>
      <c r="N748">
        <f t="shared" ca="1" si="56"/>
        <v>45</v>
      </c>
      <c r="O748">
        <f t="shared" si="57"/>
        <v>0</v>
      </c>
      <c r="P748">
        <f t="shared" ca="1" si="58"/>
        <v>0</v>
      </c>
      <c r="Q748">
        <f t="shared" ca="1" si="59"/>
        <v>0</v>
      </c>
      <c r="R748">
        <v>45</v>
      </c>
      <c r="S748">
        <v>90</v>
      </c>
      <c r="T748" t="s">
        <v>301</v>
      </c>
      <c r="U748" t="s">
        <v>425</v>
      </c>
      <c r="V748" t="s">
        <v>196</v>
      </c>
    </row>
    <row r="749" spans="1:22" x14ac:dyDescent="0.25">
      <c r="A749">
        <v>6</v>
      </c>
      <c r="C749" t="s">
        <v>1983</v>
      </c>
      <c r="D749" t="s">
        <v>1892</v>
      </c>
      <c r="E749" s="1" t="s">
        <v>1893</v>
      </c>
      <c r="F749" t="s">
        <v>1971</v>
      </c>
      <c r="G749" t="s">
        <v>303</v>
      </c>
      <c r="H749" t="s">
        <v>509</v>
      </c>
      <c r="I749" t="s">
        <v>527</v>
      </c>
      <c r="J749" s="4" t="s">
        <v>528</v>
      </c>
      <c r="K749" t="s">
        <v>1983</v>
      </c>
      <c r="L749" t="s">
        <v>1984</v>
      </c>
      <c r="M749">
        <f t="shared" ca="1" si="55"/>
        <v>0</v>
      </c>
      <c r="N749">
        <f t="shared" ca="1" si="56"/>
        <v>45</v>
      </c>
      <c r="O749">
        <f t="shared" si="57"/>
        <v>0</v>
      </c>
      <c r="P749">
        <f t="shared" ca="1" si="58"/>
        <v>0</v>
      </c>
      <c r="Q749">
        <f t="shared" ca="1" si="59"/>
        <v>0</v>
      </c>
      <c r="R749">
        <v>45</v>
      </c>
      <c r="S749">
        <v>90</v>
      </c>
      <c r="T749" t="s">
        <v>303</v>
      </c>
      <c r="U749" t="s">
        <v>425</v>
      </c>
      <c r="V749" t="s">
        <v>196</v>
      </c>
    </row>
    <row r="750" spans="1:22" x14ac:dyDescent="0.25">
      <c r="A750">
        <v>6</v>
      </c>
      <c r="C750" t="s">
        <v>1985</v>
      </c>
      <c r="D750" t="s">
        <v>1892</v>
      </c>
      <c r="E750" s="1" t="s">
        <v>1893</v>
      </c>
      <c r="F750" t="s">
        <v>1971</v>
      </c>
      <c r="G750" t="s">
        <v>305</v>
      </c>
      <c r="H750" t="s">
        <v>509</v>
      </c>
      <c r="I750" t="s">
        <v>527</v>
      </c>
      <c r="J750" s="4" t="s">
        <v>528</v>
      </c>
      <c r="K750" t="s">
        <v>1985</v>
      </c>
      <c r="L750" t="s">
        <v>1986</v>
      </c>
      <c r="M750">
        <f t="shared" ca="1" si="55"/>
        <v>0</v>
      </c>
      <c r="N750">
        <f t="shared" ca="1" si="56"/>
        <v>45</v>
      </c>
      <c r="O750">
        <f t="shared" si="57"/>
        <v>0</v>
      </c>
      <c r="P750">
        <f t="shared" ca="1" si="58"/>
        <v>0</v>
      </c>
      <c r="Q750">
        <f t="shared" ca="1" si="59"/>
        <v>0</v>
      </c>
      <c r="R750">
        <v>45</v>
      </c>
      <c r="S750">
        <v>90</v>
      </c>
      <c r="T750" t="s">
        <v>305</v>
      </c>
      <c r="U750" t="s">
        <v>425</v>
      </c>
      <c r="V750" t="s">
        <v>196</v>
      </c>
    </row>
    <row r="751" spans="1:22" x14ac:dyDescent="0.25">
      <c r="A751">
        <v>7</v>
      </c>
      <c r="C751" t="s">
        <v>1987</v>
      </c>
      <c r="D751" t="s">
        <v>1892</v>
      </c>
      <c r="E751" s="1" t="s">
        <v>1893</v>
      </c>
      <c r="F751" t="s">
        <v>1988</v>
      </c>
      <c r="G751" t="s">
        <v>309</v>
      </c>
      <c r="H751" t="s">
        <v>509</v>
      </c>
      <c r="I751" t="s">
        <v>527</v>
      </c>
      <c r="J751" s="4" t="s">
        <v>528</v>
      </c>
      <c r="K751" t="s">
        <v>1987</v>
      </c>
      <c r="L751" t="s">
        <v>1989</v>
      </c>
      <c r="M751">
        <f t="shared" ca="1" si="55"/>
        <v>0</v>
      </c>
      <c r="N751">
        <f t="shared" ca="1" si="56"/>
        <v>45</v>
      </c>
      <c r="O751">
        <f t="shared" si="57"/>
        <v>0</v>
      </c>
      <c r="P751">
        <f t="shared" ca="1" si="58"/>
        <v>0</v>
      </c>
      <c r="Q751">
        <f t="shared" ca="1" si="59"/>
        <v>0</v>
      </c>
      <c r="R751">
        <v>45</v>
      </c>
      <c r="S751">
        <v>90</v>
      </c>
      <c r="T751" t="s">
        <v>309</v>
      </c>
      <c r="U751" t="s">
        <v>425</v>
      </c>
      <c r="V751" t="s">
        <v>196</v>
      </c>
    </row>
    <row r="752" spans="1:22" x14ac:dyDescent="0.25">
      <c r="A752">
        <v>7</v>
      </c>
      <c r="C752" t="s">
        <v>1990</v>
      </c>
      <c r="D752" t="s">
        <v>1892</v>
      </c>
      <c r="E752" s="1" t="s">
        <v>1893</v>
      </c>
      <c r="F752" t="s">
        <v>1988</v>
      </c>
      <c r="G752" t="s">
        <v>217</v>
      </c>
      <c r="H752" t="s">
        <v>509</v>
      </c>
      <c r="I752" t="s">
        <v>527</v>
      </c>
      <c r="J752" s="4" t="s">
        <v>528</v>
      </c>
      <c r="K752" t="s">
        <v>1990</v>
      </c>
      <c r="L752" t="s">
        <v>1991</v>
      </c>
      <c r="M752">
        <f t="shared" ca="1" si="55"/>
        <v>0</v>
      </c>
      <c r="N752">
        <f t="shared" ca="1" si="56"/>
        <v>45</v>
      </c>
      <c r="O752">
        <f t="shared" si="57"/>
        <v>0</v>
      </c>
      <c r="P752">
        <f t="shared" ca="1" si="58"/>
        <v>0</v>
      </c>
      <c r="Q752">
        <f t="shared" ca="1" si="59"/>
        <v>0</v>
      </c>
      <c r="R752">
        <v>45</v>
      </c>
      <c r="S752">
        <v>90</v>
      </c>
      <c r="T752" t="s">
        <v>217</v>
      </c>
      <c r="U752" t="s">
        <v>425</v>
      </c>
      <c r="V752" t="s">
        <v>196</v>
      </c>
    </row>
    <row r="753" spans="1:22" x14ac:dyDescent="0.25">
      <c r="A753">
        <v>7</v>
      </c>
      <c r="C753" t="s">
        <v>1992</v>
      </c>
      <c r="D753" t="s">
        <v>1892</v>
      </c>
      <c r="E753" s="1" t="s">
        <v>1893</v>
      </c>
      <c r="F753" t="s">
        <v>1988</v>
      </c>
      <c r="G753" t="s">
        <v>314</v>
      </c>
      <c r="H753" t="s">
        <v>509</v>
      </c>
      <c r="I753" t="s">
        <v>527</v>
      </c>
      <c r="J753" s="4" t="s">
        <v>528</v>
      </c>
      <c r="K753" t="s">
        <v>1992</v>
      </c>
      <c r="L753" t="s">
        <v>1993</v>
      </c>
      <c r="M753">
        <f t="shared" ca="1" si="55"/>
        <v>0</v>
      </c>
      <c r="N753">
        <f t="shared" ca="1" si="56"/>
        <v>45</v>
      </c>
      <c r="O753">
        <f t="shared" si="57"/>
        <v>0</v>
      </c>
      <c r="P753">
        <f t="shared" ca="1" si="58"/>
        <v>0</v>
      </c>
      <c r="Q753">
        <f t="shared" ca="1" si="59"/>
        <v>0</v>
      </c>
      <c r="R753">
        <v>45</v>
      </c>
      <c r="S753">
        <v>90</v>
      </c>
      <c r="T753" t="s">
        <v>314</v>
      </c>
      <c r="U753" t="s">
        <v>425</v>
      </c>
      <c r="V753" t="s">
        <v>196</v>
      </c>
    </row>
    <row r="754" spans="1:22" x14ac:dyDescent="0.25">
      <c r="A754">
        <v>7</v>
      </c>
      <c r="C754" t="s">
        <v>1994</v>
      </c>
      <c r="D754" t="s">
        <v>1892</v>
      </c>
      <c r="E754" s="1" t="s">
        <v>1893</v>
      </c>
      <c r="F754" t="s">
        <v>1988</v>
      </c>
      <c r="G754" t="s">
        <v>301</v>
      </c>
      <c r="H754" t="s">
        <v>509</v>
      </c>
      <c r="I754" t="s">
        <v>527</v>
      </c>
      <c r="J754" s="4" t="s">
        <v>528</v>
      </c>
      <c r="K754" t="s">
        <v>1994</v>
      </c>
      <c r="L754" t="s">
        <v>1995</v>
      </c>
      <c r="M754">
        <f t="shared" ca="1" si="55"/>
        <v>0</v>
      </c>
      <c r="N754">
        <f t="shared" ca="1" si="56"/>
        <v>45</v>
      </c>
      <c r="O754">
        <f t="shared" si="57"/>
        <v>0</v>
      </c>
      <c r="P754">
        <f t="shared" ca="1" si="58"/>
        <v>0</v>
      </c>
      <c r="Q754">
        <f t="shared" ca="1" si="59"/>
        <v>0</v>
      </c>
      <c r="R754">
        <v>45</v>
      </c>
      <c r="S754">
        <v>90</v>
      </c>
      <c r="T754" t="s">
        <v>301</v>
      </c>
      <c r="U754" t="s">
        <v>425</v>
      </c>
      <c r="V754" t="s">
        <v>196</v>
      </c>
    </row>
    <row r="755" spans="1:22" x14ac:dyDescent="0.25">
      <c r="A755">
        <v>7</v>
      </c>
      <c r="C755" t="s">
        <v>1996</v>
      </c>
      <c r="D755" t="s">
        <v>1892</v>
      </c>
      <c r="E755" s="1" t="s">
        <v>1893</v>
      </c>
      <c r="F755" t="s">
        <v>1988</v>
      </c>
      <c r="G755" t="s">
        <v>303</v>
      </c>
      <c r="H755" t="s">
        <v>509</v>
      </c>
      <c r="I755" t="s">
        <v>527</v>
      </c>
      <c r="J755" s="4" t="s">
        <v>528</v>
      </c>
      <c r="K755" t="s">
        <v>1996</v>
      </c>
      <c r="L755" t="s">
        <v>1997</v>
      </c>
      <c r="M755">
        <f t="shared" ca="1" si="55"/>
        <v>0</v>
      </c>
      <c r="N755">
        <f t="shared" ca="1" si="56"/>
        <v>45</v>
      </c>
      <c r="O755">
        <f t="shared" si="57"/>
        <v>0</v>
      </c>
      <c r="P755">
        <f t="shared" ca="1" si="58"/>
        <v>0</v>
      </c>
      <c r="Q755">
        <f t="shared" ca="1" si="59"/>
        <v>0</v>
      </c>
      <c r="R755">
        <v>45</v>
      </c>
      <c r="S755">
        <v>90</v>
      </c>
      <c r="T755" t="s">
        <v>303</v>
      </c>
      <c r="U755" t="s">
        <v>425</v>
      </c>
      <c r="V755" t="s">
        <v>196</v>
      </c>
    </row>
    <row r="756" spans="1:22" x14ac:dyDescent="0.25">
      <c r="A756">
        <v>8</v>
      </c>
      <c r="C756" t="s">
        <v>1998</v>
      </c>
      <c r="D756" t="s">
        <v>1892</v>
      </c>
      <c r="E756" s="1" t="s">
        <v>1893</v>
      </c>
      <c r="F756" t="s">
        <v>1999</v>
      </c>
      <c r="G756" t="s">
        <v>309</v>
      </c>
      <c r="H756" t="s">
        <v>509</v>
      </c>
      <c r="I756" t="s">
        <v>527</v>
      </c>
      <c r="J756" s="4" t="s">
        <v>528</v>
      </c>
      <c r="K756" t="s">
        <v>1998</v>
      </c>
      <c r="L756" t="s">
        <v>2000</v>
      </c>
      <c r="M756">
        <f t="shared" ca="1" si="55"/>
        <v>0</v>
      </c>
      <c r="N756">
        <f t="shared" ca="1" si="56"/>
        <v>45</v>
      </c>
      <c r="O756">
        <f t="shared" si="57"/>
        <v>0</v>
      </c>
      <c r="P756">
        <f t="shared" ca="1" si="58"/>
        <v>0</v>
      </c>
      <c r="Q756">
        <f t="shared" ca="1" si="59"/>
        <v>0</v>
      </c>
      <c r="R756">
        <v>45</v>
      </c>
      <c r="S756">
        <v>90</v>
      </c>
      <c r="T756" t="s">
        <v>309</v>
      </c>
      <c r="U756" t="s">
        <v>425</v>
      </c>
      <c r="V756" t="s">
        <v>196</v>
      </c>
    </row>
    <row r="757" spans="1:22" x14ac:dyDescent="0.25">
      <c r="A757">
        <v>8</v>
      </c>
      <c r="C757" t="s">
        <v>2001</v>
      </c>
      <c r="D757" t="s">
        <v>1892</v>
      </c>
      <c r="E757" s="1" t="s">
        <v>1893</v>
      </c>
      <c r="F757" t="s">
        <v>1999</v>
      </c>
      <c r="G757" t="s">
        <v>217</v>
      </c>
      <c r="H757" t="s">
        <v>509</v>
      </c>
      <c r="I757" t="s">
        <v>527</v>
      </c>
      <c r="J757" s="4" t="s">
        <v>528</v>
      </c>
      <c r="K757" t="s">
        <v>2001</v>
      </c>
      <c r="L757" t="s">
        <v>2002</v>
      </c>
      <c r="M757">
        <f t="shared" ca="1" si="55"/>
        <v>0</v>
      </c>
      <c r="N757">
        <f t="shared" ca="1" si="56"/>
        <v>45</v>
      </c>
      <c r="O757">
        <f t="shared" si="57"/>
        <v>0</v>
      </c>
      <c r="P757">
        <f t="shared" ca="1" si="58"/>
        <v>0</v>
      </c>
      <c r="Q757">
        <f t="shared" ca="1" si="59"/>
        <v>0</v>
      </c>
      <c r="R757">
        <v>45</v>
      </c>
      <c r="S757">
        <v>90</v>
      </c>
      <c r="T757" t="s">
        <v>217</v>
      </c>
      <c r="U757" t="s">
        <v>425</v>
      </c>
      <c r="V757" t="s">
        <v>196</v>
      </c>
    </row>
    <row r="758" spans="1:22" x14ac:dyDescent="0.25">
      <c r="A758">
        <v>8</v>
      </c>
      <c r="C758" t="s">
        <v>2003</v>
      </c>
      <c r="D758" t="s">
        <v>1892</v>
      </c>
      <c r="E758" s="1" t="s">
        <v>1893</v>
      </c>
      <c r="F758" t="s">
        <v>1999</v>
      </c>
      <c r="G758" t="s">
        <v>314</v>
      </c>
      <c r="H758" t="s">
        <v>509</v>
      </c>
      <c r="I758" t="s">
        <v>527</v>
      </c>
      <c r="J758" s="4" t="s">
        <v>528</v>
      </c>
      <c r="K758" t="s">
        <v>2003</v>
      </c>
      <c r="L758" t="s">
        <v>2004</v>
      </c>
      <c r="M758">
        <f t="shared" ca="1" si="55"/>
        <v>0</v>
      </c>
      <c r="N758">
        <f t="shared" ca="1" si="56"/>
        <v>45</v>
      </c>
      <c r="O758">
        <f t="shared" si="57"/>
        <v>0</v>
      </c>
      <c r="P758">
        <f t="shared" ca="1" si="58"/>
        <v>0</v>
      </c>
      <c r="Q758">
        <f t="shared" ca="1" si="59"/>
        <v>0</v>
      </c>
      <c r="R758">
        <v>45</v>
      </c>
      <c r="S758">
        <v>90</v>
      </c>
      <c r="T758" t="s">
        <v>314</v>
      </c>
      <c r="U758" t="s">
        <v>425</v>
      </c>
      <c r="V758" t="s">
        <v>196</v>
      </c>
    </row>
    <row r="759" spans="1:22" x14ac:dyDescent="0.25">
      <c r="A759">
        <v>8</v>
      </c>
      <c r="C759" t="s">
        <v>2005</v>
      </c>
      <c r="D759" t="s">
        <v>1892</v>
      </c>
      <c r="E759" s="1" t="s">
        <v>1893</v>
      </c>
      <c r="F759" t="s">
        <v>1999</v>
      </c>
      <c r="G759" t="s">
        <v>301</v>
      </c>
      <c r="H759" t="s">
        <v>509</v>
      </c>
      <c r="I759" t="s">
        <v>527</v>
      </c>
      <c r="J759" s="4" t="s">
        <v>528</v>
      </c>
      <c r="K759" t="s">
        <v>2005</v>
      </c>
      <c r="L759" t="s">
        <v>2006</v>
      </c>
      <c r="M759">
        <f t="shared" ca="1" si="55"/>
        <v>0</v>
      </c>
      <c r="N759">
        <f t="shared" ca="1" si="56"/>
        <v>45</v>
      </c>
      <c r="O759">
        <f t="shared" si="57"/>
        <v>0</v>
      </c>
      <c r="P759">
        <f t="shared" ca="1" si="58"/>
        <v>0</v>
      </c>
      <c r="Q759">
        <f t="shared" ca="1" si="59"/>
        <v>0</v>
      </c>
      <c r="R759">
        <v>45</v>
      </c>
      <c r="S759">
        <v>90</v>
      </c>
      <c r="T759" t="s">
        <v>301</v>
      </c>
      <c r="U759" t="s">
        <v>425</v>
      </c>
      <c r="V759" t="s">
        <v>196</v>
      </c>
    </row>
    <row r="760" spans="1:22" x14ac:dyDescent="0.25">
      <c r="A760">
        <v>8</v>
      </c>
      <c r="C760" t="s">
        <v>2007</v>
      </c>
      <c r="D760" t="s">
        <v>1892</v>
      </c>
      <c r="E760" s="1" t="s">
        <v>1893</v>
      </c>
      <c r="F760" t="s">
        <v>1999</v>
      </c>
      <c r="G760" t="s">
        <v>303</v>
      </c>
      <c r="H760" t="s">
        <v>509</v>
      </c>
      <c r="I760" t="s">
        <v>527</v>
      </c>
      <c r="J760" s="4" t="s">
        <v>528</v>
      </c>
      <c r="K760" t="s">
        <v>2007</v>
      </c>
      <c r="L760" t="s">
        <v>2008</v>
      </c>
      <c r="M760">
        <f t="shared" ca="1" si="55"/>
        <v>0</v>
      </c>
      <c r="N760">
        <f t="shared" ca="1" si="56"/>
        <v>45</v>
      </c>
      <c r="O760">
        <f t="shared" si="57"/>
        <v>0</v>
      </c>
      <c r="P760">
        <f t="shared" ca="1" si="58"/>
        <v>0</v>
      </c>
      <c r="Q760">
        <f t="shared" ca="1" si="59"/>
        <v>0</v>
      </c>
      <c r="R760">
        <v>45</v>
      </c>
      <c r="S760">
        <v>90</v>
      </c>
      <c r="T760" t="s">
        <v>303</v>
      </c>
      <c r="U760" t="s">
        <v>425</v>
      </c>
      <c r="V760" t="s">
        <v>196</v>
      </c>
    </row>
    <row r="761" spans="1:22" x14ac:dyDescent="0.25">
      <c r="A761">
        <v>8</v>
      </c>
      <c r="C761" t="s">
        <v>2009</v>
      </c>
      <c r="D761" t="s">
        <v>1892</v>
      </c>
      <c r="E761" s="1" t="s">
        <v>1893</v>
      </c>
      <c r="F761" t="s">
        <v>1999</v>
      </c>
      <c r="G761" t="s">
        <v>305</v>
      </c>
      <c r="H761" t="s">
        <v>509</v>
      </c>
      <c r="I761" t="s">
        <v>527</v>
      </c>
      <c r="J761" s="4" t="s">
        <v>528</v>
      </c>
      <c r="K761" t="s">
        <v>2009</v>
      </c>
      <c r="L761" t="s">
        <v>2010</v>
      </c>
      <c r="M761">
        <f t="shared" ca="1" si="55"/>
        <v>0</v>
      </c>
      <c r="N761">
        <f t="shared" ca="1" si="56"/>
        <v>45</v>
      </c>
      <c r="O761">
        <f t="shared" si="57"/>
        <v>0</v>
      </c>
      <c r="P761">
        <f t="shared" ca="1" si="58"/>
        <v>0</v>
      </c>
      <c r="Q761">
        <f t="shared" ca="1" si="59"/>
        <v>0</v>
      </c>
      <c r="R761">
        <v>45</v>
      </c>
      <c r="S761">
        <v>90</v>
      </c>
      <c r="T761" t="s">
        <v>305</v>
      </c>
      <c r="U761" t="s">
        <v>425</v>
      </c>
      <c r="V761" t="s">
        <v>196</v>
      </c>
    </row>
    <row r="762" spans="1:22" x14ac:dyDescent="0.25">
      <c r="A762">
        <v>8</v>
      </c>
      <c r="C762" t="s">
        <v>2011</v>
      </c>
      <c r="D762" t="s">
        <v>1892</v>
      </c>
      <c r="E762" s="1" t="s">
        <v>1893</v>
      </c>
      <c r="F762" t="s">
        <v>1999</v>
      </c>
      <c r="G762" t="s">
        <v>306</v>
      </c>
      <c r="H762" t="s">
        <v>509</v>
      </c>
      <c r="I762" t="s">
        <v>527</v>
      </c>
      <c r="J762" s="4" t="s">
        <v>528</v>
      </c>
      <c r="K762" t="s">
        <v>2011</v>
      </c>
      <c r="L762" t="s">
        <v>2012</v>
      </c>
      <c r="M762">
        <f t="shared" ca="1" si="55"/>
        <v>0</v>
      </c>
      <c r="N762">
        <f t="shared" ca="1" si="56"/>
        <v>45</v>
      </c>
      <c r="O762">
        <f t="shared" si="57"/>
        <v>0</v>
      </c>
      <c r="P762">
        <f t="shared" ca="1" si="58"/>
        <v>0</v>
      </c>
      <c r="Q762">
        <f t="shared" ca="1" si="59"/>
        <v>0</v>
      </c>
      <c r="R762">
        <v>45</v>
      </c>
      <c r="S762">
        <v>90</v>
      </c>
      <c r="T762" t="s">
        <v>306</v>
      </c>
      <c r="U762" t="s">
        <v>425</v>
      </c>
      <c r="V762" t="s">
        <v>196</v>
      </c>
    </row>
    <row r="763" spans="1:22" x14ac:dyDescent="0.25">
      <c r="A763">
        <v>9</v>
      </c>
      <c r="C763" t="s">
        <v>2620</v>
      </c>
      <c r="D763" t="s">
        <v>2030</v>
      </c>
      <c r="E763" s="1" t="s">
        <v>2031</v>
      </c>
      <c r="F763" t="s">
        <v>484</v>
      </c>
      <c r="G763" t="s">
        <v>2621</v>
      </c>
      <c r="H763" t="s">
        <v>509</v>
      </c>
      <c r="I763" t="s">
        <v>527</v>
      </c>
      <c r="J763" s="4" t="s">
        <v>528</v>
      </c>
      <c r="K763" t="s">
        <v>2620</v>
      </c>
      <c r="L763" t="s">
        <v>2622</v>
      </c>
      <c r="M763">
        <f t="shared" ca="1" si="55"/>
        <v>0</v>
      </c>
      <c r="N763">
        <f t="shared" ca="1" si="56"/>
        <v>47.5</v>
      </c>
      <c r="O763">
        <f t="shared" si="57"/>
        <v>0</v>
      </c>
      <c r="P763">
        <f t="shared" ca="1" si="58"/>
        <v>0</v>
      </c>
      <c r="Q763">
        <f t="shared" ca="1" si="59"/>
        <v>0</v>
      </c>
      <c r="R763">
        <v>47.5</v>
      </c>
      <c r="S763">
        <v>95</v>
      </c>
      <c r="T763" t="s">
        <v>2621</v>
      </c>
      <c r="U763" t="s">
        <v>425</v>
      </c>
      <c r="V763" t="s">
        <v>196</v>
      </c>
    </row>
    <row r="764" spans="1:22" x14ac:dyDescent="0.25">
      <c r="A764">
        <v>9</v>
      </c>
      <c r="C764" t="s">
        <v>2029</v>
      </c>
      <c r="D764" t="s">
        <v>2030</v>
      </c>
      <c r="E764" s="1" t="s">
        <v>2031</v>
      </c>
      <c r="F764" t="s">
        <v>484</v>
      </c>
      <c r="G764" t="s">
        <v>208</v>
      </c>
      <c r="H764" t="s">
        <v>509</v>
      </c>
      <c r="I764" t="s">
        <v>527</v>
      </c>
      <c r="J764" s="4" t="s">
        <v>528</v>
      </c>
      <c r="K764" t="s">
        <v>2029</v>
      </c>
      <c r="L764" t="s">
        <v>2032</v>
      </c>
      <c r="M764">
        <f t="shared" ca="1" si="55"/>
        <v>0</v>
      </c>
      <c r="N764">
        <f t="shared" ca="1" si="56"/>
        <v>47.5</v>
      </c>
      <c r="O764">
        <f t="shared" si="57"/>
        <v>0</v>
      </c>
      <c r="P764">
        <f t="shared" ca="1" si="58"/>
        <v>0</v>
      </c>
      <c r="Q764">
        <f t="shared" ca="1" si="59"/>
        <v>0</v>
      </c>
      <c r="R764">
        <v>47.5</v>
      </c>
      <c r="S764">
        <v>95</v>
      </c>
      <c r="T764" t="s">
        <v>208</v>
      </c>
      <c r="U764" t="s">
        <v>425</v>
      </c>
      <c r="V764" t="s">
        <v>196</v>
      </c>
    </row>
    <row r="765" spans="1:22" x14ac:dyDescent="0.25">
      <c r="A765">
        <v>9</v>
      </c>
      <c r="C765" t="s">
        <v>2033</v>
      </c>
      <c r="D765" t="s">
        <v>2030</v>
      </c>
      <c r="E765" s="1" t="s">
        <v>2031</v>
      </c>
      <c r="F765" t="s">
        <v>484</v>
      </c>
      <c r="G765" t="s">
        <v>49</v>
      </c>
      <c r="H765" t="s">
        <v>509</v>
      </c>
      <c r="I765" t="s">
        <v>527</v>
      </c>
      <c r="J765" s="4" t="s">
        <v>528</v>
      </c>
      <c r="K765" t="s">
        <v>2033</v>
      </c>
      <c r="L765" t="s">
        <v>2034</v>
      </c>
      <c r="M765">
        <f t="shared" ca="1" si="55"/>
        <v>0</v>
      </c>
      <c r="N765">
        <f t="shared" ca="1" si="56"/>
        <v>47.5</v>
      </c>
      <c r="O765">
        <f t="shared" si="57"/>
        <v>0</v>
      </c>
      <c r="P765">
        <f t="shared" ca="1" si="58"/>
        <v>0</v>
      </c>
      <c r="Q765">
        <f t="shared" ca="1" si="59"/>
        <v>0</v>
      </c>
      <c r="R765">
        <v>47.5</v>
      </c>
      <c r="S765">
        <v>95</v>
      </c>
      <c r="T765" t="s">
        <v>49</v>
      </c>
      <c r="U765" t="s">
        <v>425</v>
      </c>
      <c r="V765" t="s">
        <v>196</v>
      </c>
    </row>
    <row r="766" spans="1:22" x14ac:dyDescent="0.25">
      <c r="A766">
        <v>9</v>
      </c>
      <c r="C766" t="s">
        <v>2035</v>
      </c>
      <c r="D766" t="s">
        <v>2030</v>
      </c>
      <c r="E766" s="1" t="s">
        <v>2031</v>
      </c>
      <c r="F766" t="s">
        <v>484</v>
      </c>
      <c r="G766" t="s">
        <v>50</v>
      </c>
      <c r="H766" t="s">
        <v>509</v>
      </c>
      <c r="I766" t="s">
        <v>527</v>
      </c>
      <c r="J766" s="4" t="s">
        <v>528</v>
      </c>
      <c r="K766" t="s">
        <v>2035</v>
      </c>
      <c r="L766" t="s">
        <v>2036</v>
      </c>
      <c r="M766">
        <f t="shared" ca="1" si="55"/>
        <v>0</v>
      </c>
      <c r="N766">
        <f t="shared" ca="1" si="56"/>
        <v>47.5</v>
      </c>
      <c r="O766">
        <f t="shared" si="57"/>
        <v>0</v>
      </c>
      <c r="P766">
        <f t="shared" ca="1" si="58"/>
        <v>0</v>
      </c>
      <c r="Q766">
        <f t="shared" ca="1" si="59"/>
        <v>0</v>
      </c>
      <c r="R766">
        <v>47.5</v>
      </c>
      <c r="S766">
        <v>95</v>
      </c>
      <c r="T766" t="s">
        <v>50</v>
      </c>
      <c r="U766" t="s">
        <v>425</v>
      </c>
      <c r="V766" t="s">
        <v>196</v>
      </c>
    </row>
    <row r="767" spans="1:22" x14ac:dyDescent="0.25">
      <c r="A767">
        <v>9</v>
      </c>
      <c r="C767" t="s">
        <v>2037</v>
      </c>
      <c r="D767" t="s">
        <v>2030</v>
      </c>
      <c r="E767" s="1" t="s">
        <v>2031</v>
      </c>
      <c r="F767" t="s">
        <v>484</v>
      </c>
      <c r="G767" t="s">
        <v>51</v>
      </c>
      <c r="H767" t="s">
        <v>509</v>
      </c>
      <c r="I767" t="s">
        <v>527</v>
      </c>
      <c r="J767" s="4" t="s">
        <v>528</v>
      </c>
      <c r="K767" t="s">
        <v>2037</v>
      </c>
      <c r="L767" t="s">
        <v>2038</v>
      </c>
      <c r="M767">
        <f t="shared" ca="1" si="55"/>
        <v>0</v>
      </c>
      <c r="N767">
        <f t="shared" ca="1" si="56"/>
        <v>47.5</v>
      </c>
      <c r="O767">
        <f t="shared" si="57"/>
        <v>0</v>
      </c>
      <c r="P767">
        <f t="shared" ca="1" si="58"/>
        <v>0</v>
      </c>
      <c r="Q767">
        <f t="shared" ca="1" si="59"/>
        <v>0</v>
      </c>
      <c r="R767">
        <v>47.5</v>
      </c>
      <c r="S767">
        <v>95</v>
      </c>
      <c r="T767" t="s">
        <v>51</v>
      </c>
      <c r="U767" t="s">
        <v>425</v>
      </c>
      <c r="V767" t="s">
        <v>196</v>
      </c>
    </row>
    <row r="768" spans="1:22" x14ac:dyDescent="0.25">
      <c r="A768">
        <v>9</v>
      </c>
      <c r="C768" t="s">
        <v>2039</v>
      </c>
      <c r="D768" t="s">
        <v>2030</v>
      </c>
      <c r="E768" s="1" t="s">
        <v>2031</v>
      </c>
      <c r="F768" t="s">
        <v>484</v>
      </c>
      <c r="G768" t="s">
        <v>52</v>
      </c>
      <c r="H768" t="s">
        <v>509</v>
      </c>
      <c r="I768" t="s">
        <v>527</v>
      </c>
      <c r="J768" s="4" t="s">
        <v>528</v>
      </c>
      <c r="K768" t="s">
        <v>2039</v>
      </c>
      <c r="L768" t="s">
        <v>2040</v>
      </c>
      <c r="M768">
        <f t="shared" ca="1" si="55"/>
        <v>0</v>
      </c>
      <c r="N768">
        <f t="shared" ca="1" si="56"/>
        <v>47.5</v>
      </c>
      <c r="O768">
        <f t="shared" si="57"/>
        <v>0</v>
      </c>
      <c r="P768">
        <f t="shared" ca="1" si="58"/>
        <v>0</v>
      </c>
      <c r="Q768">
        <f t="shared" ca="1" si="59"/>
        <v>0</v>
      </c>
      <c r="R768">
        <v>47.5</v>
      </c>
      <c r="S768">
        <v>95</v>
      </c>
      <c r="T768" t="s">
        <v>52</v>
      </c>
      <c r="U768" t="s">
        <v>425</v>
      </c>
      <c r="V768" t="s">
        <v>196</v>
      </c>
    </row>
    <row r="769" spans="1:22" x14ac:dyDescent="0.25">
      <c r="A769">
        <v>9</v>
      </c>
      <c r="C769" t="s">
        <v>2041</v>
      </c>
      <c r="D769" t="s">
        <v>2030</v>
      </c>
      <c r="E769" s="1" t="s">
        <v>2031</v>
      </c>
      <c r="F769" t="s">
        <v>484</v>
      </c>
      <c r="G769" t="s">
        <v>53</v>
      </c>
      <c r="H769" t="s">
        <v>509</v>
      </c>
      <c r="I769" t="s">
        <v>527</v>
      </c>
      <c r="J769" s="4" t="s">
        <v>528</v>
      </c>
      <c r="K769" t="s">
        <v>2041</v>
      </c>
      <c r="L769" t="s">
        <v>2042</v>
      </c>
      <c r="M769">
        <f t="shared" ca="1" si="55"/>
        <v>0</v>
      </c>
      <c r="N769">
        <f t="shared" ca="1" si="56"/>
        <v>47.5</v>
      </c>
      <c r="O769">
        <f t="shared" si="57"/>
        <v>0</v>
      </c>
      <c r="P769">
        <f t="shared" ca="1" si="58"/>
        <v>0</v>
      </c>
      <c r="Q769">
        <f t="shared" ca="1" si="59"/>
        <v>0</v>
      </c>
      <c r="R769">
        <v>47.5</v>
      </c>
      <c r="S769">
        <v>95</v>
      </c>
      <c r="T769" t="s">
        <v>53</v>
      </c>
      <c r="U769" t="s">
        <v>425</v>
      </c>
      <c r="V769" t="s">
        <v>196</v>
      </c>
    </row>
    <row r="770" spans="1:22" x14ac:dyDescent="0.25">
      <c r="A770">
        <v>10</v>
      </c>
      <c r="C770" t="s">
        <v>2623</v>
      </c>
      <c r="D770" t="s">
        <v>2030</v>
      </c>
      <c r="E770" s="1" t="s">
        <v>2031</v>
      </c>
      <c r="F770" t="s">
        <v>486</v>
      </c>
      <c r="G770" t="s">
        <v>2621</v>
      </c>
      <c r="H770" t="s">
        <v>509</v>
      </c>
      <c r="I770" t="s">
        <v>527</v>
      </c>
      <c r="J770" s="4" t="s">
        <v>528</v>
      </c>
      <c r="K770" t="s">
        <v>2623</v>
      </c>
      <c r="L770" t="s">
        <v>2624</v>
      </c>
      <c r="M770">
        <f t="shared" ca="1" si="55"/>
        <v>0</v>
      </c>
      <c r="N770">
        <f t="shared" ca="1" si="56"/>
        <v>47.5</v>
      </c>
      <c r="O770">
        <f t="shared" si="57"/>
        <v>0</v>
      </c>
      <c r="P770">
        <f t="shared" ca="1" si="58"/>
        <v>0</v>
      </c>
      <c r="Q770">
        <f t="shared" ca="1" si="59"/>
        <v>0</v>
      </c>
      <c r="R770">
        <v>47.5</v>
      </c>
      <c r="S770">
        <v>95</v>
      </c>
      <c r="T770" t="s">
        <v>2621</v>
      </c>
      <c r="U770" t="s">
        <v>425</v>
      </c>
      <c r="V770" t="s">
        <v>196</v>
      </c>
    </row>
    <row r="771" spans="1:22" x14ac:dyDescent="0.25">
      <c r="A771">
        <v>10</v>
      </c>
      <c r="C771" t="s">
        <v>2043</v>
      </c>
      <c r="D771" t="s">
        <v>2030</v>
      </c>
      <c r="E771" s="1" t="s">
        <v>2031</v>
      </c>
      <c r="F771" t="s">
        <v>486</v>
      </c>
      <c r="G771" t="s">
        <v>208</v>
      </c>
      <c r="H771" t="s">
        <v>509</v>
      </c>
      <c r="I771" t="s">
        <v>527</v>
      </c>
      <c r="J771" s="4" t="s">
        <v>528</v>
      </c>
      <c r="K771" t="s">
        <v>2043</v>
      </c>
      <c r="L771" t="s">
        <v>2044</v>
      </c>
      <c r="M771">
        <f t="shared" ca="1" si="55"/>
        <v>0</v>
      </c>
      <c r="N771">
        <f t="shared" ca="1" si="56"/>
        <v>47.5</v>
      </c>
      <c r="O771">
        <f t="shared" si="57"/>
        <v>0</v>
      </c>
      <c r="P771">
        <f t="shared" ca="1" si="58"/>
        <v>0</v>
      </c>
      <c r="Q771">
        <f t="shared" ca="1" si="59"/>
        <v>0</v>
      </c>
      <c r="R771">
        <v>47.5</v>
      </c>
      <c r="S771">
        <v>95</v>
      </c>
      <c r="T771" t="s">
        <v>208</v>
      </c>
      <c r="U771" t="s">
        <v>425</v>
      </c>
      <c r="V771" t="s">
        <v>196</v>
      </c>
    </row>
    <row r="772" spans="1:22" x14ac:dyDescent="0.25">
      <c r="A772">
        <v>10</v>
      </c>
      <c r="C772" t="s">
        <v>2045</v>
      </c>
      <c r="D772" t="s">
        <v>2030</v>
      </c>
      <c r="E772" s="1" t="s">
        <v>2031</v>
      </c>
      <c r="F772" t="s">
        <v>486</v>
      </c>
      <c r="G772" t="s">
        <v>49</v>
      </c>
      <c r="H772" t="s">
        <v>509</v>
      </c>
      <c r="I772" t="s">
        <v>527</v>
      </c>
      <c r="J772" s="4" t="s">
        <v>528</v>
      </c>
      <c r="K772" t="s">
        <v>2045</v>
      </c>
      <c r="L772" t="s">
        <v>2046</v>
      </c>
      <c r="M772">
        <f t="shared" ca="1" si="55"/>
        <v>0</v>
      </c>
      <c r="N772">
        <f t="shared" ca="1" si="56"/>
        <v>47.5</v>
      </c>
      <c r="O772">
        <f t="shared" si="57"/>
        <v>0</v>
      </c>
      <c r="P772">
        <f t="shared" ca="1" si="58"/>
        <v>0</v>
      </c>
      <c r="Q772">
        <f t="shared" ca="1" si="59"/>
        <v>0</v>
      </c>
      <c r="R772">
        <v>47.5</v>
      </c>
      <c r="S772">
        <v>95</v>
      </c>
      <c r="T772" t="s">
        <v>49</v>
      </c>
      <c r="U772" t="s">
        <v>425</v>
      </c>
      <c r="V772" t="s">
        <v>196</v>
      </c>
    </row>
    <row r="773" spans="1:22" x14ac:dyDescent="0.25">
      <c r="A773">
        <v>10</v>
      </c>
      <c r="C773" t="s">
        <v>2047</v>
      </c>
      <c r="D773" t="s">
        <v>2030</v>
      </c>
      <c r="E773" s="1" t="s">
        <v>2031</v>
      </c>
      <c r="F773" t="s">
        <v>486</v>
      </c>
      <c r="G773" t="s">
        <v>50</v>
      </c>
      <c r="H773" t="s">
        <v>509</v>
      </c>
      <c r="I773" t="s">
        <v>527</v>
      </c>
      <c r="J773" s="4" t="s">
        <v>528</v>
      </c>
      <c r="K773" t="s">
        <v>2047</v>
      </c>
      <c r="L773" t="s">
        <v>2048</v>
      </c>
      <c r="M773">
        <f t="shared" ca="1" si="55"/>
        <v>0</v>
      </c>
      <c r="N773">
        <f t="shared" ca="1" si="56"/>
        <v>47.5</v>
      </c>
      <c r="O773">
        <f t="shared" si="57"/>
        <v>0</v>
      </c>
      <c r="P773">
        <f t="shared" ca="1" si="58"/>
        <v>0</v>
      </c>
      <c r="Q773">
        <f t="shared" ca="1" si="59"/>
        <v>0</v>
      </c>
      <c r="R773">
        <v>47.5</v>
      </c>
      <c r="S773">
        <v>95</v>
      </c>
      <c r="T773" t="s">
        <v>50</v>
      </c>
      <c r="U773" t="s">
        <v>425</v>
      </c>
      <c r="V773" t="s">
        <v>196</v>
      </c>
    </row>
    <row r="774" spans="1:22" x14ac:dyDescent="0.25">
      <c r="A774">
        <v>10</v>
      </c>
      <c r="C774" t="s">
        <v>2049</v>
      </c>
      <c r="D774" t="s">
        <v>2030</v>
      </c>
      <c r="E774" s="1" t="s">
        <v>2031</v>
      </c>
      <c r="F774" t="s">
        <v>486</v>
      </c>
      <c r="G774" t="s">
        <v>51</v>
      </c>
      <c r="H774" t="s">
        <v>509</v>
      </c>
      <c r="I774" t="s">
        <v>527</v>
      </c>
      <c r="J774" s="4" t="s">
        <v>528</v>
      </c>
      <c r="K774" t="s">
        <v>2049</v>
      </c>
      <c r="L774" t="s">
        <v>2050</v>
      </c>
      <c r="M774">
        <f t="shared" ca="1" si="55"/>
        <v>0</v>
      </c>
      <c r="N774">
        <f t="shared" ca="1" si="56"/>
        <v>47.5</v>
      </c>
      <c r="O774">
        <f t="shared" si="57"/>
        <v>0</v>
      </c>
      <c r="P774">
        <f t="shared" ca="1" si="58"/>
        <v>0</v>
      </c>
      <c r="Q774">
        <f t="shared" ca="1" si="59"/>
        <v>0</v>
      </c>
      <c r="R774">
        <v>47.5</v>
      </c>
      <c r="S774">
        <v>95</v>
      </c>
      <c r="T774" t="s">
        <v>51</v>
      </c>
      <c r="U774" t="s">
        <v>425</v>
      </c>
      <c r="V774" t="s">
        <v>196</v>
      </c>
    </row>
    <row r="775" spans="1:22" x14ac:dyDescent="0.25">
      <c r="A775">
        <v>10</v>
      </c>
      <c r="C775" t="s">
        <v>2051</v>
      </c>
      <c r="D775" t="s">
        <v>2030</v>
      </c>
      <c r="E775" s="1" t="s">
        <v>2031</v>
      </c>
      <c r="F775" t="s">
        <v>486</v>
      </c>
      <c r="G775" t="s">
        <v>52</v>
      </c>
      <c r="H775" t="s">
        <v>509</v>
      </c>
      <c r="I775" t="s">
        <v>527</v>
      </c>
      <c r="J775" s="4" t="s">
        <v>528</v>
      </c>
      <c r="K775" t="s">
        <v>2051</v>
      </c>
      <c r="L775" t="s">
        <v>2052</v>
      </c>
      <c r="M775">
        <f t="shared" ref="M775:M838" ca="1" si="60">IF(ISERROR(VLOOKUP(A775,INDIRECT(J775),MATCH(G775,INDIRECT(I775),FALSE))),0,VLOOKUP(A775,INDIRECT(J775),MATCH(G775,INDIRECT(I775),FALSE)))</f>
        <v>0</v>
      </c>
      <c r="N775">
        <f t="shared" ref="N775:N838" ca="1" si="61">IF(ISERROR(VLOOKUP(A775,INDIRECT(J775),MATCH("WHLS $",INDIRECT(I775),FALSE))),0,VLOOKUP(A775,INDIRECT(J775),MATCH("WHLS $",INDIRECT(I775),FALSE)))</f>
        <v>47.5</v>
      </c>
      <c r="O775">
        <f t="shared" ref="O775:O838" si="62">(DiscountBooking+DiscountExtra) * 100</f>
        <v>0</v>
      </c>
      <c r="P775">
        <f t="shared" ref="P775:P838" ca="1" si="63">M775*R775</f>
        <v>0</v>
      </c>
      <c r="Q775">
        <f t="shared" ref="Q775:Q838" ca="1" si="64">P775*(1-(O775/100))</f>
        <v>0</v>
      </c>
      <c r="R775">
        <v>47.5</v>
      </c>
      <c r="S775">
        <v>95</v>
      </c>
      <c r="T775" t="s">
        <v>52</v>
      </c>
      <c r="U775" t="s">
        <v>425</v>
      </c>
      <c r="V775" t="s">
        <v>196</v>
      </c>
    </row>
    <row r="776" spans="1:22" x14ac:dyDescent="0.25">
      <c r="A776">
        <v>10</v>
      </c>
      <c r="C776" t="s">
        <v>2053</v>
      </c>
      <c r="D776" t="s">
        <v>2030</v>
      </c>
      <c r="E776" s="1" t="s">
        <v>2031</v>
      </c>
      <c r="F776" t="s">
        <v>486</v>
      </c>
      <c r="G776" t="s">
        <v>53</v>
      </c>
      <c r="H776" t="s">
        <v>509</v>
      </c>
      <c r="I776" t="s">
        <v>527</v>
      </c>
      <c r="J776" s="4" t="s">
        <v>528</v>
      </c>
      <c r="K776" t="s">
        <v>2053</v>
      </c>
      <c r="L776" t="s">
        <v>2054</v>
      </c>
      <c r="M776">
        <f t="shared" ca="1" si="60"/>
        <v>0</v>
      </c>
      <c r="N776">
        <f t="shared" ca="1" si="61"/>
        <v>47.5</v>
      </c>
      <c r="O776">
        <f t="shared" si="62"/>
        <v>0</v>
      </c>
      <c r="P776">
        <f t="shared" ca="1" si="63"/>
        <v>0</v>
      </c>
      <c r="Q776">
        <f t="shared" ca="1" si="64"/>
        <v>0</v>
      </c>
      <c r="R776">
        <v>47.5</v>
      </c>
      <c r="S776">
        <v>95</v>
      </c>
      <c r="T776" t="s">
        <v>53</v>
      </c>
      <c r="U776" t="s">
        <v>425</v>
      </c>
      <c r="V776" t="s">
        <v>196</v>
      </c>
    </row>
    <row r="777" spans="1:22" x14ac:dyDescent="0.25">
      <c r="A777">
        <v>11</v>
      </c>
      <c r="C777" t="s">
        <v>2625</v>
      </c>
      <c r="D777" t="s">
        <v>2030</v>
      </c>
      <c r="E777" s="1" t="s">
        <v>2031</v>
      </c>
      <c r="F777" t="s">
        <v>1700</v>
      </c>
      <c r="G777" t="s">
        <v>2621</v>
      </c>
      <c r="H777" t="s">
        <v>509</v>
      </c>
      <c r="I777" t="s">
        <v>527</v>
      </c>
      <c r="J777" s="4" t="s">
        <v>528</v>
      </c>
      <c r="K777" t="s">
        <v>2625</v>
      </c>
      <c r="L777" t="s">
        <v>2626</v>
      </c>
      <c r="M777">
        <f t="shared" ca="1" si="60"/>
        <v>0</v>
      </c>
      <c r="N777">
        <f t="shared" ca="1" si="61"/>
        <v>47.5</v>
      </c>
      <c r="O777">
        <f t="shared" si="62"/>
        <v>0</v>
      </c>
      <c r="P777">
        <f t="shared" ca="1" si="63"/>
        <v>0</v>
      </c>
      <c r="Q777">
        <f t="shared" ca="1" si="64"/>
        <v>0</v>
      </c>
      <c r="R777">
        <v>47.5</v>
      </c>
      <c r="S777">
        <v>95</v>
      </c>
      <c r="T777" t="s">
        <v>2621</v>
      </c>
      <c r="U777" t="s">
        <v>425</v>
      </c>
      <c r="V777" t="s">
        <v>196</v>
      </c>
    </row>
    <row r="778" spans="1:22" x14ac:dyDescent="0.25">
      <c r="A778">
        <v>11</v>
      </c>
      <c r="C778" t="s">
        <v>2055</v>
      </c>
      <c r="D778" t="s">
        <v>2030</v>
      </c>
      <c r="E778" s="1" t="s">
        <v>2031</v>
      </c>
      <c r="F778" t="s">
        <v>1700</v>
      </c>
      <c r="G778" t="s">
        <v>208</v>
      </c>
      <c r="H778" t="s">
        <v>509</v>
      </c>
      <c r="I778" t="s">
        <v>527</v>
      </c>
      <c r="J778" s="4" t="s">
        <v>528</v>
      </c>
      <c r="K778" t="s">
        <v>2055</v>
      </c>
      <c r="L778" t="s">
        <v>2056</v>
      </c>
      <c r="M778">
        <f t="shared" ca="1" si="60"/>
        <v>0</v>
      </c>
      <c r="N778">
        <f t="shared" ca="1" si="61"/>
        <v>47.5</v>
      </c>
      <c r="O778">
        <f t="shared" si="62"/>
        <v>0</v>
      </c>
      <c r="P778">
        <f t="shared" ca="1" si="63"/>
        <v>0</v>
      </c>
      <c r="Q778">
        <f t="shared" ca="1" si="64"/>
        <v>0</v>
      </c>
      <c r="R778">
        <v>47.5</v>
      </c>
      <c r="S778">
        <v>95</v>
      </c>
      <c r="T778" t="s">
        <v>208</v>
      </c>
      <c r="U778" t="s">
        <v>425</v>
      </c>
      <c r="V778" t="s">
        <v>196</v>
      </c>
    </row>
    <row r="779" spans="1:22" x14ac:dyDescent="0.25">
      <c r="A779">
        <v>11</v>
      </c>
      <c r="C779" t="s">
        <v>2057</v>
      </c>
      <c r="D779" t="s">
        <v>2030</v>
      </c>
      <c r="E779" s="1" t="s">
        <v>2031</v>
      </c>
      <c r="F779" t="s">
        <v>1700</v>
      </c>
      <c r="G779" t="s">
        <v>49</v>
      </c>
      <c r="H779" t="s">
        <v>509</v>
      </c>
      <c r="I779" t="s">
        <v>527</v>
      </c>
      <c r="J779" s="4" t="s">
        <v>528</v>
      </c>
      <c r="K779" t="s">
        <v>2057</v>
      </c>
      <c r="L779" t="s">
        <v>2058</v>
      </c>
      <c r="M779">
        <f t="shared" ca="1" si="60"/>
        <v>0</v>
      </c>
      <c r="N779">
        <f t="shared" ca="1" si="61"/>
        <v>47.5</v>
      </c>
      <c r="O779">
        <f t="shared" si="62"/>
        <v>0</v>
      </c>
      <c r="P779">
        <f t="shared" ca="1" si="63"/>
        <v>0</v>
      </c>
      <c r="Q779">
        <f t="shared" ca="1" si="64"/>
        <v>0</v>
      </c>
      <c r="R779">
        <v>47.5</v>
      </c>
      <c r="S779">
        <v>95</v>
      </c>
      <c r="T779" t="s">
        <v>49</v>
      </c>
      <c r="U779" t="s">
        <v>425</v>
      </c>
      <c r="V779" t="s">
        <v>196</v>
      </c>
    </row>
    <row r="780" spans="1:22" x14ac:dyDescent="0.25">
      <c r="A780">
        <v>11</v>
      </c>
      <c r="C780" t="s">
        <v>2059</v>
      </c>
      <c r="D780" t="s">
        <v>2030</v>
      </c>
      <c r="E780" s="1" t="s">
        <v>2031</v>
      </c>
      <c r="F780" t="s">
        <v>1700</v>
      </c>
      <c r="G780" t="s">
        <v>50</v>
      </c>
      <c r="H780" t="s">
        <v>509</v>
      </c>
      <c r="I780" t="s">
        <v>527</v>
      </c>
      <c r="J780" s="4" t="s">
        <v>528</v>
      </c>
      <c r="K780" t="s">
        <v>2059</v>
      </c>
      <c r="L780" t="s">
        <v>2060</v>
      </c>
      <c r="M780">
        <f t="shared" ca="1" si="60"/>
        <v>0</v>
      </c>
      <c r="N780">
        <f t="shared" ca="1" si="61"/>
        <v>47.5</v>
      </c>
      <c r="O780">
        <f t="shared" si="62"/>
        <v>0</v>
      </c>
      <c r="P780">
        <f t="shared" ca="1" si="63"/>
        <v>0</v>
      </c>
      <c r="Q780">
        <f t="shared" ca="1" si="64"/>
        <v>0</v>
      </c>
      <c r="R780">
        <v>47.5</v>
      </c>
      <c r="S780">
        <v>95</v>
      </c>
      <c r="T780" t="s">
        <v>50</v>
      </c>
      <c r="U780" t="s">
        <v>425</v>
      </c>
      <c r="V780" t="s">
        <v>196</v>
      </c>
    </row>
    <row r="781" spans="1:22" x14ac:dyDescent="0.25">
      <c r="A781">
        <v>11</v>
      </c>
      <c r="C781" t="s">
        <v>2061</v>
      </c>
      <c r="D781" t="s">
        <v>2030</v>
      </c>
      <c r="E781" s="1" t="s">
        <v>2031</v>
      </c>
      <c r="F781" t="s">
        <v>1700</v>
      </c>
      <c r="G781" t="s">
        <v>51</v>
      </c>
      <c r="H781" t="s">
        <v>509</v>
      </c>
      <c r="I781" t="s">
        <v>527</v>
      </c>
      <c r="J781" s="4" t="s">
        <v>528</v>
      </c>
      <c r="K781" t="s">
        <v>2061</v>
      </c>
      <c r="L781" t="s">
        <v>2062</v>
      </c>
      <c r="M781">
        <f t="shared" ca="1" si="60"/>
        <v>0</v>
      </c>
      <c r="N781">
        <f t="shared" ca="1" si="61"/>
        <v>47.5</v>
      </c>
      <c r="O781">
        <f t="shared" si="62"/>
        <v>0</v>
      </c>
      <c r="P781">
        <f t="shared" ca="1" si="63"/>
        <v>0</v>
      </c>
      <c r="Q781">
        <f t="shared" ca="1" si="64"/>
        <v>0</v>
      </c>
      <c r="R781">
        <v>47.5</v>
      </c>
      <c r="S781">
        <v>95</v>
      </c>
      <c r="T781" t="s">
        <v>51</v>
      </c>
      <c r="U781" t="s">
        <v>425</v>
      </c>
      <c r="V781" t="s">
        <v>196</v>
      </c>
    </row>
    <row r="782" spans="1:22" x14ac:dyDescent="0.25">
      <c r="A782">
        <v>11</v>
      </c>
      <c r="C782" t="s">
        <v>2063</v>
      </c>
      <c r="D782" t="s">
        <v>2030</v>
      </c>
      <c r="E782" s="1" t="s">
        <v>2031</v>
      </c>
      <c r="F782" t="s">
        <v>1700</v>
      </c>
      <c r="G782" t="s">
        <v>52</v>
      </c>
      <c r="H782" t="s">
        <v>509</v>
      </c>
      <c r="I782" t="s">
        <v>527</v>
      </c>
      <c r="J782" s="4" t="s">
        <v>528</v>
      </c>
      <c r="K782" t="s">
        <v>2063</v>
      </c>
      <c r="L782" t="s">
        <v>2064</v>
      </c>
      <c r="M782">
        <f t="shared" ca="1" si="60"/>
        <v>0</v>
      </c>
      <c r="N782">
        <f t="shared" ca="1" si="61"/>
        <v>47.5</v>
      </c>
      <c r="O782">
        <f t="shared" si="62"/>
        <v>0</v>
      </c>
      <c r="P782">
        <f t="shared" ca="1" si="63"/>
        <v>0</v>
      </c>
      <c r="Q782">
        <f t="shared" ca="1" si="64"/>
        <v>0</v>
      </c>
      <c r="R782">
        <v>47.5</v>
      </c>
      <c r="S782">
        <v>95</v>
      </c>
      <c r="T782" t="s">
        <v>52</v>
      </c>
      <c r="U782" t="s">
        <v>425</v>
      </c>
      <c r="V782" t="s">
        <v>196</v>
      </c>
    </row>
    <row r="783" spans="1:22" x14ac:dyDescent="0.25">
      <c r="A783">
        <v>11</v>
      </c>
      <c r="C783" t="s">
        <v>2065</v>
      </c>
      <c r="D783" t="s">
        <v>2030</v>
      </c>
      <c r="E783" s="1" t="s">
        <v>2031</v>
      </c>
      <c r="F783" t="s">
        <v>1700</v>
      </c>
      <c r="G783" t="s">
        <v>53</v>
      </c>
      <c r="H783" t="s">
        <v>509</v>
      </c>
      <c r="I783" t="s">
        <v>527</v>
      </c>
      <c r="J783" s="4" t="s">
        <v>528</v>
      </c>
      <c r="K783" t="s">
        <v>2065</v>
      </c>
      <c r="L783" t="s">
        <v>2066</v>
      </c>
      <c r="M783">
        <f t="shared" ca="1" si="60"/>
        <v>0</v>
      </c>
      <c r="N783">
        <f t="shared" ca="1" si="61"/>
        <v>47.5</v>
      </c>
      <c r="O783">
        <f t="shared" si="62"/>
        <v>0</v>
      </c>
      <c r="P783">
        <f t="shared" ca="1" si="63"/>
        <v>0</v>
      </c>
      <c r="Q783">
        <f t="shared" ca="1" si="64"/>
        <v>0</v>
      </c>
      <c r="R783">
        <v>47.5</v>
      </c>
      <c r="S783">
        <v>95</v>
      </c>
      <c r="T783" t="s">
        <v>53</v>
      </c>
      <c r="U783" t="s">
        <v>425</v>
      </c>
      <c r="V783" t="s">
        <v>196</v>
      </c>
    </row>
    <row r="784" spans="1:22" x14ac:dyDescent="0.25">
      <c r="A784">
        <v>12</v>
      </c>
      <c r="C784" t="s">
        <v>2627</v>
      </c>
      <c r="D784" t="s">
        <v>2030</v>
      </c>
      <c r="E784" s="1" t="s">
        <v>2031</v>
      </c>
      <c r="F784" t="s">
        <v>829</v>
      </c>
      <c r="G784" t="s">
        <v>2621</v>
      </c>
      <c r="H784" t="s">
        <v>509</v>
      </c>
      <c r="I784" t="s">
        <v>527</v>
      </c>
      <c r="J784" s="4" t="s">
        <v>528</v>
      </c>
      <c r="K784" t="s">
        <v>2627</v>
      </c>
      <c r="L784" t="s">
        <v>2628</v>
      </c>
      <c r="M784">
        <f t="shared" ca="1" si="60"/>
        <v>0</v>
      </c>
      <c r="N784">
        <f t="shared" ca="1" si="61"/>
        <v>47.5</v>
      </c>
      <c r="O784">
        <f t="shared" si="62"/>
        <v>0</v>
      </c>
      <c r="P784">
        <f t="shared" ca="1" si="63"/>
        <v>0</v>
      </c>
      <c r="Q784">
        <f t="shared" ca="1" si="64"/>
        <v>0</v>
      </c>
      <c r="R784">
        <v>47.5</v>
      </c>
      <c r="S784">
        <v>95</v>
      </c>
      <c r="T784" t="s">
        <v>2621</v>
      </c>
      <c r="U784" t="s">
        <v>425</v>
      </c>
      <c r="V784" t="s">
        <v>196</v>
      </c>
    </row>
    <row r="785" spans="1:22" x14ac:dyDescent="0.25">
      <c r="A785">
        <v>12</v>
      </c>
      <c r="C785" t="s">
        <v>2067</v>
      </c>
      <c r="D785" t="s">
        <v>2030</v>
      </c>
      <c r="E785" s="1" t="s">
        <v>2031</v>
      </c>
      <c r="F785" t="s">
        <v>829</v>
      </c>
      <c r="G785" t="s">
        <v>208</v>
      </c>
      <c r="H785" t="s">
        <v>509</v>
      </c>
      <c r="I785" t="s">
        <v>527</v>
      </c>
      <c r="J785" s="4" t="s">
        <v>528</v>
      </c>
      <c r="K785" t="s">
        <v>2067</v>
      </c>
      <c r="L785" t="s">
        <v>2068</v>
      </c>
      <c r="M785">
        <f t="shared" ca="1" si="60"/>
        <v>0</v>
      </c>
      <c r="N785">
        <f t="shared" ca="1" si="61"/>
        <v>47.5</v>
      </c>
      <c r="O785">
        <f t="shared" si="62"/>
        <v>0</v>
      </c>
      <c r="P785">
        <f t="shared" ca="1" si="63"/>
        <v>0</v>
      </c>
      <c r="Q785">
        <f t="shared" ca="1" si="64"/>
        <v>0</v>
      </c>
      <c r="R785">
        <v>47.5</v>
      </c>
      <c r="S785">
        <v>95</v>
      </c>
      <c r="T785" t="s">
        <v>208</v>
      </c>
      <c r="U785" t="s">
        <v>425</v>
      </c>
      <c r="V785" t="s">
        <v>196</v>
      </c>
    </row>
    <row r="786" spans="1:22" x14ac:dyDescent="0.25">
      <c r="A786">
        <v>12</v>
      </c>
      <c r="C786" t="s">
        <v>2069</v>
      </c>
      <c r="D786" t="s">
        <v>2030</v>
      </c>
      <c r="E786" s="1" t="s">
        <v>2031</v>
      </c>
      <c r="F786" t="s">
        <v>829</v>
      </c>
      <c r="G786" t="s">
        <v>49</v>
      </c>
      <c r="H786" t="s">
        <v>509</v>
      </c>
      <c r="I786" t="s">
        <v>527</v>
      </c>
      <c r="J786" s="4" t="s">
        <v>528</v>
      </c>
      <c r="K786" t="s">
        <v>2069</v>
      </c>
      <c r="L786" t="s">
        <v>2070</v>
      </c>
      <c r="M786">
        <f t="shared" ca="1" si="60"/>
        <v>0</v>
      </c>
      <c r="N786">
        <f t="shared" ca="1" si="61"/>
        <v>47.5</v>
      </c>
      <c r="O786">
        <f t="shared" si="62"/>
        <v>0</v>
      </c>
      <c r="P786">
        <f t="shared" ca="1" si="63"/>
        <v>0</v>
      </c>
      <c r="Q786">
        <f t="shared" ca="1" si="64"/>
        <v>0</v>
      </c>
      <c r="R786">
        <v>47.5</v>
      </c>
      <c r="S786">
        <v>95</v>
      </c>
      <c r="T786" t="s">
        <v>49</v>
      </c>
      <c r="U786" t="s">
        <v>425</v>
      </c>
      <c r="V786" t="s">
        <v>196</v>
      </c>
    </row>
    <row r="787" spans="1:22" x14ac:dyDescent="0.25">
      <c r="A787">
        <v>12</v>
      </c>
      <c r="C787" t="s">
        <v>2071</v>
      </c>
      <c r="D787" t="s">
        <v>2030</v>
      </c>
      <c r="E787" s="1" t="s">
        <v>2031</v>
      </c>
      <c r="F787" t="s">
        <v>829</v>
      </c>
      <c r="G787" t="s">
        <v>50</v>
      </c>
      <c r="H787" t="s">
        <v>509</v>
      </c>
      <c r="I787" t="s">
        <v>527</v>
      </c>
      <c r="J787" s="4" t="s">
        <v>528</v>
      </c>
      <c r="K787" t="s">
        <v>2071</v>
      </c>
      <c r="L787" t="s">
        <v>2072</v>
      </c>
      <c r="M787">
        <f t="shared" ca="1" si="60"/>
        <v>0</v>
      </c>
      <c r="N787">
        <f t="shared" ca="1" si="61"/>
        <v>47.5</v>
      </c>
      <c r="O787">
        <f t="shared" si="62"/>
        <v>0</v>
      </c>
      <c r="P787">
        <f t="shared" ca="1" si="63"/>
        <v>0</v>
      </c>
      <c r="Q787">
        <f t="shared" ca="1" si="64"/>
        <v>0</v>
      </c>
      <c r="R787">
        <v>47.5</v>
      </c>
      <c r="S787">
        <v>95</v>
      </c>
      <c r="T787" t="s">
        <v>50</v>
      </c>
      <c r="U787" t="s">
        <v>425</v>
      </c>
      <c r="V787" t="s">
        <v>196</v>
      </c>
    </row>
    <row r="788" spans="1:22" x14ac:dyDescent="0.25">
      <c r="A788">
        <v>12</v>
      </c>
      <c r="C788" t="s">
        <v>2073</v>
      </c>
      <c r="D788" t="s">
        <v>2030</v>
      </c>
      <c r="E788" s="1" t="s">
        <v>2031</v>
      </c>
      <c r="F788" t="s">
        <v>829</v>
      </c>
      <c r="G788" t="s">
        <v>51</v>
      </c>
      <c r="H788" t="s">
        <v>509</v>
      </c>
      <c r="I788" t="s">
        <v>527</v>
      </c>
      <c r="J788" s="4" t="s">
        <v>528</v>
      </c>
      <c r="K788" t="s">
        <v>2073</v>
      </c>
      <c r="L788" t="s">
        <v>2074</v>
      </c>
      <c r="M788">
        <f t="shared" ca="1" si="60"/>
        <v>0</v>
      </c>
      <c r="N788">
        <f t="shared" ca="1" si="61"/>
        <v>47.5</v>
      </c>
      <c r="O788">
        <f t="shared" si="62"/>
        <v>0</v>
      </c>
      <c r="P788">
        <f t="shared" ca="1" si="63"/>
        <v>0</v>
      </c>
      <c r="Q788">
        <f t="shared" ca="1" si="64"/>
        <v>0</v>
      </c>
      <c r="R788">
        <v>47.5</v>
      </c>
      <c r="S788">
        <v>95</v>
      </c>
      <c r="T788" t="s">
        <v>51</v>
      </c>
      <c r="U788" t="s">
        <v>425</v>
      </c>
      <c r="V788" t="s">
        <v>196</v>
      </c>
    </row>
    <row r="789" spans="1:22" x14ac:dyDescent="0.25">
      <c r="A789">
        <v>12</v>
      </c>
      <c r="C789" t="s">
        <v>2075</v>
      </c>
      <c r="D789" t="s">
        <v>2030</v>
      </c>
      <c r="E789" s="1" t="s">
        <v>2031</v>
      </c>
      <c r="F789" t="s">
        <v>829</v>
      </c>
      <c r="G789" t="s">
        <v>52</v>
      </c>
      <c r="H789" t="s">
        <v>509</v>
      </c>
      <c r="I789" t="s">
        <v>527</v>
      </c>
      <c r="J789" s="4" t="s">
        <v>528</v>
      </c>
      <c r="K789" t="s">
        <v>2075</v>
      </c>
      <c r="L789" t="s">
        <v>2076</v>
      </c>
      <c r="M789">
        <f t="shared" ca="1" si="60"/>
        <v>0</v>
      </c>
      <c r="N789">
        <f t="shared" ca="1" si="61"/>
        <v>47.5</v>
      </c>
      <c r="O789">
        <f t="shared" si="62"/>
        <v>0</v>
      </c>
      <c r="P789">
        <f t="shared" ca="1" si="63"/>
        <v>0</v>
      </c>
      <c r="Q789">
        <f t="shared" ca="1" si="64"/>
        <v>0</v>
      </c>
      <c r="R789">
        <v>47.5</v>
      </c>
      <c r="S789">
        <v>95</v>
      </c>
      <c r="T789" t="s">
        <v>52</v>
      </c>
      <c r="U789" t="s">
        <v>425</v>
      </c>
      <c r="V789" t="s">
        <v>196</v>
      </c>
    </row>
    <row r="790" spans="1:22" x14ac:dyDescent="0.25">
      <c r="A790">
        <v>12</v>
      </c>
      <c r="C790" t="s">
        <v>2077</v>
      </c>
      <c r="D790" t="s">
        <v>2030</v>
      </c>
      <c r="E790" s="1" t="s">
        <v>2031</v>
      </c>
      <c r="F790" t="s">
        <v>829</v>
      </c>
      <c r="G790" t="s">
        <v>53</v>
      </c>
      <c r="H790" t="s">
        <v>509</v>
      </c>
      <c r="I790" t="s">
        <v>527</v>
      </c>
      <c r="J790" s="4" t="s">
        <v>528</v>
      </c>
      <c r="K790" t="s">
        <v>2077</v>
      </c>
      <c r="L790" t="s">
        <v>2078</v>
      </c>
      <c r="M790">
        <f t="shared" ca="1" si="60"/>
        <v>0</v>
      </c>
      <c r="N790">
        <f t="shared" ca="1" si="61"/>
        <v>47.5</v>
      </c>
      <c r="O790">
        <f t="shared" si="62"/>
        <v>0</v>
      </c>
      <c r="P790">
        <f t="shared" ca="1" si="63"/>
        <v>0</v>
      </c>
      <c r="Q790">
        <f t="shared" ca="1" si="64"/>
        <v>0</v>
      </c>
      <c r="R790">
        <v>47.5</v>
      </c>
      <c r="S790">
        <v>95</v>
      </c>
      <c r="T790" t="s">
        <v>53</v>
      </c>
      <c r="U790" t="s">
        <v>425</v>
      </c>
      <c r="V790" t="s">
        <v>196</v>
      </c>
    </row>
    <row r="791" spans="1:22" x14ac:dyDescent="0.25">
      <c r="A791">
        <v>13</v>
      </c>
      <c r="C791" t="s">
        <v>2629</v>
      </c>
      <c r="D791" t="s">
        <v>2080</v>
      </c>
      <c r="E791" s="1" t="s">
        <v>2081</v>
      </c>
      <c r="F791" t="s">
        <v>484</v>
      </c>
      <c r="G791" t="s">
        <v>2621</v>
      </c>
      <c r="H791" t="s">
        <v>509</v>
      </c>
      <c r="I791" t="s">
        <v>527</v>
      </c>
      <c r="J791" s="4" t="s">
        <v>528</v>
      </c>
      <c r="K791" t="s">
        <v>2629</v>
      </c>
      <c r="L791" t="s">
        <v>2630</v>
      </c>
      <c r="M791">
        <f t="shared" ca="1" si="60"/>
        <v>0</v>
      </c>
      <c r="N791">
        <f t="shared" ca="1" si="61"/>
        <v>58</v>
      </c>
      <c r="O791">
        <f t="shared" si="62"/>
        <v>0</v>
      </c>
      <c r="P791">
        <f t="shared" ca="1" si="63"/>
        <v>0</v>
      </c>
      <c r="Q791">
        <f t="shared" ca="1" si="64"/>
        <v>0</v>
      </c>
      <c r="R791">
        <v>58</v>
      </c>
      <c r="S791">
        <v>116</v>
      </c>
      <c r="T791" t="s">
        <v>2621</v>
      </c>
      <c r="U791" t="s">
        <v>425</v>
      </c>
      <c r="V791" t="s">
        <v>196</v>
      </c>
    </row>
    <row r="792" spans="1:22" x14ac:dyDescent="0.25">
      <c r="A792">
        <v>13</v>
      </c>
      <c r="C792" t="s">
        <v>2079</v>
      </c>
      <c r="D792" t="s">
        <v>2080</v>
      </c>
      <c r="E792" s="1" t="s">
        <v>2081</v>
      </c>
      <c r="F792" t="s">
        <v>484</v>
      </c>
      <c r="G792" t="s">
        <v>208</v>
      </c>
      <c r="H792" t="s">
        <v>509</v>
      </c>
      <c r="I792" t="s">
        <v>527</v>
      </c>
      <c r="J792" s="4" t="s">
        <v>528</v>
      </c>
      <c r="K792" t="s">
        <v>2079</v>
      </c>
      <c r="L792" t="s">
        <v>2082</v>
      </c>
      <c r="M792">
        <f t="shared" ca="1" si="60"/>
        <v>0</v>
      </c>
      <c r="N792">
        <f t="shared" ca="1" si="61"/>
        <v>58</v>
      </c>
      <c r="O792">
        <f t="shared" si="62"/>
        <v>0</v>
      </c>
      <c r="P792">
        <f t="shared" ca="1" si="63"/>
        <v>0</v>
      </c>
      <c r="Q792">
        <f t="shared" ca="1" si="64"/>
        <v>0</v>
      </c>
      <c r="R792">
        <v>58</v>
      </c>
      <c r="S792">
        <v>116</v>
      </c>
      <c r="T792" t="s">
        <v>208</v>
      </c>
      <c r="U792" t="s">
        <v>425</v>
      </c>
      <c r="V792" t="s">
        <v>196</v>
      </c>
    </row>
    <row r="793" spans="1:22" x14ac:dyDescent="0.25">
      <c r="A793">
        <v>13</v>
      </c>
      <c r="C793" t="s">
        <v>2083</v>
      </c>
      <c r="D793" t="s">
        <v>2080</v>
      </c>
      <c r="E793" s="1" t="s">
        <v>2081</v>
      </c>
      <c r="F793" t="s">
        <v>484</v>
      </c>
      <c r="G793" t="s">
        <v>49</v>
      </c>
      <c r="H793" t="s">
        <v>509</v>
      </c>
      <c r="I793" t="s">
        <v>527</v>
      </c>
      <c r="J793" s="4" t="s">
        <v>528</v>
      </c>
      <c r="K793" t="s">
        <v>2083</v>
      </c>
      <c r="L793" t="s">
        <v>2084</v>
      </c>
      <c r="M793">
        <f t="shared" ca="1" si="60"/>
        <v>0</v>
      </c>
      <c r="N793">
        <f t="shared" ca="1" si="61"/>
        <v>58</v>
      </c>
      <c r="O793">
        <f t="shared" si="62"/>
        <v>0</v>
      </c>
      <c r="P793">
        <f t="shared" ca="1" si="63"/>
        <v>0</v>
      </c>
      <c r="Q793">
        <f t="shared" ca="1" si="64"/>
        <v>0</v>
      </c>
      <c r="R793">
        <v>58</v>
      </c>
      <c r="S793">
        <v>116</v>
      </c>
      <c r="T793" t="s">
        <v>49</v>
      </c>
      <c r="U793" t="s">
        <v>425</v>
      </c>
      <c r="V793" t="s">
        <v>196</v>
      </c>
    </row>
    <row r="794" spans="1:22" x14ac:dyDescent="0.25">
      <c r="A794">
        <v>13</v>
      </c>
      <c r="C794" t="s">
        <v>2085</v>
      </c>
      <c r="D794" t="s">
        <v>2080</v>
      </c>
      <c r="E794" s="1" t="s">
        <v>2081</v>
      </c>
      <c r="F794" t="s">
        <v>484</v>
      </c>
      <c r="G794" t="s">
        <v>50</v>
      </c>
      <c r="H794" t="s">
        <v>509</v>
      </c>
      <c r="I794" t="s">
        <v>527</v>
      </c>
      <c r="J794" s="4" t="s">
        <v>528</v>
      </c>
      <c r="K794" t="s">
        <v>2085</v>
      </c>
      <c r="L794" t="s">
        <v>2086</v>
      </c>
      <c r="M794">
        <f t="shared" ca="1" si="60"/>
        <v>0</v>
      </c>
      <c r="N794">
        <f t="shared" ca="1" si="61"/>
        <v>58</v>
      </c>
      <c r="O794">
        <f t="shared" si="62"/>
        <v>0</v>
      </c>
      <c r="P794">
        <f t="shared" ca="1" si="63"/>
        <v>0</v>
      </c>
      <c r="Q794">
        <f t="shared" ca="1" si="64"/>
        <v>0</v>
      </c>
      <c r="R794">
        <v>58</v>
      </c>
      <c r="S794">
        <v>116</v>
      </c>
      <c r="T794" t="s">
        <v>50</v>
      </c>
      <c r="U794" t="s">
        <v>425</v>
      </c>
      <c r="V794" t="s">
        <v>196</v>
      </c>
    </row>
    <row r="795" spans="1:22" x14ac:dyDescent="0.25">
      <c r="A795">
        <v>13</v>
      </c>
      <c r="C795" t="s">
        <v>2087</v>
      </c>
      <c r="D795" t="s">
        <v>2080</v>
      </c>
      <c r="E795" s="1" t="s">
        <v>2081</v>
      </c>
      <c r="F795" t="s">
        <v>484</v>
      </c>
      <c r="G795" t="s">
        <v>51</v>
      </c>
      <c r="H795" t="s">
        <v>509</v>
      </c>
      <c r="I795" t="s">
        <v>527</v>
      </c>
      <c r="J795" s="4" t="s">
        <v>528</v>
      </c>
      <c r="K795" t="s">
        <v>2087</v>
      </c>
      <c r="L795" t="s">
        <v>2088</v>
      </c>
      <c r="M795">
        <f t="shared" ca="1" si="60"/>
        <v>0</v>
      </c>
      <c r="N795">
        <f t="shared" ca="1" si="61"/>
        <v>58</v>
      </c>
      <c r="O795">
        <f t="shared" si="62"/>
        <v>0</v>
      </c>
      <c r="P795">
        <f t="shared" ca="1" si="63"/>
        <v>0</v>
      </c>
      <c r="Q795">
        <f t="shared" ca="1" si="64"/>
        <v>0</v>
      </c>
      <c r="R795">
        <v>58</v>
      </c>
      <c r="S795">
        <v>116</v>
      </c>
      <c r="T795" t="s">
        <v>51</v>
      </c>
      <c r="U795" t="s">
        <v>425</v>
      </c>
      <c r="V795" t="s">
        <v>196</v>
      </c>
    </row>
    <row r="796" spans="1:22" x14ac:dyDescent="0.25">
      <c r="A796">
        <v>13</v>
      </c>
      <c r="C796" t="s">
        <v>2089</v>
      </c>
      <c r="D796" t="s">
        <v>2080</v>
      </c>
      <c r="E796" s="1" t="s">
        <v>2081</v>
      </c>
      <c r="F796" t="s">
        <v>484</v>
      </c>
      <c r="G796" t="s">
        <v>52</v>
      </c>
      <c r="H796" t="s">
        <v>509</v>
      </c>
      <c r="I796" t="s">
        <v>527</v>
      </c>
      <c r="J796" s="4" t="s">
        <v>528</v>
      </c>
      <c r="K796" t="s">
        <v>2089</v>
      </c>
      <c r="L796" t="s">
        <v>2090</v>
      </c>
      <c r="M796">
        <f t="shared" ca="1" si="60"/>
        <v>0</v>
      </c>
      <c r="N796">
        <f t="shared" ca="1" si="61"/>
        <v>58</v>
      </c>
      <c r="O796">
        <f t="shared" si="62"/>
        <v>0</v>
      </c>
      <c r="P796">
        <f t="shared" ca="1" si="63"/>
        <v>0</v>
      </c>
      <c r="Q796">
        <f t="shared" ca="1" si="64"/>
        <v>0</v>
      </c>
      <c r="R796">
        <v>58</v>
      </c>
      <c r="S796">
        <v>116</v>
      </c>
      <c r="T796" t="s">
        <v>52</v>
      </c>
      <c r="U796" t="s">
        <v>425</v>
      </c>
      <c r="V796" t="s">
        <v>196</v>
      </c>
    </row>
    <row r="797" spans="1:22" x14ac:dyDescent="0.25">
      <c r="A797">
        <v>13</v>
      </c>
      <c r="C797" t="s">
        <v>2091</v>
      </c>
      <c r="D797" t="s">
        <v>2080</v>
      </c>
      <c r="E797" s="1" t="s">
        <v>2081</v>
      </c>
      <c r="F797" t="s">
        <v>484</v>
      </c>
      <c r="G797" t="s">
        <v>53</v>
      </c>
      <c r="H797" t="s">
        <v>509</v>
      </c>
      <c r="I797" t="s">
        <v>527</v>
      </c>
      <c r="J797" s="4" t="s">
        <v>528</v>
      </c>
      <c r="K797" t="s">
        <v>2091</v>
      </c>
      <c r="L797" t="s">
        <v>2092</v>
      </c>
      <c r="M797">
        <f t="shared" ca="1" si="60"/>
        <v>0</v>
      </c>
      <c r="N797">
        <f t="shared" ca="1" si="61"/>
        <v>58</v>
      </c>
      <c r="O797">
        <f t="shared" si="62"/>
        <v>0</v>
      </c>
      <c r="P797">
        <f t="shared" ca="1" si="63"/>
        <v>0</v>
      </c>
      <c r="Q797">
        <f t="shared" ca="1" si="64"/>
        <v>0</v>
      </c>
      <c r="R797">
        <v>58</v>
      </c>
      <c r="S797">
        <v>116</v>
      </c>
      <c r="T797" t="s">
        <v>53</v>
      </c>
      <c r="U797" t="s">
        <v>425</v>
      </c>
      <c r="V797" t="s">
        <v>196</v>
      </c>
    </row>
    <row r="798" spans="1:22" x14ac:dyDescent="0.25">
      <c r="A798">
        <v>14</v>
      </c>
      <c r="C798" t="s">
        <v>2631</v>
      </c>
      <c r="D798" t="s">
        <v>2080</v>
      </c>
      <c r="E798" s="1" t="s">
        <v>2081</v>
      </c>
      <c r="F798" t="s">
        <v>485</v>
      </c>
      <c r="G798" t="s">
        <v>2621</v>
      </c>
      <c r="H798" t="s">
        <v>509</v>
      </c>
      <c r="I798" t="s">
        <v>527</v>
      </c>
      <c r="J798" s="4" t="s">
        <v>528</v>
      </c>
      <c r="K798" t="s">
        <v>2631</v>
      </c>
      <c r="L798" t="s">
        <v>2632</v>
      </c>
      <c r="M798">
        <f t="shared" ca="1" si="60"/>
        <v>0</v>
      </c>
      <c r="N798">
        <f t="shared" ca="1" si="61"/>
        <v>58</v>
      </c>
      <c r="O798">
        <f t="shared" si="62"/>
        <v>0</v>
      </c>
      <c r="P798">
        <f t="shared" ca="1" si="63"/>
        <v>0</v>
      </c>
      <c r="Q798">
        <f t="shared" ca="1" si="64"/>
        <v>0</v>
      </c>
      <c r="R798">
        <v>58</v>
      </c>
      <c r="S798">
        <v>116</v>
      </c>
      <c r="T798" t="s">
        <v>2621</v>
      </c>
      <c r="U798" t="s">
        <v>425</v>
      </c>
      <c r="V798" t="s">
        <v>196</v>
      </c>
    </row>
    <row r="799" spans="1:22" x14ac:dyDescent="0.25">
      <c r="A799">
        <v>14</v>
      </c>
      <c r="C799" t="s">
        <v>2093</v>
      </c>
      <c r="D799" t="s">
        <v>2080</v>
      </c>
      <c r="E799" s="1" t="s">
        <v>2081</v>
      </c>
      <c r="F799" t="s">
        <v>485</v>
      </c>
      <c r="G799" t="s">
        <v>208</v>
      </c>
      <c r="H799" t="s">
        <v>509</v>
      </c>
      <c r="I799" t="s">
        <v>527</v>
      </c>
      <c r="J799" s="4" t="s">
        <v>528</v>
      </c>
      <c r="K799" t="s">
        <v>2093</v>
      </c>
      <c r="L799" t="s">
        <v>2094</v>
      </c>
      <c r="M799">
        <f t="shared" ca="1" si="60"/>
        <v>0</v>
      </c>
      <c r="N799">
        <f t="shared" ca="1" si="61"/>
        <v>58</v>
      </c>
      <c r="O799">
        <f t="shared" si="62"/>
        <v>0</v>
      </c>
      <c r="P799">
        <f t="shared" ca="1" si="63"/>
        <v>0</v>
      </c>
      <c r="Q799">
        <f t="shared" ca="1" si="64"/>
        <v>0</v>
      </c>
      <c r="R799">
        <v>58</v>
      </c>
      <c r="S799">
        <v>116</v>
      </c>
      <c r="T799" t="s">
        <v>208</v>
      </c>
      <c r="U799" t="s">
        <v>425</v>
      </c>
      <c r="V799" t="s">
        <v>196</v>
      </c>
    </row>
    <row r="800" spans="1:22" x14ac:dyDescent="0.25">
      <c r="A800">
        <v>14</v>
      </c>
      <c r="C800" t="s">
        <v>2095</v>
      </c>
      <c r="D800" t="s">
        <v>2080</v>
      </c>
      <c r="E800" s="1" t="s">
        <v>2081</v>
      </c>
      <c r="F800" t="s">
        <v>485</v>
      </c>
      <c r="G800" t="s">
        <v>49</v>
      </c>
      <c r="H800" t="s">
        <v>509</v>
      </c>
      <c r="I800" t="s">
        <v>527</v>
      </c>
      <c r="J800" s="4" t="s">
        <v>528</v>
      </c>
      <c r="K800" t="s">
        <v>2095</v>
      </c>
      <c r="L800" t="s">
        <v>2096</v>
      </c>
      <c r="M800">
        <f t="shared" ca="1" si="60"/>
        <v>0</v>
      </c>
      <c r="N800">
        <f t="shared" ca="1" si="61"/>
        <v>58</v>
      </c>
      <c r="O800">
        <f t="shared" si="62"/>
        <v>0</v>
      </c>
      <c r="P800">
        <f t="shared" ca="1" si="63"/>
        <v>0</v>
      </c>
      <c r="Q800">
        <f t="shared" ca="1" si="64"/>
        <v>0</v>
      </c>
      <c r="R800">
        <v>58</v>
      </c>
      <c r="S800">
        <v>116</v>
      </c>
      <c r="T800" t="s">
        <v>49</v>
      </c>
      <c r="U800" t="s">
        <v>425</v>
      </c>
      <c r="V800" t="s">
        <v>196</v>
      </c>
    </row>
    <row r="801" spans="1:22" x14ac:dyDescent="0.25">
      <c r="A801">
        <v>14</v>
      </c>
      <c r="C801" t="s">
        <v>2097</v>
      </c>
      <c r="D801" t="s">
        <v>2080</v>
      </c>
      <c r="E801" s="1" t="s">
        <v>2081</v>
      </c>
      <c r="F801" t="s">
        <v>485</v>
      </c>
      <c r="G801" t="s">
        <v>50</v>
      </c>
      <c r="H801" t="s">
        <v>509</v>
      </c>
      <c r="I801" t="s">
        <v>527</v>
      </c>
      <c r="J801" s="4" t="s">
        <v>528</v>
      </c>
      <c r="K801" t="s">
        <v>2097</v>
      </c>
      <c r="L801" t="s">
        <v>2098</v>
      </c>
      <c r="M801">
        <f t="shared" ca="1" si="60"/>
        <v>0</v>
      </c>
      <c r="N801">
        <f t="shared" ca="1" si="61"/>
        <v>58</v>
      </c>
      <c r="O801">
        <f t="shared" si="62"/>
        <v>0</v>
      </c>
      <c r="P801">
        <f t="shared" ca="1" si="63"/>
        <v>0</v>
      </c>
      <c r="Q801">
        <f t="shared" ca="1" si="64"/>
        <v>0</v>
      </c>
      <c r="R801">
        <v>58</v>
      </c>
      <c r="S801">
        <v>116</v>
      </c>
      <c r="T801" t="s">
        <v>50</v>
      </c>
      <c r="U801" t="s">
        <v>425</v>
      </c>
      <c r="V801" t="s">
        <v>196</v>
      </c>
    </row>
    <row r="802" spans="1:22" x14ac:dyDescent="0.25">
      <c r="A802">
        <v>14</v>
      </c>
      <c r="C802" t="s">
        <v>2099</v>
      </c>
      <c r="D802" t="s">
        <v>2080</v>
      </c>
      <c r="E802" s="1" t="s">
        <v>2081</v>
      </c>
      <c r="F802" t="s">
        <v>485</v>
      </c>
      <c r="G802" t="s">
        <v>51</v>
      </c>
      <c r="H802" t="s">
        <v>509</v>
      </c>
      <c r="I802" t="s">
        <v>527</v>
      </c>
      <c r="J802" s="4" t="s">
        <v>528</v>
      </c>
      <c r="K802" t="s">
        <v>2099</v>
      </c>
      <c r="L802" t="s">
        <v>2100</v>
      </c>
      <c r="M802">
        <f t="shared" ca="1" si="60"/>
        <v>0</v>
      </c>
      <c r="N802">
        <f t="shared" ca="1" si="61"/>
        <v>58</v>
      </c>
      <c r="O802">
        <f t="shared" si="62"/>
        <v>0</v>
      </c>
      <c r="P802">
        <f t="shared" ca="1" si="63"/>
        <v>0</v>
      </c>
      <c r="Q802">
        <f t="shared" ca="1" si="64"/>
        <v>0</v>
      </c>
      <c r="R802">
        <v>58</v>
      </c>
      <c r="S802">
        <v>116</v>
      </c>
      <c r="T802" t="s">
        <v>51</v>
      </c>
      <c r="U802" t="s">
        <v>425</v>
      </c>
      <c r="V802" t="s">
        <v>196</v>
      </c>
    </row>
    <row r="803" spans="1:22" x14ac:dyDescent="0.25">
      <c r="A803">
        <v>14</v>
      </c>
      <c r="C803" t="s">
        <v>2101</v>
      </c>
      <c r="D803" t="s">
        <v>2080</v>
      </c>
      <c r="E803" s="1" t="s">
        <v>2081</v>
      </c>
      <c r="F803" t="s">
        <v>485</v>
      </c>
      <c r="G803" t="s">
        <v>52</v>
      </c>
      <c r="H803" t="s">
        <v>509</v>
      </c>
      <c r="I803" t="s">
        <v>527</v>
      </c>
      <c r="J803" s="4" t="s">
        <v>528</v>
      </c>
      <c r="K803" t="s">
        <v>2101</v>
      </c>
      <c r="L803" t="s">
        <v>2102</v>
      </c>
      <c r="M803">
        <f t="shared" ca="1" si="60"/>
        <v>0</v>
      </c>
      <c r="N803">
        <f t="shared" ca="1" si="61"/>
        <v>58</v>
      </c>
      <c r="O803">
        <f t="shared" si="62"/>
        <v>0</v>
      </c>
      <c r="P803">
        <f t="shared" ca="1" si="63"/>
        <v>0</v>
      </c>
      <c r="Q803">
        <f t="shared" ca="1" si="64"/>
        <v>0</v>
      </c>
      <c r="R803">
        <v>58</v>
      </c>
      <c r="S803">
        <v>116</v>
      </c>
      <c r="T803" t="s">
        <v>52</v>
      </c>
      <c r="U803" t="s">
        <v>425</v>
      </c>
      <c r="V803" t="s">
        <v>196</v>
      </c>
    </row>
    <row r="804" spans="1:22" x14ac:dyDescent="0.25">
      <c r="A804">
        <v>14</v>
      </c>
      <c r="C804" t="s">
        <v>2103</v>
      </c>
      <c r="D804" t="s">
        <v>2080</v>
      </c>
      <c r="E804" s="1" t="s">
        <v>2081</v>
      </c>
      <c r="F804" t="s">
        <v>485</v>
      </c>
      <c r="G804" t="s">
        <v>53</v>
      </c>
      <c r="H804" t="s">
        <v>509</v>
      </c>
      <c r="I804" t="s">
        <v>527</v>
      </c>
      <c r="J804" s="4" t="s">
        <v>528</v>
      </c>
      <c r="K804" t="s">
        <v>2103</v>
      </c>
      <c r="L804" t="s">
        <v>2104</v>
      </c>
      <c r="M804">
        <f t="shared" ca="1" si="60"/>
        <v>0</v>
      </c>
      <c r="N804">
        <f t="shared" ca="1" si="61"/>
        <v>58</v>
      </c>
      <c r="O804">
        <f t="shared" si="62"/>
        <v>0</v>
      </c>
      <c r="P804">
        <f t="shared" ca="1" si="63"/>
        <v>0</v>
      </c>
      <c r="Q804">
        <f t="shared" ca="1" si="64"/>
        <v>0</v>
      </c>
      <c r="R804">
        <v>58</v>
      </c>
      <c r="S804">
        <v>116</v>
      </c>
      <c r="T804" t="s">
        <v>53</v>
      </c>
      <c r="U804" t="s">
        <v>425</v>
      </c>
      <c r="V804" t="s">
        <v>196</v>
      </c>
    </row>
    <row r="805" spans="1:22" x14ac:dyDescent="0.25">
      <c r="A805">
        <v>15</v>
      </c>
      <c r="C805" t="s">
        <v>2633</v>
      </c>
      <c r="D805" t="s">
        <v>2080</v>
      </c>
      <c r="E805" s="1" t="s">
        <v>2081</v>
      </c>
      <c r="F805" t="s">
        <v>987</v>
      </c>
      <c r="G805" t="s">
        <v>2621</v>
      </c>
      <c r="H805" t="s">
        <v>509</v>
      </c>
      <c r="I805" t="s">
        <v>527</v>
      </c>
      <c r="J805" s="4" t="s">
        <v>528</v>
      </c>
      <c r="K805" t="s">
        <v>2633</v>
      </c>
      <c r="L805" t="s">
        <v>2634</v>
      </c>
      <c r="M805">
        <f t="shared" ca="1" si="60"/>
        <v>0</v>
      </c>
      <c r="N805">
        <f t="shared" ca="1" si="61"/>
        <v>58</v>
      </c>
      <c r="O805">
        <f t="shared" si="62"/>
        <v>0</v>
      </c>
      <c r="P805">
        <f t="shared" ca="1" si="63"/>
        <v>0</v>
      </c>
      <c r="Q805">
        <f t="shared" ca="1" si="64"/>
        <v>0</v>
      </c>
      <c r="R805">
        <v>58</v>
      </c>
      <c r="S805">
        <v>116</v>
      </c>
      <c r="T805" t="s">
        <v>2621</v>
      </c>
      <c r="U805" t="s">
        <v>425</v>
      </c>
      <c r="V805" t="s">
        <v>196</v>
      </c>
    </row>
    <row r="806" spans="1:22" x14ac:dyDescent="0.25">
      <c r="A806">
        <v>15</v>
      </c>
      <c r="C806" t="s">
        <v>2105</v>
      </c>
      <c r="D806" t="s">
        <v>2080</v>
      </c>
      <c r="E806" s="1" t="s">
        <v>2081</v>
      </c>
      <c r="F806" t="s">
        <v>987</v>
      </c>
      <c r="G806" t="s">
        <v>208</v>
      </c>
      <c r="H806" t="s">
        <v>509</v>
      </c>
      <c r="I806" t="s">
        <v>527</v>
      </c>
      <c r="J806" s="4" t="s">
        <v>528</v>
      </c>
      <c r="K806" t="s">
        <v>2105</v>
      </c>
      <c r="L806" t="s">
        <v>2106</v>
      </c>
      <c r="M806">
        <f t="shared" ca="1" si="60"/>
        <v>0</v>
      </c>
      <c r="N806">
        <f t="shared" ca="1" si="61"/>
        <v>58</v>
      </c>
      <c r="O806">
        <f t="shared" si="62"/>
        <v>0</v>
      </c>
      <c r="P806">
        <f t="shared" ca="1" si="63"/>
        <v>0</v>
      </c>
      <c r="Q806">
        <f t="shared" ca="1" si="64"/>
        <v>0</v>
      </c>
      <c r="R806">
        <v>58</v>
      </c>
      <c r="S806">
        <v>116</v>
      </c>
      <c r="T806" t="s">
        <v>208</v>
      </c>
      <c r="U806" t="s">
        <v>425</v>
      </c>
      <c r="V806" t="s">
        <v>196</v>
      </c>
    </row>
    <row r="807" spans="1:22" x14ac:dyDescent="0.25">
      <c r="A807">
        <v>15</v>
      </c>
      <c r="C807" t="s">
        <v>2107</v>
      </c>
      <c r="D807" t="s">
        <v>2080</v>
      </c>
      <c r="E807" s="1" t="s">
        <v>2081</v>
      </c>
      <c r="F807" t="s">
        <v>987</v>
      </c>
      <c r="G807" t="s">
        <v>49</v>
      </c>
      <c r="H807" t="s">
        <v>509</v>
      </c>
      <c r="I807" t="s">
        <v>527</v>
      </c>
      <c r="J807" s="4" t="s">
        <v>528</v>
      </c>
      <c r="K807" t="s">
        <v>2107</v>
      </c>
      <c r="L807" t="s">
        <v>2108</v>
      </c>
      <c r="M807">
        <f t="shared" ca="1" si="60"/>
        <v>0</v>
      </c>
      <c r="N807">
        <f t="shared" ca="1" si="61"/>
        <v>58</v>
      </c>
      <c r="O807">
        <f t="shared" si="62"/>
        <v>0</v>
      </c>
      <c r="P807">
        <f t="shared" ca="1" si="63"/>
        <v>0</v>
      </c>
      <c r="Q807">
        <f t="shared" ca="1" si="64"/>
        <v>0</v>
      </c>
      <c r="R807">
        <v>58</v>
      </c>
      <c r="S807">
        <v>116</v>
      </c>
      <c r="T807" t="s">
        <v>49</v>
      </c>
      <c r="U807" t="s">
        <v>425</v>
      </c>
      <c r="V807" t="s">
        <v>196</v>
      </c>
    </row>
    <row r="808" spans="1:22" x14ac:dyDescent="0.25">
      <c r="A808">
        <v>15</v>
      </c>
      <c r="C808" t="s">
        <v>2109</v>
      </c>
      <c r="D808" t="s">
        <v>2080</v>
      </c>
      <c r="E808" s="1" t="s">
        <v>2081</v>
      </c>
      <c r="F808" t="s">
        <v>987</v>
      </c>
      <c r="G808" t="s">
        <v>50</v>
      </c>
      <c r="H808" t="s">
        <v>509</v>
      </c>
      <c r="I808" t="s">
        <v>527</v>
      </c>
      <c r="J808" s="4" t="s">
        <v>528</v>
      </c>
      <c r="K808" t="s">
        <v>2109</v>
      </c>
      <c r="L808" t="s">
        <v>2110</v>
      </c>
      <c r="M808">
        <f t="shared" ca="1" si="60"/>
        <v>0</v>
      </c>
      <c r="N808">
        <f t="shared" ca="1" si="61"/>
        <v>58</v>
      </c>
      <c r="O808">
        <f t="shared" si="62"/>
        <v>0</v>
      </c>
      <c r="P808">
        <f t="shared" ca="1" si="63"/>
        <v>0</v>
      </c>
      <c r="Q808">
        <f t="shared" ca="1" si="64"/>
        <v>0</v>
      </c>
      <c r="R808">
        <v>58</v>
      </c>
      <c r="S808">
        <v>116</v>
      </c>
      <c r="T808" t="s">
        <v>50</v>
      </c>
      <c r="U808" t="s">
        <v>425</v>
      </c>
      <c r="V808" t="s">
        <v>196</v>
      </c>
    </row>
    <row r="809" spans="1:22" x14ac:dyDescent="0.25">
      <c r="A809">
        <v>15</v>
      </c>
      <c r="C809" t="s">
        <v>2111</v>
      </c>
      <c r="D809" t="s">
        <v>2080</v>
      </c>
      <c r="E809" s="1" t="s">
        <v>2081</v>
      </c>
      <c r="F809" t="s">
        <v>987</v>
      </c>
      <c r="G809" t="s">
        <v>51</v>
      </c>
      <c r="H809" t="s">
        <v>509</v>
      </c>
      <c r="I809" t="s">
        <v>527</v>
      </c>
      <c r="J809" s="4" t="s">
        <v>528</v>
      </c>
      <c r="K809" t="s">
        <v>2111</v>
      </c>
      <c r="L809" t="s">
        <v>2112</v>
      </c>
      <c r="M809">
        <f t="shared" ca="1" si="60"/>
        <v>0</v>
      </c>
      <c r="N809">
        <f t="shared" ca="1" si="61"/>
        <v>58</v>
      </c>
      <c r="O809">
        <f t="shared" si="62"/>
        <v>0</v>
      </c>
      <c r="P809">
        <f t="shared" ca="1" si="63"/>
        <v>0</v>
      </c>
      <c r="Q809">
        <f t="shared" ca="1" si="64"/>
        <v>0</v>
      </c>
      <c r="R809">
        <v>58</v>
      </c>
      <c r="S809">
        <v>116</v>
      </c>
      <c r="T809" t="s">
        <v>51</v>
      </c>
      <c r="U809" t="s">
        <v>425</v>
      </c>
      <c r="V809" t="s">
        <v>196</v>
      </c>
    </row>
    <row r="810" spans="1:22" x14ac:dyDescent="0.25">
      <c r="A810">
        <v>15</v>
      </c>
      <c r="C810" t="s">
        <v>2113</v>
      </c>
      <c r="D810" t="s">
        <v>2080</v>
      </c>
      <c r="E810" s="1" t="s">
        <v>2081</v>
      </c>
      <c r="F810" t="s">
        <v>987</v>
      </c>
      <c r="G810" t="s">
        <v>52</v>
      </c>
      <c r="H810" t="s">
        <v>509</v>
      </c>
      <c r="I810" t="s">
        <v>527</v>
      </c>
      <c r="J810" s="4" t="s">
        <v>528</v>
      </c>
      <c r="K810" t="s">
        <v>2113</v>
      </c>
      <c r="L810" t="s">
        <v>2114</v>
      </c>
      <c r="M810">
        <f t="shared" ca="1" si="60"/>
        <v>0</v>
      </c>
      <c r="N810">
        <f t="shared" ca="1" si="61"/>
        <v>58</v>
      </c>
      <c r="O810">
        <f t="shared" si="62"/>
        <v>0</v>
      </c>
      <c r="P810">
        <f t="shared" ca="1" si="63"/>
        <v>0</v>
      </c>
      <c r="Q810">
        <f t="shared" ca="1" si="64"/>
        <v>0</v>
      </c>
      <c r="R810">
        <v>58</v>
      </c>
      <c r="S810">
        <v>116</v>
      </c>
      <c r="T810" t="s">
        <v>52</v>
      </c>
      <c r="U810" t="s">
        <v>425</v>
      </c>
      <c r="V810" t="s">
        <v>196</v>
      </c>
    </row>
    <row r="811" spans="1:22" x14ac:dyDescent="0.25">
      <c r="A811">
        <v>15</v>
      </c>
      <c r="C811" t="s">
        <v>2115</v>
      </c>
      <c r="D811" t="s">
        <v>2080</v>
      </c>
      <c r="E811" s="1" t="s">
        <v>2081</v>
      </c>
      <c r="F811" t="s">
        <v>987</v>
      </c>
      <c r="G811" t="s">
        <v>53</v>
      </c>
      <c r="H811" t="s">
        <v>509</v>
      </c>
      <c r="I811" t="s">
        <v>527</v>
      </c>
      <c r="J811" s="4" t="s">
        <v>528</v>
      </c>
      <c r="K811" t="s">
        <v>2115</v>
      </c>
      <c r="L811" t="s">
        <v>2116</v>
      </c>
      <c r="M811">
        <f t="shared" ca="1" si="60"/>
        <v>0</v>
      </c>
      <c r="N811">
        <f t="shared" ca="1" si="61"/>
        <v>58</v>
      </c>
      <c r="O811">
        <f t="shared" si="62"/>
        <v>0</v>
      </c>
      <c r="P811">
        <f t="shared" ca="1" si="63"/>
        <v>0</v>
      </c>
      <c r="Q811">
        <f t="shared" ca="1" si="64"/>
        <v>0</v>
      </c>
      <c r="R811">
        <v>58</v>
      </c>
      <c r="S811">
        <v>116</v>
      </c>
      <c r="T811" t="s">
        <v>53</v>
      </c>
      <c r="U811" t="s">
        <v>425</v>
      </c>
      <c r="V811" t="s">
        <v>196</v>
      </c>
    </row>
    <row r="812" spans="1:22" x14ac:dyDescent="0.25">
      <c r="A812">
        <v>16</v>
      </c>
      <c r="C812" t="s">
        <v>2635</v>
      </c>
      <c r="D812" t="s">
        <v>2080</v>
      </c>
      <c r="E812" s="1" t="s">
        <v>2081</v>
      </c>
      <c r="F812" t="s">
        <v>486</v>
      </c>
      <c r="G812" t="s">
        <v>2621</v>
      </c>
      <c r="H812" t="s">
        <v>509</v>
      </c>
      <c r="I812" t="s">
        <v>527</v>
      </c>
      <c r="J812" s="4" t="s">
        <v>528</v>
      </c>
      <c r="K812" t="s">
        <v>2635</v>
      </c>
      <c r="L812" t="s">
        <v>2636</v>
      </c>
      <c r="M812">
        <f t="shared" ca="1" si="60"/>
        <v>0</v>
      </c>
      <c r="N812">
        <f t="shared" ca="1" si="61"/>
        <v>58</v>
      </c>
      <c r="O812">
        <f t="shared" si="62"/>
        <v>0</v>
      </c>
      <c r="P812">
        <f t="shared" ca="1" si="63"/>
        <v>0</v>
      </c>
      <c r="Q812">
        <f t="shared" ca="1" si="64"/>
        <v>0</v>
      </c>
      <c r="R812">
        <v>58</v>
      </c>
      <c r="S812">
        <v>116</v>
      </c>
      <c r="T812" t="s">
        <v>2621</v>
      </c>
      <c r="U812" t="s">
        <v>425</v>
      </c>
      <c r="V812" t="s">
        <v>196</v>
      </c>
    </row>
    <row r="813" spans="1:22" x14ac:dyDescent="0.25">
      <c r="A813">
        <v>16</v>
      </c>
      <c r="C813" t="s">
        <v>2117</v>
      </c>
      <c r="D813" t="s">
        <v>2080</v>
      </c>
      <c r="E813" s="1" t="s">
        <v>2081</v>
      </c>
      <c r="F813" t="s">
        <v>486</v>
      </c>
      <c r="G813" t="s">
        <v>208</v>
      </c>
      <c r="H813" t="s">
        <v>509</v>
      </c>
      <c r="I813" t="s">
        <v>527</v>
      </c>
      <c r="J813" s="4" t="s">
        <v>528</v>
      </c>
      <c r="K813" t="s">
        <v>2117</v>
      </c>
      <c r="L813" t="s">
        <v>2118</v>
      </c>
      <c r="M813">
        <f t="shared" ca="1" si="60"/>
        <v>0</v>
      </c>
      <c r="N813">
        <f t="shared" ca="1" si="61"/>
        <v>58</v>
      </c>
      <c r="O813">
        <f t="shared" si="62"/>
        <v>0</v>
      </c>
      <c r="P813">
        <f t="shared" ca="1" si="63"/>
        <v>0</v>
      </c>
      <c r="Q813">
        <f t="shared" ca="1" si="64"/>
        <v>0</v>
      </c>
      <c r="R813">
        <v>58</v>
      </c>
      <c r="S813">
        <v>116</v>
      </c>
      <c r="T813" t="s">
        <v>208</v>
      </c>
      <c r="U813" t="s">
        <v>425</v>
      </c>
      <c r="V813" t="s">
        <v>196</v>
      </c>
    </row>
    <row r="814" spans="1:22" x14ac:dyDescent="0.25">
      <c r="A814">
        <v>16</v>
      </c>
      <c r="C814" t="s">
        <v>2119</v>
      </c>
      <c r="D814" t="s">
        <v>2080</v>
      </c>
      <c r="E814" s="1" t="s">
        <v>2081</v>
      </c>
      <c r="F814" t="s">
        <v>486</v>
      </c>
      <c r="G814" t="s">
        <v>49</v>
      </c>
      <c r="H814" t="s">
        <v>509</v>
      </c>
      <c r="I814" t="s">
        <v>527</v>
      </c>
      <c r="J814" s="4" t="s">
        <v>528</v>
      </c>
      <c r="K814" t="s">
        <v>2119</v>
      </c>
      <c r="L814" t="s">
        <v>2120</v>
      </c>
      <c r="M814">
        <f t="shared" ca="1" si="60"/>
        <v>0</v>
      </c>
      <c r="N814">
        <f t="shared" ca="1" si="61"/>
        <v>58</v>
      </c>
      <c r="O814">
        <f t="shared" si="62"/>
        <v>0</v>
      </c>
      <c r="P814">
        <f t="shared" ca="1" si="63"/>
        <v>0</v>
      </c>
      <c r="Q814">
        <f t="shared" ca="1" si="64"/>
        <v>0</v>
      </c>
      <c r="R814">
        <v>58</v>
      </c>
      <c r="S814">
        <v>116</v>
      </c>
      <c r="T814" t="s">
        <v>49</v>
      </c>
      <c r="U814" t="s">
        <v>425</v>
      </c>
      <c r="V814" t="s">
        <v>196</v>
      </c>
    </row>
    <row r="815" spans="1:22" x14ac:dyDescent="0.25">
      <c r="A815">
        <v>16</v>
      </c>
      <c r="C815" t="s">
        <v>2121</v>
      </c>
      <c r="D815" t="s">
        <v>2080</v>
      </c>
      <c r="E815" s="1" t="s">
        <v>2081</v>
      </c>
      <c r="F815" t="s">
        <v>486</v>
      </c>
      <c r="G815" t="s">
        <v>50</v>
      </c>
      <c r="H815" t="s">
        <v>509</v>
      </c>
      <c r="I815" t="s">
        <v>527</v>
      </c>
      <c r="J815" s="4" t="s">
        <v>528</v>
      </c>
      <c r="K815" t="s">
        <v>2121</v>
      </c>
      <c r="L815" t="s">
        <v>2122</v>
      </c>
      <c r="M815">
        <f t="shared" ca="1" si="60"/>
        <v>0</v>
      </c>
      <c r="N815">
        <f t="shared" ca="1" si="61"/>
        <v>58</v>
      </c>
      <c r="O815">
        <f t="shared" si="62"/>
        <v>0</v>
      </c>
      <c r="P815">
        <f t="shared" ca="1" si="63"/>
        <v>0</v>
      </c>
      <c r="Q815">
        <f t="shared" ca="1" si="64"/>
        <v>0</v>
      </c>
      <c r="R815">
        <v>58</v>
      </c>
      <c r="S815">
        <v>116</v>
      </c>
      <c r="T815" t="s">
        <v>50</v>
      </c>
      <c r="U815" t="s">
        <v>425</v>
      </c>
      <c r="V815" t="s">
        <v>196</v>
      </c>
    </row>
    <row r="816" spans="1:22" x14ac:dyDescent="0.25">
      <c r="A816">
        <v>16</v>
      </c>
      <c r="C816" t="s">
        <v>2123</v>
      </c>
      <c r="D816" t="s">
        <v>2080</v>
      </c>
      <c r="E816" s="1" t="s">
        <v>2081</v>
      </c>
      <c r="F816" t="s">
        <v>486</v>
      </c>
      <c r="G816" t="s">
        <v>51</v>
      </c>
      <c r="H816" t="s">
        <v>509</v>
      </c>
      <c r="I816" t="s">
        <v>527</v>
      </c>
      <c r="J816" s="4" t="s">
        <v>528</v>
      </c>
      <c r="K816" t="s">
        <v>2123</v>
      </c>
      <c r="L816" t="s">
        <v>2124</v>
      </c>
      <c r="M816">
        <f t="shared" ca="1" si="60"/>
        <v>0</v>
      </c>
      <c r="N816">
        <f t="shared" ca="1" si="61"/>
        <v>58</v>
      </c>
      <c r="O816">
        <f t="shared" si="62"/>
        <v>0</v>
      </c>
      <c r="P816">
        <f t="shared" ca="1" si="63"/>
        <v>0</v>
      </c>
      <c r="Q816">
        <f t="shared" ca="1" si="64"/>
        <v>0</v>
      </c>
      <c r="R816">
        <v>58</v>
      </c>
      <c r="S816">
        <v>116</v>
      </c>
      <c r="T816" t="s">
        <v>51</v>
      </c>
      <c r="U816" t="s">
        <v>425</v>
      </c>
      <c r="V816" t="s">
        <v>196</v>
      </c>
    </row>
    <row r="817" spans="1:22" x14ac:dyDescent="0.25">
      <c r="A817">
        <v>16</v>
      </c>
      <c r="C817" t="s">
        <v>2125</v>
      </c>
      <c r="D817" t="s">
        <v>2080</v>
      </c>
      <c r="E817" s="1" t="s">
        <v>2081</v>
      </c>
      <c r="F817" t="s">
        <v>486</v>
      </c>
      <c r="G817" t="s">
        <v>52</v>
      </c>
      <c r="H817" t="s">
        <v>509</v>
      </c>
      <c r="I817" t="s">
        <v>527</v>
      </c>
      <c r="J817" s="4" t="s">
        <v>528</v>
      </c>
      <c r="K817" t="s">
        <v>2125</v>
      </c>
      <c r="L817" t="s">
        <v>2126</v>
      </c>
      <c r="M817">
        <f t="shared" ca="1" si="60"/>
        <v>0</v>
      </c>
      <c r="N817">
        <f t="shared" ca="1" si="61"/>
        <v>58</v>
      </c>
      <c r="O817">
        <f t="shared" si="62"/>
        <v>0</v>
      </c>
      <c r="P817">
        <f t="shared" ca="1" si="63"/>
        <v>0</v>
      </c>
      <c r="Q817">
        <f t="shared" ca="1" si="64"/>
        <v>0</v>
      </c>
      <c r="R817">
        <v>58</v>
      </c>
      <c r="S817">
        <v>116</v>
      </c>
      <c r="T817" t="s">
        <v>52</v>
      </c>
      <c r="U817" t="s">
        <v>425</v>
      </c>
      <c r="V817" t="s">
        <v>196</v>
      </c>
    </row>
    <row r="818" spans="1:22" x14ac:dyDescent="0.25">
      <c r="A818">
        <v>16</v>
      </c>
      <c r="C818" t="s">
        <v>2127</v>
      </c>
      <c r="D818" t="s">
        <v>2080</v>
      </c>
      <c r="E818" s="1" t="s">
        <v>2081</v>
      </c>
      <c r="F818" t="s">
        <v>486</v>
      </c>
      <c r="G818" t="s">
        <v>53</v>
      </c>
      <c r="H818" t="s">
        <v>509</v>
      </c>
      <c r="I818" t="s">
        <v>527</v>
      </c>
      <c r="J818" s="4" t="s">
        <v>528</v>
      </c>
      <c r="K818" t="s">
        <v>2127</v>
      </c>
      <c r="L818" t="s">
        <v>2128</v>
      </c>
      <c r="M818">
        <f t="shared" ca="1" si="60"/>
        <v>0</v>
      </c>
      <c r="N818">
        <f t="shared" ca="1" si="61"/>
        <v>58</v>
      </c>
      <c r="O818">
        <f t="shared" si="62"/>
        <v>0</v>
      </c>
      <c r="P818">
        <f t="shared" ca="1" si="63"/>
        <v>0</v>
      </c>
      <c r="Q818">
        <f t="shared" ca="1" si="64"/>
        <v>0</v>
      </c>
      <c r="R818">
        <v>58</v>
      </c>
      <c r="S818">
        <v>116</v>
      </c>
      <c r="T818" t="s">
        <v>53</v>
      </c>
      <c r="U818" t="s">
        <v>425</v>
      </c>
      <c r="V818" t="s">
        <v>196</v>
      </c>
    </row>
    <row r="819" spans="1:22" x14ac:dyDescent="0.25">
      <c r="A819">
        <v>17</v>
      </c>
      <c r="C819" t="s">
        <v>2637</v>
      </c>
      <c r="D819" t="s">
        <v>2130</v>
      </c>
      <c r="E819" s="1" t="s">
        <v>2131</v>
      </c>
      <c r="F819" t="s">
        <v>484</v>
      </c>
      <c r="G819" t="s">
        <v>2621</v>
      </c>
      <c r="H819" t="s">
        <v>509</v>
      </c>
      <c r="I819" t="s">
        <v>527</v>
      </c>
      <c r="J819" s="4" t="s">
        <v>528</v>
      </c>
      <c r="K819" t="s">
        <v>2637</v>
      </c>
      <c r="L819" t="s">
        <v>2638</v>
      </c>
      <c r="M819">
        <f t="shared" ca="1" si="60"/>
        <v>0</v>
      </c>
      <c r="N819">
        <f t="shared" ca="1" si="61"/>
        <v>60</v>
      </c>
      <c r="O819">
        <f t="shared" si="62"/>
        <v>0</v>
      </c>
      <c r="P819">
        <f t="shared" ca="1" si="63"/>
        <v>0</v>
      </c>
      <c r="Q819">
        <f t="shared" ca="1" si="64"/>
        <v>0</v>
      </c>
      <c r="R819">
        <v>60</v>
      </c>
      <c r="S819">
        <v>120</v>
      </c>
      <c r="T819" t="s">
        <v>2621</v>
      </c>
      <c r="U819" t="s">
        <v>425</v>
      </c>
      <c r="V819" t="s">
        <v>196</v>
      </c>
    </row>
    <row r="820" spans="1:22" x14ac:dyDescent="0.25">
      <c r="A820">
        <v>17</v>
      </c>
      <c r="C820" t="s">
        <v>2129</v>
      </c>
      <c r="D820" t="s">
        <v>2130</v>
      </c>
      <c r="E820" s="1" t="s">
        <v>2131</v>
      </c>
      <c r="F820" t="s">
        <v>484</v>
      </c>
      <c r="G820" t="s">
        <v>208</v>
      </c>
      <c r="H820" t="s">
        <v>509</v>
      </c>
      <c r="I820" t="s">
        <v>527</v>
      </c>
      <c r="J820" s="4" t="s">
        <v>528</v>
      </c>
      <c r="K820" t="s">
        <v>2129</v>
      </c>
      <c r="L820" t="s">
        <v>2132</v>
      </c>
      <c r="M820">
        <f t="shared" ca="1" si="60"/>
        <v>0</v>
      </c>
      <c r="N820">
        <f t="shared" ca="1" si="61"/>
        <v>60</v>
      </c>
      <c r="O820">
        <f t="shared" si="62"/>
        <v>0</v>
      </c>
      <c r="P820">
        <f t="shared" ca="1" si="63"/>
        <v>0</v>
      </c>
      <c r="Q820">
        <f t="shared" ca="1" si="64"/>
        <v>0</v>
      </c>
      <c r="R820">
        <v>60</v>
      </c>
      <c r="S820">
        <v>120</v>
      </c>
      <c r="T820" t="s">
        <v>208</v>
      </c>
      <c r="U820" t="s">
        <v>425</v>
      </c>
      <c r="V820" t="s">
        <v>196</v>
      </c>
    </row>
    <row r="821" spans="1:22" x14ac:dyDescent="0.25">
      <c r="A821">
        <v>17</v>
      </c>
      <c r="C821" t="s">
        <v>2133</v>
      </c>
      <c r="D821" t="s">
        <v>2130</v>
      </c>
      <c r="E821" s="1" t="s">
        <v>2131</v>
      </c>
      <c r="F821" t="s">
        <v>484</v>
      </c>
      <c r="G821" t="s">
        <v>49</v>
      </c>
      <c r="H821" t="s">
        <v>509</v>
      </c>
      <c r="I821" t="s">
        <v>527</v>
      </c>
      <c r="J821" s="4" t="s">
        <v>528</v>
      </c>
      <c r="K821" t="s">
        <v>2133</v>
      </c>
      <c r="L821" t="s">
        <v>2134</v>
      </c>
      <c r="M821">
        <f t="shared" ca="1" si="60"/>
        <v>0</v>
      </c>
      <c r="N821">
        <f t="shared" ca="1" si="61"/>
        <v>60</v>
      </c>
      <c r="O821">
        <f t="shared" si="62"/>
        <v>0</v>
      </c>
      <c r="P821">
        <f t="shared" ca="1" si="63"/>
        <v>0</v>
      </c>
      <c r="Q821">
        <f t="shared" ca="1" si="64"/>
        <v>0</v>
      </c>
      <c r="R821">
        <v>60</v>
      </c>
      <c r="S821">
        <v>120</v>
      </c>
      <c r="T821" t="s">
        <v>49</v>
      </c>
      <c r="U821" t="s">
        <v>425</v>
      </c>
      <c r="V821" t="s">
        <v>196</v>
      </c>
    </row>
    <row r="822" spans="1:22" x14ac:dyDescent="0.25">
      <c r="A822">
        <v>17</v>
      </c>
      <c r="C822" t="s">
        <v>2135</v>
      </c>
      <c r="D822" t="s">
        <v>2130</v>
      </c>
      <c r="E822" s="1" t="s">
        <v>2131</v>
      </c>
      <c r="F822" t="s">
        <v>484</v>
      </c>
      <c r="G822" t="s">
        <v>50</v>
      </c>
      <c r="H822" t="s">
        <v>509</v>
      </c>
      <c r="I822" t="s">
        <v>527</v>
      </c>
      <c r="J822" s="4" t="s">
        <v>528</v>
      </c>
      <c r="K822" t="s">
        <v>2135</v>
      </c>
      <c r="L822" t="s">
        <v>2136</v>
      </c>
      <c r="M822">
        <f t="shared" ca="1" si="60"/>
        <v>0</v>
      </c>
      <c r="N822">
        <f t="shared" ca="1" si="61"/>
        <v>60</v>
      </c>
      <c r="O822">
        <f t="shared" si="62"/>
        <v>0</v>
      </c>
      <c r="P822">
        <f t="shared" ca="1" si="63"/>
        <v>0</v>
      </c>
      <c r="Q822">
        <f t="shared" ca="1" si="64"/>
        <v>0</v>
      </c>
      <c r="R822">
        <v>60</v>
      </c>
      <c r="S822">
        <v>120</v>
      </c>
      <c r="T822" t="s">
        <v>50</v>
      </c>
      <c r="U822" t="s">
        <v>425</v>
      </c>
      <c r="V822" t="s">
        <v>196</v>
      </c>
    </row>
    <row r="823" spans="1:22" x14ac:dyDescent="0.25">
      <c r="A823">
        <v>17</v>
      </c>
      <c r="C823" t="s">
        <v>2137</v>
      </c>
      <c r="D823" t="s">
        <v>2130</v>
      </c>
      <c r="E823" s="1" t="s">
        <v>2131</v>
      </c>
      <c r="F823" t="s">
        <v>484</v>
      </c>
      <c r="G823" t="s">
        <v>51</v>
      </c>
      <c r="H823" t="s">
        <v>509</v>
      </c>
      <c r="I823" t="s">
        <v>527</v>
      </c>
      <c r="J823" s="4" t="s">
        <v>528</v>
      </c>
      <c r="K823" t="s">
        <v>2137</v>
      </c>
      <c r="L823" t="s">
        <v>2138</v>
      </c>
      <c r="M823">
        <f t="shared" ca="1" si="60"/>
        <v>0</v>
      </c>
      <c r="N823">
        <f t="shared" ca="1" si="61"/>
        <v>60</v>
      </c>
      <c r="O823">
        <f t="shared" si="62"/>
        <v>0</v>
      </c>
      <c r="P823">
        <f t="shared" ca="1" si="63"/>
        <v>0</v>
      </c>
      <c r="Q823">
        <f t="shared" ca="1" si="64"/>
        <v>0</v>
      </c>
      <c r="R823">
        <v>60</v>
      </c>
      <c r="S823">
        <v>120</v>
      </c>
      <c r="T823" t="s">
        <v>51</v>
      </c>
      <c r="U823" t="s">
        <v>425</v>
      </c>
      <c r="V823" t="s">
        <v>196</v>
      </c>
    </row>
    <row r="824" spans="1:22" x14ac:dyDescent="0.25">
      <c r="A824">
        <v>17</v>
      </c>
      <c r="C824" t="s">
        <v>2139</v>
      </c>
      <c r="D824" t="s">
        <v>2130</v>
      </c>
      <c r="E824" s="1" t="s">
        <v>2131</v>
      </c>
      <c r="F824" t="s">
        <v>484</v>
      </c>
      <c r="G824" t="s">
        <v>52</v>
      </c>
      <c r="H824" t="s">
        <v>509</v>
      </c>
      <c r="I824" t="s">
        <v>527</v>
      </c>
      <c r="J824" s="4" t="s">
        <v>528</v>
      </c>
      <c r="K824" t="s">
        <v>2139</v>
      </c>
      <c r="L824" t="s">
        <v>2140</v>
      </c>
      <c r="M824">
        <f t="shared" ca="1" si="60"/>
        <v>0</v>
      </c>
      <c r="N824">
        <f t="shared" ca="1" si="61"/>
        <v>60</v>
      </c>
      <c r="O824">
        <f t="shared" si="62"/>
        <v>0</v>
      </c>
      <c r="P824">
        <f t="shared" ca="1" si="63"/>
        <v>0</v>
      </c>
      <c r="Q824">
        <f t="shared" ca="1" si="64"/>
        <v>0</v>
      </c>
      <c r="R824">
        <v>60</v>
      </c>
      <c r="S824">
        <v>120</v>
      </c>
      <c r="T824" t="s">
        <v>52</v>
      </c>
      <c r="U824" t="s">
        <v>425</v>
      </c>
      <c r="V824" t="s">
        <v>196</v>
      </c>
    </row>
    <row r="825" spans="1:22" x14ac:dyDescent="0.25">
      <c r="A825">
        <v>17</v>
      </c>
      <c r="C825" t="s">
        <v>2141</v>
      </c>
      <c r="D825" t="s">
        <v>2130</v>
      </c>
      <c r="E825" s="1" t="s">
        <v>2131</v>
      </c>
      <c r="F825" t="s">
        <v>484</v>
      </c>
      <c r="G825" t="s">
        <v>53</v>
      </c>
      <c r="H825" t="s">
        <v>509</v>
      </c>
      <c r="I825" t="s">
        <v>527</v>
      </c>
      <c r="J825" s="4" t="s">
        <v>528</v>
      </c>
      <c r="K825" t="s">
        <v>2141</v>
      </c>
      <c r="L825" t="s">
        <v>2142</v>
      </c>
      <c r="M825">
        <f t="shared" ca="1" si="60"/>
        <v>0</v>
      </c>
      <c r="N825">
        <f t="shared" ca="1" si="61"/>
        <v>60</v>
      </c>
      <c r="O825">
        <f t="shared" si="62"/>
        <v>0</v>
      </c>
      <c r="P825">
        <f t="shared" ca="1" si="63"/>
        <v>0</v>
      </c>
      <c r="Q825">
        <f t="shared" ca="1" si="64"/>
        <v>0</v>
      </c>
      <c r="R825">
        <v>60</v>
      </c>
      <c r="S825">
        <v>120</v>
      </c>
      <c r="T825" t="s">
        <v>53</v>
      </c>
      <c r="U825" t="s">
        <v>425</v>
      </c>
      <c r="V825" t="s">
        <v>196</v>
      </c>
    </row>
    <row r="826" spans="1:22" x14ac:dyDescent="0.25">
      <c r="A826">
        <v>18</v>
      </c>
      <c r="C826" t="s">
        <v>2639</v>
      </c>
      <c r="D826" t="s">
        <v>2130</v>
      </c>
      <c r="E826" s="1" t="s">
        <v>2131</v>
      </c>
      <c r="F826" t="s">
        <v>485</v>
      </c>
      <c r="G826" t="s">
        <v>2621</v>
      </c>
      <c r="H826" t="s">
        <v>509</v>
      </c>
      <c r="I826" t="s">
        <v>527</v>
      </c>
      <c r="J826" s="4" t="s">
        <v>528</v>
      </c>
      <c r="K826" t="s">
        <v>2639</v>
      </c>
      <c r="L826" t="s">
        <v>2640</v>
      </c>
      <c r="M826">
        <f t="shared" ca="1" si="60"/>
        <v>0</v>
      </c>
      <c r="N826">
        <f t="shared" ca="1" si="61"/>
        <v>60</v>
      </c>
      <c r="O826">
        <f t="shared" si="62"/>
        <v>0</v>
      </c>
      <c r="P826">
        <f t="shared" ca="1" si="63"/>
        <v>0</v>
      </c>
      <c r="Q826">
        <f t="shared" ca="1" si="64"/>
        <v>0</v>
      </c>
      <c r="R826">
        <v>60</v>
      </c>
      <c r="S826">
        <v>120</v>
      </c>
      <c r="T826" t="s">
        <v>2621</v>
      </c>
      <c r="U826" t="s">
        <v>425</v>
      </c>
      <c r="V826" t="s">
        <v>196</v>
      </c>
    </row>
    <row r="827" spans="1:22" x14ac:dyDescent="0.25">
      <c r="A827">
        <v>18</v>
      </c>
      <c r="C827" t="s">
        <v>2143</v>
      </c>
      <c r="D827" t="s">
        <v>2130</v>
      </c>
      <c r="E827" s="1" t="s">
        <v>2131</v>
      </c>
      <c r="F827" t="s">
        <v>485</v>
      </c>
      <c r="G827" t="s">
        <v>208</v>
      </c>
      <c r="H827" t="s">
        <v>509</v>
      </c>
      <c r="I827" t="s">
        <v>527</v>
      </c>
      <c r="J827" s="4" t="s">
        <v>528</v>
      </c>
      <c r="K827" t="s">
        <v>2143</v>
      </c>
      <c r="L827" t="s">
        <v>2144</v>
      </c>
      <c r="M827">
        <f t="shared" ca="1" si="60"/>
        <v>0</v>
      </c>
      <c r="N827">
        <f t="shared" ca="1" si="61"/>
        <v>60</v>
      </c>
      <c r="O827">
        <f t="shared" si="62"/>
        <v>0</v>
      </c>
      <c r="P827">
        <f t="shared" ca="1" si="63"/>
        <v>0</v>
      </c>
      <c r="Q827">
        <f t="shared" ca="1" si="64"/>
        <v>0</v>
      </c>
      <c r="R827">
        <v>60</v>
      </c>
      <c r="S827">
        <v>120</v>
      </c>
      <c r="T827" t="s">
        <v>208</v>
      </c>
      <c r="U827" t="s">
        <v>425</v>
      </c>
      <c r="V827" t="s">
        <v>196</v>
      </c>
    </row>
    <row r="828" spans="1:22" x14ac:dyDescent="0.25">
      <c r="A828">
        <v>18</v>
      </c>
      <c r="C828" t="s">
        <v>2145</v>
      </c>
      <c r="D828" t="s">
        <v>2130</v>
      </c>
      <c r="E828" s="1" t="s">
        <v>2131</v>
      </c>
      <c r="F828" t="s">
        <v>485</v>
      </c>
      <c r="G828" t="s">
        <v>49</v>
      </c>
      <c r="H828" t="s">
        <v>509</v>
      </c>
      <c r="I828" t="s">
        <v>527</v>
      </c>
      <c r="J828" s="4" t="s">
        <v>528</v>
      </c>
      <c r="K828" t="s">
        <v>2145</v>
      </c>
      <c r="L828" t="s">
        <v>2146</v>
      </c>
      <c r="M828">
        <f t="shared" ca="1" si="60"/>
        <v>0</v>
      </c>
      <c r="N828">
        <f t="shared" ca="1" si="61"/>
        <v>60</v>
      </c>
      <c r="O828">
        <f t="shared" si="62"/>
        <v>0</v>
      </c>
      <c r="P828">
        <f t="shared" ca="1" si="63"/>
        <v>0</v>
      </c>
      <c r="Q828">
        <f t="shared" ca="1" si="64"/>
        <v>0</v>
      </c>
      <c r="R828">
        <v>60</v>
      </c>
      <c r="S828">
        <v>120</v>
      </c>
      <c r="T828" t="s">
        <v>49</v>
      </c>
      <c r="U828" t="s">
        <v>425</v>
      </c>
      <c r="V828" t="s">
        <v>196</v>
      </c>
    </row>
    <row r="829" spans="1:22" x14ac:dyDescent="0.25">
      <c r="A829">
        <v>18</v>
      </c>
      <c r="C829" t="s">
        <v>2147</v>
      </c>
      <c r="D829" t="s">
        <v>2130</v>
      </c>
      <c r="E829" s="1" t="s">
        <v>2131</v>
      </c>
      <c r="F829" t="s">
        <v>485</v>
      </c>
      <c r="G829" t="s">
        <v>50</v>
      </c>
      <c r="H829" t="s">
        <v>509</v>
      </c>
      <c r="I829" t="s">
        <v>527</v>
      </c>
      <c r="J829" s="4" t="s">
        <v>528</v>
      </c>
      <c r="K829" t="s">
        <v>2147</v>
      </c>
      <c r="L829" t="s">
        <v>2148</v>
      </c>
      <c r="M829">
        <f t="shared" ca="1" si="60"/>
        <v>0</v>
      </c>
      <c r="N829">
        <f t="shared" ca="1" si="61"/>
        <v>60</v>
      </c>
      <c r="O829">
        <f t="shared" si="62"/>
        <v>0</v>
      </c>
      <c r="P829">
        <f t="shared" ca="1" si="63"/>
        <v>0</v>
      </c>
      <c r="Q829">
        <f t="shared" ca="1" si="64"/>
        <v>0</v>
      </c>
      <c r="R829">
        <v>60</v>
      </c>
      <c r="S829">
        <v>120</v>
      </c>
      <c r="T829" t="s">
        <v>50</v>
      </c>
      <c r="U829" t="s">
        <v>425</v>
      </c>
      <c r="V829" t="s">
        <v>196</v>
      </c>
    </row>
    <row r="830" spans="1:22" x14ac:dyDescent="0.25">
      <c r="A830">
        <v>18</v>
      </c>
      <c r="C830" t="s">
        <v>2149</v>
      </c>
      <c r="D830" t="s">
        <v>2130</v>
      </c>
      <c r="E830" s="1" t="s">
        <v>2131</v>
      </c>
      <c r="F830" t="s">
        <v>485</v>
      </c>
      <c r="G830" t="s">
        <v>51</v>
      </c>
      <c r="H830" t="s">
        <v>509</v>
      </c>
      <c r="I830" t="s">
        <v>527</v>
      </c>
      <c r="J830" s="4" t="s">
        <v>528</v>
      </c>
      <c r="K830" t="s">
        <v>2149</v>
      </c>
      <c r="L830" t="s">
        <v>2150</v>
      </c>
      <c r="M830">
        <f t="shared" ca="1" si="60"/>
        <v>0</v>
      </c>
      <c r="N830">
        <f t="shared" ca="1" si="61"/>
        <v>60</v>
      </c>
      <c r="O830">
        <f t="shared" si="62"/>
        <v>0</v>
      </c>
      <c r="P830">
        <f t="shared" ca="1" si="63"/>
        <v>0</v>
      </c>
      <c r="Q830">
        <f t="shared" ca="1" si="64"/>
        <v>0</v>
      </c>
      <c r="R830">
        <v>60</v>
      </c>
      <c r="S830">
        <v>120</v>
      </c>
      <c r="T830" t="s">
        <v>51</v>
      </c>
      <c r="U830" t="s">
        <v>425</v>
      </c>
      <c r="V830" t="s">
        <v>196</v>
      </c>
    </row>
    <row r="831" spans="1:22" x14ac:dyDescent="0.25">
      <c r="A831">
        <v>18</v>
      </c>
      <c r="C831" t="s">
        <v>2151</v>
      </c>
      <c r="D831" t="s">
        <v>2130</v>
      </c>
      <c r="E831" s="1" t="s">
        <v>2131</v>
      </c>
      <c r="F831" t="s">
        <v>485</v>
      </c>
      <c r="G831" t="s">
        <v>52</v>
      </c>
      <c r="H831" t="s">
        <v>509</v>
      </c>
      <c r="I831" t="s">
        <v>527</v>
      </c>
      <c r="J831" s="4" t="s">
        <v>528</v>
      </c>
      <c r="K831" t="s">
        <v>2151</v>
      </c>
      <c r="L831" t="s">
        <v>2152</v>
      </c>
      <c r="M831">
        <f t="shared" ca="1" si="60"/>
        <v>0</v>
      </c>
      <c r="N831">
        <f t="shared" ca="1" si="61"/>
        <v>60</v>
      </c>
      <c r="O831">
        <f t="shared" si="62"/>
        <v>0</v>
      </c>
      <c r="P831">
        <f t="shared" ca="1" si="63"/>
        <v>0</v>
      </c>
      <c r="Q831">
        <f t="shared" ca="1" si="64"/>
        <v>0</v>
      </c>
      <c r="R831">
        <v>60</v>
      </c>
      <c r="S831">
        <v>120</v>
      </c>
      <c r="T831" t="s">
        <v>52</v>
      </c>
      <c r="U831" t="s">
        <v>425</v>
      </c>
      <c r="V831" t="s">
        <v>196</v>
      </c>
    </row>
    <row r="832" spans="1:22" x14ac:dyDescent="0.25">
      <c r="A832">
        <v>18</v>
      </c>
      <c r="C832" t="s">
        <v>2153</v>
      </c>
      <c r="D832" t="s">
        <v>2130</v>
      </c>
      <c r="E832" s="1" t="s">
        <v>2131</v>
      </c>
      <c r="F832" t="s">
        <v>485</v>
      </c>
      <c r="G832" t="s">
        <v>53</v>
      </c>
      <c r="H832" t="s">
        <v>509</v>
      </c>
      <c r="I832" t="s">
        <v>527</v>
      </c>
      <c r="J832" s="4" t="s">
        <v>528</v>
      </c>
      <c r="K832" t="s">
        <v>2153</v>
      </c>
      <c r="L832" t="s">
        <v>2154</v>
      </c>
      <c r="M832">
        <f t="shared" ca="1" si="60"/>
        <v>0</v>
      </c>
      <c r="N832">
        <f t="shared" ca="1" si="61"/>
        <v>60</v>
      </c>
      <c r="O832">
        <f t="shared" si="62"/>
        <v>0</v>
      </c>
      <c r="P832">
        <f t="shared" ca="1" si="63"/>
        <v>0</v>
      </c>
      <c r="Q832">
        <f t="shared" ca="1" si="64"/>
        <v>0</v>
      </c>
      <c r="R832">
        <v>60</v>
      </c>
      <c r="S832">
        <v>120</v>
      </c>
      <c r="T832" t="s">
        <v>53</v>
      </c>
      <c r="U832" t="s">
        <v>425</v>
      </c>
      <c r="V832" t="s">
        <v>196</v>
      </c>
    </row>
    <row r="833" spans="1:22" x14ac:dyDescent="0.25">
      <c r="A833">
        <v>19</v>
      </c>
      <c r="C833" t="s">
        <v>2641</v>
      </c>
      <c r="D833" t="s">
        <v>2130</v>
      </c>
      <c r="E833" s="1" t="s">
        <v>2131</v>
      </c>
      <c r="F833" t="s">
        <v>486</v>
      </c>
      <c r="G833" t="s">
        <v>2621</v>
      </c>
      <c r="H833" t="s">
        <v>509</v>
      </c>
      <c r="I833" t="s">
        <v>527</v>
      </c>
      <c r="J833" s="4" t="s">
        <v>528</v>
      </c>
      <c r="K833" t="s">
        <v>2641</v>
      </c>
      <c r="L833" t="s">
        <v>2642</v>
      </c>
      <c r="M833">
        <f t="shared" ca="1" si="60"/>
        <v>0</v>
      </c>
      <c r="N833">
        <f t="shared" ca="1" si="61"/>
        <v>60</v>
      </c>
      <c r="O833">
        <f t="shared" si="62"/>
        <v>0</v>
      </c>
      <c r="P833">
        <f t="shared" ca="1" si="63"/>
        <v>0</v>
      </c>
      <c r="Q833">
        <f t="shared" ca="1" si="64"/>
        <v>0</v>
      </c>
      <c r="R833">
        <v>60</v>
      </c>
      <c r="S833">
        <v>120</v>
      </c>
      <c r="T833" t="s">
        <v>2621</v>
      </c>
      <c r="U833" t="s">
        <v>425</v>
      </c>
      <c r="V833" t="s">
        <v>196</v>
      </c>
    </row>
    <row r="834" spans="1:22" x14ac:dyDescent="0.25">
      <c r="A834">
        <v>19</v>
      </c>
      <c r="C834" t="s">
        <v>2155</v>
      </c>
      <c r="D834" t="s">
        <v>2130</v>
      </c>
      <c r="E834" s="1" t="s">
        <v>2131</v>
      </c>
      <c r="F834" t="s">
        <v>486</v>
      </c>
      <c r="G834" t="s">
        <v>208</v>
      </c>
      <c r="H834" t="s">
        <v>509</v>
      </c>
      <c r="I834" t="s">
        <v>527</v>
      </c>
      <c r="J834" s="4" t="s">
        <v>528</v>
      </c>
      <c r="K834" t="s">
        <v>2155</v>
      </c>
      <c r="L834" t="s">
        <v>2156</v>
      </c>
      <c r="M834">
        <f t="shared" ca="1" si="60"/>
        <v>0</v>
      </c>
      <c r="N834">
        <f t="shared" ca="1" si="61"/>
        <v>60</v>
      </c>
      <c r="O834">
        <f t="shared" si="62"/>
        <v>0</v>
      </c>
      <c r="P834">
        <f t="shared" ca="1" si="63"/>
        <v>0</v>
      </c>
      <c r="Q834">
        <f t="shared" ca="1" si="64"/>
        <v>0</v>
      </c>
      <c r="R834">
        <v>60</v>
      </c>
      <c r="S834">
        <v>120</v>
      </c>
      <c r="T834" t="s">
        <v>208</v>
      </c>
      <c r="U834" t="s">
        <v>425</v>
      </c>
      <c r="V834" t="s">
        <v>196</v>
      </c>
    </row>
    <row r="835" spans="1:22" x14ac:dyDescent="0.25">
      <c r="A835">
        <v>19</v>
      </c>
      <c r="C835" t="s">
        <v>2157</v>
      </c>
      <c r="D835" t="s">
        <v>2130</v>
      </c>
      <c r="E835" s="1" t="s">
        <v>2131</v>
      </c>
      <c r="F835" t="s">
        <v>486</v>
      </c>
      <c r="G835" t="s">
        <v>49</v>
      </c>
      <c r="H835" t="s">
        <v>509</v>
      </c>
      <c r="I835" t="s">
        <v>527</v>
      </c>
      <c r="J835" s="4" t="s">
        <v>528</v>
      </c>
      <c r="K835" t="s">
        <v>2157</v>
      </c>
      <c r="L835" t="s">
        <v>2158</v>
      </c>
      <c r="M835">
        <f t="shared" ca="1" si="60"/>
        <v>0</v>
      </c>
      <c r="N835">
        <f t="shared" ca="1" si="61"/>
        <v>60</v>
      </c>
      <c r="O835">
        <f t="shared" si="62"/>
        <v>0</v>
      </c>
      <c r="P835">
        <f t="shared" ca="1" si="63"/>
        <v>0</v>
      </c>
      <c r="Q835">
        <f t="shared" ca="1" si="64"/>
        <v>0</v>
      </c>
      <c r="R835">
        <v>60</v>
      </c>
      <c r="S835">
        <v>120</v>
      </c>
      <c r="T835" t="s">
        <v>49</v>
      </c>
      <c r="U835" t="s">
        <v>425</v>
      </c>
      <c r="V835" t="s">
        <v>196</v>
      </c>
    </row>
    <row r="836" spans="1:22" x14ac:dyDescent="0.25">
      <c r="A836">
        <v>19</v>
      </c>
      <c r="C836" t="s">
        <v>2159</v>
      </c>
      <c r="D836" t="s">
        <v>2130</v>
      </c>
      <c r="E836" s="1" t="s">
        <v>2131</v>
      </c>
      <c r="F836" t="s">
        <v>486</v>
      </c>
      <c r="G836" t="s">
        <v>50</v>
      </c>
      <c r="H836" t="s">
        <v>509</v>
      </c>
      <c r="I836" t="s">
        <v>527</v>
      </c>
      <c r="J836" s="4" t="s">
        <v>528</v>
      </c>
      <c r="K836" t="s">
        <v>2159</v>
      </c>
      <c r="L836" t="s">
        <v>2160</v>
      </c>
      <c r="M836">
        <f t="shared" ca="1" si="60"/>
        <v>0</v>
      </c>
      <c r="N836">
        <f t="shared" ca="1" si="61"/>
        <v>60</v>
      </c>
      <c r="O836">
        <f t="shared" si="62"/>
        <v>0</v>
      </c>
      <c r="P836">
        <f t="shared" ca="1" si="63"/>
        <v>0</v>
      </c>
      <c r="Q836">
        <f t="shared" ca="1" si="64"/>
        <v>0</v>
      </c>
      <c r="R836">
        <v>60</v>
      </c>
      <c r="S836">
        <v>120</v>
      </c>
      <c r="T836" t="s">
        <v>50</v>
      </c>
      <c r="U836" t="s">
        <v>425</v>
      </c>
      <c r="V836" t="s">
        <v>196</v>
      </c>
    </row>
    <row r="837" spans="1:22" x14ac:dyDescent="0.25">
      <c r="A837">
        <v>19</v>
      </c>
      <c r="C837" t="s">
        <v>2161</v>
      </c>
      <c r="D837" t="s">
        <v>2130</v>
      </c>
      <c r="E837" s="1" t="s">
        <v>2131</v>
      </c>
      <c r="F837" t="s">
        <v>486</v>
      </c>
      <c r="G837" t="s">
        <v>51</v>
      </c>
      <c r="H837" t="s">
        <v>509</v>
      </c>
      <c r="I837" t="s">
        <v>527</v>
      </c>
      <c r="J837" s="4" t="s">
        <v>528</v>
      </c>
      <c r="K837" t="s">
        <v>2161</v>
      </c>
      <c r="L837" t="s">
        <v>2162</v>
      </c>
      <c r="M837">
        <f t="shared" ca="1" si="60"/>
        <v>0</v>
      </c>
      <c r="N837">
        <f t="shared" ca="1" si="61"/>
        <v>60</v>
      </c>
      <c r="O837">
        <f t="shared" si="62"/>
        <v>0</v>
      </c>
      <c r="P837">
        <f t="shared" ca="1" si="63"/>
        <v>0</v>
      </c>
      <c r="Q837">
        <f t="shared" ca="1" si="64"/>
        <v>0</v>
      </c>
      <c r="R837">
        <v>60</v>
      </c>
      <c r="S837">
        <v>120</v>
      </c>
      <c r="T837" t="s">
        <v>51</v>
      </c>
      <c r="U837" t="s">
        <v>425</v>
      </c>
      <c r="V837" t="s">
        <v>196</v>
      </c>
    </row>
    <row r="838" spans="1:22" x14ac:dyDescent="0.25">
      <c r="A838">
        <v>19</v>
      </c>
      <c r="C838" t="s">
        <v>2163</v>
      </c>
      <c r="D838" t="s">
        <v>2130</v>
      </c>
      <c r="E838" s="1" t="s">
        <v>2131</v>
      </c>
      <c r="F838" t="s">
        <v>486</v>
      </c>
      <c r="G838" t="s">
        <v>52</v>
      </c>
      <c r="H838" t="s">
        <v>509</v>
      </c>
      <c r="I838" t="s">
        <v>527</v>
      </c>
      <c r="J838" s="4" t="s">
        <v>528</v>
      </c>
      <c r="K838" t="s">
        <v>2163</v>
      </c>
      <c r="L838" t="s">
        <v>2164</v>
      </c>
      <c r="M838">
        <f t="shared" ca="1" si="60"/>
        <v>0</v>
      </c>
      <c r="N838">
        <f t="shared" ca="1" si="61"/>
        <v>60</v>
      </c>
      <c r="O838">
        <f t="shared" si="62"/>
        <v>0</v>
      </c>
      <c r="P838">
        <f t="shared" ca="1" si="63"/>
        <v>0</v>
      </c>
      <c r="Q838">
        <f t="shared" ca="1" si="64"/>
        <v>0</v>
      </c>
      <c r="R838">
        <v>60</v>
      </c>
      <c r="S838">
        <v>120</v>
      </c>
      <c r="T838" t="s">
        <v>52</v>
      </c>
      <c r="U838" t="s">
        <v>425</v>
      </c>
      <c r="V838" t="s">
        <v>196</v>
      </c>
    </row>
    <row r="839" spans="1:22" x14ac:dyDescent="0.25">
      <c r="A839">
        <v>19</v>
      </c>
      <c r="C839" t="s">
        <v>2165</v>
      </c>
      <c r="D839" t="s">
        <v>2130</v>
      </c>
      <c r="E839" s="1" t="s">
        <v>2131</v>
      </c>
      <c r="F839" t="s">
        <v>486</v>
      </c>
      <c r="G839" t="s">
        <v>53</v>
      </c>
      <c r="H839" t="s">
        <v>509</v>
      </c>
      <c r="I839" t="s">
        <v>527</v>
      </c>
      <c r="J839" s="4" t="s">
        <v>528</v>
      </c>
      <c r="K839" t="s">
        <v>2165</v>
      </c>
      <c r="L839" t="s">
        <v>2166</v>
      </c>
      <c r="M839">
        <f t="shared" ref="M839:M902" ca="1" si="65">IF(ISERROR(VLOOKUP(A839,INDIRECT(J839),MATCH(G839,INDIRECT(I839),FALSE))),0,VLOOKUP(A839,INDIRECT(J839),MATCH(G839,INDIRECT(I839),FALSE)))</f>
        <v>0</v>
      </c>
      <c r="N839">
        <f t="shared" ref="N839:N902" ca="1" si="66">IF(ISERROR(VLOOKUP(A839,INDIRECT(J839),MATCH("WHLS $",INDIRECT(I839),FALSE))),0,VLOOKUP(A839,INDIRECT(J839),MATCH("WHLS $",INDIRECT(I839),FALSE)))</f>
        <v>60</v>
      </c>
      <c r="O839">
        <f t="shared" ref="O839:O902" si="67">(DiscountBooking+DiscountExtra) * 100</f>
        <v>0</v>
      </c>
      <c r="P839">
        <f t="shared" ref="P839:P902" ca="1" si="68">M839*R839</f>
        <v>0</v>
      </c>
      <c r="Q839">
        <f t="shared" ref="Q839:Q902" ca="1" si="69">P839*(1-(O839/100))</f>
        <v>0</v>
      </c>
      <c r="R839">
        <v>60</v>
      </c>
      <c r="S839">
        <v>120</v>
      </c>
      <c r="T839" t="s">
        <v>53</v>
      </c>
      <c r="U839" t="s">
        <v>425</v>
      </c>
      <c r="V839" t="s">
        <v>196</v>
      </c>
    </row>
    <row r="840" spans="1:22" x14ac:dyDescent="0.25">
      <c r="A840">
        <v>20</v>
      </c>
      <c r="C840" t="s">
        <v>2643</v>
      </c>
      <c r="D840" t="s">
        <v>2168</v>
      </c>
      <c r="E840" s="1" t="s">
        <v>2169</v>
      </c>
      <c r="F840" t="s">
        <v>485</v>
      </c>
      <c r="G840" t="s">
        <v>2621</v>
      </c>
      <c r="H840" t="s">
        <v>509</v>
      </c>
      <c r="I840" t="s">
        <v>527</v>
      </c>
      <c r="J840" s="4" t="s">
        <v>528</v>
      </c>
      <c r="K840" t="s">
        <v>2643</v>
      </c>
      <c r="L840" t="s">
        <v>2644</v>
      </c>
      <c r="M840">
        <f t="shared" ca="1" si="65"/>
        <v>0</v>
      </c>
      <c r="N840">
        <f t="shared" ca="1" si="66"/>
        <v>52</v>
      </c>
      <c r="O840">
        <f t="shared" si="67"/>
        <v>0</v>
      </c>
      <c r="P840">
        <f t="shared" ca="1" si="68"/>
        <v>0</v>
      </c>
      <c r="Q840">
        <f t="shared" ca="1" si="69"/>
        <v>0</v>
      </c>
      <c r="R840">
        <v>52</v>
      </c>
      <c r="S840">
        <v>104</v>
      </c>
      <c r="T840" t="s">
        <v>2621</v>
      </c>
      <c r="U840" t="s">
        <v>425</v>
      </c>
      <c r="V840" t="s">
        <v>196</v>
      </c>
    </row>
    <row r="841" spans="1:22" x14ac:dyDescent="0.25">
      <c r="A841">
        <v>20</v>
      </c>
      <c r="C841" t="s">
        <v>2167</v>
      </c>
      <c r="D841" t="s">
        <v>2168</v>
      </c>
      <c r="E841" s="1" t="s">
        <v>2169</v>
      </c>
      <c r="F841" t="s">
        <v>485</v>
      </c>
      <c r="G841" t="s">
        <v>208</v>
      </c>
      <c r="H841" t="s">
        <v>509</v>
      </c>
      <c r="I841" t="s">
        <v>527</v>
      </c>
      <c r="J841" s="4" t="s">
        <v>528</v>
      </c>
      <c r="K841" t="s">
        <v>2167</v>
      </c>
      <c r="L841" t="s">
        <v>2170</v>
      </c>
      <c r="M841">
        <f t="shared" ca="1" si="65"/>
        <v>0</v>
      </c>
      <c r="N841">
        <f t="shared" ca="1" si="66"/>
        <v>52</v>
      </c>
      <c r="O841">
        <f t="shared" si="67"/>
        <v>0</v>
      </c>
      <c r="P841">
        <f t="shared" ca="1" si="68"/>
        <v>0</v>
      </c>
      <c r="Q841">
        <f t="shared" ca="1" si="69"/>
        <v>0</v>
      </c>
      <c r="R841">
        <v>52</v>
      </c>
      <c r="S841">
        <v>104</v>
      </c>
      <c r="T841" t="s">
        <v>208</v>
      </c>
      <c r="U841" t="s">
        <v>425</v>
      </c>
      <c r="V841" t="s">
        <v>196</v>
      </c>
    </row>
    <row r="842" spans="1:22" x14ac:dyDescent="0.25">
      <c r="A842">
        <v>20</v>
      </c>
      <c r="C842" t="s">
        <v>2171</v>
      </c>
      <c r="D842" t="s">
        <v>2168</v>
      </c>
      <c r="E842" s="1" t="s">
        <v>2169</v>
      </c>
      <c r="F842" t="s">
        <v>485</v>
      </c>
      <c r="G842" t="s">
        <v>49</v>
      </c>
      <c r="H842" t="s">
        <v>509</v>
      </c>
      <c r="I842" t="s">
        <v>527</v>
      </c>
      <c r="J842" s="4" t="s">
        <v>528</v>
      </c>
      <c r="K842" t="s">
        <v>2171</v>
      </c>
      <c r="L842" t="s">
        <v>2172</v>
      </c>
      <c r="M842">
        <f t="shared" ca="1" si="65"/>
        <v>0</v>
      </c>
      <c r="N842">
        <f t="shared" ca="1" si="66"/>
        <v>52</v>
      </c>
      <c r="O842">
        <f t="shared" si="67"/>
        <v>0</v>
      </c>
      <c r="P842">
        <f t="shared" ca="1" si="68"/>
        <v>0</v>
      </c>
      <c r="Q842">
        <f t="shared" ca="1" si="69"/>
        <v>0</v>
      </c>
      <c r="R842">
        <v>52</v>
      </c>
      <c r="S842">
        <v>104</v>
      </c>
      <c r="T842" t="s">
        <v>49</v>
      </c>
      <c r="U842" t="s">
        <v>425</v>
      </c>
      <c r="V842" t="s">
        <v>196</v>
      </c>
    </row>
    <row r="843" spans="1:22" x14ac:dyDescent="0.25">
      <c r="A843">
        <v>20</v>
      </c>
      <c r="C843" t="s">
        <v>2173</v>
      </c>
      <c r="D843" t="s">
        <v>2168</v>
      </c>
      <c r="E843" s="1" t="s">
        <v>2169</v>
      </c>
      <c r="F843" t="s">
        <v>485</v>
      </c>
      <c r="G843" t="s">
        <v>50</v>
      </c>
      <c r="H843" t="s">
        <v>509</v>
      </c>
      <c r="I843" t="s">
        <v>527</v>
      </c>
      <c r="J843" s="4" t="s">
        <v>528</v>
      </c>
      <c r="K843" t="s">
        <v>2173</v>
      </c>
      <c r="L843" t="s">
        <v>2174</v>
      </c>
      <c r="M843">
        <f t="shared" ca="1" si="65"/>
        <v>0</v>
      </c>
      <c r="N843">
        <f t="shared" ca="1" si="66"/>
        <v>52</v>
      </c>
      <c r="O843">
        <f t="shared" si="67"/>
        <v>0</v>
      </c>
      <c r="P843">
        <f t="shared" ca="1" si="68"/>
        <v>0</v>
      </c>
      <c r="Q843">
        <f t="shared" ca="1" si="69"/>
        <v>0</v>
      </c>
      <c r="R843">
        <v>52</v>
      </c>
      <c r="S843">
        <v>104</v>
      </c>
      <c r="T843" t="s">
        <v>50</v>
      </c>
      <c r="U843" t="s">
        <v>425</v>
      </c>
      <c r="V843" t="s">
        <v>196</v>
      </c>
    </row>
    <row r="844" spans="1:22" x14ac:dyDescent="0.25">
      <c r="A844">
        <v>20</v>
      </c>
      <c r="C844" t="s">
        <v>2175</v>
      </c>
      <c r="D844" t="s">
        <v>2168</v>
      </c>
      <c r="E844" s="1" t="s">
        <v>2169</v>
      </c>
      <c r="F844" t="s">
        <v>485</v>
      </c>
      <c r="G844" t="s">
        <v>51</v>
      </c>
      <c r="H844" t="s">
        <v>509</v>
      </c>
      <c r="I844" t="s">
        <v>527</v>
      </c>
      <c r="J844" s="4" t="s">
        <v>528</v>
      </c>
      <c r="K844" t="s">
        <v>2175</v>
      </c>
      <c r="L844" t="s">
        <v>2176</v>
      </c>
      <c r="M844">
        <f t="shared" ca="1" si="65"/>
        <v>0</v>
      </c>
      <c r="N844">
        <f t="shared" ca="1" si="66"/>
        <v>52</v>
      </c>
      <c r="O844">
        <f t="shared" si="67"/>
        <v>0</v>
      </c>
      <c r="P844">
        <f t="shared" ca="1" si="68"/>
        <v>0</v>
      </c>
      <c r="Q844">
        <f t="shared" ca="1" si="69"/>
        <v>0</v>
      </c>
      <c r="R844">
        <v>52</v>
      </c>
      <c r="S844">
        <v>104</v>
      </c>
      <c r="T844" t="s">
        <v>51</v>
      </c>
      <c r="U844" t="s">
        <v>425</v>
      </c>
      <c r="V844" t="s">
        <v>196</v>
      </c>
    </row>
    <row r="845" spans="1:22" x14ac:dyDescent="0.25">
      <c r="A845">
        <v>20</v>
      </c>
      <c r="C845" t="s">
        <v>2177</v>
      </c>
      <c r="D845" t="s">
        <v>2168</v>
      </c>
      <c r="E845" s="1" t="s">
        <v>2169</v>
      </c>
      <c r="F845" t="s">
        <v>485</v>
      </c>
      <c r="G845" t="s">
        <v>52</v>
      </c>
      <c r="H845" t="s">
        <v>509</v>
      </c>
      <c r="I845" t="s">
        <v>527</v>
      </c>
      <c r="J845" s="4" t="s">
        <v>528</v>
      </c>
      <c r="K845" t="s">
        <v>2177</v>
      </c>
      <c r="L845" t="s">
        <v>2178</v>
      </c>
      <c r="M845">
        <f t="shared" ca="1" si="65"/>
        <v>0</v>
      </c>
      <c r="N845">
        <f t="shared" ca="1" si="66"/>
        <v>52</v>
      </c>
      <c r="O845">
        <f t="shared" si="67"/>
        <v>0</v>
      </c>
      <c r="P845">
        <f t="shared" ca="1" si="68"/>
        <v>0</v>
      </c>
      <c r="Q845">
        <f t="shared" ca="1" si="69"/>
        <v>0</v>
      </c>
      <c r="R845">
        <v>52</v>
      </c>
      <c r="S845">
        <v>104</v>
      </c>
      <c r="T845" t="s">
        <v>52</v>
      </c>
      <c r="U845" t="s">
        <v>425</v>
      </c>
      <c r="V845" t="s">
        <v>196</v>
      </c>
    </row>
    <row r="846" spans="1:22" x14ac:dyDescent="0.25">
      <c r="A846">
        <v>20</v>
      </c>
      <c r="C846" t="s">
        <v>2179</v>
      </c>
      <c r="D846" t="s">
        <v>2168</v>
      </c>
      <c r="E846" s="1" t="s">
        <v>2169</v>
      </c>
      <c r="F846" t="s">
        <v>485</v>
      </c>
      <c r="G846" t="s">
        <v>53</v>
      </c>
      <c r="H846" t="s">
        <v>509</v>
      </c>
      <c r="I846" t="s">
        <v>527</v>
      </c>
      <c r="J846" s="4" t="s">
        <v>528</v>
      </c>
      <c r="K846" t="s">
        <v>2179</v>
      </c>
      <c r="L846" t="s">
        <v>2180</v>
      </c>
      <c r="M846">
        <f t="shared" ca="1" si="65"/>
        <v>0</v>
      </c>
      <c r="N846">
        <f t="shared" ca="1" si="66"/>
        <v>52</v>
      </c>
      <c r="O846">
        <f t="shared" si="67"/>
        <v>0</v>
      </c>
      <c r="P846">
        <f t="shared" ca="1" si="68"/>
        <v>0</v>
      </c>
      <c r="Q846">
        <f t="shared" ca="1" si="69"/>
        <v>0</v>
      </c>
      <c r="R846">
        <v>52</v>
      </c>
      <c r="S846">
        <v>104</v>
      </c>
      <c r="T846" t="s">
        <v>53</v>
      </c>
      <c r="U846" t="s">
        <v>425</v>
      </c>
      <c r="V846" t="s">
        <v>196</v>
      </c>
    </row>
    <row r="847" spans="1:22" x14ac:dyDescent="0.25">
      <c r="A847">
        <v>21</v>
      </c>
      <c r="C847" t="s">
        <v>2645</v>
      </c>
      <c r="D847" t="s">
        <v>2168</v>
      </c>
      <c r="E847" s="1" t="s">
        <v>2169</v>
      </c>
      <c r="F847" t="s">
        <v>486</v>
      </c>
      <c r="G847" t="s">
        <v>2621</v>
      </c>
      <c r="H847" t="s">
        <v>509</v>
      </c>
      <c r="I847" t="s">
        <v>527</v>
      </c>
      <c r="J847" s="4" t="s">
        <v>528</v>
      </c>
      <c r="K847" t="s">
        <v>2645</v>
      </c>
      <c r="L847" t="s">
        <v>2646</v>
      </c>
      <c r="M847">
        <f t="shared" ca="1" si="65"/>
        <v>0</v>
      </c>
      <c r="N847">
        <f t="shared" ca="1" si="66"/>
        <v>52</v>
      </c>
      <c r="O847">
        <f t="shared" si="67"/>
        <v>0</v>
      </c>
      <c r="P847">
        <f t="shared" ca="1" si="68"/>
        <v>0</v>
      </c>
      <c r="Q847">
        <f t="shared" ca="1" si="69"/>
        <v>0</v>
      </c>
      <c r="R847">
        <v>52</v>
      </c>
      <c r="S847">
        <v>104</v>
      </c>
      <c r="T847" t="s">
        <v>2621</v>
      </c>
      <c r="U847" t="s">
        <v>425</v>
      </c>
      <c r="V847" t="s">
        <v>196</v>
      </c>
    </row>
    <row r="848" spans="1:22" x14ac:dyDescent="0.25">
      <c r="A848">
        <v>21</v>
      </c>
      <c r="C848" t="s">
        <v>2181</v>
      </c>
      <c r="D848" t="s">
        <v>2168</v>
      </c>
      <c r="E848" s="1" t="s">
        <v>2169</v>
      </c>
      <c r="F848" t="s">
        <v>486</v>
      </c>
      <c r="G848" t="s">
        <v>208</v>
      </c>
      <c r="H848" t="s">
        <v>509</v>
      </c>
      <c r="I848" t="s">
        <v>527</v>
      </c>
      <c r="J848" s="4" t="s">
        <v>528</v>
      </c>
      <c r="K848" t="s">
        <v>2181</v>
      </c>
      <c r="L848" t="s">
        <v>2182</v>
      </c>
      <c r="M848">
        <f t="shared" ca="1" si="65"/>
        <v>0</v>
      </c>
      <c r="N848">
        <f t="shared" ca="1" si="66"/>
        <v>52</v>
      </c>
      <c r="O848">
        <f t="shared" si="67"/>
        <v>0</v>
      </c>
      <c r="P848">
        <f t="shared" ca="1" si="68"/>
        <v>0</v>
      </c>
      <c r="Q848">
        <f t="shared" ca="1" si="69"/>
        <v>0</v>
      </c>
      <c r="R848">
        <v>52</v>
      </c>
      <c r="S848">
        <v>104</v>
      </c>
      <c r="T848" t="s">
        <v>208</v>
      </c>
      <c r="U848" t="s">
        <v>425</v>
      </c>
      <c r="V848" t="s">
        <v>196</v>
      </c>
    </row>
    <row r="849" spans="1:22" x14ac:dyDescent="0.25">
      <c r="A849">
        <v>21</v>
      </c>
      <c r="C849" t="s">
        <v>2183</v>
      </c>
      <c r="D849" t="s">
        <v>2168</v>
      </c>
      <c r="E849" s="1" t="s">
        <v>2169</v>
      </c>
      <c r="F849" t="s">
        <v>486</v>
      </c>
      <c r="G849" t="s">
        <v>49</v>
      </c>
      <c r="H849" t="s">
        <v>509</v>
      </c>
      <c r="I849" t="s">
        <v>527</v>
      </c>
      <c r="J849" s="4" t="s">
        <v>528</v>
      </c>
      <c r="K849" t="s">
        <v>2183</v>
      </c>
      <c r="L849" t="s">
        <v>2184</v>
      </c>
      <c r="M849">
        <f t="shared" ca="1" si="65"/>
        <v>0</v>
      </c>
      <c r="N849">
        <f t="shared" ca="1" si="66"/>
        <v>52</v>
      </c>
      <c r="O849">
        <f t="shared" si="67"/>
        <v>0</v>
      </c>
      <c r="P849">
        <f t="shared" ca="1" si="68"/>
        <v>0</v>
      </c>
      <c r="Q849">
        <f t="shared" ca="1" si="69"/>
        <v>0</v>
      </c>
      <c r="R849">
        <v>52</v>
      </c>
      <c r="S849">
        <v>104</v>
      </c>
      <c r="T849" t="s">
        <v>49</v>
      </c>
      <c r="U849" t="s">
        <v>425</v>
      </c>
      <c r="V849" t="s">
        <v>196</v>
      </c>
    </row>
    <row r="850" spans="1:22" x14ac:dyDescent="0.25">
      <c r="A850">
        <v>21</v>
      </c>
      <c r="C850" t="s">
        <v>2185</v>
      </c>
      <c r="D850" t="s">
        <v>2168</v>
      </c>
      <c r="E850" s="1" t="s">
        <v>2169</v>
      </c>
      <c r="F850" t="s">
        <v>486</v>
      </c>
      <c r="G850" t="s">
        <v>50</v>
      </c>
      <c r="H850" t="s">
        <v>509</v>
      </c>
      <c r="I850" t="s">
        <v>527</v>
      </c>
      <c r="J850" s="4" t="s">
        <v>528</v>
      </c>
      <c r="K850" t="s">
        <v>2185</v>
      </c>
      <c r="L850" t="s">
        <v>2186</v>
      </c>
      <c r="M850">
        <f t="shared" ca="1" si="65"/>
        <v>0</v>
      </c>
      <c r="N850">
        <f t="shared" ca="1" si="66"/>
        <v>52</v>
      </c>
      <c r="O850">
        <f t="shared" si="67"/>
        <v>0</v>
      </c>
      <c r="P850">
        <f t="shared" ca="1" si="68"/>
        <v>0</v>
      </c>
      <c r="Q850">
        <f t="shared" ca="1" si="69"/>
        <v>0</v>
      </c>
      <c r="R850">
        <v>52</v>
      </c>
      <c r="S850">
        <v>104</v>
      </c>
      <c r="T850" t="s">
        <v>50</v>
      </c>
      <c r="U850" t="s">
        <v>425</v>
      </c>
      <c r="V850" t="s">
        <v>196</v>
      </c>
    </row>
    <row r="851" spans="1:22" x14ac:dyDescent="0.25">
      <c r="A851">
        <v>21</v>
      </c>
      <c r="C851" t="s">
        <v>2187</v>
      </c>
      <c r="D851" t="s">
        <v>2168</v>
      </c>
      <c r="E851" s="1" t="s">
        <v>2169</v>
      </c>
      <c r="F851" t="s">
        <v>486</v>
      </c>
      <c r="G851" t="s">
        <v>51</v>
      </c>
      <c r="H851" t="s">
        <v>509</v>
      </c>
      <c r="I851" t="s">
        <v>527</v>
      </c>
      <c r="J851" s="4" t="s">
        <v>528</v>
      </c>
      <c r="K851" t="s">
        <v>2187</v>
      </c>
      <c r="L851" t="s">
        <v>2188</v>
      </c>
      <c r="M851">
        <f t="shared" ca="1" si="65"/>
        <v>0</v>
      </c>
      <c r="N851">
        <f t="shared" ca="1" si="66"/>
        <v>52</v>
      </c>
      <c r="O851">
        <f t="shared" si="67"/>
        <v>0</v>
      </c>
      <c r="P851">
        <f t="shared" ca="1" si="68"/>
        <v>0</v>
      </c>
      <c r="Q851">
        <f t="shared" ca="1" si="69"/>
        <v>0</v>
      </c>
      <c r="R851">
        <v>52</v>
      </c>
      <c r="S851">
        <v>104</v>
      </c>
      <c r="T851" t="s">
        <v>51</v>
      </c>
      <c r="U851" t="s">
        <v>425</v>
      </c>
      <c r="V851" t="s">
        <v>196</v>
      </c>
    </row>
    <row r="852" spans="1:22" x14ac:dyDescent="0.25">
      <c r="A852">
        <v>21</v>
      </c>
      <c r="C852" t="s">
        <v>2189</v>
      </c>
      <c r="D852" t="s">
        <v>2168</v>
      </c>
      <c r="E852" s="1" t="s">
        <v>2169</v>
      </c>
      <c r="F852" t="s">
        <v>486</v>
      </c>
      <c r="G852" t="s">
        <v>52</v>
      </c>
      <c r="H852" t="s">
        <v>509</v>
      </c>
      <c r="I852" t="s">
        <v>527</v>
      </c>
      <c r="J852" s="4" t="s">
        <v>528</v>
      </c>
      <c r="K852" t="s">
        <v>2189</v>
      </c>
      <c r="L852" t="s">
        <v>2190</v>
      </c>
      <c r="M852">
        <f t="shared" ca="1" si="65"/>
        <v>0</v>
      </c>
      <c r="N852">
        <f t="shared" ca="1" si="66"/>
        <v>52</v>
      </c>
      <c r="O852">
        <f t="shared" si="67"/>
        <v>0</v>
      </c>
      <c r="P852">
        <f t="shared" ca="1" si="68"/>
        <v>0</v>
      </c>
      <c r="Q852">
        <f t="shared" ca="1" si="69"/>
        <v>0</v>
      </c>
      <c r="R852">
        <v>52</v>
      </c>
      <c r="S852">
        <v>104</v>
      </c>
      <c r="T852" t="s">
        <v>52</v>
      </c>
      <c r="U852" t="s">
        <v>425</v>
      </c>
      <c r="V852" t="s">
        <v>196</v>
      </c>
    </row>
    <row r="853" spans="1:22" x14ac:dyDescent="0.25">
      <c r="A853">
        <v>21</v>
      </c>
      <c r="C853" t="s">
        <v>2191</v>
      </c>
      <c r="D853" t="s">
        <v>2168</v>
      </c>
      <c r="E853" s="1" t="s">
        <v>2169</v>
      </c>
      <c r="F853" t="s">
        <v>486</v>
      </c>
      <c r="G853" t="s">
        <v>53</v>
      </c>
      <c r="H853" t="s">
        <v>509</v>
      </c>
      <c r="I853" t="s">
        <v>527</v>
      </c>
      <c r="J853" s="4" t="s">
        <v>528</v>
      </c>
      <c r="K853" t="s">
        <v>2191</v>
      </c>
      <c r="L853" t="s">
        <v>2192</v>
      </c>
      <c r="M853">
        <f t="shared" ca="1" si="65"/>
        <v>0</v>
      </c>
      <c r="N853">
        <f t="shared" ca="1" si="66"/>
        <v>52</v>
      </c>
      <c r="O853">
        <f t="shared" si="67"/>
        <v>0</v>
      </c>
      <c r="P853">
        <f t="shared" ca="1" si="68"/>
        <v>0</v>
      </c>
      <c r="Q853">
        <f t="shared" ca="1" si="69"/>
        <v>0</v>
      </c>
      <c r="R853">
        <v>52</v>
      </c>
      <c r="S853">
        <v>104</v>
      </c>
      <c r="T853" t="s">
        <v>53</v>
      </c>
      <c r="U853" t="s">
        <v>425</v>
      </c>
      <c r="V853" t="s">
        <v>196</v>
      </c>
    </row>
    <row r="854" spans="1:22" x14ac:dyDescent="0.25">
      <c r="A854">
        <v>22</v>
      </c>
      <c r="C854" t="s">
        <v>2647</v>
      </c>
      <c r="D854" t="s">
        <v>2168</v>
      </c>
      <c r="E854" s="1" t="s">
        <v>2169</v>
      </c>
      <c r="F854" t="s">
        <v>882</v>
      </c>
      <c r="G854" t="s">
        <v>2621</v>
      </c>
      <c r="H854" t="s">
        <v>509</v>
      </c>
      <c r="I854" t="s">
        <v>527</v>
      </c>
      <c r="J854" s="4" t="s">
        <v>528</v>
      </c>
      <c r="K854" t="s">
        <v>2647</v>
      </c>
      <c r="L854" t="s">
        <v>2648</v>
      </c>
      <c r="M854">
        <f t="shared" ca="1" si="65"/>
        <v>0</v>
      </c>
      <c r="N854">
        <f t="shared" ca="1" si="66"/>
        <v>52</v>
      </c>
      <c r="O854">
        <f t="shared" si="67"/>
        <v>0</v>
      </c>
      <c r="P854">
        <f t="shared" ca="1" si="68"/>
        <v>0</v>
      </c>
      <c r="Q854">
        <f t="shared" ca="1" si="69"/>
        <v>0</v>
      </c>
      <c r="R854">
        <v>52</v>
      </c>
      <c r="S854">
        <v>104</v>
      </c>
      <c r="T854" t="s">
        <v>2621</v>
      </c>
      <c r="U854" t="s">
        <v>425</v>
      </c>
      <c r="V854" t="s">
        <v>196</v>
      </c>
    </row>
    <row r="855" spans="1:22" x14ac:dyDescent="0.25">
      <c r="A855">
        <v>22</v>
      </c>
      <c r="C855" t="s">
        <v>2193</v>
      </c>
      <c r="D855" t="s">
        <v>2168</v>
      </c>
      <c r="E855" s="1" t="s">
        <v>2169</v>
      </c>
      <c r="F855" t="s">
        <v>882</v>
      </c>
      <c r="G855" t="s">
        <v>208</v>
      </c>
      <c r="H855" t="s">
        <v>509</v>
      </c>
      <c r="I855" t="s">
        <v>527</v>
      </c>
      <c r="J855" s="4" t="s">
        <v>528</v>
      </c>
      <c r="K855" t="s">
        <v>2193</v>
      </c>
      <c r="L855" t="s">
        <v>2194</v>
      </c>
      <c r="M855">
        <f t="shared" ca="1" si="65"/>
        <v>0</v>
      </c>
      <c r="N855">
        <f t="shared" ca="1" si="66"/>
        <v>52</v>
      </c>
      <c r="O855">
        <f t="shared" si="67"/>
        <v>0</v>
      </c>
      <c r="P855">
        <f t="shared" ca="1" si="68"/>
        <v>0</v>
      </c>
      <c r="Q855">
        <f t="shared" ca="1" si="69"/>
        <v>0</v>
      </c>
      <c r="R855">
        <v>52</v>
      </c>
      <c r="S855">
        <v>104</v>
      </c>
      <c r="T855" t="s">
        <v>208</v>
      </c>
      <c r="U855" t="s">
        <v>425</v>
      </c>
      <c r="V855" t="s">
        <v>196</v>
      </c>
    </row>
    <row r="856" spans="1:22" x14ac:dyDescent="0.25">
      <c r="A856">
        <v>22</v>
      </c>
      <c r="C856" t="s">
        <v>2195</v>
      </c>
      <c r="D856" t="s">
        <v>2168</v>
      </c>
      <c r="E856" s="1" t="s">
        <v>2169</v>
      </c>
      <c r="F856" t="s">
        <v>882</v>
      </c>
      <c r="G856" t="s">
        <v>49</v>
      </c>
      <c r="H856" t="s">
        <v>509</v>
      </c>
      <c r="I856" t="s">
        <v>527</v>
      </c>
      <c r="J856" s="4" t="s">
        <v>528</v>
      </c>
      <c r="K856" t="s">
        <v>2195</v>
      </c>
      <c r="L856" t="s">
        <v>2196</v>
      </c>
      <c r="M856">
        <f t="shared" ca="1" si="65"/>
        <v>0</v>
      </c>
      <c r="N856">
        <f t="shared" ca="1" si="66"/>
        <v>52</v>
      </c>
      <c r="O856">
        <f t="shared" si="67"/>
        <v>0</v>
      </c>
      <c r="P856">
        <f t="shared" ca="1" si="68"/>
        <v>0</v>
      </c>
      <c r="Q856">
        <f t="shared" ca="1" si="69"/>
        <v>0</v>
      </c>
      <c r="R856">
        <v>52</v>
      </c>
      <c r="S856">
        <v>104</v>
      </c>
      <c r="T856" t="s">
        <v>49</v>
      </c>
      <c r="U856" t="s">
        <v>425</v>
      </c>
      <c r="V856" t="s">
        <v>196</v>
      </c>
    </row>
    <row r="857" spans="1:22" x14ac:dyDescent="0.25">
      <c r="A857">
        <v>22</v>
      </c>
      <c r="C857" t="s">
        <v>2197</v>
      </c>
      <c r="D857" t="s">
        <v>2168</v>
      </c>
      <c r="E857" s="1" t="s">
        <v>2169</v>
      </c>
      <c r="F857" t="s">
        <v>882</v>
      </c>
      <c r="G857" t="s">
        <v>50</v>
      </c>
      <c r="H857" t="s">
        <v>509</v>
      </c>
      <c r="I857" t="s">
        <v>527</v>
      </c>
      <c r="J857" s="4" t="s">
        <v>528</v>
      </c>
      <c r="K857" t="s">
        <v>2197</v>
      </c>
      <c r="L857" t="s">
        <v>2198</v>
      </c>
      <c r="M857">
        <f t="shared" ca="1" si="65"/>
        <v>0</v>
      </c>
      <c r="N857">
        <f t="shared" ca="1" si="66"/>
        <v>52</v>
      </c>
      <c r="O857">
        <f t="shared" si="67"/>
        <v>0</v>
      </c>
      <c r="P857">
        <f t="shared" ca="1" si="68"/>
        <v>0</v>
      </c>
      <c r="Q857">
        <f t="shared" ca="1" si="69"/>
        <v>0</v>
      </c>
      <c r="R857">
        <v>52</v>
      </c>
      <c r="S857">
        <v>104</v>
      </c>
      <c r="T857" t="s">
        <v>50</v>
      </c>
      <c r="U857" t="s">
        <v>425</v>
      </c>
      <c r="V857" t="s">
        <v>196</v>
      </c>
    </row>
    <row r="858" spans="1:22" x14ac:dyDescent="0.25">
      <c r="A858">
        <v>22</v>
      </c>
      <c r="C858" t="s">
        <v>2199</v>
      </c>
      <c r="D858" t="s">
        <v>2168</v>
      </c>
      <c r="E858" s="1" t="s">
        <v>2169</v>
      </c>
      <c r="F858" t="s">
        <v>882</v>
      </c>
      <c r="G858" t="s">
        <v>51</v>
      </c>
      <c r="H858" t="s">
        <v>509</v>
      </c>
      <c r="I858" t="s">
        <v>527</v>
      </c>
      <c r="J858" s="4" t="s">
        <v>528</v>
      </c>
      <c r="K858" t="s">
        <v>2199</v>
      </c>
      <c r="L858" t="s">
        <v>2200</v>
      </c>
      <c r="M858">
        <f t="shared" ca="1" si="65"/>
        <v>0</v>
      </c>
      <c r="N858">
        <f t="shared" ca="1" si="66"/>
        <v>52</v>
      </c>
      <c r="O858">
        <f t="shared" si="67"/>
        <v>0</v>
      </c>
      <c r="P858">
        <f t="shared" ca="1" si="68"/>
        <v>0</v>
      </c>
      <c r="Q858">
        <f t="shared" ca="1" si="69"/>
        <v>0</v>
      </c>
      <c r="R858">
        <v>52</v>
      </c>
      <c r="S858">
        <v>104</v>
      </c>
      <c r="T858" t="s">
        <v>51</v>
      </c>
      <c r="U858" t="s">
        <v>425</v>
      </c>
      <c r="V858" t="s">
        <v>196</v>
      </c>
    </row>
    <row r="859" spans="1:22" x14ac:dyDescent="0.25">
      <c r="A859">
        <v>22</v>
      </c>
      <c r="C859" t="s">
        <v>2201</v>
      </c>
      <c r="D859" t="s">
        <v>2168</v>
      </c>
      <c r="E859" s="1" t="s">
        <v>2169</v>
      </c>
      <c r="F859" t="s">
        <v>882</v>
      </c>
      <c r="G859" t="s">
        <v>52</v>
      </c>
      <c r="H859" t="s">
        <v>509</v>
      </c>
      <c r="I859" t="s">
        <v>527</v>
      </c>
      <c r="J859" s="4" t="s">
        <v>528</v>
      </c>
      <c r="K859" t="s">
        <v>2201</v>
      </c>
      <c r="L859" t="s">
        <v>2202</v>
      </c>
      <c r="M859">
        <f t="shared" ca="1" si="65"/>
        <v>0</v>
      </c>
      <c r="N859">
        <f t="shared" ca="1" si="66"/>
        <v>52</v>
      </c>
      <c r="O859">
        <f t="shared" si="67"/>
        <v>0</v>
      </c>
      <c r="P859">
        <f t="shared" ca="1" si="68"/>
        <v>0</v>
      </c>
      <c r="Q859">
        <f t="shared" ca="1" si="69"/>
        <v>0</v>
      </c>
      <c r="R859">
        <v>52</v>
      </c>
      <c r="S859">
        <v>104</v>
      </c>
      <c r="T859" t="s">
        <v>52</v>
      </c>
      <c r="U859" t="s">
        <v>425</v>
      </c>
      <c r="V859" t="s">
        <v>196</v>
      </c>
    </row>
    <row r="860" spans="1:22" x14ac:dyDescent="0.25">
      <c r="A860">
        <v>22</v>
      </c>
      <c r="C860" t="s">
        <v>2203</v>
      </c>
      <c r="D860" t="s">
        <v>2168</v>
      </c>
      <c r="E860" s="1" t="s">
        <v>2169</v>
      </c>
      <c r="F860" t="s">
        <v>882</v>
      </c>
      <c r="G860" t="s">
        <v>53</v>
      </c>
      <c r="H860" t="s">
        <v>509</v>
      </c>
      <c r="I860" t="s">
        <v>527</v>
      </c>
      <c r="J860" s="4" t="s">
        <v>528</v>
      </c>
      <c r="K860" t="s">
        <v>2203</v>
      </c>
      <c r="L860" t="s">
        <v>2204</v>
      </c>
      <c r="M860">
        <f t="shared" ca="1" si="65"/>
        <v>0</v>
      </c>
      <c r="N860">
        <f t="shared" ca="1" si="66"/>
        <v>52</v>
      </c>
      <c r="O860">
        <f t="shared" si="67"/>
        <v>0</v>
      </c>
      <c r="P860">
        <f t="shared" ca="1" si="68"/>
        <v>0</v>
      </c>
      <c r="Q860">
        <f t="shared" ca="1" si="69"/>
        <v>0</v>
      </c>
      <c r="R860">
        <v>52</v>
      </c>
      <c r="S860">
        <v>104</v>
      </c>
      <c r="T860" t="s">
        <v>53</v>
      </c>
      <c r="U860" t="s">
        <v>425</v>
      </c>
      <c r="V860" t="s">
        <v>196</v>
      </c>
    </row>
    <row r="861" spans="1:22" x14ac:dyDescent="0.25">
      <c r="A861">
        <v>23</v>
      </c>
      <c r="C861" t="s">
        <v>2649</v>
      </c>
      <c r="D861" t="s">
        <v>2206</v>
      </c>
      <c r="E861" s="1" t="s">
        <v>2207</v>
      </c>
      <c r="F861" t="s">
        <v>484</v>
      </c>
      <c r="G861" t="s">
        <v>2621</v>
      </c>
      <c r="H861" t="s">
        <v>509</v>
      </c>
      <c r="I861" t="s">
        <v>527</v>
      </c>
      <c r="J861" s="4" t="s">
        <v>528</v>
      </c>
      <c r="K861" t="s">
        <v>2649</v>
      </c>
      <c r="L861" t="s">
        <v>2650</v>
      </c>
      <c r="M861">
        <f t="shared" ca="1" si="65"/>
        <v>0</v>
      </c>
      <c r="N861">
        <f t="shared" ca="1" si="66"/>
        <v>50</v>
      </c>
      <c r="O861">
        <f t="shared" si="67"/>
        <v>0</v>
      </c>
      <c r="P861">
        <f t="shared" ca="1" si="68"/>
        <v>0</v>
      </c>
      <c r="Q861">
        <f t="shared" ca="1" si="69"/>
        <v>0</v>
      </c>
      <c r="R861">
        <v>50</v>
      </c>
      <c r="S861">
        <v>100</v>
      </c>
      <c r="T861" t="s">
        <v>2621</v>
      </c>
      <c r="U861" t="s">
        <v>425</v>
      </c>
      <c r="V861" t="s">
        <v>196</v>
      </c>
    </row>
    <row r="862" spans="1:22" x14ac:dyDescent="0.25">
      <c r="A862">
        <v>23</v>
      </c>
      <c r="C862" t="s">
        <v>2205</v>
      </c>
      <c r="D862" t="s">
        <v>2206</v>
      </c>
      <c r="E862" s="1" t="s">
        <v>2207</v>
      </c>
      <c r="F862" t="s">
        <v>484</v>
      </c>
      <c r="G862" t="s">
        <v>208</v>
      </c>
      <c r="H862" t="s">
        <v>509</v>
      </c>
      <c r="I862" t="s">
        <v>527</v>
      </c>
      <c r="J862" s="4" t="s">
        <v>528</v>
      </c>
      <c r="K862" t="s">
        <v>2205</v>
      </c>
      <c r="L862" t="s">
        <v>2208</v>
      </c>
      <c r="M862">
        <f t="shared" ca="1" si="65"/>
        <v>0</v>
      </c>
      <c r="N862">
        <f t="shared" ca="1" si="66"/>
        <v>50</v>
      </c>
      <c r="O862">
        <f t="shared" si="67"/>
        <v>0</v>
      </c>
      <c r="P862">
        <f t="shared" ca="1" si="68"/>
        <v>0</v>
      </c>
      <c r="Q862">
        <f t="shared" ca="1" si="69"/>
        <v>0</v>
      </c>
      <c r="R862">
        <v>50</v>
      </c>
      <c r="S862">
        <v>100</v>
      </c>
      <c r="T862" t="s">
        <v>208</v>
      </c>
      <c r="U862" t="s">
        <v>425</v>
      </c>
      <c r="V862" t="s">
        <v>196</v>
      </c>
    </row>
    <row r="863" spans="1:22" x14ac:dyDescent="0.25">
      <c r="A863">
        <v>23</v>
      </c>
      <c r="C863" t="s">
        <v>2209</v>
      </c>
      <c r="D863" t="s">
        <v>2206</v>
      </c>
      <c r="E863" s="1" t="s">
        <v>2207</v>
      </c>
      <c r="F863" t="s">
        <v>484</v>
      </c>
      <c r="G863" t="s">
        <v>49</v>
      </c>
      <c r="H863" t="s">
        <v>509</v>
      </c>
      <c r="I863" t="s">
        <v>527</v>
      </c>
      <c r="J863" s="4" t="s">
        <v>528</v>
      </c>
      <c r="K863" t="s">
        <v>2209</v>
      </c>
      <c r="L863" t="s">
        <v>2210</v>
      </c>
      <c r="M863">
        <f t="shared" ca="1" si="65"/>
        <v>0</v>
      </c>
      <c r="N863">
        <f t="shared" ca="1" si="66"/>
        <v>50</v>
      </c>
      <c r="O863">
        <f t="shared" si="67"/>
        <v>0</v>
      </c>
      <c r="P863">
        <f t="shared" ca="1" si="68"/>
        <v>0</v>
      </c>
      <c r="Q863">
        <f t="shared" ca="1" si="69"/>
        <v>0</v>
      </c>
      <c r="R863">
        <v>50</v>
      </c>
      <c r="S863">
        <v>100</v>
      </c>
      <c r="T863" t="s">
        <v>49</v>
      </c>
      <c r="U863" t="s">
        <v>425</v>
      </c>
      <c r="V863" t="s">
        <v>196</v>
      </c>
    </row>
    <row r="864" spans="1:22" x14ac:dyDescent="0.25">
      <c r="A864">
        <v>23</v>
      </c>
      <c r="C864" t="s">
        <v>2211</v>
      </c>
      <c r="D864" t="s">
        <v>2206</v>
      </c>
      <c r="E864" s="1" t="s">
        <v>2207</v>
      </c>
      <c r="F864" t="s">
        <v>484</v>
      </c>
      <c r="G864" t="s">
        <v>50</v>
      </c>
      <c r="H864" t="s">
        <v>509</v>
      </c>
      <c r="I864" t="s">
        <v>527</v>
      </c>
      <c r="J864" s="4" t="s">
        <v>528</v>
      </c>
      <c r="K864" t="s">
        <v>2211</v>
      </c>
      <c r="L864" t="s">
        <v>2212</v>
      </c>
      <c r="M864">
        <f t="shared" ca="1" si="65"/>
        <v>0</v>
      </c>
      <c r="N864">
        <f t="shared" ca="1" si="66"/>
        <v>50</v>
      </c>
      <c r="O864">
        <f t="shared" si="67"/>
        <v>0</v>
      </c>
      <c r="P864">
        <f t="shared" ca="1" si="68"/>
        <v>0</v>
      </c>
      <c r="Q864">
        <f t="shared" ca="1" si="69"/>
        <v>0</v>
      </c>
      <c r="R864">
        <v>50</v>
      </c>
      <c r="S864">
        <v>100</v>
      </c>
      <c r="T864" t="s">
        <v>50</v>
      </c>
      <c r="U864" t="s">
        <v>425</v>
      </c>
      <c r="V864" t="s">
        <v>196</v>
      </c>
    </row>
    <row r="865" spans="1:22" x14ac:dyDescent="0.25">
      <c r="A865">
        <v>23</v>
      </c>
      <c r="C865" t="s">
        <v>2213</v>
      </c>
      <c r="D865" t="s">
        <v>2206</v>
      </c>
      <c r="E865" s="1" t="s">
        <v>2207</v>
      </c>
      <c r="F865" t="s">
        <v>484</v>
      </c>
      <c r="G865" t="s">
        <v>51</v>
      </c>
      <c r="H865" t="s">
        <v>509</v>
      </c>
      <c r="I865" t="s">
        <v>527</v>
      </c>
      <c r="J865" s="4" t="s">
        <v>528</v>
      </c>
      <c r="K865" t="s">
        <v>2213</v>
      </c>
      <c r="L865" t="s">
        <v>2214</v>
      </c>
      <c r="M865">
        <f t="shared" ca="1" si="65"/>
        <v>0</v>
      </c>
      <c r="N865">
        <f t="shared" ca="1" si="66"/>
        <v>50</v>
      </c>
      <c r="O865">
        <f t="shared" si="67"/>
        <v>0</v>
      </c>
      <c r="P865">
        <f t="shared" ca="1" si="68"/>
        <v>0</v>
      </c>
      <c r="Q865">
        <f t="shared" ca="1" si="69"/>
        <v>0</v>
      </c>
      <c r="R865">
        <v>50</v>
      </c>
      <c r="S865">
        <v>100</v>
      </c>
      <c r="T865" t="s">
        <v>51</v>
      </c>
      <c r="U865" t="s">
        <v>425</v>
      </c>
      <c r="V865" t="s">
        <v>196</v>
      </c>
    </row>
    <row r="866" spans="1:22" x14ac:dyDescent="0.25">
      <c r="A866">
        <v>23</v>
      </c>
      <c r="C866" t="s">
        <v>2215</v>
      </c>
      <c r="D866" t="s">
        <v>2206</v>
      </c>
      <c r="E866" s="1" t="s">
        <v>2207</v>
      </c>
      <c r="F866" t="s">
        <v>484</v>
      </c>
      <c r="G866" t="s">
        <v>52</v>
      </c>
      <c r="H866" t="s">
        <v>509</v>
      </c>
      <c r="I866" t="s">
        <v>527</v>
      </c>
      <c r="J866" s="4" t="s">
        <v>528</v>
      </c>
      <c r="K866" t="s">
        <v>2215</v>
      </c>
      <c r="L866" t="s">
        <v>2216</v>
      </c>
      <c r="M866">
        <f t="shared" ca="1" si="65"/>
        <v>0</v>
      </c>
      <c r="N866">
        <f t="shared" ca="1" si="66"/>
        <v>50</v>
      </c>
      <c r="O866">
        <f t="shared" si="67"/>
        <v>0</v>
      </c>
      <c r="P866">
        <f t="shared" ca="1" si="68"/>
        <v>0</v>
      </c>
      <c r="Q866">
        <f t="shared" ca="1" si="69"/>
        <v>0</v>
      </c>
      <c r="R866">
        <v>50</v>
      </c>
      <c r="S866">
        <v>100</v>
      </c>
      <c r="T866" t="s">
        <v>52</v>
      </c>
      <c r="U866" t="s">
        <v>425</v>
      </c>
      <c r="V866" t="s">
        <v>196</v>
      </c>
    </row>
    <row r="867" spans="1:22" x14ac:dyDescent="0.25">
      <c r="A867">
        <v>23</v>
      </c>
      <c r="C867" t="s">
        <v>2217</v>
      </c>
      <c r="D867" t="s">
        <v>2206</v>
      </c>
      <c r="E867" s="1" t="s">
        <v>2207</v>
      </c>
      <c r="F867" t="s">
        <v>484</v>
      </c>
      <c r="G867" t="s">
        <v>53</v>
      </c>
      <c r="H867" t="s">
        <v>509</v>
      </c>
      <c r="I867" t="s">
        <v>527</v>
      </c>
      <c r="J867" s="4" t="s">
        <v>528</v>
      </c>
      <c r="K867" t="s">
        <v>2217</v>
      </c>
      <c r="L867" t="s">
        <v>2218</v>
      </c>
      <c r="M867">
        <f t="shared" ca="1" si="65"/>
        <v>0</v>
      </c>
      <c r="N867">
        <f t="shared" ca="1" si="66"/>
        <v>50</v>
      </c>
      <c r="O867">
        <f t="shared" si="67"/>
        <v>0</v>
      </c>
      <c r="P867">
        <f t="shared" ca="1" si="68"/>
        <v>0</v>
      </c>
      <c r="Q867">
        <f t="shared" ca="1" si="69"/>
        <v>0</v>
      </c>
      <c r="R867">
        <v>50</v>
      </c>
      <c r="S867">
        <v>100</v>
      </c>
      <c r="T867" t="s">
        <v>53</v>
      </c>
      <c r="U867" t="s">
        <v>425</v>
      </c>
      <c r="V867" t="s">
        <v>196</v>
      </c>
    </row>
    <row r="868" spans="1:22" x14ac:dyDescent="0.25">
      <c r="A868">
        <v>24</v>
      </c>
      <c r="C868" t="s">
        <v>2651</v>
      </c>
      <c r="D868" t="s">
        <v>2206</v>
      </c>
      <c r="E868" s="1" t="s">
        <v>2207</v>
      </c>
      <c r="F868" t="s">
        <v>485</v>
      </c>
      <c r="G868" t="s">
        <v>2621</v>
      </c>
      <c r="H868" t="s">
        <v>509</v>
      </c>
      <c r="I868" t="s">
        <v>527</v>
      </c>
      <c r="J868" s="4" t="s">
        <v>528</v>
      </c>
      <c r="K868" t="s">
        <v>2651</v>
      </c>
      <c r="L868" t="s">
        <v>2652</v>
      </c>
      <c r="M868">
        <f t="shared" ca="1" si="65"/>
        <v>0</v>
      </c>
      <c r="N868">
        <f t="shared" ca="1" si="66"/>
        <v>50</v>
      </c>
      <c r="O868">
        <f t="shared" si="67"/>
        <v>0</v>
      </c>
      <c r="P868">
        <f t="shared" ca="1" si="68"/>
        <v>0</v>
      </c>
      <c r="Q868">
        <f t="shared" ca="1" si="69"/>
        <v>0</v>
      </c>
      <c r="R868">
        <v>50</v>
      </c>
      <c r="S868">
        <v>100</v>
      </c>
      <c r="T868" t="s">
        <v>2621</v>
      </c>
      <c r="U868" t="s">
        <v>425</v>
      </c>
      <c r="V868" t="s">
        <v>196</v>
      </c>
    </row>
    <row r="869" spans="1:22" x14ac:dyDescent="0.25">
      <c r="A869">
        <v>24</v>
      </c>
      <c r="C869" t="s">
        <v>2219</v>
      </c>
      <c r="D869" t="s">
        <v>2206</v>
      </c>
      <c r="E869" s="1" t="s">
        <v>2207</v>
      </c>
      <c r="F869" t="s">
        <v>485</v>
      </c>
      <c r="G869" t="s">
        <v>208</v>
      </c>
      <c r="H869" t="s">
        <v>509</v>
      </c>
      <c r="I869" t="s">
        <v>527</v>
      </c>
      <c r="J869" s="4" t="s">
        <v>528</v>
      </c>
      <c r="K869" t="s">
        <v>2219</v>
      </c>
      <c r="L869" t="s">
        <v>2220</v>
      </c>
      <c r="M869">
        <f t="shared" ca="1" si="65"/>
        <v>0</v>
      </c>
      <c r="N869">
        <f t="shared" ca="1" si="66"/>
        <v>50</v>
      </c>
      <c r="O869">
        <f t="shared" si="67"/>
        <v>0</v>
      </c>
      <c r="P869">
        <f t="shared" ca="1" si="68"/>
        <v>0</v>
      </c>
      <c r="Q869">
        <f t="shared" ca="1" si="69"/>
        <v>0</v>
      </c>
      <c r="R869">
        <v>50</v>
      </c>
      <c r="S869">
        <v>100</v>
      </c>
      <c r="T869" t="s">
        <v>208</v>
      </c>
      <c r="U869" t="s">
        <v>425</v>
      </c>
      <c r="V869" t="s">
        <v>196</v>
      </c>
    </row>
    <row r="870" spans="1:22" x14ac:dyDescent="0.25">
      <c r="A870">
        <v>24</v>
      </c>
      <c r="C870" t="s">
        <v>2221</v>
      </c>
      <c r="D870" t="s">
        <v>2206</v>
      </c>
      <c r="E870" s="1" t="s">
        <v>2207</v>
      </c>
      <c r="F870" t="s">
        <v>485</v>
      </c>
      <c r="G870" t="s">
        <v>49</v>
      </c>
      <c r="H870" t="s">
        <v>509</v>
      </c>
      <c r="I870" t="s">
        <v>527</v>
      </c>
      <c r="J870" s="4" t="s">
        <v>528</v>
      </c>
      <c r="K870" t="s">
        <v>2221</v>
      </c>
      <c r="L870" t="s">
        <v>2222</v>
      </c>
      <c r="M870">
        <f t="shared" ca="1" si="65"/>
        <v>0</v>
      </c>
      <c r="N870">
        <f t="shared" ca="1" si="66"/>
        <v>50</v>
      </c>
      <c r="O870">
        <f t="shared" si="67"/>
        <v>0</v>
      </c>
      <c r="P870">
        <f t="shared" ca="1" si="68"/>
        <v>0</v>
      </c>
      <c r="Q870">
        <f t="shared" ca="1" si="69"/>
        <v>0</v>
      </c>
      <c r="R870">
        <v>50</v>
      </c>
      <c r="S870">
        <v>100</v>
      </c>
      <c r="T870" t="s">
        <v>49</v>
      </c>
      <c r="U870" t="s">
        <v>425</v>
      </c>
      <c r="V870" t="s">
        <v>196</v>
      </c>
    </row>
    <row r="871" spans="1:22" x14ac:dyDescent="0.25">
      <c r="A871">
        <v>24</v>
      </c>
      <c r="C871" t="s">
        <v>2223</v>
      </c>
      <c r="D871" t="s">
        <v>2206</v>
      </c>
      <c r="E871" s="1" t="s">
        <v>2207</v>
      </c>
      <c r="F871" t="s">
        <v>485</v>
      </c>
      <c r="G871" t="s">
        <v>50</v>
      </c>
      <c r="H871" t="s">
        <v>509</v>
      </c>
      <c r="I871" t="s">
        <v>527</v>
      </c>
      <c r="J871" s="4" t="s">
        <v>528</v>
      </c>
      <c r="K871" t="s">
        <v>2223</v>
      </c>
      <c r="L871" t="s">
        <v>2224</v>
      </c>
      <c r="M871">
        <f t="shared" ca="1" si="65"/>
        <v>0</v>
      </c>
      <c r="N871">
        <f t="shared" ca="1" si="66"/>
        <v>50</v>
      </c>
      <c r="O871">
        <f t="shared" si="67"/>
        <v>0</v>
      </c>
      <c r="P871">
        <f t="shared" ca="1" si="68"/>
        <v>0</v>
      </c>
      <c r="Q871">
        <f t="shared" ca="1" si="69"/>
        <v>0</v>
      </c>
      <c r="R871">
        <v>50</v>
      </c>
      <c r="S871">
        <v>100</v>
      </c>
      <c r="T871" t="s">
        <v>50</v>
      </c>
      <c r="U871" t="s">
        <v>425</v>
      </c>
      <c r="V871" t="s">
        <v>196</v>
      </c>
    </row>
    <row r="872" spans="1:22" x14ac:dyDescent="0.25">
      <c r="A872">
        <v>24</v>
      </c>
      <c r="C872" t="s">
        <v>2225</v>
      </c>
      <c r="D872" t="s">
        <v>2206</v>
      </c>
      <c r="E872" s="1" t="s">
        <v>2207</v>
      </c>
      <c r="F872" t="s">
        <v>485</v>
      </c>
      <c r="G872" t="s">
        <v>51</v>
      </c>
      <c r="H872" t="s">
        <v>509</v>
      </c>
      <c r="I872" t="s">
        <v>527</v>
      </c>
      <c r="J872" s="4" t="s">
        <v>528</v>
      </c>
      <c r="K872" t="s">
        <v>2225</v>
      </c>
      <c r="L872" t="s">
        <v>2226</v>
      </c>
      <c r="M872">
        <f t="shared" ca="1" si="65"/>
        <v>0</v>
      </c>
      <c r="N872">
        <f t="shared" ca="1" si="66"/>
        <v>50</v>
      </c>
      <c r="O872">
        <f t="shared" si="67"/>
        <v>0</v>
      </c>
      <c r="P872">
        <f t="shared" ca="1" si="68"/>
        <v>0</v>
      </c>
      <c r="Q872">
        <f t="shared" ca="1" si="69"/>
        <v>0</v>
      </c>
      <c r="R872">
        <v>50</v>
      </c>
      <c r="S872">
        <v>100</v>
      </c>
      <c r="T872" t="s">
        <v>51</v>
      </c>
      <c r="U872" t="s">
        <v>425</v>
      </c>
      <c r="V872" t="s">
        <v>196</v>
      </c>
    </row>
    <row r="873" spans="1:22" x14ac:dyDescent="0.25">
      <c r="A873">
        <v>24</v>
      </c>
      <c r="C873" t="s">
        <v>2227</v>
      </c>
      <c r="D873" t="s">
        <v>2206</v>
      </c>
      <c r="E873" s="1" t="s">
        <v>2207</v>
      </c>
      <c r="F873" t="s">
        <v>485</v>
      </c>
      <c r="G873" t="s">
        <v>52</v>
      </c>
      <c r="H873" t="s">
        <v>509</v>
      </c>
      <c r="I873" t="s">
        <v>527</v>
      </c>
      <c r="J873" s="4" t="s">
        <v>528</v>
      </c>
      <c r="K873" t="s">
        <v>2227</v>
      </c>
      <c r="L873" t="s">
        <v>2228</v>
      </c>
      <c r="M873">
        <f t="shared" ca="1" si="65"/>
        <v>0</v>
      </c>
      <c r="N873">
        <f t="shared" ca="1" si="66"/>
        <v>50</v>
      </c>
      <c r="O873">
        <f t="shared" si="67"/>
        <v>0</v>
      </c>
      <c r="P873">
        <f t="shared" ca="1" si="68"/>
        <v>0</v>
      </c>
      <c r="Q873">
        <f t="shared" ca="1" si="69"/>
        <v>0</v>
      </c>
      <c r="R873">
        <v>50</v>
      </c>
      <c r="S873">
        <v>100</v>
      </c>
      <c r="T873" t="s">
        <v>52</v>
      </c>
      <c r="U873" t="s">
        <v>425</v>
      </c>
      <c r="V873" t="s">
        <v>196</v>
      </c>
    </row>
    <row r="874" spans="1:22" x14ac:dyDescent="0.25">
      <c r="A874">
        <v>24</v>
      </c>
      <c r="C874" t="s">
        <v>2229</v>
      </c>
      <c r="D874" t="s">
        <v>2206</v>
      </c>
      <c r="E874" s="1" t="s">
        <v>2207</v>
      </c>
      <c r="F874" t="s">
        <v>485</v>
      </c>
      <c r="G874" t="s">
        <v>53</v>
      </c>
      <c r="H874" t="s">
        <v>509</v>
      </c>
      <c r="I874" t="s">
        <v>527</v>
      </c>
      <c r="J874" s="4" t="s">
        <v>528</v>
      </c>
      <c r="K874" t="s">
        <v>2229</v>
      </c>
      <c r="L874" t="s">
        <v>2230</v>
      </c>
      <c r="M874">
        <f t="shared" ca="1" si="65"/>
        <v>0</v>
      </c>
      <c r="N874">
        <f t="shared" ca="1" si="66"/>
        <v>50</v>
      </c>
      <c r="O874">
        <f t="shared" si="67"/>
        <v>0</v>
      </c>
      <c r="P874">
        <f t="shared" ca="1" si="68"/>
        <v>0</v>
      </c>
      <c r="Q874">
        <f t="shared" ca="1" si="69"/>
        <v>0</v>
      </c>
      <c r="R874">
        <v>50</v>
      </c>
      <c r="S874">
        <v>100</v>
      </c>
      <c r="T874" t="s">
        <v>53</v>
      </c>
      <c r="U874" t="s">
        <v>425</v>
      </c>
      <c r="V874" t="s">
        <v>196</v>
      </c>
    </row>
    <row r="875" spans="1:22" x14ac:dyDescent="0.25">
      <c r="A875">
        <v>25</v>
      </c>
      <c r="C875" t="s">
        <v>2653</v>
      </c>
      <c r="D875" t="s">
        <v>2206</v>
      </c>
      <c r="E875" s="1" t="s">
        <v>2207</v>
      </c>
      <c r="F875" t="s">
        <v>987</v>
      </c>
      <c r="G875" t="s">
        <v>2621</v>
      </c>
      <c r="H875" t="s">
        <v>509</v>
      </c>
      <c r="I875" t="s">
        <v>527</v>
      </c>
      <c r="J875" s="4" t="s">
        <v>528</v>
      </c>
      <c r="K875" t="s">
        <v>2653</v>
      </c>
      <c r="L875" t="s">
        <v>2654</v>
      </c>
      <c r="M875">
        <f t="shared" ca="1" si="65"/>
        <v>0</v>
      </c>
      <c r="N875">
        <f t="shared" ca="1" si="66"/>
        <v>50</v>
      </c>
      <c r="O875">
        <f t="shared" si="67"/>
        <v>0</v>
      </c>
      <c r="P875">
        <f t="shared" ca="1" si="68"/>
        <v>0</v>
      </c>
      <c r="Q875">
        <f t="shared" ca="1" si="69"/>
        <v>0</v>
      </c>
      <c r="R875">
        <v>50</v>
      </c>
      <c r="S875">
        <v>100</v>
      </c>
      <c r="T875" t="s">
        <v>2621</v>
      </c>
      <c r="U875" t="s">
        <v>425</v>
      </c>
      <c r="V875" t="s">
        <v>196</v>
      </c>
    </row>
    <row r="876" spans="1:22" x14ac:dyDescent="0.25">
      <c r="A876">
        <v>25</v>
      </c>
      <c r="C876" t="s">
        <v>2231</v>
      </c>
      <c r="D876" t="s">
        <v>2206</v>
      </c>
      <c r="E876" s="1" t="s">
        <v>2207</v>
      </c>
      <c r="F876" t="s">
        <v>987</v>
      </c>
      <c r="G876" t="s">
        <v>208</v>
      </c>
      <c r="H876" t="s">
        <v>509</v>
      </c>
      <c r="I876" t="s">
        <v>527</v>
      </c>
      <c r="J876" s="4" t="s">
        <v>528</v>
      </c>
      <c r="K876" t="s">
        <v>2231</v>
      </c>
      <c r="L876" t="s">
        <v>2232</v>
      </c>
      <c r="M876">
        <f t="shared" ca="1" si="65"/>
        <v>0</v>
      </c>
      <c r="N876">
        <f t="shared" ca="1" si="66"/>
        <v>50</v>
      </c>
      <c r="O876">
        <f t="shared" si="67"/>
        <v>0</v>
      </c>
      <c r="P876">
        <f t="shared" ca="1" si="68"/>
        <v>0</v>
      </c>
      <c r="Q876">
        <f t="shared" ca="1" si="69"/>
        <v>0</v>
      </c>
      <c r="R876">
        <v>50</v>
      </c>
      <c r="S876">
        <v>100</v>
      </c>
      <c r="T876" t="s">
        <v>208</v>
      </c>
      <c r="U876" t="s">
        <v>425</v>
      </c>
      <c r="V876" t="s">
        <v>196</v>
      </c>
    </row>
    <row r="877" spans="1:22" x14ac:dyDescent="0.25">
      <c r="A877">
        <v>25</v>
      </c>
      <c r="C877" t="s">
        <v>2233</v>
      </c>
      <c r="D877" t="s">
        <v>2206</v>
      </c>
      <c r="E877" s="1" t="s">
        <v>2207</v>
      </c>
      <c r="F877" t="s">
        <v>987</v>
      </c>
      <c r="G877" t="s">
        <v>49</v>
      </c>
      <c r="H877" t="s">
        <v>509</v>
      </c>
      <c r="I877" t="s">
        <v>527</v>
      </c>
      <c r="J877" s="4" t="s">
        <v>528</v>
      </c>
      <c r="K877" t="s">
        <v>2233</v>
      </c>
      <c r="L877" t="s">
        <v>2234</v>
      </c>
      <c r="M877">
        <f t="shared" ca="1" si="65"/>
        <v>0</v>
      </c>
      <c r="N877">
        <f t="shared" ca="1" si="66"/>
        <v>50</v>
      </c>
      <c r="O877">
        <f t="shared" si="67"/>
        <v>0</v>
      </c>
      <c r="P877">
        <f t="shared" ca="1" si="68"/>
        <v>0</v>
      </c>
      <c r="Q877">
        <f t="shared" ca="1" si="69"/>
        <v>0</v>
      </c>
      <c r="R877">
        <v>50</v>
      </c>
      <c r="S877">
        <v>100</v>
      </c>
      <c r="T877" t="s">
        <v>49</v>
      </c>
      <c r="U877" t="s">
        <v>425</v>
      </c>
      <c r="V877" t="s">
        <v>196</v>
      </c>
    </row>
    <row r="878" spans="1:22" x14ac:dyDescent="0.25">
      <c r="A878">
        <v>25</v>
      </c>
      <c r="C878" t="s">
        <v>2235</v>
      </c>
      <c r="D878" t="s">
        <v>2206</v>
      </c>
      <c r="E878" s="1" t="s">
        <v>2207</v>
      </c>
      <c r="F878" t="s">
        <v>987</v>
      </c>
      <c r="G878" t="s">
        <v>50</v>
      </c>
      <c r="H878" t="s">
        <v>509</v>
      </c>
      <c r="I878" t="s">
        <v>527</v>
      </c>
      <c r="J878" s="4" t="s">
        <v>528</v>
      </c>
      <c r="K878" t="s">
        <v>2235</v>
      </c>
      <c r="L878" t="s">
        <v>2236</v>
      </c>
      <c r="M878">
        <f t="shared" ca="1" si="65"/>
        <v>0</v>
      </c>
      <c r="N878">
        <f t="shared" ca="1" si="66"/>
        <v>50</v>
      </c>
      <c r="O878">
        <f t="shared" si="67"/>
        <v>0</v>
      </c>
      <c r="P878">
        <f t="shared" ca="1" si="68"/>
        <v>0</v>
      </c>
      <c r="Q878">
        <f t="shared" ca="1" si="69"/>
        <v>0</v>
      </c>
      <c r="R878">
        <v>50</v>
      </c>
      <c r="S878">
        <v>100</v>
      </c>
      <c r="T878" t="s">
        <v>50</v>
      </c>
      <c r="U878" t="s">
        <v>425</v>
      </c>
      <c r="V878" t="s">
        <v>196</v>
      </c>
    </row>
    <row r="879" spans="1:22" x14ac:dyDescent="0.25">
      <c r="A879">
        <v>25</v>
      </c>
      <c r="C879" t="s">
        <v>2237</v>
      </c>
      <c r="D879" t="s">
        <v>2206</v>
      </c>
      <c r="E879" s="1" t="s">
        <v>2207</v>
      </c>
      <c r="F879" t="s">
        <v>987</v>
      </c>
      <c r="G879" t="s">
        <v>51</v>
      </c>
      <c r="H879" t="s">
        <v>509</v>
      </c>
      <c r="I879" t="s">
        <v>527</v>
      </c>
      <c r="J879" s="4" t="s">
        <v>528</v>
      </c>
      <c r="K879" t="s">
        <v>2237</v>
      </c>
      <c r="L879" t="s">
        <v>2238</v>
      </c>
      <c r="M879">
        <f t="shared" ca="1" si="65"/>
        <v>0</v>
      </c>
      <c r="N879">
        <f t="shared" ca="1" si="66"/>
        <v>50</v>
      </c>
      <c r="O879">
        <f t="shared" si="67"/>
        <v>0</v>
      </c>
      <c r="P879">
        <f t="shared" ca="1" si="68"/>
        <v>0</v>
      </c>
      <c r="Q879">
        <f t="shared" ca="1" si="69"/>
        <v>0</v>
      </c>
      <c r="R879">
        <v>50</v>
      </c>
      <c r="S879">
        <v>100</v>
      </c>
      <c r="T879" t="s">
        <v>51</v>
      </c>
      <c r="U879" t="s">
        <v>425</v>
      </c>
      <c r="V879" t="s">
        <v>196</v>
      </c>
    </row>
    <row r="880" spans="1:22" x14ac:dyDescent="0.25">
      <c r="A880">
        <v>25</v>
      </c>
      <c r="C880" t="s">
        <v>2239</v>
      </c>
      <c r="D880" t="s">
        <v>2206</v>
      </c>
      <c r="E880" s="1" t="s">
        <v>2207</v>
      </c>
      <c r="F880" t="s">
        <v>987</v>
      </c>
      <c r="G880" t="s">
        <v>52</v>
      </c>
      <c r="H880" t="s">
        <v>509</v>
      </c>
      <c r="I880" t="s">
        <v>527</v>
      </c>
      <c r="J880" s="4" t="s">
        <v>528</v>
      </c>
      <c r="K880" t="s">
        <v>2239</v>
      </c>
      <c r="L880" t="s">
        <v>2240</v>
      </c>
      <c r="M880">
        <f t="shared" ca="1" si="65"/>
        <v>0</v>
      </c>
      <c r="N880">
        <f t="shared" ca="1" si="66"/>
        <v>50</v>
      </c>
      <c r="O880">
        <f t="shared" si="67"/>
        <v>0</v>
      </c>
      <c r="P880">
        <f t="shared" ca="1" si="68"/>
        <v>0</v>
      </c>
      <c r="Q880">
        <f t="shared" ca="1" si="69"/>
        <v>0</v>
      </c>
      <c r="R880">
        <v>50</v>
      </c>
      <c r="S880">
        <v>100</v>
      </c>
      <c r="T880" t="s">
        <v>52</v>
      </c>
      <c r="U880" t="s">
        <v>425</v>
      </c>
      <c r="V880" t="s">
        <v>196</v>
      </c>
    </row>
    <row r="881" spans="1:22" x14ac:dyDescent="0.25">
      <c r="A881">
        <v>25</v>
      </c>
      <c r="C881" t="s">
        <v>2241</v>
      </c>
      <c r="D881" t="s">
        <v>2206</v>
      </c>
      <c r="E881" s="1" t="s">
        <v>2207</v>
      </c>
      <c r="F881" t="s">
        <v>987</v>
      </c>
      <c r="G881" t="s">
        <v>53</v>
      </c>
      <c r="H881" t="s">
        <v>509</v>
      </c>
      <c r="I881" t="s">
        <v>527</v>
      </c>
      <c r="J881" s="4" t="s">
        <v>528</v>
      </c>
      <c r="K881" t="s">
        <v>2241</v>
      </c>
      <c r="L881" t="s">
        <v>2242</v>
      </c>
      <c r="M881">
        <f t="shared" ca="1" si="65"/>
        <v>0</v>
      </c>
      <c r="N881">
        <f t="shared" ca="1" si="66"/>
        <v>50</v>
      </c>
      <c r="O881">
        <f t="shared" si="67"/>
        <v>0</v>
      </c>
      <c r="P881">
        <f t="shared" ca="1" si="68"/>
        <v>0</v>
      </c>
      <c r="Q881">
        <f t="shared" ca="1" si="69"/>
        <v>0</v>
      </c>
      <c r="R881">
        <v>50</v>
      </c>
      <c r="S881">
        <v>100</v>
      </c>
      <c r="T881" t="s">
        <v>53</v>
      </c>
      <c r="U881" t="s">
        <v>425</v>
      </c>
      <c r="V881" t="s">
        <v>196</v>
      </c>
    </row>
    <row r="882" spans="1:22" x14ac:dyDescent="0.25">
      <c r="A882">
        <v>26</v>
      </c>
      <c r="C882" t="s">
        <v>2655</v>
      </c>
      <c r="D882" t="s">
        <v>2206</v>
      </c>
      <c r="E882" s="1" t="s">
        <v>2207</v>
      </c>
      <c r="F882" t="s">
        <v>829</v>
      </c>
      <c r="G882" t="s">
        <v>2621</v>
      </c>
      <c r="H882" t="s">
        <v>509</v>
      </c>
      <c r="I882" t="s">
        <v>527</v>
      </c>
      <c r="J882" s="4" t="s">
        <v>528</v>
      </c>
      <c r="K882" t="s">
        <v>2655</v>
      </c>
      <c r="L882" t="s">
        <v>2656</v>
      </c>
      <c r="M882">
        <f t="shared" ca="1" si="65"/>
        <v>0</v>
      </c>
      <c r="N882">
        <f t="shared" ca="1" si="66"/>
        <v>50</v>
      </c>
      <c r="O882">
        <f t="shared" si="67"/>
        <v>0</v>
      </c>
      <c r="P882">
        <f t="shared" ca="1" si="68"/>
        <v>0</v>
      </c>
      <c r="Q882">
        <f t="shared" ca="1" si="69"/>
        <v>0</v>
      </c>
      <c r="R882">
        <v>50</v>
      </c>
      <c r="S882">
        <v>100</v>
      </c>
      <c r="T882" t="s">
        <v>2621</v>
      </c>
      <c r="U882" t="s">
        <v>425</v>
      </c>
      <c r="V882" t="s">
        <v>196</v>
      </c>
    </row>
    <row r="883" spans="1:22" x14ac:dyDescent="0.25">
      <c r="A883">
        <v>26</v>
      </c>
      <c r="C883" t="s">
        <v>2243</v>
      </c>
      <c r="D883" t="s">
        <v>2206</v>
      </c>
      <c r="E883" s="1" t="s">
        <v>2207</v>
      </c>
      <c r="F883" t="s">
        <v>829</v>
      </c>
      <c r="G883" t="s">
        <v>208</v>
      </c>
      <c r="H883" t="s">
        <v>509</v>
      </c>
      <c r="I883" t="s">
        <v>527</v>
      </c>
      <c r="J883" s="4" t="s">
        <v>528</v>
      </c>
      <c r="K883" t="s">
        <v>2243</v>
      </c>
      <c r="L883" t="s">
        <v>2244</v>
      </c>
      <c r="M883">
        <f t="shared" ca="1" si="65"/>
        <v>0</v>
      </c>
      <c r="N883">
        <f t="shared" ca="1" si="66"/>
        <v>50</v>
      </c>
      <c r="O883">
        <f t="shared" si="67"/>
        <v>0</v>
      </c>
      <c r="P883">
        <f t="shared" ca="1" si="68"/>
        <v>0</v>
      </c>
      <c r="Q883">
        <f t="shared" ca="1" si="69"/>
        <v>0</v>
      </c>
      <c r="R883">
        <v>50</v>
      </c>
      <c r="S883">
        <v>100</v>
      </c>
      <c r="T883" t="s">
        <v>208</v>
      </c>
      <c r="U883" t="s">
        <v>425</v>
      </c>
      <c r="V883" t="s">
        <v>196</v>
      </c>
    </row>
    <row r="884" spans="1:22" x14ac:dyDescent="0.25">
      <c r="A884">
        <v>26</v>
      </c>
      <c r="C884" t="s">
        <v>2245</v>
      </c>
      <c r="D884" t="s">
        <v>2206</v>
      </c>
      <c r="E884" s="1" t="s">
        <v>2207</v>
      </c>
      <c r="F884" t="s">
        <v>829</v>
      </c>
      <c r="G884" t="s">
        <v>49</v>
      </c>
      <c r="H884" t="s">
        <v>509</v>
      </c>
      <c r="I884" t="s">
        <v>527</v>
      </c>
      <c r="J884" s="4" t="s">
        <v>528</v>
      </c>
      <c r="K884" t="s">
        <v>2245</v>
      </c>
      <c r="L884" t="s">
        <v>2246</v>
      </c>
      <c r="M884">
        <f t="shared" ca="1" si="65"/>
        <v>0</v>
      </c>
      <c r="N884">
        <f t="shared" ca="1" si="66"/>
        <v>50</v>
      </c>
      <c r="O884">
        <f t="shared" si="67"/>
        <v>0</v>
      </c>
      <c r="P884">
        <f t="shared" ca="1" si="68"/>
        <v>0</v>
      </c>
      <c r="Q884">
        <f t="shared" ca="1" si="69"/>
        <v>0</v>
      </c>
      <c r="R884">
        <v>50</v>
      </c>
      <c r="S884">
        <v>100</v>
      </c>
      <c r="T884" t="s">
        <v>49</v>
      </c>
      <c r="U884" t="s">
        <v>425</v>
      </c>
      <c r="V884" t="s">
        <v>196</v>
      </c>
    </row>
    <row r="885" spans="1:22" x14ac:dyDescent="0.25">
      <c r="A885">
        <v>26</v>
      </c>
      <c r="C885" t="s">
        <v>2247</v>
      </c>
      <c r="D885" t="s">
        <v>2206</v>
      </c>
      <c r="E885" s="1" t="s">
        <v>2207</v>
      </c>
      <c r="F885" t="s">
        <v>829</v>
      </c>
      <c r="G885" t="s">
        <v>50</v>
      </c>
      <c r="H885" t="s">
        <v>509</v>
      </c>
      <c r="I885" t="s">
        <v>527</v>
      </c>
      <c r="J885" s="4" t="s">
        <v>528</v>
      </c>
      <c r="K885" t="s">
        <v>2247</v>
      </c>
      <c r="L885" t="s">
        <v>2248</v>
      </c>
      <c r="M885">
        <f t="shared" ca="1" si="65"/>
        <v>0</v>
      </c>
      <c r="N885">
        <f t="shared" ca="1" si="66"/>
        <v>50</v>
      </c>
      <c r="O885">
        <f t="shared" si="67"/>
        <v>0</v>
      </c>
      <c r="P885">
        <f t="shared" ca="1" si="68"/>
        <v>0</v>
      </c>
      <c r="Q885">
        <f t="shared" ca="1" si="69"/>
        <v>0</v>
      </c>
      <c r="R885">
        <v>50</v>
      </c>
      <c r="S885">
        <v>100</v>
      </c>
      <c r="T885" t="s">
        <v>50</v>
      </c>
      <c r="U885" t="s">
        <v>425</v>
      </c>
      <c r="V885" t="s">
        <v>196</v>
      </c>
    </row>
    <row r="886" spans="1:22" x14ac:dyDescent="0.25">
      <c r="A886">
        <v>26</v>
      </c>
      <c r="C886" t="s">
        <v>2249</v>
      </c>
      <c r="D886" t="s">
        <v>2206</v>
      </c>
      <c r="E886" s="1" t="s">
        <v>2207</v>
      </c>
      <c r="F886" t="s">
        <v>829</v>
      </c>
      <c r="G886" t="s">
        <v>51</v>
      </c>
      <c r="H886" t="s">
        <v>509</v>
      </c>
      <c r="I886" t="s">
        <v>527</v>
      </c>
      <c r="J886" s="4" t="s">
        <v>528</v>
      </c>
      <c r="K886" t="s">
        <v>2249</v>
      </c>
      <c r="L886" t="s">
        <v>2250</v>
      </c>
      <c r="M886">
        <f t="shared" ca="1" si="65"/>
        <v>0</v>
      </c>
      <c r="N886">
        <f t="shared" ca="1" si="66"/>
        <v>50</v>
      </c>
      <c r="O886">
        <f t="shared" si="67"/>
        <v>0</v>
      </c>
      <c r="P886">
        <f t="shared" ca="1" si="68"/>
        <v>0</v>
      </c>
      <c r="Q886">
        <f t="shared" ca="1" si="69"/>
        <v>0</v>
      </c>
      <c r="R886">
        <v>50</v>
      </c>
      <c r="S886">
        <v>100</v>
      </c>
      <c r="T886" t="s">
        <v>51</v>
      </c>
      <c r="U886" t="s">
        <v>425</v>
      </c>
      <c r="V886" t="s">
        <v>196</v>
      </c>
    </row>
    <row r="887" spans="1:22" x14ac:dyDescent="0.25">
      <c r="A887">
        <v>26</v>
      </c>
      <c r="C887" t="s">
        <v>2251</v>
      </c>
      <c r="D887" t="s">
        <v>2206</v>
      </c>
      <c r="E887" s="1" t="s">
        <v>2207</v>
      </c>
      <c r="F887" t="s">
        <v>829</v>
      </c>
      <c r="G887" t="s">
        <v>52</v>
      </c>
      <c r="H887" t="s">
        <v>509</v>
      </c>
      <c r="I887" t="s">
        <v>527</v>
      </c>
      <c r="J887" s="4" t="s">
        <v>528</v>
      </c>
      <c r="K887" t="s">
        <v>2251</v>
      </c>
      <c r="L887" t="s">
        <v>2252</v>
      </c>
      <c r="M887">
        <f t="shared" ca="1" si="65"/>
        <v>0</v>
      </c>
      <c r="N887">
        <f t="shared" ca="1" si="66"/>
        <v>50</v>
      </c>
      <c r="O887">
        <f t="shared" si="67"/>
        <v>0</v>
      </c>
      <c r="P887">
        <f t="shared" ca="1" si="68"/>
        <v>0</v>
      </c>
      <c r="Q887">
        <f t="shared" ca="1" si="69"/>
        <v>0</v>
      </c>
      <c r="R887">
        <v>50</v>
      </c>
      <c r="S887">
        <v>100</v>
      </c>
      <c r="T887" t="s">
        <v>52</v>
      </c>
      <c r="U887" t="s">
        <v>425</v>
      </c>
      <c r="V887" t="s">
        <v>196</v>
      </c>
    </row>
    <row r="888" spans="1:22" x14ac:dyDescent="0.25">
      <c r="A888">
        <v>26</v>
      </c>
      <c r="C888" t="s">
        <v>2253</v>
      </c>
      <c r="D888" t="s">
        <v>2206</v>
      </c>
      <c r="E888" s="1" t="s">
        <v>2207</v>
      </c>
      <c r="F888" t="s">
        <v>829</v>
      </c>
      <c r="G888" t="s">
        <v>53</v>
      </c>
      <c r="H888" t="s">
        <v>509</v>
      </c>
      <c r="I888" t="s">
        <v>527</v>
      </c>
      <c r="J888" s="4" t="s">
        <v>528</v>
      </c>
      <c r="K888" t="s">
        <v>2253</v>
      </c>
      <c r="L888" t="s">
        <v>2254</v>
      </c>
      <c r="M888">
        <f t="shared" ca="1" si="65"/>
        <v>0</v>
      </c>
      <c r="N888">
        <f t="shared" ca="1" si="66"/>
        <v>50</v>
      </c>
      <c r="O888">
        <f t="shared" si="67"/>
        <v>0</v>
      </c>
      <c r="P888">
        <f t="shared" ca="1" si="68"/>
        <v>0</v>
      </c>
      <c r="Q888">
        <f t="shared" ca="1" si="69"/>
        <v>0</v>
      </c>
      <c r="R888">
        <v>50</v>
      </c>
      <c r="S888">
        <v>100</v>
      </c>
      <c r="T888" t="s">
        <v>53</v>
      </c>
      <c r="U888" t="s">
        <v>425</v>
      </c>
      <c r="V888" t="s">
        <v>196</v>
      </c>
    </row>
    <row r="889" spans="1:22" x14ac:dyDescent="0.25">
      <c r="A889">
        <v>27</v>
      </c>
      <c r="C889" t="s">
        <v>2657</v>
      </c>
      <c r="D889" t="s">
        <v>2256</v>
      </c>
      <c r="E889" s="1" t="s">
        <v>2257</v>
      </c>
      <c r="F889" t="s">
        <v>1567</v>
      </c>
      <c r="G889" t="s">
        <v>2621</v>
      </c>
      <c r="H889" t="s">
        <v>509</v>
      </c>
      <c r="I889" t="s">
        <v>527</v>
      </c>
      <c r="J889" s="4" t="s">
        <v>528</v>
      </c>
      <c r="K889" t="s">
        <v>2657</v>
      </c>
      <c r="L889" t="s">
        <v>2658</v>
      </c>
      <c r="M889">
        <f t="shared" ca="1" si="65"/>
        <v>0</v>
      </c>
      <c r="N889">
        <f t="shared" ca="1" si="66"/>
        <v>45.5</v>
      </c>
      <c r="O889">
        <f t="shared" si="67"/>
        <v>0</v>
      </c>
      <c r="P889">
        <f t="shared" ca="1" si="68"/>
        <v>0</v>
      </c>
      <c r="Q889">
        <f t="shared" ca="1" si="69"/>
        <v>0</v>
      </c>
      <c r="R889">
        <v>45.5</v>
      </c>
      <c r="S889">
        <v>91</v>
      </c>
      <c r="T889" t="s">
        <v>2621</v>
      </c>
      <c r="U889" t="s">
        <v>425</v>
      </c>
      <c r="V889" t="s">
        <v>196</v>
      </c>
    </row>
    <row r="890" spans="1:22" x14ac:dyDescent="0.25">
      <c r="A890">
        <v>27</v>
      </c>
      <c r="C890" t="s">
        <v>2255</v>
      </c>
      <c r="D890" t="s">
        <v>2256</v>
      </c>
      <c r="E890" s="1" t="s">
        <v>2257</v>
      </c>
      <c r="F890" t="s">
        <v>1567</v>
      </c>
      <c r="G890" t="s">
        <v>208</v>
      </c>
      <c r="H890" t="s">
        <v>509</v>
      </c>
      <c r="I890" t="s">
        <v>527</v>
      </c>
      <c r="J890" s="4" t="s">
        <v>528</v>
      </c>
      <c r="K890" t="s">
        <v>2255</v>
      </c>
      <c r="L890" t="s">
        <v>2258</v>
      </c>
      <c r="M890">
        <f t="shared" ca="1" si="65"/>
        <v>0</v>
      </c>
      <c r="N890">
        <f t="shared" ca="1" si="66"/>
        <v>45.5</v>
      </c>
      <c r="O890">
        <f t="shared" si="67"/>
        <v>0</v>
      </c>
      <c r="P890">
        <f t="shared" ca="1" si="68"/>
        <v>0</v>
      </c>
      <c r="Q890">
        <f t="shared" ca="1" si="69"/>
        <v>0</v>
      </c>
      <c r="R890">
        <v>45.5</v>
      </c>
      <c r="S890">
        <v>91</v>
      </c>
      <c r="T890" t="s">
        <v>208</v>
      </c>
      <c r="U890" t="s">
        <v>425</v>
      </c>
      <c r="V890" t="s">
        <v>196</v>
      </c>
    </row>
    <row r="891" spans="1:22" x14ac:dyDescent="0.25">
      <c r="A891">
        <v>27</v>
      </c>
      <c r="C891" t="s">
        <v>2259</v>
      </c>
      <c r="D891" t="s">
        <v>2256</v>
      </c>
      <c r="E891" s="1" t="s">
        <v>2257</v>
      </c>
      <c r="F891" t="s">
        <v>1567</v>
      </c>
      <c r="G891" t="s">
        <v>49</v>
      </c>
      <c r="H891" t="s">
        <v>509</v>
      </c>
      <c r="I891" t="s">
        <v>527</v>
      </c>
      <c r="J891" s="4" t="s">
        <v>528</v>
      </c>
      <c r="K891" t="s">
        <v>2259</v>
      </c>
      <c r="L891" t="s">
        <v>2260</v>
      </c>
      <c r="M891">
        <f t="shared" ca="1" si="65"/>
        <v>0</v>
      </c>
      <c r="N891">
        <f t="shared" ca="1" si="66"/>
        <v>45.5</v>
      </c>
      <c r="O891">
        <f t="shared" si="67"/>
        <v>0</v>
      </c>
      <c r="P891">
        <f t="shared" ca="1" si="68"/>
        <v>0</v>
      </c>
      <c r="Q891">
        <f t="shared" ca="1" si="69"/>
        <v>0</v>
      </c>
      <c r="R891">
        <v>45.5</v>
      </c>
      <c r="S891">
        <v>91</v>
      </c>
      <c r="T891" t="s">
        <v>49</v>
      </c>
      <c r="U891" t="s">
        <v>425</v>
      </c>
      <c r="V891" t="s">
        <v>196</v>
      </c>
    </row>
    <row r="892" spans="1:22" x14ac:dyDescent="0.25">
      <c r="A892">
        <v>27</v>
      </c>
      <c r="C892" t="s">
        <v>2261</v>
      </c>
      <c r="D892" t="s">
        <v>2256</v>
      </c>
      <c r="E892" s="1" t="s">
        <v>2257</v>
      </c>
      <c r="F892" t="s">
        <v>1567</v>
      </c>
      <c r="G892" t="s">
        <v>50</v>
      </c>
      <c r="H892" t="s">
        <v>509</v>
      </c>
      <c r="I892" t="s">
        <v>527</v>
      </c>
      <c r="J892" s="4" t="s">
        <v>528</v>
      </c>
      <c r="K892" t="s">
        <v>2261</v>
      </c>
      <c r="L892" t="s">
        <v>2262</v>
      </c>
      <c r="M892">
        <f t="shared" ca="1" si="65"/>
        <v>0</v>
      </c>
      <c r="N892">
        <f t="shared" ca="1" si="66"/>
        <v>45.5</v>
      </c>
      <c r="O892">
        <f t="shared" si="67"/>
        <v>0</v>
      </c>
      <c r="P892">
        <f t="shared" ca="1" si="68"/>
        <v>0</v>
      </c>
      <c r="Q892">
        <f t="shared" ca="1" si="69"/>
        <v>0</v>
      </c>
      <c r="R892">
        <v>45.5</v>
      </c>
      <c r="S892">
        <v>91</v>
      </c>
      <c r="T892" t="s">
        <v>50</v>
      </c>
      <c r="U892" t="s">
        <v>425</v>
      </c>
      <c r="V892" t="s">
        <v>196</v>
      </c>
    </row>
    <row r="893" spans="1:22" x14ac:dyDescent="0.25">
      <c r="A893">
        <v>27</v>
      </c>
      <c r="C893" t="s">
        <v>2263</v>
      </c>
      <c r="D893" t="s">
        <v>2256</v>
      </c>
      <c r="E893" s="1" t="s">
        <v>2257</v>
      </c>
      <c r="F893" t="s">
        <v>1567</v>
      </c>
      <c r="G893" t="s">
        <v>51</v>
      </c>
      <c r="H893" t="s">
        <v>509</v>
      </c>
      <c r="I893" t="s">
        <v>527</v>
      </c>
      <c r="J893" s="4" t="s">
        <v>528</v>
      </c>
      <c r="K893" t="s">
        <v>2263</v>
      </c>
      <c r="L893" t="s">
        <v>2264</v>
      </c>
      <c r="M893">
        <f t="shared" ca="1" si="65"/>
        <v>0</v>
      </c>
      <c r="N893">
        <f t="shared" ca="1" si="66"/>
        <v>45.5</v>
      </c>
      <c r="O893">
        <f t="shared" si="67"/>
        <v>0</v>
      </c>
      <c r="P893">
        <f t="shared" ca="1" si="68"/>
        <v>0</v>
      </c>
      <c r="Q893">
        <f t="shared" ca="1" si="69"/>
        <v>0</v>
      </c>
      <c r="R893">
        <v>45.5</v>
      </c>
      <c r="S893">
        <v>91</v>
      </c>
      <c r="T893" t="s">
        <v>51</v>
      </c>
      <c r="U893" t="s">
        <v>425</v>
      </c>
      <c r="V893" t="s">
        <v>196</v>
      </c>
    </row>
    <row r="894" spans="1:22" x14ac:dyDescent="0.25">
      <c r="A894">
        <v>27</v>
      </c>
      <c r="C894" t="s">
        <v>2265</v>
      </c>
      <c r="D894" t="s">
        <v>2256</v>
      </c>
      <c r="E894" s="1" t="s">
        <v>2257</v>
      </c>
      <c r="F894" t="s">
        <v>1567</v>
      </c>
      <c r="G894" t="s">
        <v>52</v>
      </c>
      <c r="H894" t="s">
        <v>509</v>
      </c>
      <c r="I894" t="s">
        <v>527</v>
      </c>
      <c r="J894" s="4" t="s">
        <v>528</v>
      </c>
      <c r="K894" t="s">
        <v>2265</v>
      </c>
      <c r="L894" t="s">
        <v>2266</v>
      </c>
      <c r="M894">
        <f t="shared" ca="1" si="65"/>
        <v>0</v>
      </c>
      <c r="N894">
        <f t="shared" ca="1" si="66"/>
        <v>45.5</v>
      </c>
      <c r="O894">
        <f t="shared" si="67"/>
        <v>0</v>
      </c>
      <c r="P894">
        <f t="shared" ca="1" si="68"/>
        <v>0</v>
      </c>
      <c r="Q894">
        <f t="shared" ca="1" si="69"/>
        <v>0</v>
      </c>
      <c r="R894">
        <v>45.5</v>
      </c>
      <c r="S894">
        <v>91</v>
      </c>
      <c r="T894" t="s">
        <v>52</v>
      </c>
      <c r="U894" t="s">
        <v>425</v>
      </c>
      <c r="V894" t="s">
        <v>196</v>
      </c>
    </row>
    <row r="895" spans="1:22" x14ac:dyDescent="0.25">
      <c r="A895">
        <v>27</v>
      </c>
      <c r="C895" t="s">
        <v>2267</v>
      </c>
      <c r="D895" t="s">
        <v>2256</v>
      </c>
      <c r="E895" s="1" t="s">
        <v>2257</v>
      </c>
      <c r="F895" t="s">
        <v>1567</v>
      </c>
      <c r="G895" t="s">
        <v>53</v>
      </c>
      <c r="H895" t="s">
        <v>509</v>
      </c>
      <c r="I895" t="s">
        <v>527</v>
      </c>
      <c r="J895" s="4" t="s">
        <v>528</v>
      </c>
      <c r="K895" t="s">
        <v>2267</v>
      </c>
      <c r="L895" t="s">
        <v>2268</v>
      </c>
      <c r="M895">
        <f t="shared" ca="1" si="65"/>
        <v>0</v>
      </c>
      <c r="N895">
        <f t="shared" ca="1" si="66"/>
        <v>45.5</v>
      </c>
      <c r="O895">
        <f t="shared" si="67"/>
        <v>0</v>
      </c>
      <c r="P895">
        <f t="shared" ca="1" si="68"/>
        <v>0</v>
      </c>
      <c r="Q895">
        <f t="shared" ca="1" si="69"/>
        <v>0</v>
      </c>
      <c r="R895">
        <v>45.5</v>
      </c>
      <c r="S895">
        <v>91</v>
      </c>
      <c r="T895" t="s">
        <v>53</v>
      </c>
      <c r="U895" t="s">
        <v>425</v>
      </c>
      <c r="V895" t="s">
        <v>196</v>
      </c>
    </row>
    <row r="896" spans="1:22" x14ac:dyDescent="0.25">
      <c r="A896">
        <v>28</v>
      </c>
      <c r="C896" t="s">
        <v>2659</v>
      </c>
      <c r="D896" t="s">
        <v>2256</v>
      </c>
      <c r="E896" s="1" t="s">
        <v>2257</v>
      </c>
      <c r="F896" t="s">
        <v>1503</v>
      </c>
      <c r="G896" t="s">
        <v>2621</v>
      </c>
      <c r="H896" t="s">
        <v>509</v>
      </c>
      <c r="I896" t="s">
        <v>527</v>
      </c>
      <c r="J896" s="4" t="s">
        <v>528</v>
      </c>
      <c r="K896" t="s">
        <v>2659</v>
      </c>
      <c r="L896" t="s">
        <v>2660</v>
      </c>
      <c r="M896">
        <f t="shared" ca="1" si="65"/>
        <v>0</v>
      </c>
      <c r="N896">
        <f t="shared" ca="1" si="66"/>
        <v>45.5</v>
      </c>
      <c r="O896">
        <f t="shared" si="67"/>
        <v>0</v>
      </c>
      <c r="P896">
        <f t="shared" ca="1" si="68"/>
        <v>0</v>
      </c>
      <c r="Q896">
        <f t="shared" ca="1" si="69"/>
        <v>0</v>
      </c>
      <c r="R896">
        <v>45.5</v>
      </c>
      <c r="S896">
        <v>91</v>
      </c>
      <c r="T896" t="s">
        <v>2621</v>
      </c>
      <c r="U896" t="s">
        <v>425</v>
      </c>
      <c r="V896" t="s">
        <v>196</v>
      </c>
    </row>
    <row r="897" spans="1:22" x14ac:dyDescent="0.25">
      <c r="A897">
        <v>28</v>
      </c>
      <c r="C897" t="s">
        <v>2269</v>
      </c>
      <c r="D897" t="s">
        <v>2256</v>
      </c>
      <c r="E897" s="1" t="s">
        <v>2257</v>
      </c>
      <c r="F897" t="s">
        <v>1503</v>
      </c>
      <c r="G897" t="s">
        <v>208</v>
      </c>
      <c r="H897" t="s">
        <v>509</v>
      </c>
      <c r="I897" t="s">
        <v>527</v>
      </c>
      <c r="J897" s="4" t="s">
        <v>528</v>
      </c>
      <c r="K897" t="s">
        <v>2269</v>
      </c>
      <c r="L897" t="s">
        <v>2270</v>
      </c>
      <c r="M897">
        <f t="shared" ca="1" si="65"/>
        <v>0</v>
      </c>
      <c r="N897">
        <f t="shared" ca="1" si="66"/>
        <v>45.5</v>
      </c>
      <c r="O897">
        <f t="shared" si="67"/>
        <v>0</v>
      </c>
      <c r="P897">
        <f t="shared" ca="1" si="68"/>
        <v>0</v>
      </c>
      <c r="Q897">
        <f t="shared" ca="1" si="69"/>
        <v>0</v>
      </c>
      <c r="R897">
        <v>45.5</v>
      </c>
      <c r="S897">
        <v>91</v>
      </c>
      <c r="T897" t="s">
        <v>208</v>
      </c>
      <c r="U897" t="s">
        <v>425</v>
      </c>
      <c r="V897" t="s">
        <v>196</v>
      </c>
    </row>
    <row r="898" spans="1:22" x14ac:dyDescent="0.25">
      <c r="A898">
        <v>28</v>
      </c>
      <c r="C898" t="s">
        <v>2271</v>
      </c>
      <c r="D898" t="s">
        <v>2256</v>
      </c>
      <c r="E898" s="1" t="s">
        <v>2257</v>
      </c>
      <c r="F898" t="s">
        <v>1503</v>
      </c>
      <c r="G898" t="s">
        <v>49</v>
      </c>
      <c r="H898" t="s">
        <v>509</v>
      </c>
      <c r="I898" t="s">
        <v>527</v>
      </c>
      <c r="J898" s="4" t="s">
        <v>528</v>
      </c>
      <c r="K898" t="s">
        <v>2271</v>
      </c>
      <c r="L898" t="s">
        <v>2272</v>
      </c>
      <c r="M898">
        <f t="shared" ca="1" si="65"/>
        <v>0</v>
      </c>
      <c r="N898">
        <f t="shared" ca="1" si="66"/>
        <v>45.5</v>
      </c>
      <c r="O898">
        <f t="shared" si="67"/>
        <v>0</v>
      </c>
      <c r="P898">
        <f t="shared" ca="1" si="68"/>
        <v>0</v>
      </c>
      <c r="Q898">
        <f t="shared" ca="1" si="69"/>
        <v>0</v>
      </c>
      <c r="R898">
        <v>45.5</v>
      </c>
      <c r="S898">
        <v>91</v>
      </c>
      <c r="T898" t="s">
        <v>49</v>
      </c>
      <c r="U898" t="s">
        <v>425</v>
      </c>
      <c r="V898" t="s">
        <v>196</v>
      </c>
    </row>
    <row r="899" spans="1:22" x14ac:dyDescent="0.25">
      <c r="A899">
        <v>28</v>
      </c>
      <c r="C899" t="s">
        <v>2273</v>
      </c>
      <c r="D899" t="s">
        <v>2256</v>
      </c>
      <c r="E899" s="1" t="s">
        <v>2257</v>
      </c>
      <c r="F899" t="s">
        <v>1503</v>
      </c>
      <c r="G899" t="s">
        <v>50</v>
      </c>
      <c r="H899" t="s">
        <v>509</v>
      </c>
      <c r="I899" t="s">
        <v>527</v>
      </c>
      <c r="J899" s="4" t="s">
        <v>528</v>
      </c>
      <c r="K899" t="s">
        <v>2273</v>
      </c>
      <c r="L899" t="s">
        <v>2274</v>
      </c>
      <c r="M899">
        <f t="shared" ca="1" si="65"/>
        <v>0</v>
      </c>
      <c r="N899">
        <f t="shared" ca="1" si="66"/>
        <v>45.5</v>
      </c>
      <c r="O899">
        <f t="shared" si="67"/>
        <v>0</v>
      </c>
      <c r="P899">
        <f t="shared" ca="1" si="68"/>
        <v>0</v>
      </c>
      <c r="Q899">
        <f t="shared" ca="1" si="69"/>
        <v>0</v>
      </c>
      <c r="R899">
        <v>45.5</v>
      </c>
      <c r="S899">
        <v>91</v>
      </c>
      <c r="T899" t="s">
        <v>50</v>
      </c>
      <c r="U899" t="s">
        <v>425</v>
      </c>
      <c r="V899" t="s">
        <v>196</v>
      </c>
    </row>
    <row r="900" spans="1:22" x14ac:dyDescent="0.25">
      <c r="A900">
        <v>28</v>
      </c>
      <c r="C900" t="s">
        <v>2275</v>
      </c>
      <c r="D900" t="s">
        <v>2256</v>
      </c>
      <c r="E900" s="1" t="s">
        <v>2257</v>
      </c>
      <c r="F900" t="s">
        <v>1503</v>
      </c>
      <c r="G900" t="s">
        <v>51</v>
      </c>
      <c r="H900" t="s">
        <v>509</v>
      </c>
      <c r="I900" t="s">
        <v>527</v>
      </c>
      <c r="J900" s="4" t="s">
        <v>528</v>
      </c>
      <c r="K900" t="s">
        <v>2275</v>
      </c>
      <c r="L900" t="s">
        <v>2276</v>
      </c>
      <c r="M900">
        <f t="shared" ca="1" si="65"/>
        <v>0</v>
      </c>
      <c r="N900">
        <f t="shared" ca="1" si="66"/>
        <v>45.5</v>
      </c>
      <c r="O900">
        <f t="shared" si="67"/>
        <v>0</v>
      </c>
      <c r="P900">
        <f t="shared" ca="1" si="68"/>
        <v>0</v>
      </c>
      <c r="Q900">
        <f t="shared" ca="1" si="69"/>
        <v>0</v>
      </c>
      <c r="R900">
        <v>45.5</v>
      </c>
      <c r="S900">
        <v>91</v>
      </c>
      <c r="T900" t="s">
        <v>51</v>
      </c>
      <c r="U900" t="s">
        <v>425</v>
      </c>
      <c r="V900" t="s">
        <v>196</v>
      </c>
    </row>
    <row r="901" spans="1:22" x14ac:dyDescent="0.25">
      <c r="A901">
        <v>28</v>
      </c>
      <c r="C901" t="s">
        <v>2277</v>
      </c>
      <c r="D901" t="s">
        <v>2256</v>
      </c>
      <c r="E901" s="1" t="s">
        <v>2257</v>
      </c>
      <c r="F901" t="s">
        <v>1503</v>
      </c>
      <c r="G901" t="s">
        <v>52</v>
      </c>
      <c r="H901" t="s">
        <v>509</v>
      </c>
      <c r="I901" t="s">
        <v>527</v>
      </c>
      <c r="J901" s="4" t="s">
        <v>528</v>
      </c>
      <c r="K901" t="s">
        <v>2277</v>
      </c>
      <c r="L901" t="s">
        <v>2278</v>
      </c>
      <c r="M901">
        <f t="shared" ca="1" si="65"/>
        <v>0</v>
      </c>
      <c r="N901">
        <f t="shared" ca="1" si="66"/>
        <v>45.5</v>
      </c>
      <c r="O901">
        <f t="shared" si="67"/>
        <v>0</v>
      </c>
      <c r="P901">
        <f t="shared" ca="1" si="68"/>
        <v>0</v>
      </c>
      <c r="Q901">
        <f t="shared" ca="1" si="69"/>
        <v>0</v>
      </c>
      <c r="R901">
        <v>45.5</v>
      </c>
      <c r="S901">
        <v>91</v>
      </c>
      <c r="T901" t="s">
        <v>52</v>
      </c>
      <c r="U901" t="s">
        <v>425</v>
      </c>
      <c r="V901" t="s">
        <v>196</v>
      </c>
    </row>
    <row r="902" spans="1:22" x14ac:dyDescent="0.25">
      <c r="A902">
        <v>28</v>
      </c>
      <c r="C902" t="s">
        <v>2279</v>
      </c>
      <c r="D902" t="s">
        <v>2256</v>
      </c>
      <c r="E902" s="1" t="s">
        <v>2257</v>
      </c>
      <c r="F902" t="s">
        <v>1503</v>
      </c>
      <c r="G902" t="s">
        <v>53</v>
      </c>
      <c r="H902" t="s">
        <v>509</v>
      </c>
      <c r="I902" t="s">
        <v>527</v>
      </c>
      <c r="J902" s="4" t="s">
        <v>528</v>
      </c>
      <c r="K902" t="s">
        <v>2279</v>
      </c>
      <c r="L902" t="s">
        <v>2280</v>
      </c>
      <c r="M902">
        <f t="shared" ca="1" si="65"/>
        <v>0</v>
      </c>
      <c r="N902">
        <f t="shared" ca="1" si="66"/>
        <v>45.5</v>
      </c>
      <c r="O902">
        <f t="shared" si="67"/>
        <v>0</v>
      </c>
      <c r="P902">
        <f t="shared" ca="1" si="68"/>
        <v>0</v>
      </c>
      <c r="Q902">
        <f t="shared" ca="1" si="69"/>
        <v>0</v>
      </c>
      <c r="R902">
        <v>45.5</v>
      </c>
      <c r="S902">
        <v>91</v>
      </c>
      <c r="T902" t="s">
        <v>53</v>
      </c>
      <c r="U902" t="s">
        <v>425</v>
      </c>
      <c r="V902" t="s">
        <v>196</v>
      </c>
    </row>
    <row r="903" spans="1:22" x14ac:dyDescent="0.25">
      <c r="A903">
        <v>29</v>
      </c>
      <c r="C903" t="s">
        <v>2661</v>
      </c>
      <c r="D903" t="s">
        <v>2256</v>
      </c>
      <c r="E903" s="1" t="s">
        <v>2257</v>
      </c>
      <c r="F903" t="s">
        <v>1516</v>
      </c>
      <c r="G903" t="s">
        <v>2621</v>
      </c>
      <c r="H903" t="s">
        <v>509</v>
      </c>
      <c r="I903" t="s">
        <v>527</v>
      </c>
      <c r="J903" s="4" t="s">
        <v>528</v>
      </c>
      <c r="K903" t="s">
        <v>2661</v>
      </c>
      <c r="L903" t="s">
        <v>2662</v>
      </c>
      <c r="M903">
        <f t="shared" ref="M903:M966" ca="1" si="70">IF(ISERROR(VLOOKUP(A903,INDIRECT(J903),MATCH(G903,INDIRECT(I903),FALSE))),0,VLOOKUP(A903,INDIRECT(J903),MATCH(G903,INDIRECT(I903),FALSE)))</f>
        <v>0</v>
      </c>
      <c r="N903">
        <f t="shared" ref="N903:N966" ca="1" si="71">IF(ISERROR(VLOOKUP(A903,INDIRECT(J903),MATCH("WHLS $",INDIRECT(I903),FALSE))),0,VLOOKUP(A903,INDIRECT(J903),MATCH("WHLS $",INDIRECT(I903),FALSE)))</f>
        <v>45.5</v>
      </c>
      <c r="O903">
        <f t="shared" ref="O903:O966" si="72">(DiscountBooking+DiscountExtra) * 100</f>
        <v>0</v>
      </c>
      <c r="P903">
        <f t="shared" ref="P903:P966" ca="1" si="73">M903*R903</f>
        <v>0</v>
      </c>
      <c r="Q903">
        <f t="shared" ref="Q903:Q966" ca="1" si="74">P903*(1-(O903/100))</f>
        <v>0</v>
      </c>
      <c r="R903">
        <v>45.5</v>
      </c>
      <c r="S903">
        <v>91</v>
      </c>
      <c r="T903" t="s">
        <v>2621</v>
      </c>
      <c r="U903" t="s">
        <v>425</v>
      </c>
      <c r="V903" t="s">
        <v>196</v>
      </c>
    </row>
    <row r="904" spans="1:22" x14ac:dyDescent="0.25">
      <c r="A904">
        <v>29</v>
      </c>
      <c r="C904" t="s">
        <v>2281</v>
      </c>
      <c r="D904" t="s">
        <v>2256</v>
      </c>
      <c r="E904" s="1" t="s">
        <v>2257</v>
      </c>
      <c r="F904" t="s">
        <v>1516</v>
      </c>
      <c r="G904" t="s">
        <v>208</v>
      </c>
      <c r="H904" t="s">
        <v>509</v>
      </c>
      <c r="I904" t="s">
        <v>527</v>
      </c>
      <c r="J904" s="4" t="s">
        <v>528</v>
      </c>
      <c r="K904" t="s">
        <v>2281</v>
      </c>
      <c r="L904" t="s">
        <v>2282</v>
      </c>
      <c r="M904">
        <f t="shared" ca="1" si="70"/>
        <v>0</v>
      </c>
      <c r="N904">
        <f t="shared" ca="1" si="71"/>
        <v>45.5</v>
      </c>
      <c r="O904">
        <f t="shared" si="72"/>
        <v>0</v>
      </c>
      <c r="P904">
        <f t="shared" ca="1" si="73"/>
        <v>0</v>
      </c>
      <c r="Q904">
        <f t="shared" ca="1" si="74"/>
        <v>0</v>
      </c>
      <c r="R904">
        <v>45.5</v>
      </c>
      <c r="S904">
        <v>91</v>
      </c>
      <c r="T904" t="s">
        <v>208</v>
      </c>
      <c r="U904" t="s">
        <v>425</v>
      </c>
      <c r="V904" t="s">
        <v>196</v>
      </c>
    </row>
    <row r="905" spans="1:22" x14ac:dyDescent="0.25">
      <c r="A905">
        <v>29</v>
      </c>
      <c r="C905" t="s">
        <v>2283</v>
      </c>
      <c r="D905" t="s">
        <v>2256</v>
      </c>
      <c r="E905" s="1" t="s">
        <v>2257</v>
      </c>
      <c r="F905" t="s">
        <v>1516</v>
      </c>
      <c r="G905" t="s">
        <v>49</v>
      </c>
      <c r="H905" t="s">
        <v>509</v>
      </c>
      <c r="I905" t="s">
        <v>527</v>
      </c>
      <c r="J905" s="4" t="s">
        <v>528</v>
      </c>
      <c r="K905" t="s">
        <v>2283</v>
      </c>
      <c r="L905" t="s">
        <v>2284</v>
      </c>
      <c r="M905">
        <f t="shared" ca="1" si="70"/>
        <v>0</v>
      </c>
      <c r="N905">
        <f t="shared" ca="1" si="71"/>
        <v>45.5</v>
      </c>
      <c r="O905">
        <f t="shared" si="72"/>
        <v>0</v>
      </c>
      <c r="P905">
        <f t="shared" ca="1" si="73"/>
        <v>0</v>
      </c>
      <c r="Q905">
        <f t="shared" ca="1" si="74"/>
        <v>0</v>
      </c>
      <c r="R905">
        <v>45.5</v>
      </c>
      <c r="S905">
        <v>91</v>
      </c>
      <c r="T905" t="s">
        <v>49</v>
      </c>
      <c r="U905" t="s">
        <v>425</v>
      </c>
      <c r="V905" t="s">
        <v>196</v>
      </c>
    </row>
    <row r="906" spans="1:22" x14ac:dyDescent="0.25">
      <c r="A906">
        <v>29</v>
      </c>
      <c r="C906" t="s">
        <v>2285</v>
      </c>
      <c r="D906" t="s">
        <v>2256</v>
      </c>
      <c r="E906" s="1" t="s">
        <v>2257</v>
      </c>
      <c r="F906" t="s">
        <v>1516</v>
      </c>
      <c r="G906" t="s">
        <v>50</v>
      </c>
      <c r="H906" t="s">
        <v>509</v>
      </c>
      <c r="I906" t="s">
        <v>527</v>
      </c>
      <c r="J906" s="4" t="s">
        <v>528</v>
      </c>
      <c r="K906" t="s">
        <v>2285</v>
      </c>
      <c r="L906" t="s">
        <v>2286</v>
      </c>
      <c r="M906">
        <f t="shared" ca="1" si="70"/>
        <v>0</v>
      </c>
      <c r="N906">
        <f t="shared" ca="1" si="71"/>
        <v>45.5</v>
      </c>
      <c r="O906">
        <f t="shared" si="72"/>
        <v>0</v>
      </c>
      <c r="P906">
        <f t="shared" ca="1" si="73"/>
        <v>0</v>
      </c>
      <c r="Q906">
        <f t="shared" ca="1" si="74"/>
        <v>0</v>
      </c>
      <c r="R906">
        <v>45.5</v>
      </c>
      <c r="S906">
        <v>91</v>
      </c>
      <c r="T906" t="s">
        <v>50</v>
      </c>
      <c r="U906" t="s">
        <v>425</v>
      </c>
      <c r="V906" t="s">
        <v>196</v>
      </c>
    </row>
    <row r="907" spans="1:22" x14ac:dyDescent="0.25">
      <c r="A907">
        <v>29</v>
      </c>
      <c r="C907" t="s">
        <v>2287</v>
      </c>
      <c r="D907" t="s">
        <v>2256</v>
      </c>
      <c r="E907" s="1" t="s">
        <v>2257</v>
      </c>
      <c r="F907" t="s">
        <v>1516</v>
      </c>
      <c r="G907" t="s">
        <v>51</v>
      </c>
      <c r="H907" t="s">
        <v>509</v>
      </c>
      <c r="I907" t="s">
        <v>527</v>
      </c>
      <c r="J907" s="4" t="s">
        <v>528</v>
      </c>
      <c r="K907" t="s">
        <v>2287</v>
      </c>
      <c r="L907" t="s">
        <v>2288</v>
      </c>
      <c r="M907">
        <f t="shared" ca="1" si="70"/>
        <v>0</v>
      </c>
      <c r="N907">
        <f t="shared" ca="1" si="71"/>
        <v>45.5</v>
      </c>
      <c r="O907">
        <f t="shared" si="72"/>
        <v>0</v>
      </c>
      <c r="P907">
        <f t="shared" ca="1" si="73"/>
        <v>0</v>
      </c>
      <c r="Q907">
        <f t="shared" ca="1" si="74"/>
        <v>0</v>
      </c>
      <c r="R907">
        <v>45.5</v>
      </c>
      <c r="S907">
        <v>91</v>
      </c>
      <c r="T907" t="s">
        <v>51</v>
      </c>
      <c r="U907" t="s">
        <v>425</v>
      </c>
      <c r="V907" t="s">
        <v>196</v>
      </c>
    </row>
    <row r="908" spans="1:22" x14ac:dyDescent="0.25">
      <c r="A908">
        <v>29</v>
      </c>
      <c r="C908" t="s">
        <v>2289</v>
      </c>
      <c r="D908" t="s">
        <v>2256</v>
      </c>
      <c r="E908" s="1" t="s">
        <v>2257</v>
      </c>
      <c r="F908" t="s">
        <v>1516</v>
      </c>
      <c r="G908" t="s">
        <v>52</v>
      </c>
      <c r="H908" t="s">
        <v>509</v>
      </c>
      <c r="I908" t="s">
        <v>527</v>
      </c>
      <c r="J908" s="4" t="s">
        <v>528</v>
      </c>
      <c r="K908" t="s">
        <v>2289</v>
      </c>
      <c r="L908" t="s">
        <v>2290</v>
      </c>
      <c r="M908">
        <f t="shared" ca="1" si="70"/>
        <v>0</v>
      </c>
      <c r="N908">
        <f t="shared" ca="1" si="71"/>
        <v>45.5</v>
      </c>
      <c r="O908">
        <f t="shared" si="72"/>
        <v>0</v>
      </c>
      <c r="P908">
        <f t="shared" ca="1" si="73"/>
        <v>0</v>
      </c>
      <c r="Q908">
        <f t="shared" ca="1" si="74"/>
        <v>0</v>
      </c>
      <c r="R908">
        <v>45.5</v>
      </c>
      <c r="S908">
        <v>91</v>
      </c>
      <c r="T908" t="s">
        <v>52</v>
      </c>
      <c r="U908" t="s">
        <v>425</v>
      </c>
      <c r="V908" t="s">
        <v>196</v>
      </c>
    </row>
    <row r="909" spans="1:22" x14ac:dyDescent="0.25">
      <c r="A909">
        <v>29</v>
      </c>
      <c r="C909" t="s">
        <v>2291</v>
      </c>
      <c r="D909" t="s">
        <v>2256</v>
      </c>
      <c r="E909" s="1" t="s">
        <v>2257</v>
      </c>
      <c r="F909" t="s">
        <v>1516</v>
      </c>
      <c r="G909" t="s">
        <v>53</v>
      </c>
      <c r="H909" t="s">
        <v>509</v>
      </c>
      <c r="I909" t="s">
        <v>527</v>
      </c>
      <c r="J909" s="4" t="s">
        <v>528</v>
      </c>
      <c r="K909" t="s">
        <v>2291</v>
      </c>
      <c r="L909" t="s">
        <v>2292</v>
      </c>
      <c r="M909">
        <f t="shared" ca="1" si="70"/>
        <v>0</v>
      </c>
      <c r="N909">
        <f t="shared" ca="1" si="71"/>
        <v>45.5</v>
      </c>
      <c r="O909">
        <f t="shared" si="72"/>
        <v>0</v>
      </c>
      <c r="P909">
        <f t="shared" ca="1" si="73"/>
        <v>0</v>
      </c>
      <c r="Q909">
        <f t="shared" ca="1" si="74"/>
        <v>0</v>
      </c>
      <c r="R909">
        <v>45.5</v>
      </c>
      <c r="S909">
        <v>91</v>
      </c>
      <c r="T909" t="s">
        <v>53</v>
      </c>
      <c r="U909" t="s">
        <v>425</v>
      </c>
      <c r="V909" t="s">
        <v>196</v>
      </c>
    </row>
    <row r="910" spans="1:22" x14ac:dyDescent="0.25">
      <c r="A910">
        <v>30</v>
      </c>
      <c r="C910" t="s">
        <v>2663</v>
      </c>
      <c r="D910" t="s">
        <v>2256</v>
      </c>
      <c r="E910" s="1" t="s">
        <v>2257</v>
      </c>
      <c r="F910" t="s">
        <v>1529</v>
      </c>
      <c r="G910" t="s">
        <v>2621</v>
      </c>
      <c r="H910" t="s">
        <v>509</v>
      </c>
      <c r="I910" t="s">
        <v>527</v>
      </c>
      <c r="J910" s="4" t="s">
        <v>528</v>
      </c>
      <c r="K910" t="s">
        <v>2663</v>
      </c>
      <c r="L910" t="s">
        <v>2664</v>
      </c>
      <c r="M910">
        <f t="shared" ca="1" si="70"/>
        <v>0</v>
      </c>
      <c r="N910">
        <f t="shared" ca="1" si="71"/>
        <v>45.5</v>
      </c>
      <c r="O910">
        <f t="shared" si="72"/>
        <v>0</v>
      </c>
      <c r="P910">
        <f t="shared" ca="1" si="73"/>
        <v>0</v>
      </c>
      <c r="Q910">
        <f t="shared" ca="1" si="74"/>
        <v>0</v>
      </c>
      <c r="R910">
        <v>45.5</v>
      </c>
      <c r="S910">
        <v>91</v>
      </c>
      <c r="T910" t="s">
        <v>2621</v>
      </c>
      <c r="U910" t="s">
        <v>425</v>
      </c>
      <c r="V910" t="s">
        <v>196</v>
      </c>
    </row>
    <row r="911" spans="1:22" x14ac:dyDescent="0.25">
      <c r="A911">
        <v>30</v>
      </c>
      <c r="C911" t="s">
        <v>2293</v>
      </c>
      <c r="D911" t="s">
        <v>2256</v>
      </c>
      <c r="E911" s="1" t="s">
        <v>2257</v>
      </c>
      <c r="F911" t="s">
        <v>1529</v>
      </c>
      <c r="G911" t="s">
        <v>208</v>
      </c>
      <c r="H911" t="s">
        <v>509</v>
      </c>
      <c r="I911" t="s">
        <v>527</v>
      </c>
      <c r="J911" s="4" t="s">
        <v>528</v>
      </c>
      <c r="K911" t="s">
        <v>2293</v>
      </c>
      <c r="L911" t="s">
        <v>2294</v>
      </c>
      <c r="M911">
        <f t="shared" ca="1" si="70"/>
        <v>0</v>
      </c>
      <c r="N911">
        <f t="shared" ca="1" si="71"/>
        <v>45.5</v>
      </c>
      <c r="O911">
        <f t="shared" si="72"/>
        <v>0</v>
      </c>
      <c r="P911">
        <f t="shared" ca="1" si="73"/>
        <v>0</v>
      </c>
      <c r="Q911">
        <f t="shared" ca="1" si="74"/>
        <v>0</v>
      </c>
      <c r="R911">
        <v>45.5</v>
      </c>
      <c r="S911">
        <v>91</v>
      </c>
      <c r="T911" t="s">
        <v>208</v>
      </c>
      <c r="U911" t="s">
        <v>425</v>
      </c>
      <c r="V911" t="s">
        <v>196</v>
      </c>
    </row>
    <row r="912" spans="1:22" x14ac:dyDescent="0.25">
      <c r="A912">
        <v>30</v>
      </c>
      <c r="C912" t="s">
        <v>2295</v>
      </c>
      <c r="D912" t="s">
        <v>2256</v>
      </c>
      <c r="E912" s="1" t="s">
        <v>2257</v>
      </c>
      <c r="F912" t="s">
        <v>1529</v>
      </c>
      <c r="G912" t="s">
        <v>49</v>
      </c>
      <c r="H912" t="s">
        <v>509</v>
      </c>
      <c r="I912" t="s">
        <v>527</v>
      </c>
      <c r="J912" s="4" t="s">
        <v>528</v>
      </c>
      <c r="K912" t="s">
        <v>2295</v>
      </c>
      <c r="L912" t="s">
        <v>2296</v>
      </c>
      <c r="M912">
        <f t="shared" ca="1" si="70"/>
        <v>0</v>
      </c>
      <c r="N912">
        <f t="shared" ca="1" si="71"/>
        <v>45.5</v>
      </c>
      <c r="O912">
        <f t="shared" si="72"/>
        <v>0</v>
      </c>
      <c r="P912">
        <f t="shared" ca="1" si="73"/>
        <v>0</v>
      </c>
      <c r="Q912">
        <f t="shared" ca="1" si="74"/>
        <v>0</v>
      </c>
      <c r="R912">
        <v>45.5</v>
      </c>
      <c r="S912">
        <v>91</v>
      </c>
      <c r="T912" t="s">
        <v>49</v>
      </c>
      <c r="U912" t="s">
        <v>425</v>
      </c>
      <c r="V912" t="s">
        <v>196</v>
      </c>
    </row>
    <row r="913" spans="1:22" x14ac:dyDescent="0.25">
      <c r="A913">
        <v>30</v>
      </c>
      <c r="C913" t="s">
        <v>2297</v>
      </c>
      <c r="D913" t="s">
        <v>2256</v>
      </c>
      <c r="E913" s="1" t="s">
        <v>2257</v>
      </c>
      <c r="F913" t="s">
        <v>1529</v>
      </c>
      <c r="G913" t="s">
        <v>50</v>
      </c>
      <c r="H913" t="s">
        <v>509</v>
      </c>
      <c r="I913" t="s">
        <v>527</v>
      </c>
      <c r="J913" s="4" t="s">
        <v>528</v>
      </c>
      <c r="K913" t="s">
        <v>2297</v>
      </c>
      <c r="L913" t="s">
        <v>2298</v>
      </c>
      <c r="M913">
        <f t="shared" ca="1" si="70"/>
        <v>0</v>
      </c>
      <c r="N913">
        <f t="shared" ca="1" si="71"/>
        <v>45.5</v>
      </c>
      <c r="O913">
        <f t="shared" si="72"/>
        <v>0</v>
      </c>
      <c r="P913">
        <f t="shared" ca="1" si="73"/>
        <v>0</v>
      </c>
      <c r="Q913">
        <f t="shared" ca="1" si="74"/>
        <v>0</v>
      </c>
      <c r="R913">
        <v>45.5</v>
      </c>
      <c r="S913">
        <v>91</v>
      </c>
      <c r="T913" t="s">
        <v>50</v>
      </c>
      <c r="U913" t="s">
        <v>425</v>
      </c>
      <c r="V913" t="s">
        <v>196</v>
      </c>
    </row>
    <row r="914" spans="1:22" x14ac:dyDescent="0.25">
      <c r="A914">
        <v>30</v>
      </c>
      <c r="C914" t="s">
        <v>2299</v>
      </c>
      <c r="D914" t="s">
        <v>2256</v>
      </c>
      <c r="E914" s="1" t="s">
        <v>2257</v>
      </c>
      <c r="F914" t="s">
        <v>1529</v>
      </c>
      <c r="G914" t="s">
        <v>51</v>
      </c>
      <c r="H914" t="s">
        <v>509</v>
      </c>
      <c r="I914" t="s">
        <v>527</v>
      </c>
      <c r="J914" s="4" t="s">
        <v>528</v>
      </c>
      <c r="K914" t="s">
        <v>2299</v>
      </c>
      <c r="L914" t="s">
        <v>2300</v>
      </c>
      <c r="M914">
        <f t="shared" ca="1" si="70"/>
        <v>0</v>
      </c>
      <c r="N914">
        <f t="shared" ca="1" si="71"/>
        <v>45.5</v>
      </c>
      <c r="O914">
        <f t="shared" si="72"/>
        <v>0</v>
      </c>
      <c r="P914">
        <f t="shared" ca="1" si="73"/>
        <v>0</v>
      </c>
      <c r="Q914">
        <f t="shared" ca="1" si="74"/>
        <v>0</v>
      </c>
      <c r="R914">
        <v>45.5</v>
      </c>
      <c r="S914">
        <v>91</v>
      </c>
      <c r="T914" t="s">
        <v>51</v>
      </c>
      <c r="U914" t="s">
        <v>425</v>
      </c>
      <c r="V914" t="s">
        <v>196</v>
      </c>
    </row>
    <row r="915" spans="1:22" x14ac:dyDescent="0.25">
      <c r="A915">
        <v>30</v>
      </c>
      <c r="C915" t="s">
        <v>2301</v>
      </c>
      <c r="D915" t="s">
        <v>2256</v>
      </c>
      <c r="E915" s="1" t="s">
        <v>2257</v>
      </c>
      <c r="F915" t="s">
        <v>1529</v>
      </c>
      <c r="G915" t="s">
        <v>52</v>
      </c>
      <c r="H915" t="s">
        <v>509</v>
      </c>
      <c r="I915" t="s">
        <v>527</v>
      </c>
      <c r="J915" s="4" t="s">
        <v>528</v>
      </c>
      <c r="K915" t="s">
        <v>2301</v>
      </c>
      <c r="L915" t="s">
        <v>2302</v>
      </c>
      <c r="M915">
        <f t="shared" ca="1" si="70"/>
        <v>0</v>
      </c>
      <c r="N915">
        <f t="shared" ca="1" si="71"/>
        <v>45.5</v>
      </c>
      <c r="O915">
        <f t="shared" si="72"/>
        <v>0</v>
      </c>
      <c r="P915">
        <f t="shared" ca="1" si="73"/>
        <v>0</v>
      </c>
      <c r="Q915">
        <f t="shared" ca="1" si="74"/>
        <v>0</v>
      </c>
      <c r="R915">
        <v>45.5</v>
      </c>
      <c r="S915">
        <v>91</v>
      </c>
      <c r="T915" t="s">
        <v>52</v>
      </c>
      <c r="U915" t="s">
        <v>425</v>
      </c>
      <c r="V915" t="s">
        <v>196</v>
      </c>
    </row>
    <row r="916" spans="1:22" x14ac:dyDescent="0.25">
      <c r="A916">
        <v>30</v>
      </c>
      <c r="C916" t="s">
        <v>2303</v>
      </c>
      <c r="D916" t="s">
        <v>2256</v>
      </c>
      <c r="E916" s="1" t="s">
        <v>2257</v>
      </c>
      <c r="F916" t="s">
        <v>1529</v>
      </c>
      <c r="G916" t="s">
        <v>53</v>
      </c>
      <c r="H916" t="s">
        <v>509</v>
      </c>
      <c r="I916" t="s">
        <v>527</v>
      </c>
      <c r="J916" s="4" t="s">
        <v>528</v>
      </c>
      <c r="K916" t="s">
        <v>2303</v>
      </c>
      <c r="L916" t="s">
        <v>2304</v>
      </c>
      <c r="M916">
        <f t="shared" ca="1" si="70"/>
        <v>0</v>
      </c>
      <c r="N916">
        <f t="shared" ca="1" si="71"/>
        <v>45.5</v>
      </c>
      <c r="O916">
        <f t="shared" si="72"/>
        <v>0</v>
      </c>
      <c r="P916">
        <f t="shared" ca="1" si="73"/>
        <v>0</v>
      </c>
      <c r="Q916">
        <f t="shared" ca="1" si="74"/>
        <v>0</v>
      </c>
      <c r="R916">
        <v>45.5</v>
      </c>
      <c r="S916">
        <v>91</v>
      </c>
      <c r="T916" t="s">
        <v>53</v>
      </c>
      <c r="U916" t="s">
        <v>425</v>
      </c>
      <c r="V916" t="s">
        <v>196</v>
      </c>
    </row>
    <row r="917" spans="1:22" x14ac:dyDescent="0.25">
      <c r="A917">
        <v>31</v>
      </c>
      <c r="C917" t="s">
        <v>2665</v>
      </c>
      <c r="D917" t="s">
        <v>2256</v>
      </c>
      <c r="E917" s="1" t="s">
        <v>2257</v>
      </c>
      <c r="F917" t="s">
        <v>1542</v>
      </c>
      <c r="G917" t="s">
        <v>2621</v>
      </c>
      <c r="H917" t="s">
        <v>509</v>
      </c>
      <c r="I917" t="s">
        <v>527</v>
      </c>
      <c r="J917" s="4" t="s">
        <v>528</v>
      </c>
      <c r="K917" t="s">
        <v>2665</v>
      </c>
      <c r="L917" t="s">
        <v>2666</v>
      </c>
      <c r="M917">
        <f t="shared" ca="1" si="70"/>
        <v>0</v>
      </c>
      <c r="N917">
        <f t="shared" ca="1" si="71"/>
        <v>45.5</v>
      </c>
      <c r="O917">
        <f t="shared" si="72"/>
        <v>0</v>
      </c>
      <c r="P917">
        <f t="shared" ca="1" si="73"/>
        <v>0</v>
      </c>
      <c r="Q917">
        <f t="shared" ca="1" si="74"/>
        <v>0</v>
      </c>
      <c r="R917">
        <v>45.5</v>
      </c>
      <c r="S917">
        <v>91</v>
      </c>
      <c r="T917" t="s">
        <v>2621</v>
      </c>
      <c r="U917" t="s">
        <v>425</v>
      </c>
      <c r="V917" t="s">
        <v>196</v>
      </c>
    </row>
    <row r="918" spans="1:22" x14ac:dyDescent="0.25">
      <c r="A918">
        <v>31</v>
      </c>
      <c r="C918" t="s">
        <v>2305</v>
      </c>
      <c r="D918" t="s">
        <v>2256</v>
      </c>
      <c r="E918" s="1" t="s">
        <v>2257</v>
      </c>
      <c r="F918" t="s">
        <v>1542</v>
      </c>
      <c r="G918" t="s">
        <v>208</v>
      </c>
      <c r="H918" t="s">
        <v>509</v>
      </c>
      <c r="I918" t="s">
        <v>527</v>
      </c>
      <c r="J918" s="4" t="s">
        <v>528</v>
      </c>
      <c r="K918" t="s">
        <v>2305</v>
      </c>
      <c r="L918" t="s">
        <v>2306</v>
      </c>
      <c r="M918">
        <f t="shared" ca="1" si="70"/>
        <v>0</v>
      </c>
      <c r="N918">
        <f t="shared" ca="1" si="71"/>
        <v>45.5</v>
      </c>
      <c r="O918">
        <f t="shared" si="72"/>
        <v>0</v>
      </c>
      <c r="P918">
        <f t="shared" ca="1" si="73"/>
        <v>0</v>
      </c>
      <c r="Q918">
        <f t="shared" ca="1" si="74"/>
        <v>0</v>
      </c>
      <c r="R918">
        <v>45.5</v>
      </c>
      <c r="S918">
        <v>91</v>
      </c>
      <c r="T918" t="s">
        <v>208</v>
      </c>
      <c r="U918" t="s">
        <v>425</v>
      </c>
      <c r="V918" t="s">
        <v>196</v>
      </c>
    </row>
    <row r="919" spans="1:22" x14ac:dyDescent="0.25">
      <c r="A919">
        <v>31</v>
      </c>
      <c r="C919" t="s">
        <v>2307</v>
      </c>
      <c r="D919" t="s">
        <v>2256</v>
      </c>
      <c r="E919" s="1" t="s">
        <v>2257</v>
      </c>
      <c r="F919" t="s">
        <v>1542</v>
      </c>
      <c r="G919" t="s">
        <v>49</v>
      </c>
      <c r="H919" t="s">
        <v>509</v>
      </c>
      <c r="I919" t="s">
        <v>527</v>
      </c>
      <c r="J919" s="4" t="s">
        <v>528</v>
      </c>
      <c r="K919" t="s">
        <v>2307</v>
      </c>
      <c r="L919" t="s">
        <v>2308</v>
      </c>
      <c r="M919">
        <f t="shared" ca="1" si="70"/>
        <v>0</v>
      </c>
      <c r="N919">
        <f t="shared" ca="1" si="71"/>
        <v>45.5</v>
      </c>
      <c r="O919">
        <f t="shared" si="72"/>
        <v>0</v>
      </c>
      <c r="P919">
        <f t="shared" ca="1" si="73"/>
        <v>0</v>
      </c>
      <c r="Q919">
        <f t="shared" ca="1" si="74"/>
        <v>0</v>
      </c>
      <c r="R919">
        <v>45.5</v>
      </c>
      <c r="S919">
        <v>91</v>
      </c>
      <c r="T919" t="s">
        <v>49</v>
      </c>
      <c r="U919" t="s">
        <v>425</v>
      </c>
      <c r="V919" t="s">
        <v>196</v>
      </c>
    </row>
    <row r="920" spans="1:22" x14ac:dyDescent="0.25">
      <c r="A920">
        <v>31</v>
      </c>
      <c r="C920" t="s">
        <v>2309</v>
      </c>
      <c r="D920" t="s">
        <v>2256</v>
      </c>
      <c r="E920" s="1" t="s">
        <v>2257</v>
      </c>
      <c r="F920" t="s">
        <v>1542</v>
      </c>
      <c r="G920" t="s">
        <v>50</v>
      </c>
      <c r="H920" t="s">
        <v>509</v>
      </c>
      <c r="I920" t="s">
        <v>527</v>
      </c>
      <c r="J920" s="4" t="s">
        <v>528</v>
      </c>
      <c r="K920" t="s">
        <v>2309</v>
      </c>
      <c r="L920" t="s">
        <v>2310</v>
      </c>
      <c r="M920">
        <f t="shared" ca="1" si="70"/>
        <v>0</v>
      </c>
      <c r="N920">
        <f t="shared" ca="1" si="71"/>
        <v>45.5</v>
      </c>
      <c r="O920">
        <f t="shared" si="72"/>
        <v>0</v>
      </c>
      <c r="P920">
        <f t="shared" ca="1" si="73"/>
        <v>0</v>
      </c>
      <c r="Q920">
        <f t="shared" ca="1" si="74"/>
        <v>0</v>
      </c>
      <c r="R920">
        <v>45.5</v>
      </c>
      <c r="S920">
        <v>91</v>
      </c>
      <c r="T920" t="s">
        <v>50</v>
      </c>
      <c r="U920" t="s">
        <v>425</v>
      </c>
      <c r="V920" t="s">
        <v>196</v>
      </c>
    </row>
    <row r="921" spans="1:22" x14ac:dyDescent="0.25">
      <c r="A921">
        <v>31</v>
      </c>
      <c r="C921" t="s">
        <v>2311</v>
      </c>
      <c r="D921" t="s">
        <v>2256</v>
      </c>
      <c r="E921" s="1" t="s">
        <v>2257</v>
      </c>
      <c r="F921" t="s">
        <v>1542</v>
      </c>
      <c r="G921" t="s">
        <v>51</v>
      </c>
      <c r="H921" t="s">
        <v>509</v>
      </c>
      <c r="I921" t="s">
        <v>527</v>
      </c>
      <c r="J921" s="4" t="s">
        <v>528</v>
      </c>
      <c r="K921" t="s">
        <v>2311</v>
      </c>
      <c r="L921" t="s">
        <v>2312</v>
      </c>
      <c r="M921">
        <f t="shared" ca="1" si="70"/>
        <v>0</v>
      </c>
      <c r="N921">
        <f t="shared" ca="1" si="71"/>
        <v>45.5</v>
      </c>
      <c r="O921">
        <f t="shared" si="72"/>
        <v>0</v>
      </c>
      <c r="P921">
        <f t="shared" ca="1" si="73"/>
        <v>0</v>
      </c>
      <c r="Q921">
        <f t="shared" ca="1" si="74"/>
        <v>0</v>
      </c>
      <c r="R921">
        <v>45.5</v>
      </c>
      <c r="S921">
        <v>91</v>
      </c>
      <c r="T921" t="s">
        <v>51</v>
      </c>
      <c r="U921" t="s">
        <v>425</v>
      </c>
      <c r="V921" t="s">
        <v>196</v>
      </c>
    </row>
    <row r="922" spans="1:22" x14ac:dyDescent="0.25">
      <c r="A922">
        <v>31</v>
      </c>
      <c r="C922" t="s">
        <v>2313</v>
      </c>
      <c r="D922" t="s">
        <v>2256</v>
      </c>
      <c r="E922" s="1" t="s">
        <v>2257</v>
      </c>
      <c r="F922" t="s">
        <v>1542</v>
      </c>
      <c r="G922" t="s">
        <v>52</v>
      </c>
      <c r="H922" t="s">
        <v>509</v>
      </c>
      <c r="I922" t="s">
        <v>527</v>
      </c>
      <c r="J922" s="4" t="s">
        <v>528</v>
      </c>
      <c r="K922" t="s">
        <v>2313</v>
      </c>
      <c r="L922" t="s">
        <v>2314</v>
      </c>
      <c r="M922">
        <f t="shared" ca="1" si="70"/>
        <v>0</v>
      </c>
      <c r="N922">
        <f t="shared" ca="1" si="71"/>
        <v>45.5</v>
      </c>
      <c r="O922">
        <f t="shared" si="72"/>
        <v>0</v>
      </c>
      <c r="P922">
        <f t="shared" ca="1" si="73"/>
        <v>0</v>
      </c>
      <c r="Q922">
        <f t="shared" ca="1" si="74"/>
        <v>0</v>
      </c>
      <c r="R922">
        <v>45.5</v>
      </c>
      <c r="S922">
        <v>91</v>
      </c>
      <c r="T922" t="s">
        <v>52</v>
      </c>
      <c r="U922" t="s">
        <v>425</v>
      </c>
      <c r="V922" t="s">
        <v>196</v>
      </c>
    </row>
    <row r="923" spans="1:22" x14ac:dyDescent="0.25">
      <c r="A923">
        <v>31</v>
      </c>
      <c r="C923" t="s">
        <v>2315</v>
      </c>
      <c r="D923" t="s">
        <v>2256</v>
      </c>
      <c r="E923" s="1" t="s">
        <v>2257</v>
      </c>
      <c r="F923" t="s">
        <v>1542</v>
      </c>
      <c r="G923" t="s">
        <v>53</v>
      </c>
      <c r="H923" t="s">
        <v>509</v>
      </c>
      <c r="I923" t="s">
        <v>527</v>
      </c>
      <c r="J923" s="4" t="s">
        <v>528</v>
      </c>
      <c r="K923" t="s">
        <v>2315</v>
      </c>
      <c r="L923" t="s">
        <v>2316</v>
      </c>
      <c r="M923">
        <f t="shared" ca="1" si="70"/>
        <v>0</v>
      </c>
      <c r="N923">
        <f t="shared" ca="1" si="71"/>
        <v>45.5</v>
      </c>
      <c r="O923">
        <f t="shared" si="72"/>
        <v>0</v>
      </c>
      <c r="P923">
        <f t="shared" ca="1" si="73"/>
        <v>0</v>
      </c>
      <c r="Q923">
        <f t="shared" ca="1" si="74"/>
        <v>0</v>
      </c>
      <c r="R923">
        <v>45.5</v>
      </c>
      <c r="S923">
        <v>91</v>
      </c>
      <c r="T923" t="s">
        <v>53</v>
      </c>
      <c r="U923" t="s">
        <v>425</v>
      </c>
      <c r="V923" t="s">
        <v>196</v>
      </c>
    </row>
    <row r="924" spans="1:22" x14ac:dyDescent="0.25">
      <c r="A924">
        <v>32</v>
      </c>
      <c r="C924" t="s">
        <v>2667</v>
      </c>
      <c r="D924" t="s">
        <v>2256</v>
      </c>
      <c r="E924" s="1" t="s">
        <v>2257</v>
      </c>
      <c r="F924" t="s">
        <v>1490</v>
      </c>
      <c r="G924" t="s">
        <v>2621</v>
      </c>
      <c r="H924" t="s">
        <v>509</v>
      </c>
      <c r="I924" t="s">
        <v>527</v>
      </c>
      <c r="J924" s="4" t="s">
        <v>528</v>
      </c>
      <c r="K924" t="s">
        <v>2667</v>
      </c>
      <c r="L924" t="s">
        <v>2668</v>
      </c>
      <c r="M924">
        <f t="shared" ca="1" si="70"/>
        <v>0</v>
      </c>
      <c r="N924">
        <f t="shared" ca="1" si="71"/>
        <v>45.5</v>
      </c>
      <c r="O924">
        <f t="shared" si="72"/>
        <v>0</v>
      </c>
      <c r="P924">
        <f t="shared" ca="1" si="73"/>
        <v>0</v>
      </c>
      <c r="Q924">
        <f t="shared" ca="1" si="74"/>
        <v>0</v>
      </c>
      <c r="R924">
        <v>45.5</v>
      </c>
      <c r="S924">
        <v>91</v>
      </c>
      <c r="T924" t="s">
        <v>2621</v>
      </c>
      <c r="U924" t="s">
        <v>425</v>
      </c>
      <c r="V924" t="s">
        <v>196</v>
      </c>
    </row>
    <row r="925" spans="1:22" x14ac:dyDescent="0.25">
      <c r="A925">
        <v>32</v>
      </c>
      <c r="C925" t="s">
        <v>2317</v>
      </c>
      <c r="D925" t="s">
        <v>2256</v>
      </c>
      <c r="E925" s="1" t="s">
        <v>2257</v>
      </c>
      <c r="F925" t="s">
        <v>1490</v>
      </c>
      <c r="G925" t="s">
        <v>208</v>
      </c>
      <c r="H925" t="s">
        <v>509</v>
      </c>
      <c r="I925" t="s">
        <v>527</v>
      </c>
      <c r="J925" s="4" t="s">
        <v>528</v>
      </c>
      <c r="K925" t="s">
        <v>2317</v>
      </c>
      <c r="L925" t="s">
        <v>2318</v>
      </c>
      <c r="M925">
        <f t="shared" ca="1" si="70"/>
        <v>0</v>
      </c>
      <c r="N925">
        <f t="shared" ca="1" si="71"/>
        <v>45.5</v>
      </c>
      <c r="O925">
        <f t="shared" si="72"/>
        <v>0</v>
      </c>
      <c r="P925">
        <f t="shared" ca="1" si="73"/>
        <v>0</v>
      </c>
      <c r="Q925">
        <f t="shared" ca="1" si="74"/>
        <v>0</v>
      </c>
      <c r="R925">
        <v>45.5</v>
      </c>
      <c r="S925">
        <v>91</v>
      </c>
      <c r="T925" t="s">
        <v>208</v>
      </c>
      <c r="U925" t="s">
        <v>425</v>
      </c>
      <c r="V925" t="s">
        <v>196</v>
      </c>
    </row>
    <row r="926" spans="1:22" x14ac:dyDescent="0.25">
      <c r="A926">
        <v>32</v>
      </c>
      <c r="C926" t="s">
        <v>2319</v>
      </c>
      <c r="D926" t="s">
        <v>2256</v>
      </c>
      <c r="E926" s="1" t="s">
        <v>2257</v>
      </c>
      <c r="F926" t="s">
        <v>1490</v>
      </c>
      <c r="G926" t="s">
        <v>49</v>
      </c>
      <c r="H926" t="s">
        <v>509</v>
      </c>
      <c r="I926" t="s">
        <v>527</v>
      </c>
      <c r="J926" s="4" t="s">
        <v>528</v>
      </c>
      <c r="K926" t="s">
        <v>2319</v>
      </c>
      <c r="L926" t="s">
        <v>2320</v>
      </c>
      <c r="M926">
        <f t="shared" ca="1" si="70"/>
        <v>0</v>
      </c>
      <c r="N926">
        <f t="shared" ca="1" si="71"/>
        <v>45.5</v>
      </c>
      <c r="O926">
        <f t="shared" si="72"/>
        <v>0</v>
      </c>
      <c r="P926">
        <f t="shared" ca="1" si="73"/>
        <v>0</v>
      </c>
      <c r="Q926">
        <f t="shared" ca="1" si="74"/>
        <v>0</v>
      </c>
      <c r="R926">
        <v>45.5</v>
      </c>
      <c r="S926">
        <v>91</v>
      </c>
      <c r="T926" t="s">
        <v>49</v>
      </c>
      <c r="U926" t="s">
        <v>425</v>
      </c>
      <c r="V926" t="s">
        <v>196</v>
      </c>
    </row>
    <row r="927" spans="1:22" x14ac:dyDescent="0.25">
      <c r="A927">
        <v>32</v>
      </c>
      <c r="C927" t="s">
        <v>2321</v>
      </c>
      <c r="D927" t="s">
        <v>2256</v>
      </c>
      <c r="E927" s="1" t="s">
        <v>2257</v>
      </c>
      <c r="F927" t="s">
        <v>1490</v>
      </c>
      <c r="G927" t="s">
        <v>50</v>
      </c>
      <c r="H927" t="s">
        <v>509</v>
      </c>
      <c r="I927" t="s">
        <v>527</v>
      </c>
      <c r="J927" s="4" t="s">
        <v>528</v>
      </c>
      <c r="K927" t="s">
        <v>2321</v>
      </c>
      <c r="L927" t="s">
        <v>2322</v>
      </c>
      <c r="M927">
        <f t="shared" ca="1" si="70"/>
        <v>0</v>
      </c>
      <c r="N927">
        <f t="shared" ca="1" si="71"/>
        <v>45.5</v>
      </c>
      <c r="O927">
        <f t="shared" si="72"/>
        <v>0</v>
      </c>
      <c r="P927">
        <f t="shared" ca="1" si="73"/>
        <v>0</v>
      </c>
      <c r="Q927">
        <f t="shared" ca="1" si="74"/>
        <v>0</v>
      </c>
      <c r="R927">
        <v>45.5</v>
      </c>
      <c r="S927">
        <v>91</v>
      </c>
      <c r="T927" t="s">
        <v>50</v>
      </c>
      <c r="U927" t="s">
        <v>425</v>
      </c>
      <c r="V927" t="s">
        <v>196</v>
      </c>
    </row>
    <row r="928" spans="1:22" x14ac:dyDescent="0.25">
      <c r="A928">
        <v>32</v>
      </c>
      <c r="C928" t="s">
        <v>2323</v>
      </c>
      <c r="D928" t="s">
        <v>2256</v>
      </c>
      <c r="E928" s="1" t="s">
        <v>2257</v>
      </c>
      <c r="F928" t="s">
        <v>1490</v>
      </c>
      <c r="G928" t="s">
        <v>51</v>
      </c>
      <c r="H928" t="s">
        <v>509</v>
      </c>
      <c r="I928" t="s">
        <v>527</v>
      </c>
      <c r="J928" s="4" t="s">
        <v>528</v>
      </c>
      <c r="K928" t="s">
        <v>2323</v>
      </c>
      <c r="L928" t="s">
        <v>2324</v>
      </c>
      <c r="M928">
        <f t="shared" ca="1" si="70"/>
        <v>0</v>
      </c>
      <c r="N928">
        <f t="shared" ca="1" si="71"/>
        <v>45.5</v>
      </c>
      <c r="O928">
        <f t="shared" si="72"/>
        <v>0</v>
      </c>
      <c r="P928">
        <f t="shared" ca="1" si="73"/>
        <v>0</v>
      </c>
      <c r="Q928">
        <f t="shared" ca="1" si="74"/>
        <v>0</v>
      </c>
      <c r="R928">
        <v>45.5</v>
      </c>
      <c r="S928">
        <v>91</v>
      </c>
      <c r="T928" t="s">
        <v>51</v>
      </c>
      <c r="U928" t="s">
        <v>425</v>
      </c>
      <c r="V928" t="s">
        <v>196</v>
      </c>
    </row>
    <row r="929" spans="1:22" x14ac:dyDescent="0.25">
      <c r="A929">
        <v>32</v>
      </c>
      <c r="C929" t="s">
        <v>2325</v>
      </c>
      <c r="D929" t="s">
        <v>2256</v>
      </c>
      <c r="E929" s="1" t="s">
        <v>2257</v>
      </c>
      <c r="F929" t="s">
        <v>1490</v>
      </c>
      <c r="G929" t="s">
        <v>52</v>
      </c>
      <c r="H929" t="s">
        <v>509</v>
      </c>
      <c r="I929" t="s">
        <v>527</v>
      </c>
      <c r="J929" s="4" t="s">
        <v>528</v>
      </c>
      <c r="K929" t="s">
        <v>2325</v>
      </c>
      <c r="L929" t="s">
        <v>2326</v>
      </c>
      <c r="M929">
        <f t="shared" ca="1" si="70"/>
        <v>0</v>
      </c>
      <c r="N929">
        <f t="shared" ca="1" si="71"/>
        <v>45.5</v>
      </c>
      <c r="O929">
        <f t="shared" si="72"/>
        <v>0</v>
      </c>
      <c r="P929">
        <f t="shared" ca="1" si="73"/>
        <v>0</v>
      </c>
      <c r="Q929">
        <f t="shared" ca="1" si="74"/>
        <v>0</v>
      </c>
      <c r="R929">
        <v>45.5</v>
      </c>
      <c r="S929">
        <v>91</v>
      </c>
      <c r="T929" t="s">
        <v>52</v>
      </c>
      <c r="U929" t="s">
        <v>425</v>
      </c>
      <c r="V929" t="s">
        <v>196</v>
      </c>
    </row>
    <row r="930" spans="1:22" x14ac:dyDescent="0.25">
      <c r="A930">
        <v>32</v>
      </c>
      <c r="C930" t="s">
        <v>2327</v>
      </c>
      <c r="D930" t="s">
        <v>2256</v>
      </c>
      <c r="E930" s="1" t="s">
        <v>2257</v>
      </c>
      <c r="F930" t="s">
        <v>1490</v>
      </c>
      <c r="G930" t="s">
        <v>53</v>
      </c>
      <c r="H930" t="s">
        <v>509</v>
      </c>
      <c r="I930" t="s">
        <v>527</v>
      </c>
      <c r="J930" s="4" t="s">
        <v>528</v>
      </c>
      <c r="K930" t="s">
        <v>2327</v>
      </c>
      <c r="L930" t="s">
        <v>2328</v>
      </c>
      <c r="M930">
        <f t="shared" ca="1" si="70"/>
        <v>0</v>
      </c>
      <c r="N930">
        <f t="shared" ca="1" si="71"/>
        <v>45.5</v>
      </c>
      <c r="O930">
        <f t="shared" si="72"/>
        <v>0</v>
      </c>
      <c r="P930">
        <f t="shared" ca="1" si="73"/>
        <v>0</v>
      </c>
      <c r="Q930">
        <f t="shared" ca="1" si="74"/>
        <v>0</v>
      </c>
      <c r="R930">
        <v>45.5</v>
      </c>
      <c r="S930">
        <v>91</v>
      </c>
      <c r="T930" t="s">
        <v>53</v>
      </c>
      <c r="U930" t="s">
        <v>425</v>
      </c>
      <c r="V930" t="s">
        <v>196</v>
      </c>
    </row>
    <row r="931" spans="1:22" x14ac:dyDescent="0.25">
      <c r="A931">
        <v>33</v>
      </c>
      <c r="C931" t="s">
        <v>510</v>
      </c>
      <c r="D931" t="s">
        <v>235</v>
      </c>
      <c r="E931" s="1" t="s">
        <v>648</v>
      </c>
      <c r="F931" t="s">
        <v>484</v>
      </c>
      <c r="G931" t="s">
        <v>300</v>
      </c>
      <c r="H931" t="s">
        <v>509</v>
      </c>
      <c r="I931" t="s">
        <v>527</v>
      </c>
      <c r="J931" s="4" t="s">
        <v>528</v>
      </c>
      <c r="K931" t="s">
        <v>510</v>
      </c>
      <c r="L931" t="s">
        <v>511</v>
      </c>
      <c r="M931">
        <f t="shared" ca="1" si="70"/>
        <v>0</v>
      </c>
      <c r="N931">
        <f t="shared" ca="1" si="71"/>
        <v>47.5</v>
      </c>
      <c r="O931">
        <f t="shared" si="72"/>
        <v>0</v>
      </c>
      <c r="P931">
        <f t="shared" ca="1" si="73"/>
        <v>0</v>
      </c>
      <c r="Q931">
        <f t="shared" ca="1" si="74"/>
        <v>0</v>
      </c>
      <c r="R931">
        <v>47.5</v>
      </c>
      <c r="S931">
        <v>95</v>
      </c>
      <c r="T931" t="s">
        <v>300</v>
      </c>
      <c r="U931" t="s">
        <v>425</v>
      </c>
      <c r="V931" t="s">
        <v>196</v>
      </c>
    </row>
    <row r="932" spans="1:22" x14ac:dyDescent="0.25">
      <c r="A932">
        <v>33</v>
      </c>
      <c r="C932" t="s">
        <v>512</v>
      </c>
      <c r="D932" t="s">
        <v>235</v>
      </c>
      <c r="E932" s="1" t="s">
        <v>648</v>
      </c>
      <c r="F932" t="s">
        <v>484</v>
      </c>
      <c r="G932" t="s">
        <v>307</v>
      </c>
      <c r="H932" t="s">
        <v>509</v>
      </c>
      <c r="I932" t="s">
        <v>527</v>
      </c>
      <c r="J932" s="4" t="s">
        <v>528</v>
      </c>
      <c r="K932" t="s">
        <v>512</v>
      </c>
      <c r="L932" t="s">
        <v>513</v>
      </c>
      <c r="M932">
        <f t="shared" ca="1" si="70"/>
        <v>0</v>
      </c>
      <c r="N932">
        <f t="shared" ca="1" si="71"/>
        <v>47.5</v>
      </c>
      <c r="O932">
        <f t="shared" si="72"/>
        <v>0</v>
      </c>
      <c r="P932">
        <f t="shared" ca="1" si="73"/>
        <v>0</v>
      </c>
      <c r="Q932">
        <f t="shared" ca="1" si="74"/>
        <v>0</v>
      </c>
      <c r="R932">
        <v>47.5</v>
      </c>
      <c r="S932">
        <v>95</v>
      </c>
      <c r="T932" t="s">
        <v>307</v>
      </c>
      <c r="U932" t="s">
        <v>425</v>
      </c>
      <c r="V932" t="s">
        <v>196</v>
      </c>
    </row>
    <row r="933" spans="1:22" x14ac:dyDescent="0.25">
      <c r="A933">
        <v>33</v>
      </c>
      <c r="C933" t="s">
        <v>308</v>
      </c>
      <c r="D933" t="s">
        <v>235</v>
      </c>
      <c r="E933" s="1" t="s">
        <v>648</v>
      </c>
      <c r="F933" t="s">
        <v>484</v>
      </c>
      <c r="G933" t="s">
        <v>309</v>
      </c>
      <c r="H933" t="s">
        <v>509</v>
      </c>
      <c r="I933" t="s">
        <v>527</v>
      </c>
      <c r="J933" s="4" t="s">
        <v>528</v>
      </c>
      <c r="K933" t="s">
        <v>308</v>
      </c>
      <c r="L933" t="s">
        <v>310</v>
      </c>
      <c r="M933">
        <f t="shared" ca="1" si="70"/>
        <v>0</v>
      </c>
      <c r="N933">
        <f t="shared" ca="1" si="71"/>
        <v>47.5</v>
      </c>
      <c r="O933">
        <f t="shared" si="72"/>
        <v>0</v>
      </c>
      <c r="P933">
        <f t="shared" ca="1" si="73"/>
        <v>0</v>
      </c>
      <c r="Q933">
        <f t="shared" ca="1" si="74"/>
        <v>0</v>
      </c>
      <c r="R933">
        <v>47.5</v>
      </c>
      <c r="S933">
        <v>95</v>
      </c>
      <c r="T933" t="s">
        <v>309</v>
      </c>
      <c r="U933" t="s">
        <v>425</v>
      </c>
      <c r="V933" t="s">
        <v>196</v>
      </c>
    </row>
    <row r="934" spans="1:22" x14ac:dyDescent="0.25">
      <c r="A934">
        <v>33</v>
      </c>
      <c r="C934" t="s">
        <v>311</v>
      </c>
      <c r="D934" t="s">
        <v>235</v>
      </c>
      <c r="E934" s="1" t="s">
        <v>648</v>
      </c>
      <c r="F934" t="s">
        <v>484</v>
      </c>
      <c r="G934" t="s">
        <v>217</v>
      </c>
      <c r="H934" t="s">
        <v>509</v>
      </c>
      <c r="I934" t="s">
        <v>527</v>
      </c>
      <c r="J934" s="4" t="s">
        <v>528</v>
      </c>
      <c r="K934" t="s">
        <v>311</v>
      </c>
      <c r="L934" t="s">
        <v>312</v>
      </c>
      <c r="M934">
        <f t="shared" ca="1" si="70"/>
        <v>0</v>
      </c>
      <c r="N934">
        <f t="shared" ca="1" si="71"/>
        <v>47.5</v>
      </c>
      <c r="O934">
        <f t="shared" si="72"/>
        <v>0</v>
      </c>
      <c r="P934">
        <f t="shared" ca="1" si="73"/>
        <v>0</v>
      </c>
      <c r="Q934">
        <f t="shared" ca="1" si="74"/>
        <v>0</v>
      </c>
      <c r="R934">
        <v>47.5</v>
      </c>
      <c r="S934">
        <v>95</v>
      </c>
      <c r="T934" t="s">
        <v>217</v>
      </c>
      <c r="U934" t="s">
        <v>425</v>
      </c>
      <c r="V934" t="s">
        <v>196</v>
      </c>
    </row>
    <row r="935" spans="1:22" x14ac:dyDescent="0.25">
      <c r="A935">
        <v>33</v>
      </c>
      <c r="C935" t="s">
        <v>313</v>
      </c>
      <c r="D935" t="s">
        <v>235</v>
      </c>
      <c r="E935" s="1" t="s">
        <v>648</v>
      </c>
      <c r="F935" t="s">
        <v>484</v>
      </c>
      <c r="G935" t="s">
        <v>314</v>
      </c>
      <c r="H935" t="s">
        <v>509</v>
      </c>
      <c r="I935" t="s">
        <v>527</v>
      </c>
      <c r="J935" s="4" t="s">
        <v>528</v>
      </c>
      <c r="K935" t="s">
        <v>313</v>
      </c>
      <c r="L935" t="s">
        <v>315</v>
      </c>
      <c r="M935">
        <f t="shared" ca="1" si="70"/>
        <v>0</v>
      </c>
      <c r="N935">
        <f t="shared" ca="1" si="71"/>
        <v>47.5</v>
      </c>
      <c r="O935">
        <f t="shared" si="72"/>
        <v>0</v>
      </c>
      <c r="P935">
        <f t="shared" ca="1" si="73"/>
        <v>0</v>
      </c>
      <c r="Q935">
        <f t="shared" ca="1" si="74"/>
        <v>0</v>
      </c>
      <c r="R935">
        <v>47.5</v>
      </c>
      <c r="S935">
        <v>95</v>
      </c>
      <c r="T935" t="s">
        <v>314</v>
      </c>
      <c r="U935" t="s">
        <v>425</v>
      </c>
      <c r="V935" t="s">
        <v>196</v>
      </c>
    </row>
    <row r="936" spans="1:22" x14ac:dyDescent="0.25">
      <c r="A936">
        <v>33</v>
      </c>
      <c r="C936" t="s">
        <v>514</v>
      </c>
      <c r="D936" t="s">
        <v>235</v>
      </c>
      <c r="E936" s="1" t="s">
        <v>648</v>
      </c>
      <c r="F936" t="s">
        <v>484</v>
      </c>
      <c r="G936" t="s">
        <v>301</v>
      </c>
      <c r="H936" t="s">
        <v>509</v>
      </c>
      <c r="I936" t="s">
        <v>527</v>
      </c>
      <c r="J936" s="4" t="s">
        <v>528</v>
      </c>
      <c r="K936" t="s">
        <v>514</v>
      </c>
      <c r="L936" t="s">
        <v>515</v>
      </c>
      <c r="M936">
        <f t="shared" ca="1" si="70"/>
        <v>0</v>
      </c>
      <c r="N936">
        <f t="shared" ca="1" si="71"/>
        <v>47.5</v>
      </c>
      <c r="O936">
        <f t="shared" si="72"/>
        <v>0</v>
      </c>
      <c r="P936">
        <f t="shared" ca="1" si="73"/>
        <v>0</v>
      </c>
      <c r="Q936">
        <f t="shared" ca="1" si="74"/>
        <v>0</v>
      </c>
      <c r="R936">
        <v>47.5</v>
      </c>
      <c r="S936">
        <v>95</v>
      </c>
      <c r="T936" t="s">
        <v>301</v>
      </c>
      <c r="U936" t="s">
        <v>425</v>
      </c>
      <c r="V936" t="s">
        <v>196</v>
      </c>
    </row>
    <row r="937" spans="1:22" x14ac:dyDescent="0.25">
      <c r="A937">
        <v>33</v>
      </c>
      <c r="C937" t="s">
        <v>302</v>
      </c>
      <c r="D937" t="s">
        <v>235</v>
      </c>
      <c r="E937" s="1" t="s">
        <v>648</v>
      </c>
      <c r="F937" t="s">
        <v>484</v>
      </c>
      <c r="G937" t="s">
        <v>303</v>
      </c>
      <c r="H937" t="s">
        <v>509</v>
      </c>
      <c r="I937" t="s">
        <v>527</v>
      </c>
      <c r="J937" s="4" t="s">
        <v>528</v>
      </c>
      <c r="K937" t="s">
        <v>302</v>
      </c>
      <c r="L937" t="s">
        <v>304</v>
      </c>
      <c r="M937">
        <f t="shared" ca="1" si="70"/>
        <v>0</v>
      </c>
      <c r="N937">
        <f t="shared" ca="1" si="71"/>
        <v>47.5</v>
      </c>
      <c r="O937">
        <f t="shared" si="72"/>
        <v>0</v>
      </c>
      <c r="P937">
        <f t="shared" ca="1" si="73"/>
        <v>0</v>
      </c>
      <c r="Q937">
        <f t="shared" ca="1" si="74"/>
        <v>0</v>
      </c>
      <c r="R937">
        <v>47.5</v>
      </c>
      <c r="S937">
        <v>95</v>
      </c>
      <c r="T937" t="s">
        <v>303</v>
      </c>
      <c r="U937" t="s">
        <v>425</v>
      </c>
      <c r="V937" t="s">
        <v>196</v>
      </c>
    </row>
    <row r="938" spans="1:22" x14ac:dyDescent="0.25">
      <c r="A938">
        <v>33</v>
      </c>
      <c r="C938" t="s">
        <v>516</v>
      </c>
      <c r="D938" t="s">
        <v>235</v>
      </c>
      <c r="E938" s="1" t="s">
        <v>648</v>
      </c>
      <c r="F938" t="s">
        <v>484</v>
      </c>
      <c r="G938" t="s">
        <v>305</v>
      </c>
      <c r="H938" t="s">
        <v>509</v>
      </c>
      <c r="I938" t="s">
        <v>527</v>
      </c>
      <c r="J938" s="4" t="s">
        <v>528</v>
      </c>
      <c r="K938" t="s">
        <v>516</v>
      </c>
      <c r="L938" t="s">
        <v>517</v>
      </c>
      <c r="M938">
        <f t="shared" ca="1" si="70"/>
        <v>0</v>
      </c>
      <c r="N938">
        <f t="shared" ca="1" si="71"/>
        <v>47.5</v>
      </c>
      <c r="O938">
        <f t="shared" si="72"/>
        <v>0</v>
      </c>
      <c r="P938">
        <f t="shared" ca="1" si="73"/>
        <v>0</v>
      </c>
      <c r="Q938">
        <f t="shared" ca="1" si="74"/>
        <v>0</v>
      </c>
      <c r="R938">
        <v>47.5</v>
      </c>
      <c r="S938">
        <v>95</v>
      </c>
      <c r="T938" t="s">
        <v>305</v>
      </c>
      <c r="U938" t="s">
        <v>425</v>
      </c>
      <c r="V938" t="s">
        <v>196</v>
      </c>
    </row>
    <row r="939" spans="1:22" x14ac:dyDescent="0.25">
      <c r="A939">
        <v>33</v>
      </c>
      <c r="C939" t="s">
        <v>518</v>
      </c>
      <c r="D939" t="s">
        <v>235</v>
      </c>
      <c r="E939" s="1" t="s">
        <v>648</v>
      </c>
      <c r="F939" t="s">
        <v>484</v>
      </c>
      <c r="G939" t="s">
        <v>306</v>
      </c>
      <c r="H939" t="s">
        <v>509</v>
      </c>
      <c r="I939" t="s">
        <v>527</v>
      </c>
      <c r="J939" s="4" t="s">
        <v>528</v>
      </c>
      <c r="K939" t="s">
        <v>518</v>
      </c>
      <c r="L939" t="s">
        <v>519</v>
      </c>
      <c r="M939">
        <f t="shared" ca="1" si="70"/>
        <v>0</v>
      </c>
      <c r="N939">
        <f t="shared" ca="1" si="71"/>
        <v>47.5</v>
      </c>
      <c r="O939">
        <f t="shared" si="72"/>
        <v>0</v>
      </c>
      <c r="P939">
        <f t="shared" ca="1" si="73"/>
        <v>0</v>
      </c>
      <c r="Q939">
        <f t="shared" ca="1" si="74"/>
        <v>0</v>
      </c>
      <c r="R939">
        <v>47.5</v>
      </c>
      <c r="S939">
        <v>95</v>
      </c>
      <c r="T939" t="s">
        <v>306</v>
      </c>
      <c r="U939" t="s">
        <v>425</v>
      </c>
      <c r="V939" t="s">
        <v>196</v>
      </c>
    </row>
    <row r="940" spans="1:22" x14ac:dyDescent="0.25">
      <c r="A940">
        <v>34</v>
      </c>
      <c r="C940" t="s">
        <v>2329</v>
      </c>
      <c r="D940" t="s">
        <v>235</v>
      </c>
      <c r="E940" s="1" t="s">
        <v>648</v>
      </c>
      <c r="F940" t="s">
        <v>2330</v>
      </c>
      <c r="G940" t="s">
        <v>300</v>
      </c>
      <c r="H940" t="s">
        <v>509</v>
      </c>
      <c r="I940" t="s">
        <v>527</v>
      </c>
      <c r="J940" s="4" t="s">
        <v>528</v>
      </c>
      <c r="K940" t="s">
        <v>2329</v>
      </c>
      <c r="L940" t="s">
        <v>2331</v>
      </c>
      <c r="M940">
        <f t="shared" ca="1" si="70"/>
        <v>0</v>
      </c>
      <c r="N940">
        <f t="shared" ca="1" si="71"/>
        <v>47.5</v>
      </c>
      <c r="O940">
        <f t="shared" si="72"/>
        <v>0</v>
      </c>
      <c r="P940">
        <f t="shared" ca="1" si="73"/>
        <v>0</v>
      </c>
      <c r="Q940">
        <f t="shared" ca="1" si="74"/>
        <v>0</v>
      </c>
      <c r="R940">
        <v>47.5</v>
      </c>
      <c r="S940">
        <v>95</v>
      </c>
      <c r="T940" t="s">
        <v>300</v>
      </c>
      <c r="U940" t="s">
        <v>425</v>
      </c>
      <c r="V940" t="s">
        <v>196</v>
      </c>
    </row>
    <row r="941" spans="1:22" x14ac:dyDescent="0.25">
      <c r="A941">
        <v>34</v>
      </c>
      <c r="C941" t="s">
        <v>2332</v>
      </c>
      <c r="D941" t="s">
        <v>235</v>
      </c>
      <c r="E941" s="1" t="s">
        <v>648</v>
      </c>
      <c r="F941" t="s">
        <v>2330</v>
      </c>
      <c r="G941" t="s">
        <v>307</v>
      </c>
      <c r="H941" t="s">
        <v>509</v>
      </c>
      <c r="I941" t="s">
        <v>527</v>
      </c>
      <c r="J941" s="4" t="s">
        <v>528</v>
      </c>
      <c r="K941" t="s">
        <v>2332</v>
      </c>
      <c r="L941" t="s">
        <v>2333</v>
      </c>
      <c r="M941">
        <f t="shared" ca="1" si="70"/>
        <v>0</v>
      </c>
      <c r="N941">
        <f t="shared" ca="1" si="71"/>
        <v>47.5</v>
      </c>
      <c r="O941">
        <f t="shared" si="72"/>
        <v>0</v>
      </c>
      <c r="P941">
        <f t="shared" ca="1" si="73"/>
        <v>0</v>
      </c>
      <c r="Q941">
        <f t="shared" ca="1" si="74"/>
        <v>0</v>
      </c>
      <c r="R941">
        <v>47.5</v>
      </c>
      <c r="S941">
        <v>95</v>
      </c>
      <c r="T941" t="s">
        <v>307</v>
      </c>
      <c r="U941" t="s">
        <v>425</v>
      </c>
      <c r="V941" t="s">
        <v>196</v>
      </c>
    </row>
    <row r="942" spans="1:22" x14ac:dyDescent="0.25">
      <c r="A942">
        <v>34</v>
      </c>
      <c r="C942" t="s">
        <v>2334</v>
      </c>
      <c r="D942" t="s">
        <v>235</v>
      </c>
      <c r="E942" s="1" t="s">
        <v>648</v>
      </c>
      <c r="F942" t="s">
        <v>2330</v>
      </c>
      <c r="G942" t="s">
        <v>309</v>
      </c>
      <c r="H942" t="s">
        <v>509</v>
      </c>
      <c r="I942" t="s">
        <v>527</v>
      </c>
      <c r="J942" s="4" t="s">
        <v>528</v>
      </c>
      <c r="K942" t="s">
        <v>2334</v>
      </c>
      <c r="L942" t="s">
        <v>2335</v>
      </c>
      <c r="M942">
        <f t="shared" ca="1" si="70"/>
        <v>0</v>
      </c>
      <c r="N942">
        <f t="shared" ca="1" si="71"/>
        <v>47.5</v>
      </c>
      <c r="O942">
        <f t="shared" si="72"/>
        <v>0</v>
      </c>
      <c r="P942">
        <f t="shared" ca="1" si="73"/>
        <v>0</v>
      </c>
      <c r="Q942">
        <f t="shared" ca="1" si="74"/>
        <v>0</v>
      </c>
      <c r="R942">
        <v>47.5</v>
      </c>
      <c r="S942">
        <v>95</v>
      </c>
      <c r="T942" t="s">
        <v>309</v>
      </c>
      <c r="U942" t="s">
        <v>425</v>
      </c>
      <c r="V942" t="s">
        <v>196</v>
      </c>
    </row>
    <row r="943" spans="1:22" x14ac:dyDescent="0.25">
      <c r="A943">
        <v>34</v>
      </c>
      <c r="C943" t="s">
        <v>2336</v>
      </c>
      <c r="D943" t="s">
        <v>235</v>
      </c>
      <c r="E943" s="1" t="s">
        <v>648</v>
      </c>
      <c r="F943" t="s">
        <v>2330</v>
      </c>
      <c r="G943" t="s">
        <v>217</v>
      </c>
      <c r="H943" t="s">
        <v>509</v>
      </c>
      <c r="I943" t="s">
        <v>527</v>
      </c>
      <c r="J943" s="4" t="s">
        <v>528</v>
      </c>
      <c r="K943" t="s">
        <v>2336</v>
      </c>
      <c r="L943" t="s">
        <v>2337</v>
      </c>
      <c r="M943">
        <f t="shared" ca="1" si="70"/>
        <v>0</v>
      </c>
      <c r="N943">
        <f t="shared" ca="1" si="71"/>
        <v>47.5</v>
      </c>
      <c r="O943">
        <f t="shared" si="72"/>
        <v>0</v>
      </c>
      <c r="P943">
        <f t="shared" ca="1" si="73"/>
        <v>0</v>
      </c>
      <c r="Q943">
        <f t="shared" ca="1" si="74"/>
        <v>0</v>
      </c>
      <c r="R943">
        <v>47.5</v>
      </c>
      <c r="S943">
        <v>95</v>
      </c>
      <c r="T943" t="s">
        <v>217</v>
      </c>
      <c r="U943" t="s">
        <v>425</v>
      </c>
      <c r="V943" t="s">
        <v>196</v>
      </c>
    </row>
    <row r="944" spans="1:22" x14ac:dyDescent="0.25">
      <c r="A944">
        <v>34</v>
      </c>
      <c r="C944" t="s">
        <v>2338</v>
      </c>
      <c r="D944" t="s">
        <v>235</v>
      </c>
      <c r="E944" s="1" t="s">
        <v>648</v>
      </c>
      <c r="F944" t="s">
        <v>2330</v>
      </c>
      <c r="G944" t="s">
        <v>314</v>
      </c>
      <c r="H944" t="s">
        <v>509</v>
      </c>
      <c r="I944" t="s">
        <v>527</v>
      </c>
      <c r="J944" s="4" t="s">
        <v>528</v>
      </c>
      <c r="K944" t="s">
        <v>2338</v>
      </c>
      <c r="L944" t="s">
        <v>2339</v>
      </c>
      <c r="M944">
        <f t="shared" ca="1" si="70"/>
        <v>0</v>
      </c>
      <c r="N944">
        <f t="shared" ca="1" si="71"/>
        <v>47.5</v>
      </c>
      <c r="O944">
        <f t="shared" si="72"/>
        <v>0</v>
      </c>
      <c r="P944">
        <f t="shared" ca="1" si="73"/>
        <v>0</v>
      </c>
      <c r="Q944">
        <f t="shared" ca="1" si="74"/>
        <v>0</v>
      </c>
      <c r="R944">
        <v>47.5</v>
      </c>
      <c r="S944">
        <v>95</v>
      </c>
      <c r="T944" t="s">
        <v>314</v>
      </c>
      <c r="U944" t="s">
        <v>425</v>
      </c>
      <c r="V944" t="s">
        <v>196</v>
      </c>
    </row>
    <row r="945" spans="1:22" x14ac:dyDescent="0.25">
      <c r="A945">
        <v>34</v>
      </c>
      <c r="C945" t="s">
        <v>2340</v>
      </c>
      <c r="D945" t="s">
        <v>235</v>
      </c>
      <c r="E945" s="1" t="s">
        <v>648</v>
      </c>
      <c r="F945" t="s">
        <v>2330</v>
      </c>
      <c r="G945" t="s">
        <v>301</v>
      </c>
      <c r="H945" t="s">
        <v>509</v>
      </c>
      <c r="I945" t="s">
        <v>527</v>
      </c>
      <c r="J945" s="4" t="s">
        <v>528</v>
      </c>
      <c r="K945" t="s">
        <v>2340</v>
      </c>
      <c r="L945" t="s">
        <v>2341</v>
      </c>
      <c r="M945">
        <f t="shared" ca="1" si="70"/>
        <v>0</v>
      </c>
      <c r="N945">
        <f t="shared" ca="1" si="71"/>
        <v>47.5</v>
      </c>
      <c r="O945">
        <f t="shared" si="72"/>
        <v>0</v>
      </c>
      <c r="P945">
        <f t="shared" ca="1" si="73"/>
        <v>0</v>
      </c>
      <c r="Q945">
        <f t="shared" ca="1" si="74"/>
        <v>0</v>
      </c>
      <c r="R945">
        <v>47.5</v>
      </c>
      <c r="S945">
        <v>95</v>
      </c>
      <c r="T945" t="s">
        <v>301</v>
      </c>
      <c r="U945" t="s">
        <v>425</v>
      </c>
      <c r="V945" t="s">
        <v>196</v>
      </c>
    </row>
    <row r="946" spans="1:22" x14ac:dyDescent="0.25">
      <c r="A946">
        <v>34</v>
      </c>
      <c r="C946" t="s">
        <v>2342</v>
      </c>
      <c r="D946" t="s">
        <v>235</v>
      </c>
      <c r="E946" s="1" t="s">
        <v>648</v>
      </c>
      <c r="F946" t="s">
        <v>2330</v>
      </c>
      <c r="G946" t="s">
        <v>303</v>
      </c>
      <c r="H946" t="s">
        <v>509</v>
      </c>
      <c r="I946" t="s">
        <v>527</v>
      </c>
      <c r="J946" s="4" t="s">
        <v>528</v>
      </c>
      <c r="K946" t="s">
        <v>2342</v>
      </c>
      <c r="L946" t="s">
        <v>2343</v>
      </c>
      <c r="M946">
        <f t="shared" ca="1" si="70"/>
        <v>0</v>
      </c>
      <c r="N946">
        <f t="shared" ca="1" si="71"/>
        <v>47.5</v>
      </c>
      <c r="O946">
        <f t="shared" si="72"/>
        <v>0</v>
      </c>
      <c r="P946">
        <f t="shared" ca="1" si="73"/>
        <v>0</v>
      </c>
      <c r="Q946">
        <f t="shared" ca="1" si="74"/>
        <v>0</v>
      </c>
      <c r="R946">
        <v>47.5</v>
      </c>
      <c r="S946">
        <v>95</v>
      </c>
      <c r="T946" t="s">
        <v>303</v>
      </c>
      <c r="U946" t="s">
        <v>425</v>
      </c>
      <c r="V946" t="s">
        <v>196</v>
      </c>
    </row>
    <row r="947" spans="1:22" x14ac:dyDescent="0.25">
      <c r="A947">
        <v>34</v>
      </c>
      <c r="C947" t="s">
        <v>2344</v>
      </c>
      <c r="D947" t="s">
        <v>235</v>
      </c>
      <c r="E947" s="1" t="s">
        <v>648</v>
      </c>
      <c r="F947" t="s">
        <v>2330</v>
      </c>
      <c r="G947" t="s">
        <v>305</v>
      </c>
      <c r="H947" t="s">
        <v>509</v>
      </c>
      <c r="I947" t="s">
        <v>527</v>
      </c>
      <c r="J947" s="4" t="s">
        <v>528</v>
      </c>
      <c r="K947" t="s">
        <v>2344</v>
      </c>
      <c r="L947" t="s">
        <v>2345</v>
      </c>
      <c r="M947">
        <f t="shared" ca="1" si="70"/>
        <v>0</v>
      </c>
      <c r="N947">
        <f t="shared" ca="1" si="71"/>
        <v>47.5</v>
      </c>
      <c r="O947">
        <f t="shared" si="72"/>
        <v>0</v>
      </c>
      <c r="P947">
        <f t="shared" ca="1" si="73"/>
        <v>0</v>
      </c>
      <c r="Q947">
        <f t="shared" ca="1" si="74"/>
        <v>0</v>
      </c>
      <c r="R947">
        <v>47.5</v>
      </c>
      <c r="S947">
        <v>95</v>
      </c>
      <c r="T947" t="s">
        <v>305</v>
      </c>
      <c r="U947" t="s">
        <v>425</v>
      </c>
      <c r="V947" t="s">
        <v>196</v>
      </c>
    </row>
    <row r="948" spans="1:22" x14ac:dyDescent="0.25">
      <c r="A948">
        <v>34</v>
      </c>
      <c r="C948" t="s">
        <v>2346</v>
      </c>
      <c r="D948" t="s">
        <v>235</v>
      </c>
      <c r="E948" s="1" t="s">
        <v>648</v>
      </c>
      <c r="F948" t="s">
        <v>2330</v>
      </c>
      <c r="G948" t="s">
        <v>306</v>
      </c>
      <c r="H948" t="s">
        <v>509</v>
      </c>
      <c r="I948" t="s">
        <v>527</v>
      </c>
      <c r="J948" s="4" t="s">
        <v>528</v>
      </c>
      <c r="K948" t="s">
        <v>2346</v>
      </c>
      <c r="L948" t="s">
        <v>2347</v>
      </c>
      <c r="M948">
        <f t="shared" ca="1" si="70"/>
        <v>0</v>
      </c>
      <c r="N948">
        <f t="shared" ca="1" si="71"/>
        <v>47.5</v>
      </c>
      <c r="O948">
        <f t="shared" si="72"/>
        <v>0</v>
      </c>
      <c r="P948">
        <f t="shared" ca="1" si="73"/>
        <v>0</v>
      </c>
      <c r="Q948">
        <f t="shared" ca="1" si="74"/>
        <v>0</v>
      </c>
      <c r="R948">
        <v>47.5</v>
      </c>
      <c r="S948">
        <v>95</v>
      </c>
      <c r="T948" t="s">
        <v>306</v>
      </c>
      <c r="U948" t="s">
        <v>425</v>
      </c>
      <c r="V948" t="s">
        <v>196</v>
      </c>
    </row>
    <row r="949" spans="1:22" x14ac:dyDescent="0.25">
      <c r="A949">
        <v>35</v>
      </c>
      <c r="C949" t="s">
        <v>394</v>
      </c>
      <c r="D949" t="s">
        <v>235</v>
      </c>
      <c r="E949" s="1" t="s">
        <v>648</v>
      </c>
      <c r="F949" t="s">
        <v>488</v>
      </c>
      <c r="G949" t="s">
        <v>300</v>
      </c>
      <c r="H949" t="s">
        <v>509</v>
      </c>
      <c r="I949" t="s">
        <v>527</v>
      </c>
      <c r="J949" s="4" t="s">
        <v>528</v>
      </c>
      <c r="K949" t="s">
        <v>394</v>
      </c>
      <c r="L949" t="s">
        <v>395</v>
      </c>
      <c r="M949">
        <f t="shared" ca="1" si="70"/>
        <v>0</v>
      </c>
      <c r="N949">
        <f t="shared" ca="1" si="71"/>
        <v>47.5</v>
      </c>
      <c r="O949">
        <f t="shared" si="72"/>
        <v>0</v>
      </c>
      <c r="P949">
        <f t="shared" ca="1" si="73"/>
        <v>0</v>
      </c>
      <c r="Q949">
        <f t="shared" ca="1" si="74"/>
        <v>0</v>
      </c>
      <c r="R949">
        <v>47.5</v>
      </c>
      <c r="S949">
        <v>95</v>
      </c>
      <c r="T949" t="s">
        <v>300</v>
      </c>
      <c r="U949" t="s">
        <v>425</v>
      </c>
      <c r="V949" t="s">
        <v>196</v>
      </c>
    </row>
    <row r="950" spans="1:22" x14ac:dyDescent="0.25">
      <c r="A950">
        <v>35</v>
      </c>
      <c r="C950" t="s">
        <v>2013</v>
      </c>
      <c r="D950" t="s">
        <v>235</v>
      </c>
      <c r="E950" s="1" t="s">
        <v>648</v>
      </c>
      <c r="F950" t="s">
        <v>488</v>
      </c>
      <c r="G950" t="s">
        <v>307</v>
      </c>
      <c r="H950" t="s">
        <v>509</v>
      </c>
      <c r="I950" t="s">
        <v>527</v>
      </c>
      <c r="J950" s="4" t="s">
        <v>528</v>
      </c>
      <c r="K950" t="s">
        <v>2013</v>
      </c>
      <c r="L950" t="s">
        <v>2014</v>
      </c>
      <c r="M950">
        <f t="shared" ca="1" si="70"/>
        <v>0</v>
      </c>
      <c r="N950">
        <f t="shared" ca="1" si="71"/>
        <v>47.5</v>
      </c>
      <c r="O950">
        <f t="shared" si="72"/>
        <v>0</v>
      </c>
      <c r="P950">
        <f t="shared" ca="1" si="73"/>
        <v>0</v>
      </c>
      <c r="Q950">
        <f t="shared" ca="1" si="74"/>
        <v>0</v>
      </c>
      <c r="R950">
        <v>47.5</v>
      </c>
      <c r="S950">
        <v>95</v>
      </c>
      <c r="T950" t="s">
        <v>307</v>
      </c>
      <c r="U950" t="s">
        <v>425</v>
      </c>
      <c r="V950" t="s">
        <v>196</v>
      </c>
    </row>
    <row r="951" spans="1:22" x14ac:dyDescent="0.25">
      <c r="A951">
        <v>35</v>
      </c>
      <c r="C951" t="s">
        <v>396</v>
      </c>
      <c r="D951" t="s">
        <v>235</v>
      </c>
      <c r="E951" s="1" t="s">
        <v>648</v>
      </c>
      <c r="F951" t="s">
        <v>488</v>
      </c>
      <c r="G951" t="s">
        <v>309</v>
      </c>
      <c r="H951" t="s">
        <v>509</v>
      </c>
      <c r="I951" t="s">
        <v>527</v>
      </c>
      <c r="J951" s="4" t="s">
        <v>528</v>
      </c>
      <c r="K951" t="s">
        <v>396</v>
      </c>
      <c r="L951" t="s">
        <v>397</v>
      </c>
      <c r="M951">
        <f t="shared" ca="1" si="70"/>
        <v>0</v>
      </c>
      <c r="N951">
        <f t="shared" ca="1" si="71"/>
        <v>47.5</v>
      </c>
      <c r="O951">
        <f t="shared" si="72"/>
        <v>0</v>
      </c>
      <c r="P951">
        <f t="shared" ca="1" si="73"/>
        <v>0</v>
      </c>
      <c r="Q951">
        <f t="shared" ca="1" si="74"/>
        <v>0</v>
      </c>
      <c r="R951">
        <v>47.5</v>
      </c>
      <c r="S951">
        <v>95</v>
      </c>
      <c r="T951" t="s">
        <v>309</v>
      </c>
      <c r="U951" t="s">
        <v>425</v>
      </c>
      <c r="V951" t="s">
        <v>196</v>
      </c>
    </row>
    <row r="952" spans="1:22" x14ac:dyDescent="0.25">
      <c r="A952">
        <v>35</v>
      </c>
      <c r="C952" t="s">
        <v>398</v>
      </c>
      <c r="D952" t="s">
        <v>235</v>
      </c>
      <c r="E952" s="1" t="s">
        <v>648</v>
      </c>
      <c r="F952" t="s">
        <v>488</v>
      </c>
      <c r="G952" t="s">
        <v>217</v>
      </c>
      <c r="H952" t="s">
        <v>509</v>
      </c>
      <c r="I952" t="s">
        <v>527</v>
      </c>
      <c r="J952" s="4" t="s">
        <v>528</v>
      </c>
      <c r="K952" t="s">
        <v>398</v>
      </c>
      <c r="L952" t="s">
        <v>399</v>
      </c>
      <c r="M952">
        <f t="shared" ca="1" si="70"/>
        <v>0</v>
      </c>
      <c r="N952">
        <f t="shared" ca="1" si="71"/>
        <v>47.5</v>
      </c>
      <c r="O952">
        <f t="shared" si="72"/>
        <v>0</v>
      </c>
      <c r="P952">
        <f t="shared" ca="1" si="73"/>
        <v>0</v>
      </c>
      <c r="Q952">
        <f t="shared" ca="1" si="74"/>
        <v>0</v>
      </c>
      <c r="R952">
        <v>47.5</v>
      </c>
      <c r="S952">
        <v>95</v>
      </c>
      <c r="T952" t="s">
        <v>217</v>
      </c>
      <c r="U952" t="s">
        <v>425</v>
      </c>
      <c r="V952" t="s">
        <v>196</v>
      </c>
    </row>
    <row r="953" spans="1:22" x14ac:dyDescent="0.25">
      <c r="A953">
        <v>35</v>
      </c>
      <c r="C953" t="s">
        <v>400</v>
      </c>
      <c r="D953" t="s">
        <v>235</v>
      </c>
      <c r="E953" s="1" t="s">
        <v>648</v>
      </c>
      <c r="F953" t="s">
        <v>488</v>
      </c>
      <c r="G953" t="s">
        <v>314</v>
      </c>
      <c r="H953" t="s">
        <v>509</v>
      </c>
      <c r="I953" t="s">
        <v>527</v>
      </c>
      <c r="J953" s="4" t="s">
        <v>528</v>
      </c>
      <c r="K953" t="s">
        <v>400</v>
      </c>
      <c r="L953" t="s">
        <v>401</v>
      </c>
      <c r="M953">
        <f t="shared" ca="1" si="70"/>
        <v>0</v>
      </c>
      <c r="N953">
        <f t="shared" ca="1" si="71"/>
        <v>47.5</v>
      </c>
      <c r="O953">
        <f t="shared" si="72"/>
        <v>0</v>
      </c>
      <c r="P953">
        <f t="shared" ca="1" si="73"/>
        <v>0</v>
      </c>
      <c r="Q953">
        <f t="shared" ca="1" si="74"/>
        <v>0</v>
      </c>
      <c r="R953">
        <v>47.5</v>
      </c>
      <c r="S953">
        <v>95</v>
      </c>
      <c r="T953" t="s">
        <v>314</v>
      </c>
      <c r="U953" t="s">
        <v>425</v>
      </c>
      <c r="V953" t="s">
        <v>196</v>
      </c>
    </row>
    <row r="954" spans="1:22" x14ac:dyDescent="0.25">
      <c r="A954">
        <v>35</v>
      </c>
      <c r="C954" t="s">
        <v>402</v>
      </c>
      <c r="D954" t="s">
        <v>235</v>
      </c>
      <c r="E954" s="1" t="s">
        <v>648</v>
      </c>
      <c r="F954" t="s">
        <v>488</v>
      </c>
      <c r="G954" t="s">
        <v>301</v>
      </c>
      <c r="H954" t="s">
        <v>509</v>
      </c>
      <c r="I954" t="s">
        <v>527</v>
      </c>
      <c r="J954" s="4" t="s">
        <v>528</v>
      </c>
      <c r="K954" t="s">
        <v>402</v>
      </c>
      <c r="L954" t="s">
        <v>403</v>
      </c>
      <c r="M954">
        <f t="shared" ca="1" si="70"/>
        <v>0</v>
      </c>
      <c r="N954">
        <f t="shared" ca="1" si="71"/>
        <v>47.5</v>
      </c>
      <c r="O954">
        <f t="shared" si="72"/>
        <v>0</v>
      </c>
      <c r="P954">
        <f t="shared" ca="1" si="73"/>
        <v>0</v>
      </c>
      <c r="Q954">
        <f t="shared" ca="1" si="74"/>
        <v>0</v>
      </c>
      <c r="R954">
        <v>47.5</v>
      </c>
      <c r="S954">
        <v>95</v>
      </c>
      <c r="T954" t="s">
        <v>301</v>
      </c>
      <c r="U954" t="s">
        <v>425</v>
      </c>
      <c r="V954" t="s">
        <v>196</v>
      </c>
    </row>
    <row r="955" spans="1:22" x14ac:dyDescent="0.25">
      <c r="A955">
        <v>35</v>
      </c>
      <c r="C955" t="s">
        <v>404</v>
      </c>
      <c r="D955" t="s">
        <v>235</v>
      </c>
      <c r="E955" s="1" t="s">
        <v>648</v>
      </c>
      <c r="F955" t="s">
        <v>488</v>
      </c>
      <c r="G955" t="s">
        <v>303</v>
      </c>
      <c r="H955" t="s">
        <v>509</v>
      </c>
      <c r="I955" t="s">
        <v>527</v>
      </c>
      <c r="J955" s="4" t="s">
        <v>528</v>
      </c>
      <c r="K955" t="s">
        <v>404</v>
      </c>
      <c r="L955" t="s">
        <v>405</v>
      </c>
      <c r="M955">
        <f t="shared" ca="1" si="70"/>
        <v>0</v>
      </c>
      <c r="N955">
        <f t="shared" ca="1" si="71"/>
        <v>47.5</v>
      </c>
      <c r="O955">
        <f t="shared" si="72"/>
        <v>0</v>
      </c>
      <c r="P955">
        <f t="shared" ca="1" si="73"/>
        <v>0</v>
      </c>
      <c r="Q955">
        <f t="shared" ca="1" si="74"/>
        <v>0</v>
      </c>
      <c r="R955">
        <v>47.5</v>
      </c>
      <c r="S955">
        <v>95</v>
      </c>
      <c r="T955" t="s">
        <v>303</v>
      </c>
      <c r="U955" t="s">
        <v>425</v>
      </c>
      <c r="V955" t="s">
        <v>196</v>
      </c>
    </row>
    <row r="956" spans="1:22" x14ac:dyDescent="0.25">
      <c r="A956">
        <v>35</v>
      </c>
      <c r="C956" t="s">
        <v>520</v>
      </c>
      <c r="D956" t="s">
        <v>235</v>
      </c>
      <c r="E956" s="1" t="s">
        <v>648</v>
      </c>
      <c r="F956" t="s">
        <v>488</v>
      </c>
      <c r="G956" t="s">
        <v>305</v>
      </c>
      <c r="H956" t="s">
        <v>509</v>
      </c>
      <c r="I956" t="s">
        <v>527</v>
      </c>
      <c r="J956" s="4" t="s">
        <v>528</v>
      </c>
      <c r="K956" t="s">
        <v>520</v>
      </c>
      <c r="L956" t="s">
        <v>521</v>
      </c>
      <c r="M956">
        <f t="shared" ca="1" si="70"/>
        <v>0</v>
      </c>
      <c r="N956">
        <f t="shared" ca="1" si="71"/>
        <v>47.5</v>
      </c>
      <c r="O956">
        <f t="shared" si="72"/>
        <v>0</v>
      </c>
      <c r="P956">
        <f t="shared" ca="1" si="73"/>
        <v>0</v>
      </c>
      <c r="Q956">
        <f t="shared" ca="1" si="74"/>
        <v>0</v>
      </c>
      <c r="R956">
        <v>47.5</v>
      </c>
      <c r="S956">
        <v>95</v>
      </c>
      <c r="T956" t="s">
        <v>305</v>
      </c>
      <c r="U956" t="s">
        <v>425</v>
      </c>
      <c r="V956" t="s">
        <v>196</v>
      </c>
    </row>
    <row r="957" spans="1:22" x14ac:dyDescent="0.25">
      <c r="A957">
        <v>35</v>
      </c>
      <c r="C957" t="s">
        <v>406</v>
      </c>
      <c r="D957" t="s">
        <v>235</v>
      </c>
      <c r="E957" s="1" t="s">
        <v>648</v>
      </c>
      <c r="F957" t="s">
        <v>488</v>
      </c>
      <c r="G957" t="s">
        <v>306</v>
      </c>
      <c r="H957" t="s">
        <v>509</v>
      </c>
      <c r="I957" t="s">
        <v>527</v>
      </c>
      <c r="J957" s="4" t="s">
        <v>528</v>
      </c>
      <c r="K957" t="s">
        <v>406</v>
      </c>
      <c r="L957" t="s">
        <v>407</v>
      </c>
      <c r="M957">
        <f t="shared" ca="1" si="70"/>
        <v>0</v>
      </c>
      <c r="N957">
        <f t="shared" ca="1" si="71"/>
        <v>47.5</v>
      </c>
      <c r="O957">
        <f t="shared" si="72"/>
        <v>0</v>
      </c>
      <c r="P957">
        <f t="shared" ca="1" si="73"/>
        <v>0</v>
      </c>
      <c r="Q957">
        <f t="shared" ca="1" si="74"/>
        <v>0</v>
      </c>
      <c r="R957">
        <v>47.5</v>
      </c>
      <c r="S957">
        <v>95</v>
      </c>
      <c r="T957" t="s">
        <v>306</v>
      </c>
      <c r="U957" t="s">
        <v>425</v>
      </c>
      <c r="V957" t="s">
        <v>196</v>
      </c>
    </row>
    <row r="958" spans="1:22" x14ac:dyDescent="0.25">
      <c r="A958">
        <v>36</v>
      </c>
      <c r="C958" t="s">
        <v>2348</v>
      </c>
      <c r="D958" t="s">
        <v>235</v>
      </c>
      <c r="E958" s="1" t="s">
        <v>648</v>
      </c>
      <c r="F958" t="s">
        <v>987</v>
      </c>
      <c r="G958" t="s">
        <v>300</v>
      </c>
      <c r="H958" t="s">
        <v>509</v>
      </c>
      <c r="I958" t="s">
        <v>527</v>
      </c>
      <c r="J958" s="4" t="s">
        <v>528</v>
      </c>
      <c r="K958" t="s">
        <v>2348</v>
      </c>
      <c r="L958" t="s">
        <v>2349</v>
      </c>
      <c r="M958">
        <f t="shared" ca="1" si="70"/>
        <v>0</v>
      </c>
      <c r="N958">
        <f t="shared" ca="1" si="71"/>
        <v>47.5</v>
      </c>
      <c r="O958">
        <f t="shared" si="72"/>
        <v>0</v>
      </c>
      <c r="P958">
        <f t="shared" ca="1" si="73"/>
        <v>0</v>
      </c>
      <c r="Q958">
        <f t="shared" ca="1" si="74"/>
        <v>0</v>
      </c>
      <c r="R958">
        <v>47.5</v>
      </c>
      <c r="S958">
        <v>95</v>
      </c>
      <c r="T958" t="s">
        <v>300</v>
      </c>
      <c r="U958" t="s">
        <v>425</v>
      </c>
      <c r="V958" t="s">
        <v>196</v>
      </c>
    </row>
    <row r="959" spans="1:22" x14ac:dyDescent="0.25">
      <c r="A959">
        <v>36</v>
      </c>
      <c r="C959" t="s">
        <v>2350</v>
      </c>
      <c r="D959" t="s">
        <v>235</v>
      </c>
      <c r="E959" s="1" t="s">
        <v>648</v>
      </c>
      <c r="F959" t="s">
        <v>987</v>
      </c>
      <c r="G959" t="s">
        <v>307</v>
      </c>
      <c r="H959" t="s">
        <v>509</v>
      </c>
      <c r="I959" t="s">
        <v>527</v>
      </c>
      <c r="J959" s="4" t="s">
        <v>528</v>
      </c>
      <c r="K959" t="s">
        <v>2350</v>
      </c>
      <c r="L959" t="s">
        <v>2351</v>
      </c>
      <c r="M959">
        <f t="shared" ca="1" si="70"/>
        <v>0</v>
      </c>
      <c r="N959">
        <f t="shared" ca="1" si="71"/>
        <v>47.5</v>
      </c>
      <c r="O959">
        <f t="shared" si="72"/>
        <v>0</v>
      </c>
      <c r="P959">
        <f t="shared" ca="1" si="73"/>
        <v>0</v>
      </c>
      <c r="Q959">
        <f t="shared" ca="1" si="74"/>
        <v>0</v>
      </c>
      <c r="R959">
        <v>47.5</v>
      </c>
      <c r="S959">
        <v>95</v>
      </c>
      <c r="T959" t="s">
        <v>307</v>
      </c>
      <c r="U959" t="s">
        <v>425</v>
      </c>
      <c r="V959" t="s">
        <v>196</v>
      </c>
    </row>
    <row r="960" spans="1:22" x14ac:dyDescent="0.25">
      <c r="A960">
        <v>36</v>
      </c>
      <c r="C960" t="s">
        <v>2352</v>
      </c>
      <c r="D960" t="s">
        <v>235</v>
      </c>
      <c r="E960" s="1" t="s">
        <v>648</v>
      </c>
      <c r="F960" t="s">
        <v>987</v>
      </c>
      <c r="G960" t="s">
        <v>309</v>
      </c>
      <c r="H960" t="s">
        <v>509</v>
      </c>
      <c r="I960" t="s">
        <v>527</v>
      </c>
      <c r="J960" s="4" t="s">
        <v>528</v>
      </c>
      <c r="K960" t="s">
        <v>2352</v>
      </c>
      <c r="L960" t="s">
        <v>2353</v>
      </c>
      <c r="M960">
        <f t="shared" ca="1" si="70"/>
        <v>0</v>
      </c>
      <c r="N960">
        <f t="shared" ca="1" si="71"/>
        <v>47.5</v>
      </c>
      <c r="O960">
        <f t="shared" si="72"/>
        <v>0</v>
      </c>
      <c r="P960">
        <f t="shared" ca="1" si="73"/>
        <v>0</v>
      </c>
      <c r="Q960">
        <f t="shared" ca="1" si="74"/>
        <v>0</v>
      </c>
      <c r="R960">
        <v>47.5</v>
      </c>
      <c r="S960">
        <v>95</v>
      </c>
      <c r="T960" t="s">
        <v>309</v>
      </c>
      <c r="U960" t="s">
        <v>425</v>
      </c>
      <c r="V960" t="s">
        <v>196</v>
      </c>
    </row>
    <row r="961" spans="1:22" x14ac:dyDescent="0.25">
      <c r="A961">
        <v>36</v>
      </c>
      <c r="C961" t="s">
        <v>2354</v>
      </c>
      <c r="D961" t="s">
        <v>235</v>
      </c>
      <c r="E961" s="1" t="s">
        <v>648</v>
      </c>
      <c r="F961" t="s">
        <v>987</v>
      </c>
      <c r="G961" t="s">
        <v>217</v>
      </c>
      <c r="H961" t="s">
        <v>509</v>
      </c>
      <c r="I961" t="s">
        <v>527</v>
      </c>
      <c r="J961" s="4" t="s">
        <v>528</v>
      </c>
      <c r="K961" t="s">
        <v>2354</v>
      </c>
      <c r="L961" t="s">
        <v>2355</v>
      </c>
      <c r="M961">
        <f t="shared" ca="1" si="70"/>
        <v>0</v>
      </c>
      <c r="N961">
        <f t="shared" ca="1" si="71"/>
        <v>47.5</v>
      </c>
      <c r="O961">
        <f t="shared" si="72"/>
        <v>0</v>
      </c>
      <c r="P961">
        <f t="shared" ca="1" si="73"/>
        <v>0</v>
      </c>
      <c r="Q961">
        <f t="shared" ca="1" si="74"/>
        <v>0</v>
      </c>
      <c r="R961">
        <v>47.5</v>
      </c>
      <c r="S961">
        <v>95</v>
      </c>
      <c r="T961" t="s">
        <v>217</v>
      </c>
      <c r="U961" t="s">
        <v>425</v>
      </c>
      <c r="V961" t="s">
        <v>196</v>
      </c>
    </row>
    <row r="962" spans="1:22" x14ac:dyDescent="0.25">
      <c r="A962">
        <v>36</v>
      </c>
      <c r="C962" t="s">
        <v>2356</v>
      </c>
      <c r="D962" t="s">
        <v>235</v>
      </c>
      <c r="E962" s="1" t="s">
        <v>648</v>
      </c>
      <c r="F962" t="s">
        <v>987</v>
      </c>
      <c r="G962" t="s">
        <v>314</v>
      </c>
      <c r="H962" t="s">
        <v>509</v>
      </c>
      <c r="I962" t="s">
        <v>527</v>
      </c>
      <c r="J962" s="4" t="s">
        <v>528</v>
      </c>
      <c r="K962" t="s">
        <v>2356</v>
      </c>
      <c r="L962" t="s">
        <v>2357</v>
      </c>
      <c r="M962">
        <f t="shared" ca="1" si="70"/>
        <v>0</v>
      </c>
      <c r="N962">
        <f t="shared" ca="1" si="71"/>
        <v>47.5</v>
      </c>
      <c r="O962">
        <f t="shared" si="72"/>
        <v>0</v>
      </c>
      <c r="P962">
        <f t="shared" ca="1" si="73"/>
        <v>0</v>
      </c>
      <c r="Q962">
        <f t="shared" ca="1" si="74"/>
        <v>0</v>
      </c>
      <c r="R962">
        <v>47.5</v>
      </c>
      <c r="S962">
        <v>95</v>
      </c>
      <c r="T962" t="s">
        <v>314</v>
      </c>
      <c r="U962" t="s">
        <v>425</v>
      </c>
      <c r="V962" t="s">
        <v>196</v>
      </c>
    </row>
    <row r="963" spans="1:22" x14ac:dyDescent="0.25">
      <c r="A963">
        <v>36</v>
      </c>
      <c r="C963" t="s">
        <v>2358</v>
      </c>
      <c r="D963" t="s">
        <v>235</v>
      </c>
      <c r="E963" s="1" t="s">
        <v>648</v>
      </c>
      <c r="F963" t="s">
        <v>987</v>
      </c>
      <c r="G963" t="s">
        <v>301</v>
      </c>
      <c r="H963" t="s">
        <v>509</v>
      </c>
      <c r="I963" t="s">
        <v>527</v>
      </c>
      <c r="J963" s="4" t="s">
        <v>528</v>
      </c>
      <c r="K963" t="s">
        <v>2358</v>
      </c>
      <c r="L963" t="s">
        <v>2359</v>
      </c>
      <c r="M963">
        <f t="shared" ca="1" si="70"/>
        <v>0</v>
      </c>
      <c r="N963">
        <f t="shared" ca="1" si="71"/>
        <v>47.5</v>
      </c>
      <c r="O963">
        <f t="shared" si="72"/>
        <v>0</v>
      </c>
      <c r="P963">
        <f t="shared" ca="1" si="73"/>
        <v>0</v>
      </c>
      <c r="Q963">
        <f t="shared" ca="1" si="74"/>
        <v>0</v>
      </c>
      <c r="R963">
        <v>47.5</v>
      </c>
      <c r="S963">
        <v>95</v>
      </c>
      <c r="T963" t="s">
        <v>301</v>
      </c>
      <c r="U963" t="s">
        <v>425</v>
      </c>
      <c r="V963" t="s">
        <v>196</v>
      </c>
    </row>
    <row r="964" spans="1:22" x14ac:dyDescent="0.25">
      <c r="A964">
        <v>36</v>
      </c>
      <c r="C964" t="s">
        <v>2360</v>
      </c>
      <c r="D964" t="s">
        <v>235</v>
      </c>
      <c r="E964" s="1" t="s">
        <v>648</v>
      </c>
      <c r="F964" t="s">
        <v>987</v>
      </c>
      <c r="G964" t="s">
        <v>303</v>
      </c>
      <c r="H964" t="s">
        <v>509</v>
      </c>
      <c r="I964" t="s">
        <v>527</v>
      </c>
      <c r="J964" s="4" t="s">
        <v>528</v>
      </c>
      <c r="K964" t="s">
        <v>2360</v>
      </c>
      <c r="L964" t="s">
        <v>2361</v>
      </c>
      <c r="M964">
        <f t="shared" ca="1" si="70"/>
        <v>0</v>
      </c>
      <c r="N964">
        <f t="shared" ca="1" si="71"/>
        <v>47.5</v>
      </c>
      <c r="O964">
        <f t="shared" si="72"/>
        <v>0</v>
      </c>
      <c r="P964">
        <f t="shared" ca="1" si="73"/>
        <v>0</v>
      </c>
      <c r="Q964">
        <f t="shared" ca="1" si="74"/>
        <v>0</v>
      </c>
      <c r="R964">
        <v>47.5</v>
      </c>
      <c r="S964">
        <v>95</v>
      </c>
      <c r="T964" t="s">
        <v>303</v>
      </c>
      <c r="U964" t="s">
        <v>425</v>
      </c>
      <c r="V964" t="s">
        <v>196</v>
      </c>
    </row>
    <row r="965" spans="1:22" x14ac:dyDescent="0.25">
      <c r="A965">
        <v>36</v>
      </c>
      <c r="C965" t="s">
        <v>2362</v>
      </c>
      <c r="D965" t="s">
        <v>235</v>
      </c>
      <c r="E965" s="1" t="s">
        <v>648</v>
      </c>
      <c r="F965" t="s">
        <v>987</v>
      </c>
      <c r="G965" t="s">
        <v>305</v>
      </c>
      <c r="H965" t="s">
        <v>509</v>
      </c>
      <c r="I965" t="s">
        <v>527</v>
      </c>
      <c r="J965" s="4" t="s">
        <v>528</v>
      </c>
      <c r="K965" t="s">
        <v>2362</v>
      </c>
      <c r="L965" t="s">
        <v>2363</v>
      </c>
      <c r="M965">
        <f t="shared" ca="1" si="70"/>
        <v>0</v>
      </c>
      <c r="N965">
        <f t="shared" ca="1" si="71"/>
        <v>47.5</v>
      </c>
      <c r="O965">
        <f t="shared" si="72"/>
        <v>0</v>
      </c>
      <c r="P965">
        <f t="shared" ca="1" si="73"/>
        <v>0</v>
      </c>
      <c r="Q965">
        <f t="shared" ca="1" si="74"/>
        <v>0</v>
      </c>
      <c r="R965">
        <v>47.5</v>
      </c>
      <c r="S965">
        <v>95</v>
      </c>
      <c r="T965" t="s">
        <v>305</v>
      </c>
      <c r="U965" t="s">
        <v>425</v>
      </c>
      <c r="V965" t="s">
        <v>196</v>
      </c>
    </row>
    <row r="966" spans="1:22" x14ac:dyDescent="0.25">
      <c r="A966">
        <v>36</v>
      </c>
      <c r="C966" t="s">
        <v>2364</v>
      </c>
      <c r="D966" t="s">
        <v>235</v>
      </c>
      <c r="E966" s="1" t="s">
        <v>648</v>
      </c>
      <c r="F966" t="s">
        <v>987</v>
      </c>
      <c r="G966" t="s">
        <v>306</v>
      </c>
      <c r="H966" t="s">
        <v>509</v>
      </c>
      <c r="I966" t="s">
        <v>527</v>
      </c>
      <c r="J966" s="4" t="s">
        <v>528</v>
      </c>
      <c r="K966" t="s">
        <v>2364</v>
      </c>
      <c r="L966" t="s">
        <v>2365</v>
      </c>
      <c r="M966">
        <f t="shared" ca="1" si="70"/>
        <v>0</v>
      </c>
      <c r="N966">
        <f t="shared" ca="1" si="71"/>
        <v>47.5</v>
      </c>
      <c r="O966">
        <f t="shared" si="72"/>
        <v>0</v>
      </c>
      <c r="P966">
        <f t="shared" ca="1" si="73"/>
        <v>0</v>
      </c>
      <c r="Q966">
        <f t="shared" ca="1" si="74"/>
        <v>0</v>
      </c>
      <c r="R966">
        <v>47.5</v>
      </c>
      <c r="S966">
        <v>95</v>
      </c>
      <c r="T966" t="s">
        <v>306</v>
      </c>
      <c r="U966" t="s">
        <v>425</v>
      </c>
      <c r="V966" t="s">
        <v>196</v>
      </c>
    </row>
    <row r="967" spans="1:22" x14ac:dyDescent="0.25">
      <c r="A967">
        <v>37</v>
      </c>
      <c r="C967" t="s">
        <v>408</v>
      </c>
      <c r="D967" t="s">
        <v>235</v>
      </c>
      <c r="E967" s="1" t="s">
        <v>648</v>
      </c>
      <c r="F967" t="s">
        <v>487</v>
      </c>
      <c r="G967" t="s">
        <v>300</v>
      </c>
      <c r="H967" t="s">
        <v>509</v>
      </c>
      <c r="I967" t="s">
        <v>527</v>
      </c>
      <c r="J967" s="4" t="s">
        <v>528</v>
      </c>
      <c r="K967" t="s">
        <v>408</v>
      </c>
      <c r="L967" t="s">
        <v>409</v>
      </c>
      <c r="M967">
        <f t="shared" ref="M967:M1030" ca="1" si="75">IF(ISERROR(VLOOKUP(A967,INDIRECT(J967),MATCH(G967,INDIRECT(I967),FALSE))),0,VLOOKUP(A967,INDIRECT(J967),MATCH(G967,INDIRECT(I967),FALSE)))</f>
        <v>0</v>
      </c>
      <c r="N967">
        <f t="shared" ref="N967:N1030" ca="1" si="76">IF(ISERROR(VLOOKUP(A967,INDIRECT(J967),MATCH("WHLS $",INDIRECT(I967),FALSE))),0,VLOOKUP(A967,INDIRECT(J967),MATCH("WHLS $",INDIRECT(I967),FALSE)))</f>
        <v>47.5</v>
      </c>
      <c r="O967">
        <f t="shared" ref="O967:O1030" si="77">(DiscountBooking+DiscountExtra) * 100</f>
        <v>0</v>
      </c>
      <c r="P967">
        <f t="shared" ref="P967:P1030" ca="1" si="78">M967*R967</f>
        <v>0</v>
      </c>
      <c r="Q967">
        <f t="shared" ref="Q967:Q1030" ca="1" si="79">P967*(1-(O967/100))</f>
        <v>0</v>
      </c>
      <c r="R967">
        <v>47.5</v>
      </c>
      <c r="S967">
        <v>95</v>
      </c>
      <c r="T967" t="s">
        <v>300</v>
      </c>
      <c r="U967" t="s">
        <v>425</v>
      </c>
      <c r="V967" t="s">
        <v>196</v>
      </c>
    </row>
    <row r="968" spans="1:22" x14ac:dyDescent="0.25">
      <c r="A968">
        <v>37</v>
      </c>
      <c r="C968" t="s">
        <v>2015</v>
      </c>
      <c r="D968" t="s">
        <v>235</v>
      </c>
      <c r="E968" s="1" t="s">
        <v>648</v>
      </c>
      <c r="F968" t="s">
        <v>487</v>
      </c>
      <c r="G968" t="s">
        <v>307</v>
      </c>
      <c r="H968" t="s">
        <v>509</v>
      </c>
      <c r="I968" t="s">
        <v>527</v>
      </c>
      <c r="J968" s="4" t="s">
        <v>528</v>
      </c>
      <c r="K968" t="s">
        <v>2015</v>
      </c>
      <c r="L968" t="s">
        <v>2016</v>
      </c>
      <c r="M968">
        <f t="shared" ca="1" si="75"/>
        <v>0</v>
      </c>
      <c r="N968">
        <f t="shared" ca="1" si="76"/>
        <v>47.5</v>
      </c>
      <c r="O968">
        <f t="shared" si="77"/>
        <v>0</v>
      </c>
      <c r="P968">
        <f t="shared" ca="1" si="78"/>
        <v>0</v>
      </c>
      <c r="Q968">
        <f t="shared" ca="1" si="79"/>
        <v>0</v>
      </c>
      <c r="R968">
        <v>47.5</v>
      </c>
      <c r="S968">
        <v>95</v>
      </c>
      <c r="T968" t="s">
        <v>307</v>
      </c>
      <c r="U968" t="s">
        <v>425</v>
      </c>
      <c r="V968" t="s">
        <v>196</v>
      </c>
    </row>
    <row r="969" spans="1:22" x14ac:dyDescent="0.25">
      <c r="A969">
        <v>37</v>
      </c>
      <c r="C969" t="s">
        <v>410</v>
      </c>
      <c r="D969" t="s">
        <v>235</v>
      </c>
      <c r="E969" s="1" t="s">
        <v>648</v>
      </c>
      <c r="F969" t="s">
        <v>487</v>
      </c>
      <c r="G969" t="s">
        <v>309</v>
      </c>
      <c r="H969" t="s">
        <v>509</v>
      </c>
      <c r="I969" t="s">
        <v>527</v>
      </c>
      <c r="J969" s="4" t="s">
        <v>528</v>
      </c>
      <c r="K969" t="s">
        <v>410</v>
      </c>
      <c r="L969" t="s">
        <v>411</v>
      </c>
      <c r="M969">
        <f t="shared" ca="1" si="75"/>
        <v>0</v>
      </c>
      <c r="N969">
        <f t="shared" ca="1" si="76"/>
        <v>47.5</v>
      </c>
      <c r="O969">
        <f t="shared" si="77"/>
        <v>0</v>
      </c>
      <c r="P969">
        <f t="shared" ca="1" si="78"/>
        <v>0</v>
      </c>
      <c r="Q969">
        <f t="shared" ca="1" si="79"/>
        <v>0</v>
      </c>
      <c r="R969">
        <v>47.5</v>
      </c>
      <c r="S969">
        <v>95</v>
      </c>
      <c r="T969" t="s">
        <v>309</v>
      </c>
      <c r="U969" t="s">
        <v>425</v>
      </c>
      <c r="V969" t="s">
        <v>196</v>
      </c>
    </row>
    <row r="970" spans="1:22" x14ac:dyDescent="0.25">
      <c r="A970">
        <v>37</v>
      </c>
      <c r="C970" t="s">
        <v>2017</v>
      </c>
      <c r="D970" t="s">
        <v>235</v>
      </c>
      <c r="E970" s="1" t="s">
        <v>648</v>
      </c>
      <c r="F970" t="s">
        <v>487</v>
      </c>
      <c r="G970" t="s">
        <v>217</v>
      </c>
      <c r="H970" t="s">
        <v>509</v>
      </c>
      <c r="I970" t="s">
        <v>527</v>
      </c>
      <c r="J970" s="4" t="s">
        <v>528</v>
      </c>
      <c r="K970" t="s">
        <v>2017</v>
      </c>
      <c r="L970" t="s">
        <v>2018</v>
      </c>
      <c r="M970">
        <f t="shared" ca="1" si="75"/>
        <v>0</v>
      </c>
      <c r="N970">
        <f t="shared" ca="1" si="76"/>
        <v>47.5</v>
      </c>
      <c r="O970">
        <f t="shared" si="77"/>
        <v>0</v>
      </c>
      <c r="P970">
        <f t="shared" ca="1" si="78"/>
        <v>0</v>
      </c>
      <c r="Q970">
        <f t="shared" ca="1" si="79"/>
        <v>0</v>
      </c>
      <c r="R970">
        <v>47.5</v>
      </c>
      <c r="S970">
        <v>95</v>
      </c>
      <c r="T970" t="s">
        <v>217</v>
      </c>
      <c r="U970" t="s">
        <v>425</v>
      </c>
      <c r="V970" t="s">
        <v>196</v>
      </c>
    </row>
    <row r="971" spans="1:22" x14ac:dyDescent="0.25">
      <c r="A971">
        <v>37</v>
      </c>
      <c r="C971" t="s">
        <v>2019</v>
      </c>
      <c r="D971" t="s">
        <v>235</v>
      </c>
      <c r="E971" s="1" t="s">
        <v>648</v>
      </c>
      <c r="F971" t="s">
        <v>487</v>
      </c>
      <c r="G971" t="s">
        <v>314</v>
      </c>
      <c r="H971" t="s">
        <v>509</v>
      </c>
      <c r="I971" t="s">
        <v>527</v>
      </c>
      <c r="J971" s="4" t="s">
        <v>528</v>
      </c>
      <c r="K971" t="s">
        <v>2019</v>
      </c>
      <c r="L971" t="s">
        <v>2020</v>
      </c>
      <c r="M971">
        <f t="shared" ca="1" si="75"/>
        <v>0</v>
      </c>
      <c r="N971">
        <f t="shared" ca="1" si="76"/>
        <v>47.5</v>
      </c>
      <c r="O971">
        <f t="shared" si="77"/>
        <v>0</v>
      </c>
      <c r="P971">
        <f t="shared" ca="1" si="78"/>
        <v>0</v>
      </c>
      <c r="Q971">
        <f t="shared" ca="1" si="79"/>
        <v>0</v>
      </c>
      <c r="R971">
        <v>47.5</v>
      </c>
      <c r="S971">
        <v>95</v>
      </c>
      <c r="T971" t="s">
        <v>314</v>
      </c>
      <c r="U971" t="s">
        <v>425</v>
      </c>
      <c r="V971" t="s">
        <v>196</v>
      </c>
    </row>
    <row r="972" spans="1:22" x14ac:dyDescent="0.25">
      <c r="A972">
        <v>37</v>
      </c>
      <c r="C972" t="s">
        <v>412</v>
      </c>
      <c r="D972" t="s">
        <v>235</v>
      </c>
      <c r="E972" s="1" t="s">
        <v>648</v>
      </c>
      <c r="F972" t="s">
        <v>487</v>
      </c>
      <c r="G972" t="s">
        <v>301</v>
      </c>
      <c r="H972" t="s">
        <v>509</v>
      </c>
      <c r="I972" t="s">
        <v>527</v>
      </c>
      <c r="J972" s="4" t="s">
        <v>528</v>
      </c>
      <c r="K972" t="s">
        <v>412</v>
      </c>
      <c r="L972" t="s">
        <v>413</v>
      </c>
      <c r="M972">
        <f t="shared" ca="1" si="75"/>
        <v>0</v>
      </c>
      <c r="N972">
        <f t="shared" ca="1" si="76"/>
        <v>47.5</v>
      </c>
      <c r="O972">
        <f t="shared" si="77"/>
        <v>0</v>
      </c>
      <c r="P972">
        <f t="shared" ca="1" si="78"/>
        <v>0</v>
      </c>
      <c r="Q972">
        <f t="shared" ca="1" si="79"/>
        <v>0</v>
      </c>
      <c r="R972">
        <v>47.5</v>
      </c>
      <c r="S972">
        <v>95</v>
      </c>
      <c r="T972" t="s">
        <v>301</v>
      </c>
      <c r="U972" t="s">
        <v>425</v>
      </c>
      <c r="V972" t="s">
        <v>196</v>
      </c>
    </row>
    <row r="973" spans="1:22" x14ac:dyDescent="0.25">
      <c r="A973">
        <v>37</v>
      </c>
      <c r="C973" t="s">
        <v>414</v>
      </c>
      <c r="D973" t="s">
        <v>235</v>
      </c>
      <c r="E973" s="1" t="s">
        <v>648</v>
      </c>
      <c r="F973" t="s">
        <v>487</v>
      </c>
      <c r="G973" t="s">
        <v>303</v>
      </c>
      <c r="H973" t="s">
        <v>509</v>
      </c>
      <c r="I973" t="s">
        <v>527</v>
      </c>
      <c r="J973" s="4" t="s">
        <v>528</v>
      </c>
      <c r="K973" t="s">
        <v>414</v>
      </c>
      <c r="L973" t="s">
        <v>415</v>
      </c>
      <c r="M973">
        <f t="shared" ca="1" si="75"/>
        <v>0</v>
      </c>
      <c r="N973">
        <f t="shared" ca="1" si="76"/>
        <v>47.5</v>
      </c>
      <c r="O973">
        <f t="shared" si="77"/>
        <v>0</v>
      </c>
      <c r="P973">
        <f t="shared" ca="1" si="78"/>
        <v>0</v>
      </c>
      <c r="Q973">
        <f t="shared" ca="1" si="79"/>
        <v>0</v>
      </c>
      <c r="R973">
        <v>47.5</v>
      </c>
      <c r="S973">
        <v>95</v>
      </c>
      <c r="T973" t="s">
        <v>303</v>
      </c>
      <c r="U973" t="s">
        <v>425</v>
      </c>
      <c r="V973" t="s">
        <v>196</v>
      </c>
    </row>
    <row r="974" spans="1:22" x14ac:dyDescent="0.25">
      <c r="A974">
        <v>37</v>
      </c>
      <c r="C974" t="s">
        <v>416</v>
      </c>
      <c r="D974" t="s">
        <v>235</v>
      </c>
      <c r="E974" s="1" t="s">
        <v>648</v>
      </c>
      <c r="F974" t="s">
        <v>487</v>
      </c>
      <c r="G974" t="s">
        <v>305</v>
      </c>
      <c r="H974" t="s">
        <v>509</v>
      </c>
      <c r="I974" t="s">
        <v>527</v>
      </c>
      <c r="J974" s="4" t="s">
        <v>528</v>
      </c>
      <c r="K974" t="s">
        <v>416</v>
      </c>
      <c r="L974" t="s">
        <v>417</v>
      </c>
      <c r="M974">
        <f t="shared" ca="1" si="75"/>
        <v>0</v>
      </c>
      <c r="N974">
        <f t="shared" ca="1" si="76"/>
        <v>47.5</v>
      </c>
      <c r="O974">
        <f t="shared" si="77"/>
        <v>0</v>
      </c>
      <c r="P974">
        <f t="shared" ca="1" si="78"/>
        <v>0</v>
      </c>
      <c r="Q974">
        <f t="shared" ca="1" si="79"/>
        <v>0</v>
      </c>
      <c r="R974">
        <v>47.5</v>
      </c>
      <c r="S974">
        <v>95</v>
      </c>
      <c r="T974" t="s">
        <v>305</v>
      </c>
      <c r="U974" t="s">
        <v>425</v>
      </c>
      <c r="V974" t="s">
        <v>196</v>
      </c>
    </row>
    <row r="975" spans="1:22" x14ac:dyDescent="0.25">
      <c r="A975">
        <v>37</v>
      </c>
      <c r="C975" t="s">
        <v>316</v>
      </c>
      <c r="D975" t="s">
        <v>235</v>
      </c>
      <c r="E975" s="1" t="s">
        <v>648</v>
      </c>
      <c r="F975" t="s">
        <v>487</v>
      </c>
      <c r="G975" t="s">
        <v>306</v>
      </c>
      <c r="H975" t="s">
        <v>509</v>
      </c>
      <c r="I975" t="s">
        <v>527</v>
      </c>
      <c r="J975" s="4" t="s">
        <v>528</v>
      </c>
      <c r="K975" t="s">
        <v>316</v>
      </c>
      <c r="L975" t="s">
        <v>317</v>
      </c>
      <c r="M975">
        <f t="shared" ca="1" si="75"/>
        <v>0</v>
      </c>
      <c r="N975">
        <f t="shared" ca="1" si="76"/>
        <v>47.5</v>
      </c>
      <c r="O975">
        <f t="shared" si="77"/>
        <v>0</v>
      </c>
      <c r="P975">
        <f t="shared" ca="1" si="78"/>
        <v>0</v>
      </c>
      <c r="Q975">
        <f t="shared" ca="1" si="79"/>
        <v>0</v>
      </c>
      <c r="R975">
        <v>47.5</v>
      </c>
      <c r="S975">
        <v>95</v>
      </c>
      <c r="T975" t="s">
        <v>306</v>
      </c>
      <c r="U975" t="s">
        <v>425</v>
      </c>
      <c r="V975" t="s">
        <v>196</v>
      </c>
    </row>
    <row r="976" spans="1:22" x14ac:dyDescent="0.25">
      <c r="A976">
        <v>38</v>
      </c>
      <c r="C976" t="s">
        <v>2366</v>
      </c>
      <c r="D976" t="s">
        <v>235</v>
      </c>
      <c r="E976" s="1" t="s">
        <v>648</v>
      </c>
      <c r="F976" t="s">
        <v>1700</v>
      </c>
      <c r="G976" t="s">
        <v>300</v>
      </c>
      <c r="H976" t="s">
        <v>509</v>
      </c>
      <c r="I976" t="s">
        <v>527</v>
      </c>
      <c r="J976" s="4" t="s">
        <v>528</v>
      </c>
      <c r="K976" t="s">
        <v>2366</v>
      </c>
      <c r="L976" t="s">
        <v>2367</v>
      </c>
      <c r="M976">
        <f t="shared" ca="1" si="75"/>
        <v>0</v>
      </c>
      <c r="N976">
        <f t="shared" ca="1" si="76"/>
        <v>47.5</v>
      </c>
      <c r="O976">
        <f t="shared" si="77"/>
        <v>0</v>
      </c>
      <c r="P976">
        <f t="shared" ca="1" si="78"/>
        <v>0</v>
      </c>
      <c r="Q976">
        <f t="shared" ca="1" si="79"/>
        <v>0</v>
      </c>
      <c r="R976">
        <v>47.5</v>
      </c>
      <c r="S976">
        <v>95</v>
      </c>
      <c r="T976" t="s">
        <v>300</v>
      </c>
      <c r="U976" t="s">
        <v>425</v>
      </c>
      <c r="V976" t="s">
        <v>196</v>
      </c>
    </row>
    <row r="977" spans="1:22" x14ac:dyDescent="0.25">
      <c r="A977">
        <v>38</v>
      </c>
      <c r="C977" t="s">
        <v>2368</v>
      </c>
      <c r="D977" t="s">
        <v>235</v>
      </c>
      <c r="E977" s="1" t="s">
        <v>648</v>
      </c>
      <c r="F977" t="s">
        <v>1700</v>
      </c>
      <c r="G977" t="s">
        <v>307</v>
      </c>
      <c r="H977" t="s">
        <v>509</v>
      </c>
      <c r="I977" t="s">
        <v>527</v>
      </c>
      <c r="J977" s="4" t="s">
        <v>528</v>
      </c>
      <c r="K977" t="s">
        <v>2368</v>
      </c>
      <c r="L977" t="s">
        <v>2369</v>
      </c>
      <c r="M977">
        <f t="shared" ca="1" si="75"/>
        <v>0</v>
      </c>
      <c r="N977">
        <f t="shared" ca="1" si="76"/>
        <v>47.5</v>
      </c>
      <c r="O977">
        <f t="shared" si="77"/>
        <v>0</v>
      </c>
      <c r="P977">
        <f t="shared" ca="1" si="78"/>
        <v>0</v>
      </c>
      <c r="Q977">
        <f t="shared" ca="1" si="79"/>
        <v>0</v>
      </c>
      <c r="R977">
        <v>47.5</v>
      </c>
      <c r="S977">
        <v>95</v>
      </c>
      <c r="T977" t="s">
        <v>307</v>
      </c>
      <c r="U977" t="s">
        <v>425</v>
      </c>
      <c r="V977" t="s">
        <v>196</v>
      </c>
    </row>
    <row r="978" spans="1:22" x14ac:dyDescent="0.25">
      <c r="A978">
        <v>38</v>
      </c>
      <c r="C978" t="s">
        <v>2370</v>
      </c>
      <c r="D978" t="s">
        <v>235</v>
      </c>
      <c r="E978" s="1" t="s">
        <v>648</v>
      </c>
      <c r="F978" t="s">
        <v>1700</v>
      </c>
      <c r="G978" t="s">
        <v>309</v>
      </c>
      <c r="H978" t="s">
        <v>509</v>
      </c>
      <c r="I978" t="s">
        <v>527</v>
      </c>
      <c r="J978" s="4" t="s">
        <v>528</v>
      </c>
      <c r="K978" t="s">
        <v>2370</v>
      </c>
      <c r="L978" t="s">
        <v>2371</v>
      </c>
      <c r="M978">
        <f t="shared" ca="1" si="75"/>
        <v>0</v>
      </c>
      <c r="N978">
        <f t="shared" ca="1" si="76"/>
        <v>47.5</v>
      </c>
      <c r="O978">
        <f t="shared" si="77"/>
        <v>0</v>
      </c>
      <c r="P978">
        <f t="shared" ca="1" si="78"/>
        <v>0</v>
      </c>
      <c r="Q978">
        <f t="shared" ca="1" si="79"/>
        <v>0</v>
      </c>
      <c r="R978">
        <v>47.5</v>
      </c>
      <c r="S978">
        <v>95</v>
      </c>
      <c r="T978" t="s">
        <v>309</v>
      </c>
      <c r="U978" t="s">
        <v>425</v>
      </c>
      <c r="V978" t="s">
        <v>196</v>
      </c>
    </row>
    <row r="979" spans="1:22" x14ac:dyDescent="0.25">
      <c r="A979">
        <v>38</v>
      </c>
      <c r="C979" t="s">
        <v>2372</v>
      </c>
      <c r="D979" t="s">
        <v>235</v>
      </c>
      <c r="E979" s="1" t="s">
        <v>648</v>
      </c>
      <c r="F979" t="s">
        <v>1700</v>
      </c>
      <c r="G979" t="s">
        <v>217</v>
      </c>
      <c r="H979" t="s">
        <v>509</v>
      </c>
      <c r="I979" t="s">
        <v>527</v>
      </c>
      <c r="J979" s="4" t="s">
        <v>528</v>
      </c>
      <c r="K979" t="s">
        <v>2372</v>
      </c>
      <c r="L979" t="s">
        <v>2373</v>
      </c>
      <c r="M979">
        <f t="shared" ca="1" si="75"/>
        <v>0</v>
      </c>
      <c r="N979">
        <f t="shared" ca="1" si="76"/>
        <v>47.5</v>
      </c>
      <c r="O979">
        <f t="shared" si="77"/>
        <v>0</v>
      </c>
      <c r="P979">
        <f t="shared" ca="1" si="78"/>
        <v>0</v>
      </c>
      <c r="Q979">
        <f t="shared" ca="1" si="79"/>
        <v>0</v>
      </c>
      <c r="R979">
        <v>47.5</v>
      </c>
      <c r="S979">
        <v>95</v>
      </c>
      <c r="T979" t="s">
        <v>217</v>
      </c>
      <c r="U979" t="s">
        <v>425</v>
      </c>
      <c r="V979" t="s">
        <v>196</v>
      </c>
    </row>
    <row r="980" spans="1:22" x14ac:dyDescent="0.25">
      <c r="A980">
        <v>38</v>
      </c>
      <c r="C980" t="s">
        <v>2374</v>
      </c>
      <c r="D980" t="s">
        <v>235</v>
      </c>
      <c r="E980" s="1" t="s">
        <v>648</v>
      </c>
      <c r="F980" t="s">
        <v>1700</v>
      </c>
      <c r="G980" t="s">
        <v>314</v>
      </c>
      <c r="H980" t="s">
        <v>509</v>
      </c>
      <c r="I980" t="s">
        <v>527</v>
      </c>
      <c r="J980" s="4" t="s">
        <v>528</v>
      </c>
      <c r="K980" t="s">
        <v>2374</v>
      </c>
      <c r="L980" t="s">
        <v>2375</v>
      </c>
      <c r="M980">
        <f t="shared" ca="1" si="75"/>
        <v>0</v>
      </c>
      <c r="N980">
        <f t="shared" ca="1" si="76"/>
        <v>47.5</v>
      </c>
      <c r="O980">
        <f t="shared" si="77"/>
        <v>0</v>
      </c>
      <c r="P980">
        <f t="shared" ca="1" si="78"/>
        <v>0</v>
      </c>
      <c r="Q980">
        <f t="shared" ca="1" si="79"/>
        <v>0</v>
      </c>
      <c r="R980">
        <v>47.5</v>
      </c>
      <c r="S980">
        <v>95</v>
      </c>
      <c r="T980" t="s">
        <v>314</v>
      </c>
      <c r="U980" t="s">
        <v>425</v>
      </c>
      <c r="V980" t="s">
        <v>196</v>
      </c>
    </row>
    <row r="981" spans="1:22" x14ac:dyDescent="0.25">
      <c r="A981">
        <v>38</v>
      </c>
      <c r="C981" t="s">
        <v>2376</v>
      </c>
      <c r="D981" t="s">
        <v>235</v>
      </c>
      <c r="E981" s="1" t="s">
        <v>648</v>
      </c>
      <c r="F981" t="s">
        <v>1700</v>
      </c>
      <c r="G981" t="s">
        <v>301</v>
      </c>
      <c r="H981" t="s">
        <v>509</v>
      </c>
      <c r="I981" t="s">
        <v>527</v>
      </c>
      <c r="J981" s="4" t="s">
        <v>528</v>
      </c>
      <c r="K981" t="s">
        <v>2376</v>
      </c>
      <c r="L981" t="s">
        <v>2377</v>
      </c>
      <c r="M981">
        <f t="shared" ca="1" si="75"/>
        <v>0</v>
      </c>
      <c r="N981">
        <f t="shared" ca="1" si="76"/>
        <v>47.5</v>
      </c>
      <c r="O981">
        <f t="shared" si="77"/>
        <v>0</v>
      </c>
      <c r="P981">
        <f t="shared" ca="1" si="78"/>
        <v>0</v>
      </c>
      <c r="Q981">
        <f t="shared" ca="1" si="79"/>
        <v>0</v>
      </c>
      <c r="R981">
        <v>47.5</v>
      </c>
      <c r="S981">
        <v>95</v>
      </c>
      <c r="T981" t="s">
        <v>301</v>
      </c>
      <c r="U981" t="s">
        <v>425</v>
      </c>
      <c r="V981" t="s">
        <v>196</v>
      </c>
    </row>
    <row r="982" spans="1:22" x14ac:dyDescent="0.25">
      <c r="A982">
        <v>38</v>
      </c>
      <c r="C982" t="s">
        <v>2378</v>
      </c>
      <c r="D982" t="s">
        <v>235</v>
      </c>
      <c r="E982" s="1" t="s">
        <v>648</v>
      </c>
      <c r="F982" t="s">
        <v>1700</v>
      </c>
      <c r="G982" t="s">
        <v>303</v>
      </c>
      <c r="H982" t="s">
        <v>509</v>
      </c>
      <c r="I982" t="s">
        <v>527</v>
      </c>
      <c r="J982" s="4" t="s">
        <v>528</v>
      </c>
      <c r="K982" t="s">
        <v>2378</v>
      </c>
      <c r="L982" t="s">
        <v>2379</v>
      </c>
      <c r="M982">
        <f t="shared" ca="1" si="75"/>
        <v>0</v>
      </c>
      <c r="N982">
        <f t="shared" ca="1" si="76"/>
        <v>47.5</v>
      </c>
      <c r="O982">
        <f t="shared" si="77"/>
        <v>0</v>
      </c>
      <c r="P982">
        <f t="shared" ca="1" si="78"/>
        <v>0</v>
      </c>
      <c r="Q982">
        <f t="shared" ca="1" si="79"/>
        <v>0</v>
      </c>
      <c r="R982">
        <v>47.5</v>
      </c>
      <c r="S982">
        <v>95</v>
      </c>
      <c r="T982" t="s">
        <v>303</v>
      </c>
      <c r="U982" t="s">
        <v>425</v>
      </c>
      <c r="V982" t="s">
        <v>196</v>
      </c>
    </row>
    <row r="983" spans="1:22" x14ac:dyDescent="0.25">
      <c r="A983">
        <v>38</v>
      </c>
      <c r="C983" t="s">
        <v>2380</v>
      </c>
      <c r="D983" t="s">
        <v>235</v>
      </c>
      <c r="E983" s="1" t="s">
        <v>648</v>
      </c>
      <c r="F983" t="s">
        <v>1700</v>
      </c>
      <c r="G983" t="s">
        <v>305</v>
      </c>
      <c r="H983" t="s">
        <v>509</v>
      </c>
      <c r="I983" t="s">
        <v>527</v>
      </c>
      <c r="J983" s="4" t="s">
        <v>528</v>
      </c>
      <c r="K983" t="s">
        <v>2380</v>
      </c>
      <c r="L983" t="s">
        <v>2381</v>
      </c>
      <c r="M983">
        <f t="shared" ca="1" si="75"/>
        <v>0</v>
      </c>
      <c r="N983">
        <f t="shared" ca="1" si="76"/>
        <v>47.5</v>
      </c>
      <c r="O983">
        <f t="shared" si="77"/>
        <v>0</v>
      </c>
      <c r="P983">
        <f t="shared" ca="1" si="78"/>
        <v>0</v>
      </c>
      <c r="Q983">
        <f t="shared" ca="1" si="79"/>
        <v>0</v>
      </c>
      <c r="R983">
        <v>47.5</v>
      </c>
      <c r="S983">
        <v>95</v>
      </c>
      <c r="T983" t="s">
        <v>305</v>
      </c>
      <c r="U983" t="s">
        <v>425</v>
      </c>
      <c r="V983" t="s">
        <v>196</v>
      </c>
    </row>
    <row r="984" spans="1:22" x14ac:dyDescent="0.25">
      <c r="A984">
        <v>38</v>
      </c>
      <c r="C984" t="s">
        <v>2382</v>
      </c>
      <c r="D984" t="s">
        <v>235</v>
      </c>
      <c r="E984" s="1" t="s">
        <v>648</v>
      </c>
      <c r="F984" t="s">
        <v>1700</v>
      </c>
      <c r="G984" t="s">
        <v>306</v>
      </c>
      <c r="H984" t="s">
        <v>509</v>
      </c>
      <c r="I984" t="s">
        <v>527</v>
      </c>
      <c r="J984" s="4" t="s">
        <v>528</v>
      </c>
      <c r="K984" t="s">
        <v>2382</v>
      </c>
      <c r="L984" t="s">
        <v>2383</v>
      </c>
      <c r="M984">
        <f t="shared" ca="1" si="75"/>
        <v>0</v>
      </c>
      <c r="N984">
        <f t="shared" ca="1" si="76"/>
        <v>47.5</v>
      </c>
      <c r="O984">
        <f t="shared" si="77"/>
        <v>0</v>
      </c>
      <c r="P984">
        <f t="shared" ca="1" si="78"/>
        <v>0</v>
      </c>
      <c r="Q984">
        <f t="shared" ca="1" si="79"/>
        <v>0</v>
      </c>
      <c r="R984">
        <v>47.5</v>
      </c>
      <c r="S984">
        <v>95</v>
      </c>
      <c r="T984" t="s">
        <v>306</v>
      </c>
      <c r="U984" t="s">
        <v>425</v>
      </c>
      <c r="V984" t="s">
        <v>196</v>
      </c>
    </row>
    <row r="985" spans="1:22" x14ac:dyDescent="0.25">
      <c r="A985">
        <v>39</v>
      </c>
      <c r="C985" t="s">
        <v>2384</v>
      </c>
      <c r="D985" t="s">
        <v>235</v>
      </c>
      <c r="E985" s="1" t="s">
        <v>648</v>
      </c>
      <c r="F985" t="s">
        <v>829</v>
      </c>
      <c r="G985" t="s">
        <v>300</v>
      </c>
      <c r="H985" t="s">
        <v>509</v>
      </c>
      <c r="I985" t="s">
        <v>527</v>
      </c>
      <c r="J985" s="4" t="s">
        <v>528</v>
      </c>
      <c r="K985" t="s">
        <v>2384</v>
      </c>
      <c r="L985" t="s">
        <v>2385</v>
      </c>
      <c r="M985">
        <f t="shared" ca="1" si="75"/>
        <v>0</v>
      </c>
      <c r="N985">
        <f t="shared" ca="1" si="76"/>
        <v>47.5</v>
      </c>
      <c r="O985">
        <f t="shared" si="77"/>
        <v>0</v>
      </c>
      <c r="P985">
        <f t="shared" ca="1" si="78"/>
        <v>0</v>
      </c>
      <c r="Q985">
        <f t="shared" ca="1" si="79"/>
        <v>0</v>
      </c>
      <c r="R985">
        <v>47.5</v>
      </c>
      <c r="S985">
        <v>95</v>
      </c>
      <c r="T985" t="s">
        <v>300</v>
      </c>
      <c r="U985" t="s">
        <v>425</v>
      </c>
      <c r="V985" t="s">
        <v>196</v>
      </c>
    </row>
    <row r="986" spans="1:22" x14ac:dyDescent="0.25">
      <c r="A986">
        <v>39</v>
      </c>
      <c r="C986" t="s">
        <v>2386</v>
      </c>
      <c r="D986" t="s">
        <v>235</v>
      </c>
      <c r="E986" s="1" t="s">
        <v>648</v>
      </c>
      <c r="F986" t="s">
        <v>829</v>
      </c>
      <c r="G986" t="s">
        <v>307</v>
      </c>
      <c r="H986" t="s">
        <v>509</v>
      </c>
      <c r="I986" t="s">
        <v>527</v>
      </c>
      <c r="J986" s="4" t="s">
        <v>528</v>
      </c>
      <c r="K986" t="s">
        <v>2386</v>
      </c>
      <c r="L986" t="s">
        <v>2387</v>
      </c>
      <c r="M986">
        <f t="shared" ca="1" si="75"/>
        <v>0</v>
      </c>
      <c r="N986">
        <f t="shared" ca="1" si="76"/>
        <v>47.5</v>
      </c>
      <c r="O986">
        <f t="shared" si="77"/>
        <v>0</v>
      </c>
      <c r="P986">
        <f t="shared" ca="1" si="78"/>
        <v>0</v>
      </c>
      <c r="Q986">
        <f t="shared" ca="1" si="79"/>
        <v>0</v>
      </c>
      <c r="R986">
        <v>47.5</v>
      </c>
      <c r="S986">
        <v>95</v>
      </c>
      <c r="T986" t="s">
        <v>307</v>
      </c>
      <c r="U986" t="s">
        <v>425</v>
      </c>
      <c r="V986" t="s">
        <v>196</v>
      </c>
    </row>
    <row r="987" spans="1:22" x14ac:dyDescent="0.25">
      <c r="A987">
        <v>39</v>
      </c>
      <c r="C987" t="s">
        <v>2388</v>
      </c>
      <c r="D987" t="s">
        <v>235</v>
      </c>
      <c r="E987" s="1" t="s">
        <v>648</v>
      </c>
      <c r="F987" t="s">
        <v>829</v>
      </c>
      <c r="G987" t="s">
        <v>309</v>
      </c>
      <c r="H987" t="s">
        <v>509</v>
      </c>
      <c r="I987" t="s">
        <v>527</v>
      </c>
      <c r="J987" s="4" t="s">
        <v>528</v>
      </c>
      <c r="K987" t="s">
        <v>2388</v>
      </c>
      <c r="L987" t="s">
        <v>2389</v>
      </c>
      <c r="M987">
        <f t="shared" ca="1" si="75"/>
        <v>0</v>
      </c>
      <c r="N987">
        <f t="shared" ca="1" si="76"/>
        <v>47.5</v>
      </c>
      <c r="O987">
        <f t="shared" si="77"/>
        <v>0</v>
      </c>
      <c r="P987">
        <f t="shared" ca="1" si="78"/>
        <v>0</v>
      </c>
      <c r="Q987">
        <f t="shared" ca="1" si="79"/>
        <v>0</v>
      </c>
      <c r="R987">
        <v>47.5</v>
      </c>
      <c r="S987">
        <v>95</v>
      </c>
      <c r="T987" t="s">
        <v>309</v>
      </c>
      <c r="U987" t="s">
        <v>425</v>
      </c>
      <c r="V987" t="s">
        <v>196</v>
      </c>
    </row>
    <row r="988" spans="1:22" x14ac:dyDescent="0.25">
      <c r="A988">
        <v>39</v>
      </c>
      <c r="C988" t="s">
        <v>2390</v>
      </c>
      <c r="D988" t="s">
        <v>235</v>
      </c>
      <c r="E988" s="1" t="s">
        <v>648</v>
      </c>
      <c r="F988" t="s">
        <v>829</v>
      </c>
      <c r="G988" t="s">
        <v>217</v>
      </c>
      <c r="H988" t="s">
        <v>509</v>
      </c>
      <c r="I988" t="s">
        <v>527</v>
      </c>
      <c r="J988" s="4" t="s">
        <v>528</v>
      </c>
      <c r="K988" t="s">
        <v>2390</v>
      </c>
      <c r="L988" t="s">
        <v>2391</v>
      </c>
      <c r="M988">
        <f t="shared" ca="1" si="75"/>
        <v>0</v>
      </c>
      <c r="N988">
        <f t="shared" ca="1" si="76"/>
        <v>47.5</v>
      </c>
      <c r="O988">
        <f t="shared" si="77"/>
        <v>0</v>
      </c>
      <c r="P988">
        <f t="shared" ca="1" si="78"/>
        <v>0</v>
      </c>
      <c r="Q988">
        <f t="shared" ca="1" si="79"/>
        <v>0</v>
      </c>
      <c r="R988">
        <v>47.5</v>
      </c>
      <c r="S988">
        <v>95</v>
      </c>
      <c r="T988" t="s">
        <v>217</v>
      </c>
      <c r="U988" t="s">
        <v>425</v>
      </c>
      <c r="V988" t="s">
        <v>196</v>
      </c>
    </row>
    <row r="989" spans="1:22" x14ac:dyDescent="0.25">
      <c r="A989">
        <v>39</v>
      </c>
      <c r="C989" t="s">
        <v>2392</v>
      </c>
      <c r="D989" t="s">
        <v>235</v>
      </c>
      <c r="E989" s="1" t="s">
        <v>648</v>
      </c>
      <c r="F989" t="s">
        <v>829</v>
      </c>
      <c r="G989" t="s">
        <v>314</v>
      </c>
      <c r="H989" t="s">
        <v>509</v>
      </c>
      <c r="I989" t="s">
        <v>527</v>
      </c>
      <c r="J989" s="4" t="s">
        <v>528</v>
      </c>
      <c r="K989" t="s">
        <v>2392</v>
      </c>
      <c r="L989" t="s">
        <v>2393</v>
      </c>
      <c r="M989">
        <f t="shared" ca="1" si="75"/>
        <v>0</v>
      </c>
      <c r="N989">
        <f t="shared" ca="1" si="76"/>
        <v>47.5</v>
      </c>
      <c r="O989">
        <f t="shared" si="77"/>
        <v>0</v>
      </c>
      <c r="P989">
        <f t="shared" ca="1" si="78"/>
        <v>0</v>
      </c>
      <c r="Q989">
        <f t="shared" ca="1" si="79"/>
        <v>0</v>
      </c>
      <c r="R989">
        <v>47.5</v>
      </c>
      <c r="S989">
        <v>95</v>
      </c>
      <c r="T989" t="s">
        <v>314</v>
      </c>
      <c r="U989" t="s">
        <v>425</v>
      </c>
      <c r="V989" t="s">
        <v>196</v>
      </c>
    </row>
    <row r="990" spans="1:22" x14ac:dyDescent="0.25">
      <c r="A990">
        <v>39</v>
      </c>
      <c r="C990" t="s">
        <v>2394</v>
      </c>
      <c r="D990" t="s">
        <v>235</v>
      </c>
      <c r="E990" s="1" t="s">
        <v>648</v>
      </c>
      <c r="F990" t="s">
        <v>829</v>
      </c>
      <c r="G990" t="s">
        <v>301</v>
      </c>
      <c r="H990" t="s">
        <v>509</v>
      </c>
      <c r="I990" t="s">
        <v>527</v>
      </c>
      <c r="J990" s="4" t="s">
        <v>528</v>
      </c>
      <c r="K990" t="s">
        <v>2394</v>
      </c>
      <c r="L990" t="s">
        <v>2395</v>
      </c>
      <c r="M990">
        <f t="shared" ca="1" si="75"/>
        <v>0</v>
      </c>
      <c r="N990">
        <f t="shared" ca="1" si="76"/>
        <v>47.5</v>
      </c>
      <c r="O990">
        <f t="shared" si="77"/>
        <v>0</v>
      </c>
      <c r="P990">
        <f t="shared" ca="1" si="78"/>
        <v>0</v>
      </c>
      <c r="Q990">
        <f t="shared" ca="1" si="79"/>
        <v>0</v>
      </c>
      <c r="R990">
        <v>47.5</v>
      </c>
      <c r="S990">
        <v>95</v>
      </c>
      <c r="T990" t="s">
        <v>301</v>
      </c>
      <c r="U990" t="s">
        <v>425</v>
      </c>
      <c r="V990" t="s">
        <v>196</v>
      </c>
    </row>
    <row r="991" spans="1:22" x14ac:dyDescent="0.25">
      <c r="A991">
        <v>39</v>
      </c>
      <c r="C991" t="s">
        <v>2396</v>
      </c>
      <c r="D991" t="s">
        <v>235</v>
      </c>
      <c r="E991" s="1" t="s">
        <v>648</v>
      </c>
      <c r="F991" t="s">
        <v>829</v>
      </c>
      <c r="G991" t="s">
        <v>303</v>
      </c>
      <c r="H991" t="s">
        <v>509</v>
      </c>
      <c r="I991" t="s">
        <v>527</v>
      </c>
      <c r="J991" s="4" t="s">
        <v>528</v>
      </c>
      <c r="K991" t="s">
        <v>2396</v>
      </c>
      <c r="L991" t="s">
        <v>2397</v>
      </c>
      <c r="M991">
        <f t="shared" ca="1" si="75"/>
        <v>0</v>
      </c>
      <c r="N991">
        <f t="shared" ca="1" si="76"/>
        <v>47.5</v>
      </c>
      <c r="O991">
        <f t="shared" si="77"/>
        <v>0</v>
      </c>
      <c r="P991">
        <f t="shared" ca="1" si="78"/>
        <v>0</v>
      </c>
      <c r="Q991">
        <f t="shared" ca="1" si="79"/>
        <v>0</v>
      </c>
      <c r="R991">
        <v>47.5</v>
      </c>
      <c r="S991">
        <v>95</v>
      </c>
      <c r="T991" t="s">
        <v>303</v>
      </c>
      <c r="U991" t="s">
        <v>425</v>
      </c>
      <c r="V991" t="s">
        <v>196</v>
      </c>
    </row>
    <row r="992" spans="1:22" x14ac:dyDescent="0.25">
      <c r="A992">
        <v>39</v>
      </c>
      <c r="C992" t="s">
        <v>2398</v>
      </c>
      <c r="D992" t="s">
        <v>235</v>
      </c>
      <c r="E992" s="1" t="s">
        <v>648</v>
      </c>
      <c r="F992" t="s">
        <v>829</v>
      </c>
      <c r="G992" t="s">
        <v>305</v>
      </c>
      <c r="H992" t="s">
        <v>509</v>
      </c>
      <c r="I992" t="s">
        <v>527</v>
      </c>
      <c r="J992" s="4" t="s">
        <v>528</v>
      </c>
      <c r="K992" t="s">
        <v>2398</v>
      </c>
      <c r="L992" t="s">
        <v>2399</v>
      </c>
      <c r="M992">
        <f t="shared" ca="1" si="75"/>
        <v>0</v>
      </c>
      <c r="N992">
        <f t="shared" ca="1" si="76"/>
        <v>47.5</v>
      </c>
      <c r="O992">
        <f t="shared" si="77"/>
        <v>0</v>
      </c>
      <c r="P992">
        <f t="shared" ca="1" si="78"/>
        <v>0</v>
      </c>
      <c r="Q992">
        <f t="shared" ca="1" si="79"/>
        <v>0</v>
      </c>
      <c r="R992">
        <v>47.5</v>
      </c>
      <c r="S992">
        <v>95</v>
      </c>
      <c r="T992" t="s">
        <v>305</v>
      </c>
      <c r="U992" t="s">
        <v>425</v>
      </c>
      <c r="V992" t="s">
        <v>196</v>
      </c>
    </row>
    <row r="993" spans="1:22" x14ac:dyDescent="0.25">
      <c r="A993">
        <v>39</v>
      </c>
      <c r="C993" t="s">
        <v>2400</v>
      </c>
      <c r="D993" t="s">
        <v>235</v>
      </c>
      <c r="E993" s="1" t="s">
        <v>648</v>
      </c>
      <c r="F993" t="s">
        <v>829</v>
      </c>
      <c r="G993" t="s">
        <v>306</v>
      </c>
      <c r="H993" t="s">
        <v>509</v>
      </c>
      <c r="I993" t="s">
        <v>527</v>
      </c>
      <c r="J993" s="4" t="s">
        <v>528</v>
      </c>
      <c r="K993" t="s">
        <v>2400</v>
      </c>
      <c r="L993" t="s">
        <v>2401</v>
      </c>
      <c r="M993">
        <f t="shared" ca="1" si="75"/>
        <v>0</v>
      </c>
      <c r="N993">
        <f t="shared" ca="1" si="76"/>
        <v>47.5</v>
      </c>
      <c r="O993">
        <f t="shared" si="77"/>
        <v>0</v>
      </c>
      <c r="P993">
        <f t="shared" ca="1" si="78"/>
        <v>0</v>
      </c>
      <c r="Q993">
        <f t="shared" ca="1" si="79"/>
        <v>0</v>
      </c>
      <c r="R993">
        <v>47.5</v>
      </c>
      <c r="S993">
        <v>95</v>
      </c>
      <c r="T993" t="s">
        <v>306</v>
      </c>
      <c r="U993" t="s">
        <v>425</v>
      </c>
      <c r="V993" t="s">
        <v>196</v>
      </c>
    </row>
    <row r="994" spans="1:22" x14ac:dyDescent="0.25">
      <c r="A994">
        <v>40</v>
      </c>
      <c r="C994" t="s">
        <v>2402</v>
      </c>
      <c r="D994" t="s">
        <v>318</v>
      </c>
      <c r="E994" s="1" t="s">
        <v>319</v>
      </c>
      <c r="F994" t="s">
        <v>561</v>
      </c>
      <c r="G994" t="s">
        <v>208</v>
      </c>
      <c r="H994" t="s">
        <v>509</v>
      </c>
      <c r="I994" t="s">
        <v>527</v>
      </c>
      <c r="J994" s="4" t="s">
        <v>528</v>
      </c>
      <c r="K994" t="s">
        <v>2402</v>
      </c>
      <c r="L994" t="s">
        <v>2403</v>
      </c>
      <c r="M994">
        <f t="shared" ca="1" si="75"/>
        <v>0</v>
      </c>
      <c r="N994">
        <f t="shared" ca="1" si="76"/>
        <v>50</v>
      </c>
      <c r="O994">
        <f t="shared" si="77"/>
        <v>0</v>
      </c>
      <c r="P994">
        <f t="shared" ca="1" si="78"/>
        <v>0</v>
      </c>
      <c r="Q994">
        <f t="shared" ca="1" si="79"/>
        <v>0</v>
      </c>
      <c r="R994">
        <v>50</v>
      </c>
      <c r="S994">
        <v>100</v>
      </c>
      <c r="T994" t="s">
        <v>208</v>
      </c>
      <c r="U994" t="s">
        <v>425</v>
      </c>
      <c r="V994" t="s">
        <v>196</v>
      </c>
    </row>
    <row r="995" spans="1:22" x14ac:dyDescent="0.25">
      <c r="A995">
        <v>40</v>
      </c>
      <c r="C995" t="s">
        <v>2404</v>
      </c>
      <c r="D995" t="s">
        <v>318</v>
      </c>
      <c r="E995" s="1" t="s">
        <v>319</v>
      </c>
      <c r="F995" t="s">
        <v>561</v>
      </c>
      <c r="G995" t="s">
        <v>49</v>
      </c>
      <c r="H995" t="s">
        <v>509</v>
      </c>
      <c r="I995" t="s">
        <v>527</v>
      </c>
      <c r="J995" s="4" t="s">
        <v>528</v>
      </c>
      <c r="K995" t="s">
        <v>2404</v>
      </c>
      <c r="L995" t="s">
        <v>2405</v>
      </c>
      <c r="M995">
        <f t="shared" ca="1" si="75"/>
        <v>0</v>
      </c>
      <c r="N995">
        <f t="shared" ca="1" si="76"/>
        <v>50</v>
      </c>
      <c r="O995">
        <f t="shared" si="77"/>
        <v>0</v>
      </c>
      <c r="P995">
        <f t="shared" ca="1" si="78"/>
        <v>0</v>
      </c>
      <c r="Q995">
        <f t="shared" ca="1" si="79"/>
        <v>0</v>
      </c>
      <c r="R995">
        <v>50</v>
      </c>
      <c r="S995">
        <v>100</v>
      </c>
      <c r="T995" t="s">
        <v>49</v>
      </c>
      <c r="U995" t="s">
        <v>425</v>
      </c>
      <c r="V995" t="s">
        <v>196</v>
      </c>
    </row>
    <row r="996" spans="1:22" x14ac:dyDescent="0.25">
      <c r="A996">
        <v>40</v>
      </c>
      <c r="C996" t="s">
        <v>2406</v>
      </c>
      <c r="D996" t="s">
        <v>318</v>
      </c>
      <c r="E996" s="1" t="s">
        <v>319</v>
      </c>
      <c r="F996" t="s">
        <v>561</v>
      </c>
      <c r="G996" t="s">
        <v>50</v>
      </c>
      <c r="H996" t="s">
        <v>509</v>
      </c>
      <c r="I996" t="s">
        <v>527</v>
      </c>
      <c r="J996" s="4" t="s">
        <v>528</v>
      </c>
      <c r="K996" t="s">
        <v>2406</v>
      </c>
      <c r="L996" t="s">
        <v>2407</v>
      </c>
      <c r="M996">
        <f t="shared" ca="1" si="75"/>
        <v>0</v>
      </c>
      <c r="N996">
        <f t="shared" ca="1" si="76"/>
        <v>50</v>
      </c>
      <c r="O996">
        <f t="shared" si="77"/>
        <v>0</v>
      </c>
      <c r="P996">
        <f t="shared" ca="1" si="78"/>
        <v>0</v>
      </c>
      <c r="Q996">
        <f t="shared" ca="1" si="79"/>
        <v>0</v>
      </c>
      <c r="R996">
        <v>50</v>
      </c>
      <c r="S996">
        <v>100</v>
      </c>
      <c r="T996" t="s">
        <v>50</v>
      </c>
      <c r="U996" t="s">
        <v>425</v>
      </c>
      <c r="V996" t="s">
        <v>196</v>
      </c>
    </row>
    <row r="997" spans="1:22" x14ac:dyDescent="0.25">
      <c r="A997">
        <v>40</v>
      </c>
      <c r="C997" t="s">
        <v>2408</v>
      </c>
      <c r="D997" t="s">
        <v>318</v>
      </c>
      <c r="E997" s="1" t="s">
        <v>319</v>
      </c>
      <c r="F997" t="s">
        <v>561</v>
      </c>
      <c r="G997" t="s">
        <v>51</v>
      </c>
      <c r="H997" t="s">
        <v>509</v>
      </c>
      <c r="I997" t="s">
        <v>527</v>
      </c>
      <c r="J997" s="4" t="s">
        <v>528</v>
      </c>
      <c r="K997" t="s">
        <v>2408</v>
      </c>
      <c r="L997" t="s">
        <v>2409</v>
      </c>
      <c r="M997">
        <f t="shared" ca="1" si="75"/>
        <v>0</v>
      </c>
      <c r="N997">
        <f t="shared" ca="1" si="76"/>
        <v>50</v>
      </c>
      <c r="O997">
        <f t="shared" si="77"/>
        <v>0</v>
      </c>
      <c r="P997">
        <f t="shared" ca="1" si="78"/>
        <v>0</v>
      </c>
      <c r="Q997">
        <f t="shared" ca="1" si="79"/>
        <v>0</v>
      </c>
      <c r="R997">
        <v>50</v>
      </c>
      <c r="S997">
        <v>100</v>
      </c>
      <c r="T997" t="s">
        <v>51</v>
      </c>
      <c r="U997" t="s">
        <v>425</v>
      </c>
      <c r="V997" t="s">
        <v>196</v>
      </c>
    </row>
    <row r="998" spans="1:22" x14ac:dyDescent="0.25">
      <c r="A998">
        <v>40</v>
      </c>
      <c r="C998" t="s">
        <v>2410</v>
      </c>
      <c r="D998" t="s">
        <v>318</v>
      </c>
      <c r="E998" s="1" t="s">
        <v>319</v>
      </c>
      <c r="F998" t="s">
        <v>561</v>
      </c>
      <c r="G998" t="s">
        <v>52</v>
      </c>
      <c r="H998" t="s">
        <v>509</v>
      </c>
      <c r="I998" t="s">
        <v>527</v>
      </c>
      <c r="J998" s="4" t="s">
        <v>528</v>
      </c>
      <c r="K998" t="s">
        <v>2410</v>
      </c>
      <c r="L998" t="s">
        <v>2411</v>
      </c>
      <c r="M998">
        <f t="shared" ca="1" si="75"/>
        <v>0</v>
      </c>
      <c r="N998">
        <f t="shared" ca="1" si="76"/>
        <v>50</v>
      </c>
      <c r="O998">
        <f t="shared" si="77"/>
        <v>0</v>
      </c>
      <c r="P998">
        <f t="shared" ca="1" si="78"/>
        <v>0</v>
      </c>
      <c r="Q998">
        <f t="shared" ca="1" si="79"/>
        <v>0</v>
      </c>
      <c r="R998">
        <v>50</v>
      </c>
      <c r="S998">
        <v>100</v>
      </c>
      <c r="T998" t="s">
        <v>52</v>
      </c>
      <c r="U998" t="s">
        <v>425</v>
      </c>
      <c r="V998" t="s">
        <v>196</v>
      </c>
    </row>
    <row r="999" spans="1:22" x14ac:dyDescent="0.25">
      <c r="A999">
        <v>40</v>
      </c>
      <c r="C999" t="s">
        <v>2412</v>
      </c>
      <c r="D999" t="s">
        <v>318</v>
      </c>
      <c r="E999" s="1" t="s">
        <v>319</v>
      </c>
      <c r="F999" t="s">
        <v>561</v>
      </c>
      <c r="G999" t="s">
        <v>53</v>
      </c>
      <c r="H999" t="s">
        <v>509</v>
      </c>
      <c r="I999" t="s">
        <v>527</v>
      </c>
      <c r="J999" s="4" t="s">
        <v>528</v>
      </c>
      <c r="K999" t="s">
        <v>2412</v>
      </c>
      <c r="L999" t="s">
        <v>2413</v>
      </c>
      <c r="M999">
        <f t="shared" ca="1" si="75"/>
        <v>0</v>
      </c>
      <c r="N999">
        <f t="shared" ca="1" si="76"/>
        <v>50</v>
      </c>
      <c r="O999">
        <f t="shared" si="77"/>
        <v>0</v>
      </c>
      <c r="P999">
        <f t="shared" ca="1" si="78"/>
        <v>0</v>
      </c>
      <c r="Q999">
        <f t="shared" ca="1" si="79"/>
        <v>0</v>
      </c>
      <c r="R999">
        <v>50</v>
      </c>
      <c r="S999">
        <v>100</v>
      </c>
      <c r="T999" t="s">
        <v>53</v>
      </c>
      <c r="U999" t="s">
        <v>425</v>
      </c>
      <c r="V999" t="s">
        <v>196</v>
      </c>
    </row>
    <row r="1000" spans="1:22" x14ac:dyDescent="0.25">
      <c r="A1000">
        <v>41</v>
      </c>
      <c r="C1000" t="s">
        <v>2414</v>
      </c>
      <c r="D1000" t="s">
        <v>318</v>
      </c>
      <c r="E1000" s="1" t="s">
        <v>319</v>
      </c>
      <c r="F1000" t="s">
        <v>1403</v>
      </c>
      <c r="G1000" t="s">
        <v>208</v>
      </c>
      <c r="H1000" t="s">
        <v>509</v>
      </c>
      <c r="I1000" t="s">
        <v>527</v>
      </c>
      <c r="J1000" s="4" t="s">
        <v>528</v>
      </c>
      <c r="K1000" t="s">
        <v>2414</v>
      </c>
      <c r="L1000" t="s">
        <v>2415</v>
      </c>
      <c r="M1000">
        <f t="shared" ca="1" si="75"/>
        <v>0</v>
      </c>
      <c r="N1000">
        <f t="shared" ca="1" si="76"/>
        <v>50</v>
      </c>
      <c r="O1000">
        <f t="shared" si="77"/>
        <v>0</v>
      </c>
      <c r="P1000">
        <f t="shared" ca="1" si="78"/>
        <v>0</v>
      </c>
      <c r="Q1000">
        <f t="shared" ca="1" si="79"/>
        <v>0</v>
      </c>
      <c r="R1000">
        <v>50</v>
      </c>
      <c r="S1000">
        <v>100</v>
      </c>
      <c r="T1000" t="s">
        <v>208</v>
      </c>
      <c r="U1000" t="s">
        <v>425</v>
      </c>
      <c r="V1000" t="s">
        <v>196</v>
      </c>
    </row>
    <row r="1001" spans="1:22" x14ac:dyDescent="0.25">
      <c r="A1001">
        <v>41</v>
      </c>
      <c r="C1001" t="s">
        <v>2416</v>
      </c>
      <c r="D1001" t="s">
        <v>318</v>
      </c>
      <c r="E1001" s="1" t="s">
        <v>319</v>
      </c>
      <c r="F1001" t="s">
        <v>1403</v>
      </c>
      <c r="G1001" t="s">
        <v>49</v>
      </c>
      <c r="H1001" t="s">
        <v>509</v>
      </c>
      <c r="I1001" t="s">
        <v>527</v>
      </c>
      <c r="J1001" s="4" t="s">
        <v>528</v>
      </c>
      <c r="K1001" t="s">
        <v>2416</v>
      </c>
      <c r="L1001" t="s">
        <v>2417</v>
      </c>
      <c r="M1001">
        <f t="shared" ca="1" si="75"/>
        <v>0</v>
      </c>
      <c r="N1001">
        <f t="shared" ca="1" si="76"/>
        <v>50</v>
      </c>
      <c r="O1001">
        <f t="shared" si="77"/>
        <v>0</v>
      </c>
      <c r="P1001">
        <f t="shared" ca="1" si="78"/>
        <v>0</v>
      </c>
      <c r="Q1001">
        <f t="shared" ca="1" si="79"/>
        <v>0</v>
      </c>
      <c r="R1001">
        <v>50</v>
      </c>
      <c r="S1001">
        <v>100</v>
      </c>
      <c r="T1001" t="s">
        <v>49</v>
      </c>
      <c r="U1001" t="s">
        <v>425</v>
      </c>
      <c r="V1001" t="s">
        <v>196</v>
      </c>
    </row>
    <row r="1002" spans="1:22" x14ac:dyDescent="0.25">
      <c r="A1002">
        <v>41</v>
      </c>
      <c r="C1002" t="s">
        <v>2418</v>
      </c>
      <c r="D1002" t="s">
        <v>318</v>
      </c>
      <c r="E1002" s="1" t="s">
        <v>319</v>
      </c>
      <c r="F1002" t="s">
        <v>1403</v>
      </c>
      <c r="G1002" t="s">
        <v>50</v>
      </c>
      <c r="H1002" t="s">
        <v>509</v>
      </c>
      <c r="I1002" t="s">
        <v>527</v>
      </c>
      <c r="J1002" s="4" t="s">
        <v>528</v>
      </c>
      <c r="K1002" t="s">
        <v>2418</v>
      </c>
      <c r="L1002" t="s">
        <v>2419</v>
      </c>
      <c r="M1002">
        <f t="shared" ca="1" si="75"/>
        <v>0</v>
      </c>
      <c r="N1002">
        <f t="shared" ca="1" si="76"/>
        <v>50</v>
      </c>
      <c r="O1002">
        <f t="shared" si="77"/>
        <v>0</v>
      </c>
      <c r="P1002">
        <f t="shared" ca="1" si="78"/>
        <v>0</v>
      </c>
      <c r="Q1002">
        <f t="shared" ca="1" si="79"/>
        <v>0</v>
      </c>
      <c r="R1002">
        <v>50</v>
      </c>
      <c r="S1002">
        <v>100</v>
      </c>
      <c r="T1002" t="s">
        <v>50</v>
      </c>
      <c r="U1002" t="s">
        <v>425</v>
      </c>
      <c r="V1002" t="s">
        <v>196</v>
      </c>
    </row>
    <row r="1003" spans="1:22" x14ac:dyDescent="0.25">
      <c r="A1003">
        <v>41</v>
      </c>
      <c r="C1003" t="s">
        <v>2420</v>
      </c>
      <c r="D1003" t="s">
        <v>318</v>
      </c>
      <c r="E1003" s="1" t="s">
        <v>319</v>
      </c>
      <c r="F1003" t="s">
        <v>1403</v>
      </c>
      <c r="G1003" t="s">
        <v>51</v>
      </c>
      <c r="H1003" t="s">
        <v>509</v>
      </c>
      <c r="I1003" t="s">
        <v>527</v>
      </c>
      <c r="J1003" s="4" t="s">
        <v>528</v>
      </c>
      <c r="K1003" t="s">
        <v>2420</v>
      </c>
      <c r="L1003" t="s">
        <v>2421</v>
      </c>
      <c r="M1003">
        <f t="shared" ca="1" si="75"/>
        <v>0</v>
      </c>
      <c r="N1003">
        <f t="shared" ca="1" si="76"/>
        <v>50</v>
      </c>
      <c r="O1003">
        <f t="shared" si="77"/>
        <v>0</v>
      </c>
      <c r="P1003">
        <f t="shared" ca="1" si="78"/>
        <v>0</v>
      </c>
      <c r="Q1003">
        <f t="shared" ca="1" si="79"/>
        <v>0</v>
      </c>
      <c r="R1003">
        <v>50</v>
      </c>
      <c r="S1003">
        <v>100</v>
      </c>
      <c r="T1003" t="s">
        <v>51</v>
      </c>
      <c r="U1003" t="s">
        <v>425</v>
      </c>
      <c r="V1003" t="s">
        <v>196</v>
      </c>
    </row>
    <row r="1004" spans="1:22" x14ac:dyDescent="0.25">
      <c r="A1004">
        <v>41</v>
      </c>
      <c r="C1004" t="s">
        <v>2422</v>
      </c>
      <c r="D1004" t="s">
        <v>318</v>
      </c>
      <c r="E1004" s="1" t="s">
        <v>319</v>
      </c>
      <c r="F1004" t="s">
        <v>1403</v>
      </c>
      <c r="G1004" t="s">
        <v>52</v>
      </c>
      <c r="H1004" t="s">
        <v>509</v>
      </c>
      <c r="I1004" t="s">
        <v>527</v>
      </c>
      <c r="J1004" s="4" t="s">
        <v>528</v>
      </c>
      <c r="K1004" t="s">
        <v>2422</v>
      </c>
      <c r="L1004" t="s">
        <v>2423</v>
      </c>
      <c r="M1004">
        <f t="shared" ca="1" si="75"/>
        <v>0</v>
      </c>
      <c r="N1004">
        <f t="shared" ca="1" si="76"/>
        <v>50</v>
      </c>
      <c r="O1004">
        <f t="shared" si="77"/>
        <v>0</v>
      </c>
      <c r="P1004">
        <f t="shared" ca="1" si="78"/>
        <v>0</v>
      </c>
      <c r="Q1004">
        <f t="shared" ca="1" si="79"/>
        <v>0</v>
      </c>
      <c r="R1004">
        <v>50</v>
      </c>
      <c r="S1004">
        <v>100</v>
      </c>
      <c r="T1004" t="s">
        <v>52</v>
      </c>
      <c r="U1004" t="s">
        <v>425</v>
      </c>
      <c r="V1004" t="s">
        <v>196</v>
      </c>
    </row>
    <row r="1005" spans="1:22" x14ac:dyDescent="0.25">
      <c r="A1005">
        <v>42</v>
      </c>
      <c r="C1005" t="s">
        <v>2424</v>
      </c>
      <c r="D1005" t="s">
        <v>318</v>
      </c>
      <c r="E1005" s="1" t="s">
        <v>319</v>
      </c>
      <c r="F1005" t="s">
        <v>1095</v>
      </c>
      <c r="G1005" t="s">
        <v>208</v>
      </c>
      <c r="H1005" t="s">
        <v>509</v>
      </c>
      <c r="I1005" t="s">
        <v>527</v>
      </c>
      <c r="J1005" s="4" t="s">
        <v>528</v>
      </c>
      <c r="K1005" t="s">
        <v>2424</v>
      </c>
      <c r="L1005" t="s">
        <v>2425</v>
      </c>
      <c r="M1005">
        <f t="shared" ca="1" si="75"/>
        <v>0</v>
      </c>
      <c r="N1005">
        <f t="shared" ca="1" si="76"/>
        <v>50</v>
      </c>
      <c r="O1005">
        <f t="shared" si="77"/>
        <v>0</v>
      </c>
      <c r="P1005">
        <f t="shared" ca="1" si="78"/>
        <v>0</v>
      </c>
      <c r="Q1005">
        <f t="shared" ca="1" si="79"/>
        <v>0</v>
      </c>
      <c r="R1005">
        <v>50</v>
      </c>
      <c r="S1005">
        <v>100</v>
      </c>
      <c r="T1005" t="s">
        <v>208</v>
      </c>
      <c r="U1005" t="s">
        <v>425</v>
      </c>
      <c r="V1005" t="s">
        <v>196</v>
      </c>
    </row>
    <row r="1006" spans="1:22" x14ac:dyDescent="0.25">
      <c r="A1006">
        <v>42</v>
      </c>
      <c r="C1006" t="s">
        <v>2426</v>
      </c>
      <c r="D1006" t="s">
        <v>318</v>
      </c>
      <c r="E1006" s="1" t="s">
        <v>319</v>
      </c>
      <c r="F1006" t="s">
        <v>1095</v>
      </c>
      <c r="G1006" t="s">
        <v>49</v>
      </c>
      <c r="H1006" t="s">
        <v>509</v>
      </c>
      <c r="I1006" t="s">
        <v>527</v>
      </c>
      <c r="J1006" s="4" t="s">
        <v>528</v>
      </c>
      <c r="K1006" t="s">
        <v>2426</v>
      </c>
      <c r="L1006" t="s">
        <v>2427</v>
      </c>
      <c r="M1006">
        <f t="shared" ca="1" si="75"/>
        <v>0</v>
      </c>
      <c r="N1006">
        <f t="shared" ca="1" si="76"/>
        <v>50</v>
      </c>
      <c r="O1006">
        <f t="shared" si="77"/>
        <v>0</v>
      </c>
      <c r="P1006">
        <f t="shared" ca="1" si="78"/>
        <v>0</v>
      </c>
      <c r="Q1006">
        <f t="shared" ca="1" si="79"/>
        <v>0</v>
      </c>
      <c r="R1006">
        <v>50</v>
      </c>
      <c r="S1006">
        <v>100</v>
      </c>
      <c r="T1006" t="s">
        <v>49</v>
      </c>
      <c r="U1006" t="s">
        <v>425</v>
      </c>
      <c r="V1006" t="s">
        <v>196</v>
      </c>
    </row>
    <row r="1007" spans="1:22" x14ac:dyDescent="0.25">
      <c r="A1007">
        <v>42</v>
      </c>
      <c r="C1007" t="s">
        <v>2428</v>
      </c>
      <c r="D1007" t="s">
        <v>318</v>
      </c>
      <c r="E1007" s="1" t="s">
        <v>319</v>
      </c>
      <c r="F1007" t="s">
        <v>1095</v>
      </c>
      <c r="G1007" t="s">
        <v>50</v>
      </c>
      <c r="H1007" t="s">
        <v>509</v>
      </c>
      <c r="I1007" t="s">
        <v>527</v>
      </c>
      <c r="J1007" s="4" t="s">
        <v>528</v>
      </c>
      <c r="K1007" t="s">
        <v>2428</v>
      </c>
      <c r="L1007" t="s">
        <v>2429</v>
      </c>
      <c r="M1007">
        <f t="shared" ca="1" si="75"/>
        <v>0</v>
      </c>
      <c r="N1007">
        <f t="shared" ca="1" si="76"/>
        <v>50</v>
      </c>
      <c r="O1007">
        <f t="shared" si="77"/>
        <v>0</v>
      </c>
      <c r="P1007">
        <f t="shared" ca="1" si="78"/>
        <v>0</v>
      </c>
      <c r="Q1007">
        <f t="shared" ca="1" si="79"/>
        <v>0</v>
      </c>
      <c r="R1007">
        <v>50</v>
      </c>
      <c r="S1007">
        <v>100</v>
      </c>
      <c r="T1007" t="s">
        <v>50</v>
      </c>
      <c r="U1007" t="s">
        <v>425</v>
      </c>
      <c r="V1007" t="s">
        <v>196</v>
      </c>
    </row>
    <row r="1008" spans="1:22" x14ac:dyDescent="0.25">
      <c r="A1008">
        <v>42</v>
      </c>
      <c r="C1008" t="s">
        <v>2430</v>
      </c>
      <c r="D1008" t="s">
        <v>318</v>
      </c>
      <c r="E1008" s="1" t="s">
        <v>319</v>
      </c>
      <c r="F1008" t="s">
        <v>1095</v>
      </c>
      <c r="G1008" t="s">
        <v>51</v>
      </c>
      <c r="H1008" t="s">
        <v>509</v>
      </c>
      <c r="I1008" t="s">
        <v>527</v>
      </c>
      <c r="J1008" s="4" t="s">
        <v>528</v>
      </c>
      <c r="K1008" t="s">
        <v>2430</v>
      </c>
      <c r="L1008" t="s">
        <v>2431</v>
      </c>
      <c r="M1008">
        <f t="shared" ca="1" si="75"/>
        <v>0</v>
      </c>
      <c r="N1008">
        <f t="shared" ca="1" si="76"/>
        <v>50</v>
      </c>
      <c r="O1008">
        <f t="shared" si="77"/>
        <v>0</v>
      </c>
      <c r="P1008">
        <f t="shared" ca="1" si="78"/>
        <v>0</v>
      </c>
      <c r="Q1008">
        <f t="shared" ca="1" si="79"/>
        <v>0</v>
      </c>
      <c r="R1008">
        <v>50</v>
      </c>
      <c r="S1008">
        <v>100</v>
      </c>
      <c r="T1008" t="s">
        <v>51</v>
      </c>
      <c r="U1008" t="s">
        <v>425</v>
      </c>
      <c r="V1008" t="s">
        <v>196</v>
      </c>
    </row>
    <row r="1009" spans="1:22" x14ac:dyDescent="0.25">
      <c r="A1009">
        <v>42</v>
      </c>
      <c r="C1009" t="s">
        <v>2432</v>
      </c>
      <c r="D1009" t="s">
        <v>318</v>
      </c>
      <c r="E1009" s="1" t="s">
        <v>319</v>
      </c>
      <c r="F1009" t="s">
        <v>1095</v>
      </c>
      <c r="G1009" t="s">
        <v>52</v>
      </c>
      <c r="H1009" t="s">
        <v>509</v>
      </c>
      <c r="I1009" t="s">
        <v>527</v>
      </c>
      <c r="J1009" s="4" t="s">
        <v>528</v>
      </c>
      <c r="K1009" t="s">
        <v>2432</v>
      </c>
      <c r="L1009" t="s">
        <v>2433</v>
      </c>
      <c r="M1009">
        <f t="shared" ca="1" si="75"/>
        <v>0</v>
      </c>
      <c r="N1009">
        <f t="shared" ca="1" si="76"/>
        <v>50</v>
      </c>
      <c r="O1009">
        <f t="shared" si="77"/>
        <v>0</v>
      </c>
      <c r="P1009">
        <f t="shared" ca="1" si="78"/>
        <v>0</v>
      </c>
      <c r="Q1009">
        <f t="shared" ca="1" si="79"/>
        <v>0</v>
      </c>
      <c r="R1009">
        <v>50</v>
      </c>
      <c r="S1009">
        <v>100</v>
      </c>
      <c r="T1009" t="s">
        <v>52</v>
      </c>
      <c r="U1009" t="s">
        <v>425</v>
      </c>
      <c r="V1009" t="s">
        <v>196</v>
      </c>
    </row>
    <row r="1010" spans="1:22" x14ac:dyDescent="0.25">
      <c r="A1010">
        <v>42</v>
      </c>
      <c r="C1010" t="s">
        <v>2434</v>
      </c>
      <c r="D1010" t="s">
        <v>318</v>
      </c>
      <c r="E1010" s="1" t="s">
        <v>319</v>
      </c>
      <c r="F1010" t="s">
        <v>1095</v>
      </c>
      <c r="G1010" t="s">
        <v>53</v>
      </c>
      <c r="H1010" t="s">
        <v>509</v>
      </c>
      <c r="I1010" t="s">
        <v>527</v>
      </c>
      <c r="J1010" s="4" t="s">
        <v>528</v>
      </c>
      <c r="K1010" t="s">
        <v>2434</v>
      </c>
      <c r="L1010" t="s">
        <v>2435</v>
      </c>
      <c r="M1010">
        <f t="shared" ca="1" si="75"/>
        <v>0</v>
      </c>
      <c r="N1010">
        <f t="shared" ca="1" si="76"/>
        <v>50</v>
      </c>
      <c r="O1010">
        <f t="shared" si="77"/>
        <v>0</v>
      </c>
      <c r="P1010">
        <f t="shared" ca="1" si="78"/>
        <v>0</v>
      </c>
      <c r="Q1010">
        <f t="shared" ca="1" si="79"/>
        <v>0</v>
      </c>
      <c r="R1010">
        <v>50</v>
      </c>
      <c r="S1010">
        <v>100</v>
      </c>
      <c r="T1010" t="s">
        <v>53</v>
      </c>
      <c r="U1010" t="s">
        <v>425</v>
      </c>
      <c r="V1010" t="s">
        <v>196</v>
      </c>
    </row>
    <row r="1011" spans="1:22" x14ac:dyDescent="0.25">
      <c r="A1011">
        <v>43</v>
      </c>
      <c r="C1011" t="s">
        <v>2436</v>
      </c>
      <c r="D1011" t="s">
        <v>318</v>
      </c>
      <c r="E1011" s="1" t="s">
        <v>319</v>
      </c>
      <c r="F1011" t="s">
        <v>1108</v>
      </c>
      <c r="G1011" t="s">
        <v>208</v>
      </c>
      <c r="H1011" t="s">
        <v>509</v>
      </c>
      <c r="I1011" t="s">
        <v>527</v>
      </c>
      <c r="J1011" s="4" t="s">
        <v>528</v>
      </c>
      <c r="K1011" t="s">
        <v>2436</v>
      </c>
      <c r="L1011" t="s">
        <v>2437</v>
      </c>
      <c r="M1011">
        <f t="shared" ca="1" si="75"/>
        <v>0</v>
      </c>
      <c r="N1011">
        <f t="shared" ca="1" si="76"/>
        <v>50</v>
      </c>
      <c r="O1011">
        <f t="shared" si="77"/>
        <v>0</v>
      </c>
      <c r="P1011">
        <f t="shared" ca="1" si="78"/>
        <v>0</v>
      </c>
      <c r="Q1011">
        <f t="shared" ca="1" si="79"/>
        <v>0</v>
      </c>
      <c r="R1011">
        <v>50</v>
      </c>
      <c r="S1011">
        <v>100</v>
      </c>
      <c r="T1011" t="s">
        <v>208</v>
      </c>
      <c r="U1011" t="s">
        <v>425</v>
      </c>
      <c r="V1011" t="s">
        <v>196</v>
      </c>
    </row>
    <row r="1012" spans="1:22" x14ac:dyDescent="0.25">
      <c r="A1012">
        <v>43</v>
      </c>
      <c r="C1012" t="s">
        <v>2438</v>
      </c>
      <c r="D1012" t="s">
        <v>318</v>
      </c>
      <c r="E1012" s="1" t="s">
        <v>319</v>
      </c>
      <c r="F1012" t="s">
        <v>1108</v>
      </c>
      <c r="G1012" t="s">
        <v>49</v>
      </c>
      <c r="H1012" t="s">
        <v>509</v>
      </c>
      <c r="I1012" t="s">
        <v>527</v>
      </c>
      <c r="J1012" s="4" t="s">
        <v>528</v>
      </c>
      <c r="K1012" t="s">
        <v>2438</v>
      </c>
      <c r="L1012" t="s">
        <v>2439</v>
      </c>
      <c r="M1012">
        <f t="shared" ca="1" si="75"/>
        <v>0</v>
      </c>
      <c r="N1012">
        <f t="shared" ca="1" si="76"/>
        <v>50</v>
      </c>
      <c r="O1012">
        <f t="shared" si="77"/>
        <v>0</v>
      </c>
      <c r="P1012">
        <f t="shared" ca="1" si="78"/>
        <v>0</v>
      </c>
      <c r="Q1012">
        <f t="shared" ca="1" si="79"/>
        <v>0</v>
      </c>
      <c r="R1012">
        <v>50</v>
      </c>
      <c r="S1012">
        <v>100</v>
      </c>
      <c r="T1012" t="s">
        <v>49</v>
      </c>
      <c r="U1012" t="s">
        <v>425</v>
      </c>
      <c r="V1012" t="s">
        <v>196</v>
      </c>
    </row>
    <row r="1013" spans="1:22" x14ac:dyDescent="0.25">
      <c r="A1013">
        <v>43</v>
      </c>
      <c r="C1013" t="s">
        <v>2440</v>
      </c>
      <c r="D1013" t="s">
        <v>318</v>
      </c>
      <c r="E1013" s="1" t="s">
        <v>319</v>
      </c>
      <c r="F1013" t="s">
        <v>1108</v>
      </c>
      <c r="G1013" t="s">
        <v>50</v>
      </c>
      <c r="H1013" t="s">
        <v>509</v>
      </c>
      <c r="I1013" t="s">
        <v>527</v>
      </c>
      <c r="J1013" s="4" t="s">
        <v>528</v>
      </c>
      <c r="K1013" t="s">
        <v>2440</v>
      </c>
      <c r="L1013" t="s">
        <v>2441</v>
      </c>
      <c r="M1013">
        <f t="shared" ca="1" si="75"/>
        <v>0</v>
      </c>
      <c r="N1013">
        <f t="shared" ca="1" si="76"/>
        <v>50</v>
      </c>
      <c r="O1013">
        <f t="shared" si="77"/>
        <v>0</v>
      </c>
      <c r="P1013">
        <f t="shared" ca="1" si="78"/>
        <v>0</v>
      </c>
      <c r="Q1013">
        <f t="shared" ca="1" si="79"/>
        <v>0</v>
      </c>
      <c r="R1013">
        <v>50</v>
      </c>
      <c r="S1013">
        <v>100</v>
      </c>
      <c r="T1013" t="s">
        <v>50</v>
      </c>
      <c r="U1013" t="s">
        <v>425</v>
      </c>
      <c r="V1013" t="s">
        <v>196</v>
      </c>
    </row>
    <row r="1014" spans="1:22" x14ac:dyDescent="0.25">
      <c r="A1014">
        <v>43</v>
      </c>
      <c r="C1014" t="s">
        <v>2442</v>
      </c>
      <c r="D1014" t="s">
        <v>318</v>
      </c>
      <c r="E1014" s="1" t="s">
        <v>319</v>
      </c>
      <c r="F1014" t="s">
        <v>1108</v>
      </c>
      <c r="G1014" t="s">
        <v>51</v>
      </c>
      <c r="H1014" t="s">
        <v>509</v>
      </c>
      <c r="I1014" t="s">
        <v>527</v>
      </c>
      <c r="J1014" s="4" t="s">
        <v>528</v>
      </c>
      <c r="K1014" t="s">
        <v>2442</v>
      </c>
      <c r="L1014" t="s">
        <v>2443</v>
      </c>
      <c r="M1014">
        <f t="shared" ca="1" si="75"/>
        <v>0</v>
      </c>
      <c r="N1014">
        <f t="shared" ca="1" si="76"/>
        <v>50</v>
      </c>
      <c r="O1014">
        <f t="shared" si="77"/>
        <v>0</v>
      </c>
      <c r="P1014">
        <f t="shared" ca="1" si="78"/>
        <v>0</v>
      </c>
      <c r="Q1014">
        <f t="shared" ca="1" si="79"/>
        <v>0</v>
      </c>
      <c r="R1014">
        <v>50</v>
      </c>
      <c r="S1014">
        <v>100</v>
      </c>
      <c r="T1014" t="s">
        <v>51</v>
      </c>
      <c r="U1014" t="s">
        <v>425</v>
      </c>
      <c r="V1014" t="s">
        <v>196</v>
      </c>
    </row>
    <row r="1015" spans="1:22" x14ac:dyDescent="0.25">
      <c r="A1015">
        <v>43</v>
      </c>
      <c r="C1015" t="s">
        <v>2444</v>
      </c>
      <c r="D1015" t="s">
        <v>318</v>
      </c>
      <c r="E1015" s="1" t="s">
        <v>319</v>
      </c>
      <c r="F1015" t="s">
        <v>1108</v>
      </c>
      <c r="G1015" t="s">
        <v>52</v>
      </c>
      <c r="H1015" t="s">
        <v>509</v>
      </c>
      <c r="I1015" t="s">
        <v>527</v>
      </c>
      <c r="J1015" s="4" t="s">
        <v>528</v>
      </c>
      <c r="K1015" t="s">
        <v>2444</v>
      </c>
      <c r="L1015" t="s">
        <v>2445</v>
      </c>
      <c r="M1015">
        <f t="shared" ca="1" si="75"/>
        <v>0</v>
      </c>
      <c r="N1015">
        <f t="shared" ca="1" si="76"/>
        <v>50</v>
      </c>
      <c r="O1015">
        <f t="shared" si="77"/>
        <v>0</v>
      </c>
      <c r="P1015">
        <f t="shared" ca="1" si="78"/>
        <v>0</v>
      </c>
      <c r="Q1015">
        <f t="shared" ca="1" si="79"/>
        <v>0</v>
      </c>
      <c r="R1015">
        <v>50</v>
      </c>
      <c r="S1015">
        <v>100</v>
      </c>
      <c r="T1015" t="s">
        <v>52</v>
      </c>
      <c r="U1015" t="s">
        <v>425</v>
      </c>
      <c r="V1015" t="s">
        <v>196</v>
      </c>
    </row>
    <row r="1016" spans="1:22" x14ac:dyDescent="0.25">
      <c r="A1016">
        <v>44</v>
      </c>
      <c r="C1016" t="s">
        <v>564</v>
      </c>
      <c r="D1016" t="s">
        <v>320</v>
      </c>
      <c r="E1016" s="1" t="s">
        <v>321</v>
      </c>
      <c r="F1016" t="s">
        <v>484</v>
      </c>
      <c r="G1016" t="s">
        <v>300</v>
      </c>
      <c r="H1016" t="s">
        <v>509</v>
      </c>
      <c r="I1016" t="s">
        <v>527</v>
      </c>
      <c r="J1016" s="4" t="s">
        <v>528</v>
      </c>
      <c r="K1016" t="s">
        <v>564</v>
      </c>
      <c r="L1016" t="s">
        <v>565</v>
      </c>
      <c r="M1016">
        <f t="shared" ca="1" si="75"/>
        <v>0</v>
      </c>
      <c r="N1016">
        <f t="shared" ca="1" si="76"/>
        <v>45</v>
      </c>
      <c r="O1016">
        <f t="shared" si="77"/>
        <v>0</v>
      </c>
      <c r="P1016">
        <f t="shared" ca="1" si="78"/>
        <v>0</v>
      </c>
      <c r="Q1016">
        <f t="shared" ca="1" si="79"/>
        <v>0</v>
      </c>
      <c r="R1016">
        <v>45</v>
      </c>
      <c r="S1016">
        <v>90</v>
      </c>
      <c r="T1016" t="s">
        <v>300</v>
      </c>
      <c r="U1016" t="s">
        <v>425</v>
      </c>
      <c r="V1016" t="s">
        <v>196</v>
      </c>
    </row>
    <row r="1017" spans="1:22" x14ac:dyDescent="0.25">
      <c r="A1017">
        <v>44</v>
      </c>
      <c r="C1017" t="s">
        <v>462</v>
      </c>
      <c r="D1017" t="s">
        <v>320</v>
      </c>
      <c r="E1017" s="1" t="s">
        <v>321</v>
      </c>
      <c r="F1017" t="s">
        <v>484</v>
      </c>
      <c r="G1017" t="s">
        <v>307</v>
      </c>
      <c r="H1017" t="s">
        <v>509</v>
      </c>
      <c r="I1017" t="s">
        <v>527</v>
      </c>
      <c r="J1017" s="4" t="s">
        <v>528</v>
      </c>
      <c r="K1017" t="s">
        <v>462</v>
      </c>
      <c r="L1017" t="s">
        <v>463</v>
      </c>
      <c r="M1017">
        <f t="shared" ca="1" si="75"/>
        <v>0</v>
      </c>
      <c r="N1017">
        <f t="shared" ca="1" si="76"/>
        <v>45</v>
      </c>
      <c r="O1017">
        <f t="shared" si="77"/>
        <v>0</v>
      </c>
      <c r="P1017">
        <f t="shared" ca="1" si="78"/>
        <v>0</v>
      </c>
      <c r="Q1017">
        <f t="shared" ca="1" si="79"/>
        <v>0</v>
      </c>
      <c r="R1017">
        <v>45</v>
      </c>
      <c r="S1017">
        <v>90</v>
      </c>
      <c r="T1017" t="s">
        <v>307</v>
      </c>
      <c r="U1017" t="s">
        <v>425</v>
      </c>
      <c r="V1017" t="s">
        <v>196</v>
      </c>
    </row>
    <row r="1018" spans="1:22" x14ac:dyDescent="0.25">
      <c r="A1018">
        <v>44</v>
      </c>
      <c r="C1018" t="s">
        <v>464</v>
      </c>
      <c r="D1018" t="s">
        <v>320</v>
      </c>
      <c r="E1018" s="1" t="s">
        <v>321</v>
      </c>
      <c r="F1018" t="s">
        <v>484</v>
      </c>
      <c r="G1018" t="s">
        <v>309</v>
      </c>
      <c r="H1018" t="s">
        <v>509</v>
      </c>
      <c r="I1018" t="s">
        <v>527</v>
      </c>
      <c r="J1018" s="4" t="s">
        <v>528</v>
      </c>
      <c r="K1018" t="s">
        <v>464</v>
      </c>
      <c r="L1018" t="s">
        <v>465</v>
      </c>
      <c r="M1018">
        <f t="shared" ca="1" si="75"/>
        <v>0</v>
      </c>
      <c r="N1018">
        <f t="shared" ca="1" si="76"/>
        <v>45</v>
      </c>
      <c r="O1018">
        <f t="shared" si="77"/>
        <v>0</v>
      </c>
      <c r="P1018">
        <f t="shared" ca="1" si="78"/>
        <v>0</v>
      </c>
      <c r="Q1018">
        <f t="shared" ca="1" si="79"/>
        <v>0</v>
      </c>
      <c r="R1018">
        <v>45</v>
      </c>
      <c r="S1018">
        <v>90</v>
      </c>
      <c r="T1018" t="s">
        <v>309</v>
      </c>
      <c r="U1018" t="s">
        <v>425</v>
      </c>
      <c r="V1018" t="s">
        <v>196</v>
      </c>
    </row>
    <row r="1019" spans="1:22" x14ac:dyDescent="0.25">
      <c r="A1019">
        <v>44</v>
      </c>
      <c r="C1019" t="s">
        <v>466</v>
      </c>
      <c r="D1019" t="s">
        <v>320</v>
      </c>
      <c r="E1019" s="1" t="s">
        <v>321</v>
      </c>
      <c r="F1019" t="s">
        <v>484</v>
      </c>
      <c r="G1019" t="s">
        <v>217</v>
      </c>
      <c r="H1019" t="s">
        <v>509</v>
      </c>
      <c r="I1019" t="s">
        <v>527</v>
      </c>
      <c r="J1019" s="4" t="s">
        <v>528</v>
      </c>
      <c r="K1019" t="s">
        <v>466</v>
      </c>
      <c r="L1019" t="s">
        <v>467</v>
      </c>
      <c r="M1019">
        <f t="shared" ca="1" si="75"/>
        <v>0</v>
      </c>
      <c r="N1019">
        <f t="shared" ca="1" si="76"/>
        <v>45</v>
      </c>
      <c r="O1019">
        <f t="shared" si="77"/>
        <v>0</v>
      </c>
      <c r="P1019">
        <f t="shared" ca="1" si="78"/>
        <v>0</v>
      </c>
      <c r="Q1019">
        <f t="shared" ca="1" si="79"/>
        <v>0</v>
      </c>
      <c r="R1019">
        <v>45</v>
      </c>
      <c r="S1019">
        <v>90</v>
      </c>
      <c r="T1019" t="s">
        <v>217</v>
      </c>
      <c r="U1019" t="s">
        <v>425</v>
      </c>
      <c r="V1019" t="s">
        <v>196</v>
      </c>
    </row>
    <row r="1020" spans="1:22" x14ac:dyDescent="0.25">
      <c r="A1020">
        <v>44</v>
      </c>
      <c r="C1020" t="s">
        <v>468</v>
      </c>
      <c r="D1020" t="s">
        <v>320</v>
      </c>
      <c r="E1020" s="1" t="s">
        <v>321</v>
      </c>
      <c r="F1020" t="s">
        <v>484</v>
      </c>
      <c r="G1020" t="s">
        <v>314</v>
      </c>
      <c r="H1020" t="s">
        <v>509</v>
      </c>
      <c r="I1020" t="s">
        <v>527</v>
      </c>
      <c r="J1020" s="4" t="s">
        <v>528</v>
      </c>
      <c r="K1020" t="s">
        <v>468</v>
      </c>
      <c r="L1020" t="s">
        <v>469</v>
      </c>
      <c r="M1020">
        <f t="shared" ca="1" si="75"/>
        <v>0</v>
      </c>
      <c r="N1020">
        <f t="shared" ca="1" si="76"/>
        <v>45</v>
      </c>
      <c r="O1020">
        <f t="shared" si="77"/>
        <v>0</v>
      </c>
      <c r="P1020">
        <f t="shared" ca="1" si="78"/>
        <v>0</v>
      </c>
      <c r="Q1020">
        <f t="shared" ca="1" si="79"/>
        <v>0</v>
      </c>
      <c r="R1020">
        <v>45</v>
      </c>
      <c r="S1020">
        <v>90</v>
      </c>
      <c r="T1020" t="s">
        <v>314</v>
      </c>
      <c r="U1020" t="s">
        <v>425</v>
      </c>
      <c r="V1020" t="s">
        <v>196</v>
      </c>
    </row>
    <row r="1021" spans="1:22" x14ac:dyDescent="0.25">
      <c r="A1021">
        <v>44</v>
      </c>
      <c r="C1021" t="s">
        <v>454</v>
      </c>
      <c r="D1021" t="s">
        <v>320</v>
      </c>
      <c r="E1021" s="1" t="s">
        <v>321</v>
      </c>
      <c r="F1021" t="s">
        <v>484</v>
      </c>
      <c r="G1021" t="s">
        <v>301</v>
      </c>
      <c r="H1021" t="s">
        <v>509</v>
      </c>
      <c r="I1021" t="s">
        <v>527</v>
      </c>
      <c r="J1021" s="4" t="s">
        <v>528</v>
      </c>
      <c r="K1021" t="s">
        <v>454</v>
      </c>
      <c r="L1021" t="s">
        <v>455</v>
      </c>
      <c r="M1021">
        <f t="shared" ca="1" si="75"/>
        <v>0</v>
      </c>
      <c r="N1021">
        <f t="shared" ca="1" si="76"/>
        <v>45</v>
      </c>
      <c r="O1021">
        <f t="shared" si="77"/>
        <v>0</v>
      </c>
      <c r="P1021">
        <f t="shared" ca="1" si="78"/>
        <v>0</v>
      </c>
      <c r="Q1021">
        <f t="shared" ca="1" si="79"/>
        <v>0</v>
      </c>
      <c r="R1021">
        <v>45</v>
      </c>
      <c r="S1021">
        <v>90</v>
      </c>
      <c r="T1021" t="s">
        <v>301</v>
      </c>
      <c r="U1021" t="s">
        <v>425</v>
      </c>
      <c r="V1021" t="s">
        <v>196</v>
      </c>
    </row>
    <row r="1022" spans="1:22" x14ac:dyDescent="0.25">
      <c r="A1022">
        <v>44</v>
      </c>
      <c r="C1022" t="s">
        <v>456</v>
      </c>
      <c r="D1022" t="s">
        <v>320</v>
      </c>
      <c r="E1022" s="1" t="s">
        <v>321</v>
      </c>
      <c r="F1022" t="s">
        <v>484</v>
      </c>
      <c r="G1022" t="s">
        <v>303</v>
      </c>
      <c r="H1022" t="s">
        <v>509</v>
      </c>
      <c r="I1022" t="s">
        <v>527</v>
      </c>
      <c r="J1022" s="4" t="s">
        <v>528</v>
      </c>
      <c r="K1022" t="s">
        <v>456</v>
      </c>
      <c r="L1022" t="s">
        <v>457</v>
      </c>
      <c r="M1022">
        <f t="shared" ca="1" si="75"/>
        <v>0</v>
      </c>
      <c r="N1022">
        <f t="shared" ca="1" si="76"/>
        <v>45</v>
      </c>
      <c r="O1022">
        <f t="shared" si="77"/>
        <v>0</v>
      </c>
      <c r="P1022">
        <f t="shared" ca="1" si="78"/>
        <v>0</v>
      </c>
      <c r="Q1022">
        <f t="shared" ca="1" si="79"/>
        <v>0</v>
      </c>
      <c r="R1022">
        <v>45</v>
      </c>
      <c r="S1022">
        <v>90</v>
      </c>
      <c r="T1022" t="s">
        <v>303</v>
      </c>
      <c r="U1022" t="s">
        <v>425</v>
      </c>
      <c r="V1022" t="s">
        <v>196</v>
      </c>
    </row>
    <row r="1023" spans="1:22" x14ac:dyDescent="0.25">
      <c r="A1023">
        <v>44</v>
      </c>
      <c r="C1023" t="s">
        <v>458</v>
      </c>
      <c r="D1023" t="s">
        <v>320</v>
      </c>
      <c r="E1023" s="1" t="s">
        <v>321</v>
      </c>
      <c r="F1023" t="s">
        <v>484</v>
      </c>
      <c r="G1023" t="s">
        <v>305</v>
      </c>
      <c r="H1023" t="s">
        <v>509</v>
      </c>
      <c r="I1023" t="s">
        <v>527</v>
      </c>
      <c r="J1023" s="4" t="s">
        <v>528</v>
      </c>
      <c r="K1023" t="s">
        <v>458</v>
      </c>
      <c r="L1023" t="s">
        <v>459</v>
      </c>
      <c r="M1023">
        <f t="shared" ca="1" si="75"/>
        <v>0</v>
      </c>
      <c r="N1023">
        <f t="shared" ca="1" si="76"/>
        <v>45</v>
      </c>
      <c r="O1023">
        <f t="shared" si="77"/>
        <v>0</v>
      </c>
      <c r="P1023">
        <f t="shared" ca="1" si="78"/>
        <v>0</v>
      </c>
      <c r="Q1023">
        <f t="shared" ca="1" si="79"/>
        <v>0</v>
      </c>
      <c r="R1023">
        <v>45</v>
      </c>
      <c r="S1023">
        <v>90</v>
      </c>
      <c r="T1023" t="s">
        <v>305</v>
      </c>
      <c r="U1023" t="s">
        <v>425</v>
      </c>
      <c r="V1023" t="s">
        <v>196</v>
      </c>
    </row>
    <row r="1024" spans="1:22" x14ac:dyDescent="0.25">
      <c r="A1024">
        <v>44</v>
      </c>
      <c r="C1024" t="s">
        <v>460</v>
      </c>
      <c r="D1024" t="s">
        <v>320</v>
      </c>
      <c r="E1024" s="1" t="s">
        <v>321</v>
      </c>
      <c r="F1024" t="s">
        <v>484</v>
      </c>
      <c r="G1024" t="s">
        <v>306</v>
      </c>
      <c r="H1024" t="s">
        <v>509</v>
      </c>
      <c r="I1024" t="s">
        <v>527</v>
      </c>
      <c r="J1024" s="4" t="s">
        <v>528</v>
      </c>
      <c r="K1024" t="s">
        <v>460</v>
      </c>
      <c r="L1024" t="s">
        <v>461</v>
      </c>
      <c r="M1024">
        <f t="shared" ca="1" si="75"/>
        <v>0</v>
      </c>
      <c r="N1024">
        <f t="shared" ca="1" si="76"/>
        <v>45</v>
      </c>
      <c r="O1024">
        <f t="shared" si="77"/>
        <v>0</v>
      </c>
      <c r="P1024">
        <f t="shared" ca="1" si="78"/>
        <v>0</v>
      </c>
      <c r="Q1024">
        <f t="shared" ca="1" si="79"/>
        <v>0</v>
      </c>
      <c r="R1024">
        <v>45</v>
      </c>
      <c r="S1024">
        <v>90</v>
      </c>
      <c r="T1024" t="s">
        <v>306</v>
      </c>
      <c r="U1024" t="s">
        <v>425</v>
      </c>
      <c r="V1024" t="s">
        <v>196</v>
      </c>
    </row>
    <row r="1025" spans="1:22" x14ac:dyDescent="0.25">
      <c r="A1025">
        <v>45</v>
      </c>
      <c r="C1025" t="s">
        <v>522</v>
      </c>
      <c r="D1025" t="s">
        <v>320</v>
      </c>
      <c r="E1025" s="1" t="s">
        <v>321</v>
      </c>
      <c r="F1025" t="s">
        <v>485</v>
      </c>
      <c r="G1025" t="s">
        <v>300</v>
      </c>
      <c r="H1025" t="s">
        <v>509</v>
      </c>
      <c r="I1025" t="s">
        <v>527</v>
      </c>
      <c r="J1025" s="4" t="s">
        <v>528</v>
      </c>
      <c r="K1025" t="s">
        <v>522</v>
      </c>
      <c r="L1025" t="s">
        <v>523</v>
      </c>
      <c r="M1025">
        <f t="shared" ca="1" si="75"/>
        <v>0</v>
      </c>
      <c r="N1025">
        <f t="shared" ca="1" si="76"/>
        <v>45</v>
      </c>
      <c r="O1025">
        <f t="shared" si="77"/>
        <v>0</v>
      </c>
      <c r="P1025">
        <f t="shared" ca="1" si="78"/>
        <v>0</v>
      </c>
      <c r="Q1025">
        <f t="shared" ca="1" si="79"/>
        <v>0</v>
      </c>
      <c r="R1025">
        <v>45</v>
      </c>
      <c r="S1025">
        <v>90</v>
      </c>
      <c r="T1025" t="s">
        <v>300</v>
      </c>
      <c r="U1025" t="s">
        <v>425</v>
      </c>
      <c r="V1025" t="s">
        <v>196</v>
      </c>
    </row>
    <row r="1026" spans="1:22" x14ac:dyDescent="0.25">
      <c r="A1026">
        <v>45</v>
      </c>
      <c r="C1026" t="s">
        <v>476</v>
      </c>
      <c r="D1026" t="s">
        <v>320</v>
      </c>
      <c r="E1026" s="1" t="s">
        <v>321</v>
      </c>
      <c r="F1026" t="s">
        <v>485</v>
      </c>
      <c r="G1026" t="s">
        <v>307</v>
      </c>
      <c r="H1026" t="s">
        <v>509</v>
      </c>
      <c r="I1026" t="s">
        <v>527</v>
      </c>
      <c r="J1026" s="4" t="s">
        <v>528</v>
      </c>
      <c r="K1026" t="s">
        <v>476</v>
      </c>
      <c r="L1026" t="s">
        <v>477</v>
      </c>
      <c r="M1026">
        <f t="shared" ca="1" si="75"/>
        <v>0</v>
      </c>
      <c r="N1026">
        <f t="shared" ca="1" si="76"/>
        <v>45</v>
      </c>
      <c r="O1026">
        <f t="shared" si="77"/>
        <v>0</v>
      </c>
      <c r="P1026">
        <f t="shared" ca="1" si="78"/>
        <v>0</v>
      </c>
      <c r="Q1026">
        <f t="shared" ca="1" si="79"/>
        <v>0</v>
      </c>
      <c r="R1026">
        <v>45</v>
      </c>
      <c r="S1026">
        <v>90</v>
      </c>
      <c r="T1026" t="s">
        <v>307</v>
      </c>
      <c r="U1026" t="s">
        <v>425</v>
      </c>
      <c r="V1026" t="s">
        <v>196</v>
      </c>
    </row>
    <row r="1027" spans="1:22" x14ac:dyDescent="0.25">
      <c r="A1027">
        <v>45</v>
      </c>
      <c r="C1027" t="s">
        <v>478</v>
      </c>
      <c r="D1027" t="s">
        <v>320</v>
      </c>
      <c r="E1027" s="1" t="s">
        <v>321</v>
      </c>
      <c r="F1027" t="s">
        <v>485</v>
      </c>
      <c r="G1027" t="s">
        <v>309</v>
      </c>
      <c r="H1027" t="s">
        <v>509</v>
      </c>
      <c r="I1027" t="s">
        <v>527</v>
      </c>
      <c r="J1027" s="4" t="s">
        <v>528</v>
      </c>
      <c r="K1027" t="s">
        <v>478</v>
      </c>
      <c r="L1027" t="s">
        <v>479</v>
      </c>
      <c r="M1027">
        <f t="shared" ca="1" si="75"/>
        <v>0</v>
      </c>
      <c r="N1027">
        <f t="shared" ca="1" si="76"/>
        <v>45</v>
      </c>
      <c r="O1027">
        <f t="shared" si="77"/>
        <v>0</v>
      </c>
      <c r="P1027">
        <f t="shared" ca="1" si="78"/>
        <v>0</v>
      </c>
      <c r="Q1027">
        <f t="shared" ca="1" si="79"/>
        <v>0</v>
      </c>
      <c r="R1027">
        <v>45</v>
      </c>
      <c r="S1027">
        <v>90</v>
      </c>
      <c r="T1027" t="s">
        <v>309</v>
      </c>
      <c r="U1027" t="s">
        <v>425</v>
      </c>
      <c r="V1027" t="s">
        <v>196</v>
      </c>
    </row>
    <row r="1028" spans="1:22" x14ac:dyDescent="0.25">
      <c r="A1028">
        <v>45</v>
      </c>
      <c r="C1028" t="s">
        <v>480</v>
      </c>
      <c r="D1028" t="s">
        <v>320</v>
      </c>
      <c r="E1028" s="1" t="s">
        <v>321</v>
      </c>
      <c r="F1028" t="s">
        <v>485</v>
      </c>
      <c r="G1028" t="s">
        <v>217</v>
      </c>
      <c r="H1028" t="s">
        <v>509</v>
      </c>
      <c r="I1028" t="s">
        <v>527</v>
      </c>
      <c r="J1028" s="4" t="s">
        <v>528</v>
      </c>
      <c r="K1028" t="s">
        <v>480</v>
      </c>
      <c r="L1028" t="s">
        <v>481</v>
      </c>
      <c r="M1028">
        <f t="shared" ca="1" si="75"/>
        <v>0</v>
      </c>
      <c r="N1028">
        <f t="shared" ca="1" si="76"/>
        <v>45</v>
      </c>
      <c r="O1028">
        <f t="shared" si="77"/>
        <v>0</v>
      </c>
      <c r="P1028">
        <f t="shared" ca="1" si="78"/>
        <v>0</v>
      </c>
      <c r="Q1028">
        <f t="shared" ca="1" si="79"/>
        <v>0</v>
      </c>
      <c r="R1028">
        <v>45</v>
      </c>
      <c r="S1028">
        <v>90</v>
      </c>
      <c r="T1028" t="s">
        <v>217</v>
      </c>
      <c r="U1028" t="s">
        <v>425</v>
      </c>
      <c r="V1028" t="s">
        <v>196</v>
      </c>
    </row>
    <row r="1029" spans="1:22" x14ac:dyDescent="0.25">
      <c r="A1029">
        <v>45</v>
      </c>
      <c r="C1029" t="s">
        <v>482</v>
      </c>
      <c r="D1029" t="s">
        <v>320</v>
      </c>
      <c r="E1029" s="1" t="s">
        <v>321</v>
      </c>
      <c r="F1029" t="s">
        <v>485</v>
      </c>
      <c r="G1029" t="s">
        <v>314</v>
      </c>
      <c r="H1029" t="s">
        <v>509</v>
      </c>
      <c r="I1029" t="s">
        <v>527</v>
      </c>
      <c r="J1029" s="4" t="s">
        <v>528</v>
      </c>
      <c r="K1029" t="s">
        <v>482</v>
      </c>
      <c r="L1029" t="s">
        <v>483</v>
      </c>
      <c r="M1029">
        <f t="shared" ca="1" si="75"/>
        <v>0</v>
      </c>
      <c r="N1029">
        <f t="shared" ca="1" si="76"/>
        <v>45</v>
      </c>
      <c r="O1029">
        <f t="shared" si="77"/>
        <v>0</v>
      </c>
      <c r="P1029">
        <f t="shared" ca="1" si="78"/>
        <v>0</v>
      </c>
      <c r="Q1029">
        <f t="shared" ca="1" si="79"/>
        <v>0</v>
      </c>
      <c r="R1029">
        <v>45</v>
      </c>
      <c r="S1029">
        <v>90</v>
      </c>
      <c r="T1029" t="s">
        <v>314</v>
      </c>
      <c r="U1029" t="s">
        <v>425</v>
      </c>
      <c r="V1029" t="s">
        <v>196</v>
      </c>
    </row>
    <row r="1030" spans="1:22" x14ac:dyDescent="0.25">
      <c r="A1030">
        <v>45</v>
      </c>
      <c r="C1030" t="s">
        <v>470</v>
      </c>
      <c r="D1030" t="s">
        <v>320</v>
      </c>
      <c r="E1030" s="1" t="s">
        <v>321</v>
      </c>
      <c r="F1030" t="s">
        <v>485</v>
      </c>
      <c r="G1030" t="s">
        <v>301</v>
      </c>
      <c r="H1030" t="s">
        <v>509</v>
      </c>
      <c r="I1030" t="s">
        <v>527</v>
      </c>
      <c r="J1030" s="4" t="s">
        <v>528</v>
      </c>
      <c r="K1030" t="s">
        <v>470</v>
      </c>
      <c r="L1030" t="s">
        <v>471</v>
      </c>
      <c r="M1030">
        <f t="shared" ca="1" si="75"/>
        <v>0</v>
      </c>
      <c r="N1030">
        <f t="shared" ca="1" si="76"/>
        <v>45</v>
      </c>
      <c r="O1030">
        <f t="shared" si="77"/>
        <v>0</v>
      </c>
      <c r="P1030">
        <f t="shared" ca="1" si="78"/>
        <v>0</v>
      </c>
      <c r="Q1030">
        <f t="shared" ca="1" si="79"/>
        <v>0</v>
      </c>
      <c r="R1030">
        <v>45</v>
      </c>
      <c r="S1030">
        <v>90</v>
      </c>
      <c r="T1030" t="s">
        <v>301</v>
      </c>
      <c r="U1030" t="s">
        <v>425</v>
      </c>
      <c r="V1030" t="s">
        <v>196</v>
      </c>
    </row>
    <row r="1031" spans="1:22" x14ac:dyDescent="0.25">
      <c r="A1031">
        <v>45</v>
      </c>
      <c r="C1031" t="s">
        <v>2021</v>
      </c>
      <c r="D1031" t="s">
        <v>320</v>
      </c>
      <c r="E1031" s="1" t="s">
        <v>321</v>
      </c>
      <c r="F1031" t="s">
        <v>485</v>
      </c>
      <c r="G1031" t="s">
        <v>303</v>
      </c>
      <c r="H1031" t="s">
        <v>509</v>
      </c>
      <c r="I1031" t="s">
        <v>527</v>
      </c>
      <c r="J1031" s="4" t="s">
        <v>528</v>
      </c>
      <c r="K1031" t="s">
        <v>2021</v>
      </c>
      <c r="L1031" t="s">
        <v>2022</v>
      </c>
      <c r="M1031">
        <f t="shared" ref="M1031:M1094" ca="1" si="80">IF(ISERROR(VLOOKUP(A1031,INDIRECT(J1031),MATCH(G1031,INDIRECT(I1031),FALSE))),0,VLOOKUP(A1031,INDIRECT(J1031),MATCH(G1031,INDIRECT(I1031),FALSE)))</f>
        <v>0</v>
      </c>
      <c r="N1031">
        <f t="shared" ref="N1031:N1094" ca="1" si="81">IF(ISERROR(VLOOKUP(A1031,INDIRECT(J1031),MATCH("WHLS $",INDIRECT(I1031),FALSE))),0,VLOOKUP(A1031,INDIRECT(J1031),MATCH("WHLS $",INDIRECT(I1031),FALSE)))</f>
        <v>45</v>
      </c>
      <c r="O1031">
        <f t="shared" ref="O1031:O1094" si="82">(DiscountBooking+DiscountExtra) * 100</f>
        <v>0</v>
      </c>
      <c r="P1031">
        <f t="shared" ref="P1031:P1094" ca="1" si="83">M1031*R1031</f>
        <v>0</v>
      </c>
      <c r="Q1031">
        <f t="shared" ref="Q1031:Q1094" ca="1" si="84">P1031*(1-(O1031/100))</f>
        <v>0</v>
      </c>
      <c r="R1031">
        <v>45</v>
      </c>
      <c r="S1031">
        <v>90</v>
      </c>
      <c r="T1031" t="s">
        <v>303</v>
      </c>
      <c r="U1031" t="s">
        <v>425</v>
      </c>
      <c r="V1031" t="s">
        <v>196</v>
      </c>
    </row>
    <row r="1032" spans="1:22" x14ac:dyDescent="0.25">
      <c r="A1032">
        <v>45</v>
      </c>
      <c r="C1032" t="s">
        <v>472</v>
      </c>
      <c r="D1032" t="s">
        <v>320</v>
      </c>
      <c r="E1032" s="1" t="s">
        <v>321</v>
      </c>
      <c r="F1032" t="s">
        <v>485</v>
      </c>
      <c r="G1032" t="s">
        <v>305</v>
      </c>
      <c r="H1032" t="s">
        <v>509</v>
      </c>
      <c r="I1032" t="s">
        <v>527</v>
      </c>
      <c r="J1032" s="4" t="s">
        <v>528</v>
      </c>
      <c r="K1032" t="s">
        <v>472</v>
      </c>
      <c r="L1032" t="s">
        <v>473</v>
      </c>
      <c r="M1032">
        <f t="shared" ca="1" si="80"/>
        <v>0</v>
      </c>
      <c r="N1032">
        <f t="shared" ca="1" si="81"/>
        <v>45</v>
      </c>
      <c r="O1032">
        <f t="shared" si="82"/>
        <v>0</v>
      </c>
      <c r="P1032">
        <f t="shared" ca="1" si="83"/>
        <v>0</v>
      </c>
      <c r="Q1032">
        <f t="shared" ca="1" si="84"/>
        <v>0</v>
      </c>
      <c r="R1032">
        <v>45</v>
      </c>
      <c r="S1032">
        <v>90</v>
      </c>
      <c r="T1032" t="s">
        <v>305</v>
      </c>
      <c r="U1032" t="s">
        <v>425</v>
      </c>
      <c r="V1032" t="s">
        <v>196</v>
      </c>
    </row>
    <row r="1033" spans="1:22" x14ac:dyDescent="0.25">
      <c r="A1033">
        <v>45</v>
      </c>
      <c r="C1033" t="s">
        <v>474</v>
      </c>
      <c r="D1033" t="s">
        <v>320</v>
      </c>
      <c r="E1033" s="1" t="s">
        <v>321</v>
      </c>
      <c r="F1033" t="s">
        <v>485</v>
      </c>
      <c r="G1033" t="s">
        <v>306</v>
      </c>
      <c r="H1033" t="s">
        <v>509</v>
      </c>
      <c r="I1033" t="s">
        <v>527</v>
      </c>
      <c r="J1033" s="4" t="s">
        <v>528</v>
      </c>
      <c r="K1033" t="s">
        <v>474</v>
      </c>
      <c r="L1033" t="s">
        <v>475</v>
      </c>
      <c r="M1033">
        <f t="shared" ca="1" si="80"/>
        <v>0</v>
      </c>
      <c r="N1033">
        <f t="shared" ca="1" si="81"/>
        <v>45</v>
      </c>
      <c r="O1033">
        <f t="shared" si="82"/>
        <v>0</v>
      </c>
      <c r="P1033">
        <f t="shared" ca="1" si="83"/>
        <v>0</v>
      </c>
      <c r="Q1033">
        <f t="shared" ca="1" si="84"/>
        <v>0</v>
      </c>
      <c r="R1033">
        <v>45</v>
      </c>
      <c r="S1033">
        <v>90</v>
      </c>
      <c r="T1033" t="s">
        <v>306</v>
      </c>
      <c r="U1033" t="s">
        <v>425</v>
      </c>
      <c r="V1033" t="s">
        <v>196</v>
      </c>
    </row>
    <row r="1034" spans="1:22" x14ac:dyDescent="0.25">
      <c r="A1034">
        <v>46</v>
      </c>
      <c r="C1034" t="s">
        <v>2446</v>
      </c>
      <c r="D1034" t="s">
        <v>320</v>
      </c>
      <c r="E1034" s="1" t="s">
        <v>321</v>
      </c>
      <c r="F1034" t="s">
        <v>561</v>
      </c>
      <c r="G1034" t="s">
        <v>300</v>
      </c>
      <c r="H1034" t="s">
        <v>509</v>
      </c>
      <c r="I1034" t="s">
        <v>527</v>
      </c>
      <c r="J1034" s="4" t="s">
        <v>528</v>
      </c>
      <c r="K1034" t="s">
        <v>2446</v>
      </c>
      <c r="L1034" t="s">
        <v>2447</v>
      </c>
      <c r="M1034">
        <f t="shared" ca="1" si="80"/>
        <v>0</v>
      </c>
      <c r="N1034">
        <f t="shared" ca="1" si="81"/>
        <v>45</v>
      </c>
      <c r="O1034">
        <f t="shared" si="82"/>
        <v>0</v>
      </c>
      <c r="P1034">
        <f t="shared" ca="1" si="83"/>
        <v>0</v>
      </c>
      <c r="Q1034">
        <f t="shared" ca="1" si="84"/>
        <v>0</v>
      </c>
      <c r="R1034">
        <v>45</v>
      </c>
      <c r="S1034">
        <v>90</v>
      </c>
      <c r="T1034" t="s">
        <v>300</v>
      </c>
      <c r="U1034" t="s">
        <v>425</v>
      </c>
      <c r="V1034" t="s">
        <v>196</v>
      </c>
    </row>
    <row r="1035" spans="1:22" x14ac:dyDescent="0.25">
      <c r="A1035">
        <v>46</v>
      </c>
      <c r="C1035" t="s">
        <v>2448</v>
      </c>
      <c r="D1035" t="s">
        <v>320</v>
      </c>
      <c r="E1035" s="1" t="s">
        <v>321</v>
      </c>
      <c r="F1035" t="s">
        <v>561</v>
      </c>
      <c r="G1035" t="s">
        <v>307</v>
      </c>
      <c r="H1035" t="s">
        <v>509</v>
      </c>
      <c r="I1035" t="s">
        <v>527</v>
      </c>
      <c r="J1035" s="4" t="s">
        <v>528</v>
      </c>
      <c r="K1035" t="s">
        <v>2448</v>
      </c>
      <c r="L1035" t="s">
        <v>2449</v>
      </c>
      <c r="M1035">
        <f t="shared" ca="1" si="80"/>
        <v>0</v>
      </c>
      <c r="N1035">
        <f t="shared" ca="1" si="81"/>
        <v>45</v>
      </c>
      <c r="O1035">
        <f t="shared" si="82"/>
        <v>0</v>
      </c>
      <c r="P1035">
        <f t="shared" ca="1" si="83"/>
        <v>0</v>
      </c>
      <c r="Q1035">
        <f t="shared" ca="1" si="84"/>
        <v>0</v>
      </c>
      <c r="R1035">
        <v>45</v>
      </c>
      <c r="S1035">
        <v>90</v>
      </c>
      <c r="T1035" t="s">
        <v>307</v>
      </c>
      <c r="U1035" t="s">
        <v>425</v>
      </c>
      <c r="V1035" t="s">
        <v>196</v>
      </c>
    </row>
    <row r="1036" spans="1:22" x14ac:dyDescent="0.25">
      <c r="A1036">
        <v>46</v>
      </c>
      <c r="C1036" t="s">
        <v>2450</v>
      </c>
      <c r="D1036" t="s">
        <v>320</v>
      </c>
      <c r="E1036" s="1" t="s">
        <v>321</v>
      </c>
      <c r="F1036" t="s">
        <v>561</v>
      </c>
      <c r="G1036" t="s">
        <v>309</v>
      </c>
      <c r="H1036" t="s">
        <v>509</v>
      </c>
      <c r="I1036" t="s">
        <v>527</v>
      </c>
      <c r="J1036" s="4" t="s">
        <v>528</v>
      </c>
      <c r="K1036" t="s">
        <v>2450</v>
      </c>
      <c r="L1036" t="s">
        <v>2451</v>
      </c>
      <c r="M1036">
        <f t="shared" ca="1" si="80"/>
        <v>0</v>
      </c>
      <c r="N1036">
        <f t="shared" ca="1" si="81"/>
        <v>45</v>
      </c>
      <c r="O1036">
        <f t="shared" si="82"/>
        <v>0</v>
      </c>
      <c r="P1036">
        <f t="shared" ca="1" si="83"/>
        <v>0</v>
      </c>
      <c r="Q1036">
        <f t="shared" ca="1" si="84"/>
        <v>0</v>
      </c>
      <c r="R1036">
        <v>45</v>
      </c>
      <c r="S1036">
        <v>90</v>
      </c>
      <c r="T1036" t="s">
        <v>309</v>
      </c>
      <c r="U1036" t="s">
        <v>425</v>
      </c>
      <c r="V1036" t="s">
        <v>196</v>
      </c>
    </row>
    <row r="1037" spans="1:22" x14ac:dyDescent="0.25">
      <c r="A1037">
        <v>46</v>
      </c>
      <c r="C1037" t="s">
        <v>2452</v>
      </c>
      <c r="D1037" t="s">
        <v>320</v>
      </c>
      <c r="E1037" s="1" t="s">
        <v>321</v>
      </c>
      <c r="F1037" t="s">
        <v>561</v>
      </c>
      <c r="G1037" t="s">
        <v>217</v>
      </c>
      <c r="H1037" t="s">
        <v>509</v>
      </c>
      <c r="I1037" t="s">
        <v>527</v>
      </c>
      <c r="J1037" s="4" t="s">
        <v>528</v>
      </c>
      <c r="K1037" t="s">
        <v>2452</v>
      </c>
      <c r="L1037" t="s">
        <v>2453</v>
      </c>
      <c r="M1037">
        <f t="shared" ca="1" si="80"/>
        <v>0</v>
      </c>
      <c r="N1037">
        <f t="shared" ca="1" si="81"/>
        <v>45</v>
      </c>
      <c r="O1037">
        <f t="shared" si="82"/>
        <v>0</v>
      </c>
      <c r="P1037">
        <f t="shared" ca="1" si="83"/>
        <v>0</v>
      </c>
      <c r="Q1037">
        <f t="shared" ca="1" si="84"/>
        <v>0</v>
      </c>
      <c r="R1037">
        <v>45</v>
      </c>
      <c r="S1037">
        <v>90</v>
      </c>
      <c r="T1037" t="s">
        <v>217</v>
      </c>
      <c r="U1037" t="s">
        <v>425</v>
      </c>
      <c r="V1037" t="s">
        <v>196</v>
      </c>
    </row>
    <row r="1038" spans="1:22" x14ac:dyDescent="0.25">
      <c r="A1038">
        <v>46</v>
      </c>
      <c r="C1038" t="s">
        <v>2454</v>
      </c>
      <c r="D1038" t="s">
        <v>320</v>
      </c>
      <c r="E1038" s="1" t="s">
        <v>321</v>
      </c>
      <c r="F1038" t="s">
        <v>561</v>
      </c>
      <c r="G1038" t="s">
        <v>314</v>
      </c>
      <c r="H1038" t="s">
        <v>509</v>
      </c>
      <c r="I1038" t="s">
        <v>527</v>
      </c>
      <c r="J1038" s="4" t="s">
        <v>528</v>
      </c>
      <c r="K1038" t="s">
        <v>2454</v>
      </c>
      <c r="L1038" t="s">
        <v>2455</v>
      </c>
      <c r="M1038">
        <f t="shared" ca="1" si="80"/>
        <v>0</v>
      </c>
      <c r="N1038">
        <f t="shared" ca="1" si="81"/>
        <v>45</v>
      </c>
      <c r="O1038">
        <f t="shared" si="82"/>
        <v>0</v>
      </c>
      <c r="P1038">
        <f t="shared" ca="1" si="83"/>
        <v>0</v>
      </c>
      <c r="Q1038">
        <f t="shared" ca="1" si="84"/>
        <v>0</v>
      </c>
      <c r="R1038">
        <v>45</v>
      </c>
      <c r="S1038">
        <v>90</v>
      </c>
      <c r="T1038" t="s">
        <v>314</v>
      </c>
      <c r="U1038" t="s">
        <v>425</v>
      </c>
      <c r="V1038" t="s">
        <v>196</v>
      </c>
    </row>
    <row r="1039" spans="1:22" x14ac:dyDescent="0.25">
      <c r="A1039">
        <v>46</v>
      </c>
      <c r="C1039" t="s">
        <v>2456</v>
      </c>
      <c r="D1039" t="s">
        <v>320</v>
      </c>
      <c r="E1039" s="1" t="s">
        <v>321</v>
      </c>
      <c r="F1039" t="s">
        <v>561</v>
      </c>
      <c r="G1039" t="s">
        <v>301</v>
      </c>
      <c r="H1039" t="s">
        <v>509</v>
      </c>
      <c r="I1039" t="s">
        <v>527</v>
      </c>
      <c r="J1039" s="4" t="s">
        <v>528</v>
      </c>
      <c r="K1039" t="s">
        <v>2456</v>
      </c>
      <c r="L1039" t="s">
        <v>2457</v>
      </c>
      <c r="M1039">
        <f t="shared" ca="1" si="80"/>
        <v>0</v>
      </c>
      <c r="N1039">
        <f t="shared" ca="1" si="81"/>
        <v>45</v>
      </c>
      <c r="O1039">
        <f t="shared" si="82"/>
        <v>0</v>
      </c>
      <c r="P1039">
        <f t="shared" ca="1" si="83"/>
        <v>0</v>
      </c>
      <c r="Q1039">
        <f t="shared" ca="1" si="84"/>
        <v>0</v>
      </c>
      <c r="R1039">
        <v>45</v>
      </c>
      <c r="S1039">
        <v>90</v>
      </c>
      <c r="T1039" t="s">
        <v>301</v>
      </c>
      <c r="U1039" t="s">
        <v>425</v>
      </c>
      <c r="V1039" t="s">
        <v>196</v>
      </c>
    </row>
    <row r="1040" spans="1:22" x14ac:dyDescent="0.25">
      <c r="A1040">
        <v>46</v>
      </c>
      <c r="C1040" t="s">
        <v>2458</v>
      </c>
      <c r="D1040" t="s">
        <v>320</v>
      </c>
      <c r="E1040" s="1" t="s">
        <v>321</v>
      </c>
      <c r="F1040" t="s">
        <v>561</v>
      </c>
      <c r="G1040" t="s">
        <v>303</v>
      </c>
      <c r="H1040" t="s">
        <v>509</v>
      </c>
      <c r="I1040" t="s">
        <v>527</v>
      </c>
      <c r="J1040" s="4" t="s">
        <v>528</v>
      </c>
      <c r="K1040" t="s">
        <v>2458</v>
      </c>
      <c r="L1040" t="s">
        <v>2459</v>
      </c>
      <c r="M1040">
        <f t="shared" ca="1" si="80"/>
        <v>0</v>
      </c>
      <c r="N1040">
        <f t="shared" ca="1" si="81"/>
        <v>45</v>
      </c>
      <c r="O1040">
        <f t="shared" si="82"/>
        <v>0</v>
      </c>
      <c r="P1040">
        <f t="shared" ca="1" si="83"/>
        <v>0</v>
      </c>
      <c r="Q1040">
        <f t="shared" ca="1" si="84"/>
        <v>0</v>
      </c>
      <c r="R1040">
        <v>45</v>
      </c>
      <c r="S1040">
        <v>90</v>
      </c>
      <c r="T1040" t="s">
        <v>303</v>
      </c>
      <c r="U1040" t="s">
        <v>425</v>
      </c>
      <c r="V1040" t="s">
        <v>196</v>
      </c>
    </row>
    <row r="1041" spans="1:22" x14ac:dyDescent="0.25">
      <c r="A1041">
        <v>46</v>
      </c>
      <c r="C1041" t="s">
        <v>2460</v>
      </c>
      <c r="D1041" t="s">
        <v>320</v>
      </c>
      <c r="E1041" s="1" t="s">
        <v>321</v>
      </c>
      <c r="F1041" t="s">
        <v>561</v>
      </c>
      <c r="G1041" t="s">
        <v>305</v>
      </c>
      <c r="H1041" t="s">
        <v>509</v>
      </c>
      <c r="I1041" t="s">
        <v>527</v>
      </c>
      <c r="J1041" s="4" t="s">
        <v>528</v>
      </c>
      <c r="K1041" t="s">
        <v>2460</v>
      </c>
      <c r="L1041" t="s">
        <v>2461</v>
      </c>
      <c r="M1041">
        <f t="shared" ca="1" si="80"/>
        <v>0</v>
      </c>
      <c r="N1041">
        <f t="shared" ca="1" si="81"/>
        <v>45</v>
      </c>
      <c r="O1041">
        <f t="shared" si="82"/>
        <v>0</v>
      </c>
      <c r="P1041">
        <f t="shared" ca="1" si="83"/>
        <v>0</v>
      </c>
      <c r="Q1041">
        <f t="shared" ca="1" si="84"/>
        <v>0</v>
      </c>
      <c r="R1041">
        <v>45</v>
      </c>
      <c r="S1041">
        <v>90</v>
      </c>
      <c r="T1041" t="s">
        <v>305</v>
      </c>
      <c r="U1041" t="s">
        <v>425</v>
      </c>
      <c r="V1041" t="s">
        <v>196</v>
      </c>
    </row>
    <row r="1042" spans="1:22" x14ac:dyDescent="0.25">
      <c r="A1042">
        <v>46</v>
      </c>
      <c r="C1042" t="s">
        <v>2462</v>
      </c>
      <c r="D1042" t="s">
        <v>320</v>
      </c>
      <c r="E1042" s="1" t="s">
        <v>321</v>
      </c>
      <c r="F1042" t="s">
        <v>561</v>
      </c>
      <c r="G1042" t="s">
        <v>306</v>
      </c>
      <c r="H1042" t="s">
        <v>509</v>
      </c>
      <c r="I1042" t="s">
        <v>527</v>
      </c>
      <c r="J1042" s="4" t="s">
        <v>528</v>
      </c>
      <c r="K1042" t="s">
        <v>2462</v>
      </c>
      <c r="L1042" t="s">
        <v>2463</v>
      </c>
      <c r="M1042">
        <f t="shared" ca="1" si="80"/>
        <v>0</v>
      </c>
      <c r="N1042">
        <f t="shared" ca="1" si="81"/>
        <v>45</v>
      </c>
      <c r="O1042">
        <f t="shared" si="82"/>
        <v>0</v>
      </c>
      <c r="P1042">
        <f t="shared" ca="1" si="83"/>
        <v>0</v>
      </c>
      <c r="Q1042">
        <f t="shared" ca="1" si="84"/>
        <v>0</v>
      </c>
      <c r="R1042">
        <v>45</v>
      </c>
      <c r="S1042">
        <v>90</v>
      </c>
      <c r="T1042" t="s">
        <v>306</v>
      </c>
      <c r="U1042" t="s">
        <v>425</v>
      </c>
      <c r="V1042" t="s">
        <v>196</v>
      </c>
    </row>
    <row r="1043" spans="1:22" x14ac:dyDescent="0.25">
      <c r="A1043">
        <v>47</v>
      </c>
      <c r="C1043" t="s">
        <v>566</v>
      </c>
      <c r="D1043" t="s">
        <v>320</v>
      </c>
      <c r="E1043" s="1" t="s">
        <v>321</v>
      </c>
      <c r="F1043" t="s">
        <v>486</v>
      </c>
      <c r="G1043" t="s">
        <v>300</v>
      </c>
      <c r="H1043" t="s">
        <v>509</v>
      </c>
      <c r="I1043" t="s">
        <v>527</v>
      </c>
      <c r="J1043" s="4" t="s">
        <v>528</v>
      </c>
      <c r="K1043" t="s">
        <v>566</v>
      </c>
      <c r="L1043" t="s">
        <v>567</v>
      </c>
      <c r="M1043">
        <f t="shared" ca="1" si="80"/>
        <v>0</v>
      </c>
      <c r="N1043">
        <f t="shared" ca="1" si="81"/>
        <v>45</v>
      </c>
      <c r="O1043">
        <f t="shared" si="82"/>
        <v>0</v>
      </c>
      <c r="P1043">
        <f t="shared" ca="1" si="83"/>
        <v>0</v>
      </c>
      <c r="Q1043">
        <f t="shared" ca="1" si="84"/>
        <v>0</v>
      </c>
      <c r="R1043">
        <v>45</v>
      </c>
      <c r="S1043">
        <v>90</v>
      </c>
      <c r="T1043" t="s">
        <v>300</v>
      </c>
      <c r="U1043" t="s">
        <v>425</v>
      </c>
      <c r="V1043" t="s">
        <v>196</v>
      </c>
    </row>
    <row r="1044" spans="1:22" x14ac:dyDescent="0.25">
      <c r="A1044">
        <v>47</v>
      </c>
      <c r="C1044" t="s">
        <v>568</v>
      </c>
      <c r="D1044" t="s">
        <v>320</v>
      </c>
      <c r="E1044" s="1" t="s">
        <v>321</v>
      </c>
      <c r="F1044" t="s">
        <v>486</v>
      </c>
      <c r="G1044" t="s">
        <v>307</v>
      </c>
      <c r="H1044" t="s">
        <v>509</v>
      </c>
      <c r="I1044" t="s">
        <v>527</v>
      </c>
      <c r="J1044" s="4" t="s">
        <v>528</v>
      </c>
      <c r="K1044" t="s">
        <v>568</v>
      </c>
      <c r="L1044" t="s">
        <v>569</v>
      </c>
      <c r="M1044">
        <f t="shared" ca="1" si="80"/>
        <v>0</v>
      </c>
      <c r="N1044">
        <f t="shared" ca="1" si="81"/>
        <v>45</v>
      </c>
      <c r="O1044">
        <f t="shared" si="82"/>
        <v>0</v>
      </c>
      <c r="P1044">
        <f t="shared" ca="1" si="83"/>
        <v>0</v>
      </c>
      <c r="Q1044">
        <f t="shared" ca="1" si="84"/>
        <v>0</v>
      </c>
      <c r="R1044">
        <v>45</v>
      </c>
      <c r="S1044">
        <v>90</v>
      </c>
      <c r="T1044" t="s">
        <v>307</v>
      </c>
      <c r="U1044" t="s">
        <v>425</v>
      </c>
      <c r="V1044" t="s">
        <v>196</v>
      </c>
    </row>
    <row r="1045" spans="1:22" x14ac:dyDescent="0.25">
      <c r="A1045">
        <v>47</v>
      </c>
      <c r="C1045" t="s">
        <v>570</v>
      </c>
      <c r="D1045" t="s">
        <v>320</v>
      </c>
      <c r="E1045" s="1" t="s">
        <v>321</v>
      </c>
      <c r="F1045" t="s">
        <v>486</v>
      </c>
      <c r="G1045" t="s">
        <v>309</v>
      </c>
      <c r="H1045" t="s">
        <v>509</v>
      </c>
      <c r="I1045" t="s">
        <v>527</v>
      </c>
      <c r="J1045" s="4" t="s">
        <v>528</v>
      </c>
      <c r="K1045" t="s">
        <v>570</v>
      </c>
      <c r="L1045" t="s">
        <v>571</v>
      </c>
      <c r="M1045">
        <f t="shared" ca="1" si="80"/>
        <v>0</v>
      </c>
      <c r="N1045">
        <f t="shared" ca="1" si="81"/>
        <v>45</v>
      </c>
      <c r="O1045">
        <f t="shared" si="82"/>
        <v>0</v>
      </c>
      <c r="P1045">
        <f t="shared" ca="1" si="83"/>
        <v>0</v>
      </c>
      <c r="Q1045">
        <f t="shared" ca="1" si="84"/>
        <v>0</v>
      </c>
      <c r="R1045">
        <v>45</v>
      </c>
      <c r="S1045">
        <v>90</v>
      </c>
      <c r="T1045" t="s">
        <v>309</v>
      </c>
      <c r="U1045" t="s">
        <v>425</v>
      </c>
      <c r="V1045" t="s">
        <v>196</v>
      </c>
    </row>
    <row r="1046" spans="1:22" x14ac:dyDescent="0.25">
      <c r="A1046">
        <v>47</v>
      </c>
      <c r="C1046" t="s">
        <v>572</v>
      </c>
      <c r="D1046" t="s">
        <v>320</v>
      </c>
      <c r="E1046" s="1" t="s">
        <v>321</v>
      </c>
      <c r="F1046" t="s">
        <v>486</v>
      </c>
      <c r="G1046" t="s">
        <v>217</v>
      </c>
      <c r="H1046" t="s">
        <v>509</v>
      </c>
      <c r="I1046" t="s">
        <v>527</v>
      </c>
      <c r="J1046" s="4" t="s">
        <v>528</v>
      </c>
      <c r="K1046" t="s">
        <v>572</v>
      </c>
      <c r="L1046" t="s">
        <v>573</v>
      </c>
      <c r="M1046">
        <f t="shared" ca="1" si="80"/>
        <v>0</v>
      </c>
      <c r="N1046">
        <f t="shared" ca="1" si="81"/>
        <v>45</v>
      </c>
      <c r="O1046">
        <f t="shared" si="82"/>
        <v>0</v>
      </c>
      <c r="P1046">
        <f t="shared" ca="1" si="83"/>
        <v>0</v>
      </c>
      <c r="Q1046">
        <f t="shared" ca="1" si="84"/>
        <v>0</v>
      </c>
      <c r="R1046">
        <v>45</v>
      </c>
      <c r="S1046">
        <v>90</v>
      </c>
      <c r="T1046" t="s">
        <v>217</v>
      </c>
      <c r="U1046" t="s">
        <v>425</v>
      </c>
      <c r="V1046" t="s">
        <v>196</v>
      </c>
    </row>
    <row r="1047" spans="1:22" x14ac:dyDescent="0.25">
      <c r="A1047">
        <v>47</v>
      </c>
      <c r="C1047" t="s">
        <v>574</v>
      </c>
      <c r="D1047" t="s">
        <v>320</v>
      </c>
      <c r="E1047" s="1" t="s">
        <v>321</v>
      </c>
      <c r="F1047" t="s">
        <v>486</v>
      </c>
      <c r="G1047" t="s">
        <v>314</v>
      </c>
      <c r="H1047" t="s">
        <v>509</v>
      </c>
      <c r="I1047" t="s">
        <v>527</v>
      </c>
      <c r="J1047" s="4" t="s">
        <v>528</v>
      </c>
      <c r="K1047" t="s">
        <v>574</v>
      </c>
      <c r="L1047" t="s">
        <v>575</v>
      </c>
      <c r="M1047">
        <f t="shared" ca="1" si="80"/>
        <v>0</v>
      </c>
      <c r="N1047">
        <f t="shared" ca="1" si="81"/>
        <v>45</v>
      </c>
      <c r="O1047">
        <f t="shared" si="82"/>
        <v>0</v>
      </c>
      <c r="P1047">
        <f t="shared" ca="1" si="83"/>
        <v>0</v>
      </c>
      <c r="Q1047">
        <f t="shared" ca="1" si="84"/>
        <v>0</v>
      </c>
      <c r="R1047">
        <v>45</v>
      </c>
      <c r="S1047">
        <v>90</v>
      </c>
      <c r="T1047" t="s">
        <v>314</v>
      </c>
      <c r="U1047" t="s">
        <v>425</v>
      </c>
      <c r="V1047" t="s">
        <v>196</v>
      </c>
    </row>
    <row r="1048" spans="1:22" x14ac:dyDescent="0.25">
      <c r="A1048">
        <v>47</v>
      </c>
      <c r="C1048" t="s">
        <v>2023</v>
      </c>
      <c r="D1048" t="s">
        <v>320</v>
      </c>
      <c r="E1048" s="1" t="s">
        <v>321</v>
      </c>
      <c r="F1048" t="s">
        <v>486</v>
      </c>
      <c r="G1048" t="s">
        <v>301</v>
      </c>
      <c r="H1048" t="s">
        <v>509</v>
      </c>
      <c r="I1048" t="s">
        <v>527</v>
      </c>
      <c r="J1048" s="4" t="s">
        <v>528</v>
      </c>
      <c r="K1048" t="s">
        <v>2023</v>
      </c>
      <c r="L1048" t="s">
        <v>2024</v>
      </c>
      <c r="M1048">
        <f t="shared" ca="1" si="80"/>
        <v>0</v>
      </c>
      <c r="N1048">
        <f t="shared" ca="1" si="81"/>
        <v>45</v>
      </c>
      <c r="O1048">
        <f t="shared" si="82"/>
        <v>0</v>
      </c>
      <c r="P1048">
        <f t="shared" ca="1" si="83"/>
        <v>0</v>
      </c>
      <c r="Q1048">
        <f t="shared" ca="1" si="84"/>
        <v>0</v>
      </c>
      <c r="R1048">
        <v>45</v>
      </c>
      <c r="S1048">
        <v>90</v>
      </c>
      <c r="T1048" t="s">
        <v>301</v>
      </c>
      <c r="U1048" t="s">
        <v>425</v>
      </c>
      <c r="V1048" t="s">
        <v>196</v>
      </c>
    </row>
    <row r="1049" spans="1:22" x14ac:dyDescent="0.25">
      <c r="A1049">
        <v>47</v>
      </c>
      <c r="C1049" t="s">
        <v>2025</v>
      </c>
      <c r="D1049" t="s">
        <v>320</v>
      </c>
      <c r="E1049" s="1" t="s">
        <v>321</v>
      </c>
      <c r="F1049" t="s">
        <v>486</v>
      </c>
      <c r="G1049" t="s">
        <v>303</v>
      </c>
      <c r="H1049" t="s">
        <v>509</v>
      </c>
      <c r="I1049" t="s">
        <v>527</v>
      </c>
      <c r="J1049" s="4" t="s">
        <v>528</v>
      </c>
      <c r="K1049" t="s">
        <v>2025</v>
      </c>
      <c r="L1049" t="s">
        <v>2026</v>
      </c>
      <c r="M1049">
        <f t="shared" ca="1" si="80"/>
        <v>0</v>
      </c>
      <c r="N1049">
        <f t="shared" ca="1" si="81"/>
        <v>45</v>
      </c>
      <c r="O1049">
        <f t="shared" si="82"/>
        <v>0</v>
      </c>
      <c r="P1049">
        <f t="shared" ca="1" si="83"/>
        <v>0</v>
      </c>
      <c r="Q1049">
        <f t="shared" ca="1" si="84"/>
        <v>0</v>
      </c>
      <c r="R1049">
        <v>45</v>
      </c>
      <c r="S1049">
        <v>90</v>
      </c>
      <c r="T1049" t="s">
        <v>303</v>
      </c>
      <c r="U1049" t="s">
        <v>425</v>
      </c>
      <c r="V1049" t="s">
        <v>196</v>
      </c>
    </row>
    <row r="1050" spans="1:22" x14ac:dyDescent="0.25">
      <c r="A1050">
        <v>47</v>
      </c>
      <c r="C1050" t="s">
        <v>2027</v>
      </c>
      <c r="D1050" t="s">
        <v>320</v>
      </c>
      <c r="E1050" s="1" t="s">
        <v>321</v>
      </c>
      <c r="F1050" t="s">
        <v>486</v>
      </c>
      <c r="G1050" t="s">
        <v>305</v>
      </c>
      <c r="H1050" t="s">
        <v>509</v>
      </c>
      <c r="I1050" t="s">
        <v>527</v>
      </c>
      <c r="J1050" s="4" t="s">
        <v>528</v>
      </c>
      <c r="K1050" t="s">
        <v>2027</v>
      </c>
      <c r="L1050" t="s">
        <v>2028</v>
      </c>
      <c r="M1050">
        <f t="shared" ca="1" si="80"/>
        <v>0</v>
      </c>
      <c r="N1050">
        <f t="shared" ca="1" si="81"/>
        <v>45</v>
      </c>
      <c r="O1050">
        <f t="shared" si="82"/>
        <v>0</v>
      </c>
      <c r="P1050">
        <f t="shared" ca="1" si="83"/>
        <v>0</v>
      </c>
      <c r="Q1050">
        <f t="shared" ca="1" si="84"/>
        <v>0</v>
      </c>
      <c r="R1050">
        <v>45</v>
      </c>
      <c r="S1050">
        <v>90</v>
      </c>
      <c r="T1050" t="s">
        <v>305</v>
      </c>
      <c r="U1050" t="s">
        <v>425</v>
      </c>
      <c r="V1050" t="s">
        <v>196</v>
      </c>
    </row>
    <row r="1051" spans="1:22" x14ac:dyDescent="0.25">
      <c r="A1051">
        <v>47</v>
      </c>
      <c r="C1051" t="s">
        <v>576</v>
      </c>
      <c r="D1051" t="s">
        <v>320</v>
      </c>
      <c r="E1051" s="1" t="s">
        <v>321</v>
      </c>
      <c r="F1051" t="s">
        <v>486</v>
      </c>
      <c r="G1051" t="s">
        <v>306</v>
      </c>
      <c r="H1051" t="s">
        <v>509</v>
      </c>
      <c r="I1051" t="s">
        <v>527</v>
      </c>
      <c r="J1051" s="4" t="s">
        <v>528</v>
      </c>
      <c r="K1051" t="s">
        <v>576</v>
      </c>
      <c r="L1051" t="s">
        <v>577</v>
      </c>
      <c r="M1051">
        <f t="shared" ca="1" si="80"/>
        <v>0</v>
      </c>
      <c r="N1051">
        <f t="shared" ca="1" si="81"/>
        <v>45</v>
      </c>
      <c r="O1051">
        <f t="shared" si="82"/>
        <v>0</v>
      </c>
      <c r="P1051">
        <f t="shared" ca="1" si="83"/>
        <v>0</v>
      </c>
      <c r="Q1051">
        <f t="shared" ca="1" si="84"/>
        <v>0</v>
      </c>
      <c r="R1051">
        <v>45</v>
      </c>
      <c r="S1051">
        <v>90</v>
      </c>
      <c r="T1051" t="s">
        <v>306</v>
      </c>
      <c r="U1051" t="s">
        <v>425</v>
      </c>
      <c r="V1051" t="s">
        <v>196</v>
      </c>
    </row>
    <row r="1052" spans="1:22" x14ac:dyDescent="0.25">
      <c r="A1052">
        <v>48</v>
      </c>
      <c r="C1052" t="s">
        <v>2464</v>
      </c>
      <c r="D1052" t="s">
        <v>320</v>
      </c>
      <c r="E1052" s="1" t="s">
        <v>321</v>
      </c>
      <c r="F1052" t="s">
        <v>1108</v>
      </c>
      <c r="G1052" t="s">
        <v>300</v>
      </c>
      <c r="H1052" t="s">
        <v>509</v>
      </c>
      <c r="I1052" t="s">
        <v>527</v>
      </c>
      <c r="J1052" s="4" t="s">
        <v>528</v>
      </c>
      <c r="K1052" t="s">
        <v>2464</v>
      </c>
      <c r="L1052" t="s">
        <v>2465</v>
      </c>
      <c r="M1052">
        <f t="shared" ca="1" si="80"/>
        <v>0</v>
      </c>
      <c r="N1052">
        <f t="shared" ca="1" si="81"/>
        <v>45</v>
      </c>
      <c r="O1052">
        <f t="shared" si="82"/>
        <v>0</v>
      </c>
      <c r="P1052">
        <f t="shared" ca="1" si="83"/>
        <v>0</v>
      </c>
      <c r="Q1052">
        <f t="shared" ca="1" si="84"/>
        <v>0</v>
      </c>
      <c r="R1052">
        <v>45</v>
      </c>
      <c r="S1052">
        <v>90</v>
      </c>
      <c r="T1052" t="s">
        <v>300</v>
      </c>
      <c r="U1052" t="s">
        <v>425</v>
      </c>
      <c r="V1052" t="s">
        <v>196</v>
      </c>
    </row>
    <row r="1053" spans="1:22" x14ac:dyDescent="0.25">
      <c r="A1053">
        <v>48</v>
      </c>
      <c r="C1053" t="s">
        <v>2466</v>
      </c>
      <c r="D1053" t="s">
        <v>320</v>
      </c>
      <c r="E1053" s="1" t="s">
        <v>321</v>
      </c>
      <c r="F1053" t="s">
        <v>1108</v>
      </c>
      <c r="G1053" t="s">
        <v>307</v>
      </c>
      <c r="H1053" t="s">
        <v>509</v>
      </c>
      <c r="I1053" t="s">
        <v>527</v>
      </c>
      <c r="J1053" s="4" t="s">
        <v>528</v>
      </c>
      <c r="K1053" t="s">
        <v>2466</v>
      </c>
      <c r="L1053" t="s">
        <v>2467</v>
      </c>
      <c r="M1053">
        <f t="shared" ca="1" si="80"/>
        <v>0</v>
      </c>
      <c r="N1053">
        <f t="shared" ca="1" si="81"/>
        <v>45</v>
      </c>
      <c r="O1053">
        <f t="shared" si="82"/>
        <v>0</v>
      </c>
      <c r="P1053">
        <f t="shared" ca="1" si="83"/>
        <v>0</v>
      </c>
      <c r="Q1053">
        <f t="shared" ca="1" si="84"/>
        <v>0</v>
      </c>
      <c r="R1053">
        <v>45</v>
      </c>
      <c r="S1053">
        <v>90</v>
      </c>
      <c r="T1053" t="s">
        <v>307</v>
      </c>
      <c r="U1053" t="s">
        <v>425</v>
      </c>
      <c r="V1053" t="s">
        <v>196</v>
      </c>
    </row>
    <row r="1054" spans="1:22" x14ac:dyDescent="0.25">
      <c r="A1054">
        <v>48</v>
      </c>
      <c r="C1054" t="s">
        <v>2468</v>
      </c>
      <c r="D1054" t="s">
        <v>320</v>
      </c>
      <c r="E1054" s="1" t="s">
        <v>321</v>
      </c>
      <c r="F1054" t="s">
        <v>1108</v>
      </c>
      <c r="G1054" t="s">
        <v>309</v>
      </c>
      <c r="H1054" t="s">
        <v>509</v>
      </c>
      <c r="I1054" t="s">
        <v>527</v>
      </c>
      <c r="J1054" s="4" t="s">
        <v>528</v>
      </c>
      <c r="K1054" t="s">
        <v>2468</v>
      </c>
      <c r="L1054" t="s">
        <v>2469</v>
      </c>
      <c r="M1054">
        <f t="shared" ca="1" si="80"/>
        <v>0</v>
      </c>
      <c r="N1054">
        <f t="shared" ca="1" si="81"/>
        <v>45</v>
      </c>
      <c r="O1054">
        <f t="shared" si="82"/>
        <v>0</v>
      </c>
      <c r="P1054">
        <f t="shared" ca="1" si="83"/>
        <v>0</v>
      </c>
      <c r="Q1054">
        <f t="shared" ca="1" si="84"/>
        <v>0</v>
      </c>
      <c r="R1054">
        <v>45</v>
      </c>
      <c r="S1054">
        <v>90</v>
      </c>
      <c r="T1054" t="s">
        <v>309</v>
      </c>
      <c r="U1054" t="s">
        <v>425</v>
      </c>
      <c r="V1054" t="s">
        <v>196</v>
      </c>
    </row>
    <row r="1055" spans="1:22" x14ac:dyDescent="0.25">
      <c r="A1055">
        <v>48</v>
      </c>
      <c r="C1055" t="s">
        <v>2470</v>
      </c>
      <c r="D1055" t="s">
        <v>320</v>
      </c>
      <c r="E1055" s="1" t="s">
        <v>321</v>
      </c>
      <c r="F1055" t="s">
        <v>1108</v>
      </c>
      <c r="G1055" t="s">
        <v>217</v>
      </c>
      <c r="H1055" t="s">
        <v>509</v>
      </c>
      <c r="I1055" t="s">
        <v>527</v>
      </c>
      <c r="J1055" s="4" t="s">
        <v>528</v>
      </c>
      <c r="K1055" t="s">
        <v>2470</v>
      </c>
      <c r="L1055" t="s">
        <v>2471</v>
      </c>
      <c r="M1055">
        <f t="shared" ca="1" si="80"/>
        <v>0</v>
      </c>
      <c r="N1055">
        <f t="shared" ca="1" si="81"/>
        <v>45</v>
      </c>
      <c r="O1055">
        <f t="shared" si="82"/>
        <v>0</v>
      </c>
      <c r="P1055">
        <f t="shared" ca="1" si="83"/>
        <v>0</v>
      </c>
      <c r="Q1055">
        <f t="shared" ca="1" si="84"/>
        <v>0</v>
      </c>
      <c r="R1055">
        <v>45</v>
      </c>
      <c r="S1055">
        <v>90</v>
      </c>
      <c r="T1055" t="s">
        <v>217</v>
      </c>
      <c r="U1055" t="s">
        <v>425</v>
      </c>
      <c r="V1055" t="s">
        <v>196</v>
      </c>
    </row>
    <row r="1056" spans="1:22" x14ac:dyDescent="0.25">
      <c r="A1056">
        <v>48</v>
      </c>
      <c r="C1056" t="s">
        <v>2472</v>
      </c>
      <c r="D1056" t="s">
        <v>320</v>
      </c>
      <c r="E1056" s="1" t="s">
        <v>321</v>
      </c>
      <c r="F1056" t="s">
        <v>1108</v>
      </c>
      <c r="G1056" t="s">
        <v>314</v>
      </c>
      <c r="H1056" t="s">
        <v>509</v>
      </c>
      <c r="I1056" t="s">
        <v>527</v>
      </c>
      <c r="J1056" s="4" t="s">
        <v>528</v>
      </c>
      <c r="K1056" t="s">
        <v>2472</v>
      </c>
      <c r="L1056" t="s">
        <v>2473</v>
      </c>
      <c r="M1056">
        <f t="shared" ca="1" si="80"/>
        <v>0</v>
      </c>
      <c r="N1056">
        <f t="shared" ca="1" si="81"/>
        <v>45</v>
      </c>
      <c r="O1056">
        <f t="shared" si="82"/>
        <v>0</v>
      </c>
      <c r="P1056">
        <f t="shared" ca="1" si="83"/>
        <v>0</v>
      </c>
      <c r="Q1056">
        <f t="shared" ca="1" si="84"/>
        <v>0</v>
      </c>
      <c r="R1056">
        <v>45</v>
      </c>
      <c r="S1056">
        <v>90</v>
      </c>
      <c r="T1056" t="s">
        <v>314</v>
      </c>
      <c r="U1056" t="s">
        <v>425</v>
      </c>
      <c r="V1056" t="s">
        <v>196</v>
      </c>
    </row>
    <row r="1057" spans="1:22" x14ac:dyDescent="0.25">
      <c r="A1057">
        <v>48</v>
      </c>
      <c r="C1057" t="s">
        <v>2474</v>
      </c>
      <c r="D1057" t="s">
        <v>320</v>
      </c>
      <c r="E1057" s="1" t="s">
        <v>321</v>
      </c>
      <c r="F1057" t="s">
        <v>1108</v>
      </c>
      <c r="G1057" t="s">
        <v>301</v>
      </c>
      <c r="H1057" t="s">
        <v>509</v>
      </c>
      <c r="I1057" t="s">
        <v>527</v>
      </c>
      <c r="J1057" s="4" t="s">
        <v>528</v>
      </c>
      <c r="K1057" t="s">
        <v>2474</v>
      </c>
      <c r="L1057" t="s">
        <v>2475</v>
      </c>
      <c r="M1057">
        <f t="shared" ca="1" si="80"/>
        <v>0</v>
      </c>
      <c r="N1057">
        <f t="shared" ca="1" si="81"/>
        <v>45</v>
      </c>
      <c r="O1057">
        <f t="shared" si="82"/>
        <v>0</v>
      </c>
      <c r="P1057">
        <f t="shared" ca="1" si="83"/>
        <v>0</v>
      </c>
      <c r="Q1057">
        <f t="shared" ca="1" si="84"/>
        <v>0</v>
      </c>
      <c r="R1057">
        <v>45</v>
      </c>
      <c r="S1057">
        <v>90</v>
      </c>
      <c r="T1057" t="s">
        <v>301</v>
      </c>
      <c r="U1057" t="s">
        <v>425</v>
      </c>
      <c r="V1057" t="s">
        <v>196</v>
      </c>
    </row>
    <row r="1058" spans="1:22" x14ac:dyDescent="0.25">
      <c r="A1058">
        <v>48</v>
      </c>
      <c r="C1058" t="s">
        <v>2476</v>
      </c>
      <c r="D1058" t="s">
        <v>320</v>
      </c>
      <c r="E1058" s="1" t="s">
        <v>321</v>
      </c>
      <c r="F1058" t="s">
        <v>1108</v>
      </c>
      <c r="G1058" t="s">
        <v>303</v>
      </c>
      <c r="H1058" t="s">
        <v>509</v>
      </c>
      <c r="I1058" t="s">
        <v>527</v>
      </c>
      <c r="J1058" s="4" t="s">
        <v>528</v>
      </c>
      <c r="K1058" t="s">
        <v>2476</v>
      </c>
      <c r="L1058" t="s">
        <v>2477</v>
      </c>
      <c r="M1058">
        <f t="shared" ca="1" si="80"/>
        <v>0</v>
      </c>
      <c r="N1058">
        <f t="shared" ca="1" si="81"/>
        <v>45</v>
      </c>
      <c r="O1058">
        <f t="shared" si="82"/>
        <v>0</v>
      </c>
      <c r="P1058">
        <f t="shared" ca="1" si="83"/>
        <v>0</v>
      </c>
      <c r="Q1058">
        <f t="shared" ca="1" si="84"/>
        <v>0</v>
      </c>
      <c r="R1058">
        <v>45</v>
      </c>
      <c r="S1058">
        <v>90</v>
      </c>
      <c r="T1058" t="s">
        <v>303</v>
      </c>
      <c r="U1058" t="s">
        <v>425</v>
      </c>
      <c r="V1058" t="s">
        <v>196</v>
      </c>
    </row>
    <row r="1059" spans="1:22" x14ac:dyDescent="0.25">
      <c r="A1059">
        <v>49</v>
      </c>
      <c r="C1059" t="s">
        <v>2478</v>
      </c>
      <c r="D1059" t="s">
        <v>320</v>
      </c>
      <c r="E1059" s="1" t="s">
        <v>321</v>
      </c>
      <c r="F1059" t="s">
        <v>1121</v>
      </c>
      <c r="G1059" t="s">
        <v>309</v>
      </c>
      <c r="H1059" t="s">
        <v>509</v>
      </c>
      <c r="I1059" t="s">
        <v>527</v>
      </c>
      <c r="J1059" s="4" t="s">
        <v>528</v>
      </c>
      <c r="K1059" t="s">
        <v>2478</v>
      </c>
      <c r="L1059" t="s">
        <v>2479</v>
      </c>
      <c r="M1059">
        <f t="shared" ca="1" si="80"/>
        <v>0</v>
      </c>
      <c r="N1059">
        <f t="shared" ca="1" si="81"/>
        <v>45</v>
      </c>
      <c r="O1059">
        <f t="shared" si="82"/>
        <v>0</v>
      </c>
      <c r="P1059">
        <f t="shared" ca="1" si="83"/>
        <v>0</v>
      </c>
      <c r="Q1059">
        <f t="shared" ca="1" si="84"/>
        <v>0</v>
      </c>
      <c r="R1059">
        <v>45</v>
      </c>
      <c r="S1059">
        <v>90</v>
      </c>
      <c r="T1059" t="s">
        <v>309</v>
      </c>
      <c r="U1059" t="s">
        <v>425</v>
      </c>
      <c r="V1059" t="s">
        <v>196</v>
      </c>
    </row>
    <row r="1060" spans="1:22" x14ac:dyDescent="0.25">
      <c r="A1060">
        <v>49</v>
      </c>
      <c r="C1060" t="s">
        <v>2480</v>
      </c>
      <c r="D1060" t="s">
        <v>320</v>
      </c>
      <c r="E1060" s="1" t="s">
        <v>321</v>
      </c>
      <c r="F1060" t="s">
        <v>1121</v>
      </c>
      <c r="G1060" t="s">
        <v>217</v>
      </c>
      <c r="H1060" t="s">
        <v>509</v>
      </c>
      <c r="I1060" t="s">
        <v>527</v>
      </c>
      <c r="J1060" s="4" t="s">
        <v>528</v>
      </c>
      <c r="K1060" t="s">
        <v>2480</v>
      </c>
      <c r="L1060" t="s">
        <v>2481</v>
      </c>
      <c r="M1060">
        <f t="shared" ca="1" si="80"/>
        <v>0</v>
      </c>
      <c r="N1060">
        <f t="shared" ca="1" si="81"/>
        <v>45</v>
      </c>
      <c r="O1060">
        <f t="shared" si="82"/>
        <v>0</v>
      </c>
      <c r="P1060">
        <f t="shared" ca="1" si="83"/>
        <v>0</v>
      </c>
      <c r="Q1060">
        <f t="shared" ca="1" si="84"/>
        <v>0</v>
      </c>
      <c r="R1060">
        <v>45</v>
      </c>
      <c r="S1060">
        <v>90</v>
      </c>
      <c r="T1060" t="s">
        <v>217</v>
      </c>
      <c r="U1060" t="s">
        <v>425</v>
      </c>
      <c r="V1060" t="s">
        <v>196</v>
      </c>
    </row>
    <row r="1061" spans="1:22" x14ac:dyDescent="0.25">
      <c r="A1061">
        <v>49</v>
      </c>
      <c r="C1061" t="s">
        <v>2482</v>
      </c>
      <c r="D1061" t="s">
        <v>320</v>
      </c>
      <c r="E1061" s="1" t="s">
        <v>321</v>
      </c>
      <c r="F1061" t="s">
        <v>1121</v>
      </c>
      <c r="G1061" t="s">
        <v>314</v>
      </c>
      <c r="H1061" t="s">
        <v>509</v>
      </c>
      <c r="I1061" t="s">
        <v>527</v>
      </c>
      <c r="J1061" s="4" t="s">
        <v>528</v>
      </c>
      <c r="K1061" t="s">
        <v>2482</v>
      </c>
      <c r="L1061" t="s">
        <v>2483</v>
      </c>
      <c r="M1061">
        <f t="shared" ca="1" si="80"/>
        <v>0</v>
      </c>
      <c r="N1061">
        <f t="shared" ca="1" si="81"/>
        <v>45</v>
      </c>
      <c r="O1061">
        <f t="shared" si="82"/>
        <v>0</v>
      </c>
      <c r="P1061">
        <f t="shared" ca="1" si="83"/>
        <v>0</v>
      </c>
      <c r="Q1061">
        <f t="shared" ca="1" si="84"/>
        <v>0</v>
      </c>
      <c r="R1061">
        <v>45</v>
      </c>
      <c r="S1061">
        <v>90</v>
      </c>
      <c r="T1061" t="s">
        <v>314</v>
      </c>
      <c r="U1061" t="s">
        <v>425</v>
      </c>
      <c r="V1061" t="s">
        <v>196</v>
      </c>
    </row>
    <row r="1062" spans="1:22" x14ac:dyDescent="0.25">
      <c r="A1062">
        <v>49</v>
      </c>
      <c r="C1062" t="s">
        <v>2484</v>
      </c>
      <c r="D1062" t="s">
        <v>320</v>
      </c>
      <c r="E1062" s="1" t="s">
        <v>321</v>
      </c>
      <c r="F1062" t="s">
        <v>1121</v>
      </c>
      <c r="G1062" t="s">
        <v>301</v>
      </c>
      <c r="H1062" t="s">
        <v>509</v>
      </c>
      <c r="I1062" t="s">
        <v>527</v>
      </c>
      <c r="J1062" s="4" t="s">
        <v>528</v>
      </c>
      <c r="K1062" t="s">
        <v>2484</v>
      </c>
      <c r="L1062" t="s">
        <v>2485</v>
      </c>
      <c r="M1062">
        <f t="shared" ca="1" si="80"/>
        <v>0</v>
      </c>
      <c r="N1062">
        <f t="shared" ca="1" si="81"/>
        <v>45</v>
      </c>
      <c r="O1062">
        <f t="shared" si="82"/>
        <v>0</v>
      </c>
      <c r="P1062">
        <f t="shared" ca="1" si="83"/>
        <v>0</v>
      </c>
      <c r="Q1062">
        <f t="shared" ca="1" si="84"/>
        <v>0</v>
      </c>
      <c r="R1062">
        <v>45</v>
      </c>
      <c r="S1062">
        <v>90</v>
      </c>
      <c r="T1062" t="s">
        <v>301</v>
      </c>
      <c r="U1062" t="s">
        <v>425</v>
      </c>
      <c r="V1062" t="s">
        <v>196</v>
      </c>
    </row>
    <row r="1063" spans="1:22" x14ac:dyDescent="0.25">
      <c r="A1063">
        <v>49</v>
      </c>
      <c r="C1063" t="s">
        <v>2486</v>
      </c>
      <c r="D1063" t="s">
        <v>320</v>
      </c>
      <c r="E1063" s="1" t="s">
        <v>321</v>
      </c>
      <c r="F1063" t="s">
        <v>1121</v>
      </c>
      <c r="G1063" t="s">
        <v>303</v>
      </c>
      <c r="H1063" t="s">
        <v>509</v>
      </c>
      <c r="I1063" t="s">
        <v>527</v>
      </c>
      <c r="J1063" s="4" t="s">
        <v>528</v>
      </c>
      <c r="K1063" t="s">
        <v>2486</v>
      </c>
      <c r="L1063" t="s">
        <v>2487</v>
      </c>
      <c r="M1063">
        <f t="shared" ca="1" si="80"/>
        <v>0</v>
      </c>
      <c r="N1063">
        <f t="shared" ca="1" si="81"/>
        <v>45</v>
      </c>
      <c r="O1063">
        <f t="shared" si="82"/>
        <v>0</v>
      </c>
      <c r="P1063">
        <f t="shared" ca="1" si="83"/>
        <v>0</v>
      </c>
      <c r="Q1063">
        <f t="shared" ca="1" si="84"/>
        <v>0</v>
      </c>
      <c r="R1063">
        <v>45</v>
      </c>
      <c r="S1063">
        <v>90</v>
      </c>
      <c r="T1063" t="s">
        <v>303</v>
      </c>
      <c r="U1063" t="s">
        <v>425</v>
      </c>
      <c r="V1063" t="s">
        <v>196</v>
      </c>
    </row>
    <row r="1064" spans="1:22" x14ac:dyDescent="0.25">
      <c r="A1064">
        <v>49</v>
      </c>
      <c r="C1064" t="s">
        <v>2488</v>
      </c>
      <c r="D1064" t="s">
        <v>320</v>
      </c>
      <c r="E1064" s="1" t="s">
        <v>321</v>
      </c>
      <c r="F1064" t="s">
        <v>1121</v>
      </c>
      <c r="G1064" t="s">
        <v>305</v>
      </c>
      <c r="H1064" t="s">
        <v>509</v>
      </c>
      <c r="I1064" t="s">
        <v>527</v>
      </c>
      <c r="J1064" s="4" t="s">
        <v>528</v>
      </c>
      <c r="K1064" t="s">
        <v>2488</v>
      </c>
      <c r="L1064" t="s">
        <v>2489</v>
      </c>
      <c r="M1064">
        <f t="shared" ca="1" si="80"/>
        <v>0</v>
      </c>
      <c r="N1064">
        <f t="shared" ca="1" si="81"/>
        <v>45</v>
      </c>
      <c r="O1064">
        <f t="shared" si="82"/>
        <v>0</v>
      </c>
      <c r="P1064">
        <f t="shared" ca="1" si="83"/>
        <v>0</v>
      </c>
      <c r="Q1064">
        <f t="shared" ca="1" si="84"/>
        <v>0</v>
      </c>
      <c r="R1064">
        <v>45</v>
      </c>
      <c r="S1064">
        <v>90</v>
      </c>
      <c r="T1064" t="s">
        <v>305</v>
      </c>
      <c r="U1064" t="s">
        <v>425</v>
      </c>
      <c r="V1064" t="s">
        <v>196</v>
      </c>
    </row>
    <row r="1065" spans="1:22" x14ac:dyDescent="0.25">
      <c r="A1065">
        <v>50</v>
      </c>
      <c r="C1065" t="s">
        <v>2490</v>
      </c>
      <c r="D1065" t="s">
        <v>320</v>
      </c>
      <c r="E1065" s="1" t="s">
        <v>321</v>
      </c>
      <c r="F1065" t="s">
        <v>1012</v>
      </c>
      <c r="G1065" t="s">
        <v>300</v>
      </c>
      <c r="H1065" t="s">
        <v>509</v>
      </c>
      <c r="I1065" t="s">
        <v>527</v>
      </c>
      <c r="J1065" s="4" t="s">
        <v>528</v>
      </c>
      <c r="K1065" t="s">
        <v>2490</v>
      </c>
      <c r="L1065" t="s">
        <v>2491</v>
      </c>
      <c r="M1065">
        <f t="shared" ca="1" si="80"/>
        <v>0</v>
      </c>
      <c r="N1065">
        <f t="shared" ca="1" si="81"/>
        <v>45</v>
      </c>
      <c r="O1065">
        <f t="shared" si="82"/>
        <v>0</v>
      </c>
      <c r="P1065">
        <f t="shared" ca="1" si="83"/>
        <v>0</v>
      </c>
      <c r="Q1065">
        <f t="shared" ca="1" si="84"/>
        <v>0</v>
      </c>
      <c r="R1065">
        <v>45</v>
      </c>
      <c r="S1065">
        <v>90</v>
      </c>
      <c r="T1065" t="s">
        <v>300</v>
      </c>
      <c r="U1065" t="s">
        <v>425</v>
      </c>
      <c r="V1065" t="s">
        <v>196</v>
      </c>
    </row>
    <row r="1066" spans="1:22" x14ac:dyDescent="0.25">
      <c r="A1066">
        <v>50</v>
      </c>
      <c r="C1066" t="s">
        <v>2492</v>
      </c>
      <c r="D1066" t="s">
        <v>320</v>
      </c>
      <c r="E1066" s="1" t="s">
        <v>321</v>
      </c>
      <c r="F1066" t="s">
        <v>1012</v>
      </c>
      <c r="G1066" t="s">
        <v>307</v>
      </c>
      <c r="H1066" t="s">
        <v>509</v>
      </c>
      <c r="I1066" t="s">
        <v>527</v>
      </c>
      <c r="J1066" s="4" t="s">
        <v>528</v>
      </c>
      <c r="K1066" t="s">
        <v>2492</v>
      </c>
      <c r="L1066" t="s">
        <v>2493</v>
      </c>
      <c r="M1066">
        <f t="shared" ca="1" si="80"/>
        <v>0</v>
      </c>
      <c r="N1066">
        <f t="shared" ca="1" si="81"/>
        <v>45</v>
      </c>
      <c r="O1066">
        <f t="shared" si="82"/>
        <v>0</v>
      </c>
      <c r="P1066">
        <f t="shared" ca="1" si="83"/>
        <v>0</v>
      </c>
      <c r="Q1066">
        <f t="shared" ca="1" si="84"/>
        <v>0</v>
      </c>
      <c r="R1066">
        <v>45</v>
      </c>
      <c r="S1066">
        <v>90</v>
      </c>
      <c r="T1066" t="s">
        <v>307</v>
      </c>
      <c r="U1066" t="s">
        <v>425</v>
      </c>
      <c r="V1066" t="s">
        <v>196</v>
      </c>
    </row>
    <row r="1067" spans="1:22" x14ac:dyDescent="0.25">
      <c r="A1067">
        <v>50</v>
      </c>
      <c r="C1067" t="s">
        <v>2494</v>
      </c>
      <c r="D1067" t="s">
        <v>320</v>
      </c>
      <c r="E1067" s="1" t="s">
        <v>321</v>
      </c>
      <c r="F1067" t="s">
        <v>1012</v>
      </c>
      <c r="G1067" t="s">
        <v>309</v>
      </c>
      <c r="H1067" t="s">
        <v>509</v>
      </c>
      <c r="I1067" t="s">
        <v>527</v>
      </c>
      <c r="J1067" s="4" t="s">
        <v>528</v>
      </c>
      <c r="K1067" t="s">
        <v>2494</v>
      </c>
      <c r="L1067" t="s">
        <v>2495</v>
      </c>
      <c r="M1067">
        <f t="shared" ca="1" si="80"/>
        <v>0</v>
      </c>
      <c r="N1067">
        <f t="shared" ca="1" si="81"/>
        <v>45</v>
      </c>
      <c r="O1067">
        <f t="shared" si="82"/>
        <v>0</v>
      </c>
      <c r="P1067">
        <f t="shared" ca="1" si="83"/>
        <v>0</v>
      </c>
      <c r="Q1067">
        <f t="shared" ca="1" si="84"/>
        <v>0</v>
      </c>
      <c r="R1067">
        <v>45</v>
      </c>
      <c r="S1067">
        <v>90</v>
      </c>
      <c r="T1067" t="s">
        <v>309</v>
      </c>
      <c r="U1067" t="s">
        <v>425</v>
      </c>
      <c r="V1067" t="s">
        <v>196</v>
      </c>
    </row>
    <row r="1068" spans="1:22" x14ac:dyDescent="0.25">
      <c r="A1068">
        <v>50</v>
      </c>
      <c r="C1068" t="s">
        <v>2496</v>
      </c>
      <c r="D1068" t="s">
        <v>320</v>
      </c>
      <c r="E1068" s="1" t="s">
        <v>321</v>
      </c>
      <c r="F1068" t="s">
        <v>1012</v>
      </c>
      <c r="G1068" t="s">
        <v>217</v>
      </c>
      <c r="H1068" t="s">
        <v>509</v>
      </c>
      <c r="I1068" t="s">
        <v>527</v>
      </c>
      <c r="J1068" s="4" t="s">
        <v>528</v>
      </c>
      <c r="K1068" t="s">
        <v>2496</v>
      </c>
      <c r="L1068" t="s">
        <v>2497</v>
      </c>
      <c r="M1068">
        <f t="shared" ca="1" si="80"/>
        <v>0</v>
      </c>
      <c r="N1068">
        <f t="shared" ca="1" si="81"/>
        <v>45</v>
      </c>
      <c r="O1068">
        <f t="shared" si="82"/>
        <v>0</v>
      </c>
      <c r="P1068">
        <f t="shared" ca="1" si="83"/>
        <v>0</v>
      </c>
      <c r="Q1068">
        <f t="shared" ca="1" si="84"/>
        <v>0</v>
      </c>
      <c r="R1068">
        <v>45</v>
      </c>
      <c r="S1068">
        <v>90</v>
      </c>
      <c r="T1068" t="s">
        <v>217</v>
      </c>
      <c r="U1068" t="s">
        <v>425</v>
      </c>
      <c r="V1068" t="s">
        <v>196</v>
      </c>
    </row>
    <row r="1069" spans="1:22" x14ac:dyDescent="0.25">
      <c r="A1069">
        <v>50</v>
      </c>
      <c r="C1069" t="s">
        <v>2498</v>
      </c>
      <c r="D1069" t="s">
        <v>320</v>
      </c>
      <c r="E1069" s="1" t="s">
        <v>321</v>
      </c>
      <c r="F1069" t="s">
        <v>1012</v>
      </c>
      <c r="G1069" t="s">
        <v>314</v>
      </c>
      <c r="H1069" t="s">
        <v>509</v>
      </c>
      <c r="I1069" t="s">
        <v>527</v>
      </c>
      <c r="J1069" s="4" t="s">
        <v>528</v>
      </c>
      <c r="K1069" t="s">
        <v>2498</v>
      </c>
      <c r="L1069" t="s">
        <v>2499</v>
      </c>
      <c r="M1069">
        <f t="shared" ca="1" si="80"/>
        <v>0</v>
      </c>
      <c r="N1069">
        <f t="shared" ca="1" si="81"/>
        <v>45</v>
      </c>
      <c r="O1069">
        <f t="shared" si="82"/>
        <v>0</v>
      </c>
      <c r="P1069">
        <f t="shared" ca="1" si="83"/>
        <v>0</v>
      </c>
      <c r="Q1069">
        <f t="shared" ca="1" si="84"/>
        <v>0</v>
      </c>
      <c r="R1069">
        <v>45</v>
      </c>
      <c r="S1069">
        <v>90</v>
      </c>
      <c r="T1069" t="s">
        <v>314</v>
      </c>
      <c r="U1069" t="s">
        <v>425</v>
      </c>
      <c r="V1069" t="s">
        <v>196</v>
      </c>
    </row>
    <row r="1070" spans="1:22" x14ac:dyDescent="0.25">
      <c r="A1070">
        <v>50</v>
      </c>
      <c r="C1070" t="s">
        <v>2500</v>
      </c>
      <c r="D1070" t="s">
        <v>320</v>
      </c>
      <c r="E1070" s="1" t="s">
        <v>321</v>
      </c>
      <c r="F1070" t="s">
        <v>1012</v>
      </c>
      <c r="G1070" t="s">
        <v>301</v>
      </c>
      <c r="H1070" t="s">
        <v>509</v>
      </c>
      <c r="I1070" t="s">
        <v>527</v>
      </c>
      <c r="J1070" s="4" t="s">
        <v>528</v>
      </c>
      <c r="K1070" t="s">
        <v>2500</v>
      </c>
      <c r="L1070" t="s">
        <v>2501</v>
      </c>
      <c r="M1070">
        <f t="shared" ca="1" si="80"/>
        <v>0</v>
      </c>
      <c r="N1070">
        <f t="shared" ca="1" si="81"/>
        <v>45</v>
      </c>
      <c r="O1070">
        <f t="shared" si="82"/>
        <v>0</v>
      </c>
      <c r="P1070">
        <f t="shared" ca="1" si="83"/>
        <v>0</v>
      </c>
      <c r="Q1070">
        <f t="shared" ca="1" si="84"/>
        <v>0</v>
      </c>
      <c r="R1070">
        <v>45</v>
      </c>
      <c r="S1070">
        <v>90</v>
      </c>
      <c r="T1070" t="s">
        <v>301</v>
      </c>
      <c r="U1070" t="s">
        <v>425</v>
      </c>
      <c r="V1070" t="s">
        <v>196</v>
      </c>
    </row>
    <row r="1071" spans="1:22" x14ac:dyDescent="0.25">
      <c r="A1071">
        <v>50</v>
      </c>
      <c r="C1071" t="s">
        <v>2502</v>
      </c>
      <c r="D1071" t="s">
        <v>320</v>
      </c>
      <c r="E1071" s="1" t="s">
        <v>321</v>
      </c>
      <c r="F1071" t="s">
        <v>1012</v>
      </c>
      <c r="G1071" t="s">
        <v>303</v>
      </c>
      <c r="H1071" t="s">
        <v>509</v>
      </c>
      <c r="I1071" t="s">
        <v>527</v>
      </c>
      <c r="J1071" s="4" t="s">
        <v>528</v>
      </c>
      <c r="K1071" t="s">
        <v>2502</v>
      </c>
      <c r="L1071" t="s">
        <v>2503</v>
      </c>
      <c r="M1071">
        <f t="shared" ca="1" si="80"/>
        <v>0</v>
      </c>
      <c r="N1071">
        <f t="shared" ca="1" si="81"/>
        <v>45</v>
      </c>
      <c r="O1071">
        <f t="shared" si="82"/>
        <v>0</v>
      </c>
      <c r="P1071">
        <f t="shared" ca="1" si="83"/>
        <v>0</v>
      </c>
      <c r="Q1071">
        <f t="shared" ca="1" si="84"/>
        <v>0</v>
      </c>
      <c r="R1071">
        <v>45</v>
      </c>
      <c r="S1071">
        <v>90</v>
      </c>
      <c r="T1071" t="s">
        <v>303</v>
      </c>
      <c r="U1071" t="s">
        <v>425</v>
      </c>
      <c r="V1071" t="s">
        <v>196</v>
      </c>
    </row>
    <row r="1072" spans="1:22" x14ac:dyDescent="0.25">
      <c r="A1072">
        <v>50</v>
      </c>
      <c r="C1072" t="s">
        <v>2504</v>
      </c>
      <c r="D1072" t="s">
        <v>320</v>
      </c>
      <c r="E1072" s="1" t="s">
        <v>321</v>
      </c>
      <c r="F1072" t="s">
        <v>1012</v>
      </c>
      <c r="G1072" t="s">
        <v>305</v>
      </c>
      <c r="H1072" t="s">
        <v>509</v>
      </c>
      <c r="I1072" t="s">
        <v>527</v>
      </c>
      <c r="J1072" s="4" t="s">
        <v>528</v>
      </c>
      <c r="K1072" t="s">
        <v>2504</v>
      </c>
      <c r="L1072" t="s">
        <v>2505</v>
      </c>
      <c r="M1072">
        <f t="shared" ca="1" si="80"/>
        <v>0</v>
      </c>
      <c r="N1072">
        <f t="shared" ca="1" si="81"/>
        <v>45</v>
      </c>
      <c r="O1072">
        <f t="shared" si="82"/>
        <v>0</v>
      </c>
      <c r="P1072">
        <f t="shared" ca="1" si="83"/>
        <v>0</v>
      </c>
      <c r="Q1072">
        <f t="shared" ca="1" si="84"/>
        <v>0</v>
      </c>
      <c r="R1072">
        <v>45</v>
      </c>
      <c r="S1072">
        <v>90</v>
      </c>
      <c r="T1072" t="s">
        <v>305</v>
      </c>
      <c r="U1072" t="s">
        <v>425</v>
      </c>
      <c r="V1072" t="s">
        <v>196</v>
      </c>
    </row>
    <row r="1073" spans="1:22" x14ac:dyDescent="0.25">
      <c r="A1073">
        <v>50</v>
      </c>
      <c r="C1073" t="s">
        <v>2506</v>
      </c>
      <c r="D1073" t="s">
        <v>320</v>
      </c>
      <c r="E1073" s="1" t="s">
        <v>321</v>
      </c>
      <c r="F1073" t="s">
        <v>1012</v>
      </c>
      <c r="G1073" t="s">
        <v>306</v>
      </c>
      <c r="H1073" t="s">
        <v>509</v>
      </c>
      <c r="I1073" t="s">
        <v>527</v>
      </c>
      <c r="J1073" s="4" t="s">
        <v>528</v>
      </c>
      <c r="K1073" t="s">
        <v>2506</v>
      </c>
      <c r="L1073" t="s">
        <v>2507</v>
      </c>
      <c r="M1073">
        <f t="shared" ca="1" si="80"/>
        <v>0</v>
      </c>
      <c r="N1073">
        <f t="shared" ca="1" si="81"/>
        <v>45</v>
      </c>
      <c r="O1073">
        <f t="shared" si="82"/>
        <v>0</v>
      </c>
      <c r="P1073">
        <f t="shared" ca="1" si="83"/>
        <v>0</v>
      </c>
      <c r="Q1073">
        <f t="shared" ca="1" si="84"/>
        <v>0</v>
      </c>
      <c r="R1073">
        <v>45</v>
      </c>
      <c r="S1073">
        <v>90</v>
      </c>
      <c r="T1073" t="s">
        <v>306</v>
      </c>
      <c r="U1073" t="s">
        <v>425</v>
      </c>
      <c r="V1073" t="s">
        <v>196</v>
      </c>
    </row>
    <row r="1074" spans="1:22" x14ac:dyDescent="0.25">
      <c r="A1074">
        <v>51</v>
      </c>
      <c r="C1074" t="s">
        <v>2508</v>
      </c>
      <c r="D1074" t="s">
        <v>320</v>
      </c>
      <c r="E1074" s="1" t="s">
        <v>321</v>
      </c>
      <c r="F1074" t="s">
        <v>802</v>
      </c>
      <c r="G1074" t="s">
        <v>300</v>
      </c>
      <c r="H1074" t="s">
        <v>509</v>
      </c>
      <c r="I1074" t="s">
        <v>527</v>
      </c>
      <c r="J1074" s="4" t="s">
        <v>528</v>
      </c>
      <c r="K1074" t="s">
        <v>2508</v>
      </c>
      <c r="L1074" t="s">
        <v>2509</v>
      </c>
      <c r="M1074">
        <f t="shared" ca="1" si="80"/>
        <v>0</v>
      </c>
      <c r="N1074">
        <f t="shared" ca="1" si="81"/>
        <v>45</v>
      </c>
      <c r="O1074">
        <f t="shared" si="82"/>
        <v>0</v>
      </c>
      <c r="P1074">
        <f t="shared" ca="1" si="83"/>
        <v>0</v>
      </c>
      <c r="Q1074">
        <f t="shared" ca="1" si="84"/>
        <v>0</v>
      </c>
      <c r="R1074">
        <v>45</v>
      </c>
      <c r="S1074">
        <v>90</v>
      </c>
      <c r="T1074" t="s">
        <v>300</v>
      </c>
      <c r="U1074" t="s">
        <v>425</v>
      </c>
      <c r="V1074" t="s">
        <v>196</v>
      </c>
    </row>
    <row r="1075" spans="1:22" x14ac:dyDescent="0.25">
      <c r="A1075">
        <v>51</v>
      </c>
      <c r="C1075" t="s">
        <v>2510</v>
      </c>
      <c r="D1075" t="s">
        <v>320</v>
      </c>
      <c r="E1075" s="1" t="s">
        <v>321</v>
      </c>
      <c r="F1075" t="s">
        <v>802</v>
      </c>
      <c r="G1075" t="s">
        <v>307</v>
      </c>
      <c r="H1075" t="s">
        <v>509</v>
      </c>
      <c r="I1075" t="s">
        <v>527</v>
      </c>
      <c r="J1075" s="4" t="s">
        <v>528</v>
      </c>
      <c r="K1075" t="s">
        <v>2510</v>
      </c>
      <c r="L1075" t="s">
        <v>2511</v>
      </c>
      <c r="M1075">
        <f t="shared" ca="1" si="80"/>
        <v>0</v>
      </c>
      <c r="N1075">
        <f t="shared" ca="1" si="81"/>
        <v>45</v>
      </c>
      <c r="O1075">
        <f t="shared" si="82"/>
        <v>0</v>
      </c>
      <c r="P1075">
        <f t="shared" ca="1" si="83"/>
        <v>0</v>
      </c>
      <c r="Q1075">
        <f t="shared" ca="1" si="84"/>
        <v>0</v>
      </c>
      <c r="R1075">
        <v>45</v>
      </c>
      <c r="S1075">
        <v>90</v>
      </c>
      <c r="T1075" t="s">
        <v>307</v>
      </c>
      <c r="U1075" t="s">
        <v>425</v>
      </c>
      <c r="V1075" t="s">
        <v>196</v>
      </c>
    </row>
    <row r="1076" spans="1:22" x14ac:dyDescent="0.25">
      <c r="A1076">
        <v>51</v>
      </c>
      <c r="C1076" t="s">
        <v>2512</v>
      </c>
      <c r="D1076" t="s">
        <v>320</v>
      </c>
      <c r="E1076" s="1" t="s">
        <v>321</v>
      </c>
      <c r="F1076" t="s">
        <v>802</v>
      </c>
      <c r="G1076" t="s">
        <v>309</v>
      </c>
      <c r="H1076" t="s">
        <v>509</v>
      </c>
      <c r="I1076" t="s">
        <v>527</v>
      </c>
      <c r="J1076" s="4" t="s">
        <v>528</v>
      </c>
      <c r="K1076" t="s">
        <v>2512</v>
      </c>
      <c r="L1076" t="s">
        <v>2513</v>
      </c>
      <c r="M1076">
        <f t="shared" ca="1" si="80"/>
        <v>0</v>
      </c>
      <c r="N1076">
        <f t="shared" ca="1" si="81"/>
        <v>45</v>
      </c>
      <c r="O1076">
        <f t="shared" si="82"/>
        <v>0</v>
      </c>
      <c r="P1076">
        <f t="shared" ca="1" si="83"/>
        <v>0</v>
      </c>
      <c r="Q1076">
        <f t="shared" ca="1" si="84"/>
        <v>0</v>
      </c>
      <c r="R1076">
        <v>45</v>
      </c>
      <c r="S1076">
        <v>90</v>
      </c>
      <c r="T1076" t="s">
        <v>309</v>
      </c>
      <c r="U1076" t="s">
        <v>425</v>
      </c>
      <c r="V1076" t="s">
        <v>196</v>
      </c>
    </row>
    <row r="1077" spans="1:22" x14ac:dyDescent="0.25">
      <c r="A1077">
        <v>51</v>
      </c>
      <c r="C1077" t="s">
        <v>2514</v>
      </c>
      <c r="D1077" t="s">
        <v>320</v>
      </c>
      <c r="E1077" s="1" t="s">
        <v>321</v>
      </c>
      <c r="F1077" t="s">
        <v>802</v>
      </c>
      <c r="G1077" t="s">
        <v>217</v>
      </c>
      <c r="H1077" t="s">
        <v>509</v>
      </c>
      <c r="I1077" t="s">
        <v>527</v>
      </c>
      <c r="J1077" s="4" t="s">
        <v>528</v>
      </c>
      <c r="K1077" t="s">
        <v>2514</v>
      </c>
      <c r="L1077" t="s">
        <v>2515</v>
      </c>
      <c r="M1077">
        <f t="shared" ca="1" si="80"/>
        <v>0</v>
      </c>
      <c r="N1077">
        <f t="shared" ca="1" si="81"/>
        <v>45</v>
      </c>
      <c r="O1077">
        <f t="shared" si="82"/>
        <v>0</v>
      </c>
      <c r="P1077">
        <f t="shared" ca="1" si="83"/>
        <v>0</v>
      </c>
      <c r="Q1077">
        <f t="shared" ca="1" si="84"/>
        <v>0</v>
      </c>
      <c r="R1077">
        <v>45</v>
      </c>
      <c r="S1077">
        <v>90</v>
      </c>
      <c r="T1077" t="s">
        <v>217</v>
      </c>
      <c r="U1077" t="s">
        <v>425</v>
      </c>
      <c r="V1077" t="s">
        <v>196</v>
      </c>
    </row>
    <row r="1078" spans="1:22" x14ac:dyDescent="0.25">
      <c r="A1078">
        <v>51</v>
      </c>
      <c r="C1078" t="s">
        <v>2516</v>
      </c>
      <c r="D1078" t="s">
        <v>320</v>
      </c>
      <c r="E1078" s="1" t="s">
        <v>321</v>
      </c>
      <c r="F1078" t="s">
        <v>802</v>
      </c>
      <c r="G1078" t="s">
        <v>314</v>
      </c>
      <c r="H1078" t="s">
        <v>509</v>
      </c>
      <c r="I1078" t="s">
        <v>527</v>
      </c>
      <c r="J1078" s="4" t="s">
        <v>528</v>
      </c>
      <c r="K1078" t="s">
        <v>2516</v>
      </c>
      <c r="L1078" t="s">
        <v>2517</v>
      </c>
      <c r="M1078">
        <f t="shared" ca="1" si="80"/>
        <v>0</v>
      </c>
      <c r="N1078">
        <f t="shared" ca="1" si="81"/>
        <v>45</v>
      </c>
      <c r="O1078">
        <f t="shared" si="82"/>
        <v>0</v>
      </c>
      <c r="P1078">
        <f t="shared" ca="1" si="83"/>
        <v>0</v>
      </c>
      <c r="Q1078">
        <f t="shared" ca="1" si="84"/>
        <v>0</v>
      </c>
      <c r="R1078">
        <v>45</v>
      </c>
      <c r="S1078">
        <v>90</v>
      </c>
      <c r="T1078" t="s">
        <v>314</v>
      </c>
      <c r="U1078" t="s">
        <v>425</v>
      </c>
      <c r="V1078" t="s">
        <v>196</v>
      </c>
    </row>
    <row r="1079" spans="1:22" x14ac:dyDescent="0.25">
      <c r="A1079">
        <v>51</v>
      </c>
      <c r="C1079" t="s">
        <v>2518</v>
      </c>
      <c r="D1079" t="s">
        <v>320</v>
      </c>
      <c r="E1079" s="1" t="s">
        <v>321</v>
      </c>
      <c r="F1079" t="s">
        <v>802</v>
      </c>
      <c r="G1079" t="s">
        <v>301</v>
      </c>
      <c r="H1079" t="s">
        <v>509</v>
      </c>
      <c r="I1079" t="s">
        <v>527</v>
      </c>
      <c r="J1079" s="4" t="s">
        <v>528</v>
      </c>
      <c r="K1079" t="s">
        <v>2518</v>
      </c>
      <c r="L1079" t="s">
        <v>2519</v>
      </c>
      <c r="M1079">
        <f t="shared" ca="1" si="80"/>
        <v>0</v>
      </c>
      <c r="N1079">
        <f t="shared" ca="1" si="81"/>
        <v>45</v>
      </c>
      <c r="O1079">
        <f t="shared" si="82"/>
        <v>0</v>
      </c>
      <c r="P1079">
        <f t="shared" ca="1" si="83"/>
        <v>0</v>
      </c>
      <c r="Q1079">
        <f t="shared" ca="1" si="84"/>
        <v>0</v>
      </c>
      <c r="R1079">
        <v>45</v>
      </c>
      <c r="S1079">
        <v>90</v>
      </c>
      <c r="T1079" t="s">
        <v>301</v>
      </c>
      <c r="U1079" t="s">
        <v>425</v>
      </c>
      <c r="V1079" t="s">
        <v>196</v>
      </c>
    </row>
    <row r="1080" spans="1:22" x14ac:dyDescent="0.25">
      <c r="A1080">
        <v>51</v>
      </c>
      <c r="C1080" t="s">
        <v>2520</v>
      </c>
      <c r="D1080" t="s">
        <v>320</v>
      </c>
      <c r="E1080" s="1" t="s">
        <v>321</v>
      </c>
      <c r="F1080" t="s">
        <v>802</v>
      </c>
      <c r="G1080" t="s">
        <v>303</v>
      </c>
      <c r="H1080" t="s">
        <v>509</v>
      </c>
      <c r="I1080" t="s">
        <v>527</v>
      </c>
      <c r="J1080" s="4" t="s">
        <v>528</v>
      </c>
      <c r="K1080" t="s">
        <v>2520</v>
      </c>
      <c r="L1080" t="s">
        <v>2521</v>
      </c>
      <c r="M1080">
        <f t="shared" ca="1" si="80"/>
        <v>0</v>
      </c>
      <c r="N1080">
        <f t="shared" ca="1" si="81"/>
        <v>45</v>
      </c>
      <c r="O1080">
        <f t="shared" si="82"/>
        <v>0</v>
      </c>
      <c r="P1080">
        <f t="shared" ca="1" si="83"/>
        <v>0</v>
      </c>
      <c r="Q1080">
        <f t="shared" ca="1" si="84"/>
        <v>0</v>
      </c>
      <c r="R1080">
        <v>45</v>
      </c>
      <c r="S1080">
        <v>90</v>
      </c>
      <c r="T1080" t="s">
        <v>303</v>
      </c>
      <c r="U1080" t="s">
        <v>425</v>
      </c>
      <c r="V1080" t="s">
        <v>196</v>
      </c>
    </row>
    <row r="1081" spans="1:22" x14ac:dyDescent="0.25">
      <c r="A1081">
        <v>51</v>
      </c>
      <c r="C1081" t="s">
        <v>2522</v>
      </c>
      <c r="D1081" t="s">
        <v>320</v>
      </c>
      <c r="E1081" s="1" t="s">
        <v>321</v>
      </c>
      <c r="F1081" t="s">
        <v>802</v>
      </c>
      <c r="G1081" t="s">
        <v>305</v>
      </c>
      <c r="H1081" t="s">
        <v>509</v>
      </c>
      <c r="I1081" t="s">
        <v>527</v>
      </c>
      <c r="J1081" s="4" t="s">
        <v>528</v>
      </c>
      <c r="K1081" t="s">
        <v>2522</v>
      </c>
      <c r="L1081" t="s">
        <v>2523</v>
      </c>
      <c r="M1081">
        <f t="shared" ca="1" si="80"/>
        <v>0</v>
      </c>
      <c r="N1081">
        <f t="shared" ca="1" si="81"/>
        <v>45</v>
      </c>
      <c r="O1081">
        <f t="shared" si="82"/>
        <v>0</v>
      </c>
      <c r="P1081">
        <f t="shared" ca="1" si="83"/>
        <v>0</v>
      </c>
      <c r="Q1081">
        <f t="shared" ca="1" si="84"/>
        <v>0</v>
      </c>
      <c r="R1081">
        <v>45</v>
      </c>
      <c r="S1081">
        <v>90</v>
      </c>
      <c r="T1081" t="s">
        <v>305</v>
      </c>
      <c r="U1081" t="s">
        <v>425</v>
      </c>
      <c r="V1081" t="s">
        <v>196</v>
      </c>
    </row>
    <row r="1082" spans="1:22" x14ac:dyDescent="0.25">
      <c r="A1082">
        <v>51</v>
      </c>
      <c r="C1082" t="s">
        <v>2524</v>
      </c>
      <c r="D1082" t="s">
        <v>320</v>
      </c>
      <c r="E1082" s="1" t="s">
        <v>321</v>
      </c>
      <c r="F1082" t="s">
        <v>802</v>
      </c>
      <c r="G1082" t="s">
        <v>306</v>
      </c>
      <c r="H1082" t="s">
        <v>509</v>
      </c>
      <c r="I1082" t="s">
        <v>527</v>
      </c>
      <c r="J1082" s="4" t="s">
        <v>528</v>
      </c>
      <c r="K1082" t="s">
        <v>2524</v>
      </c>
      <c r="L1082" t="s">
        <v>2525</v>
      </c>
      <c r="M1082">
        <f t="shared" ca="1" si="80"/>
        <v>0</v>
      </c>
      <c r="N1082">
        <f t="shared" ca="1" si="81"/>
        <v>45</v>
      </c>
      <c r="O1082">
        <f t="shared" si="82"/>
        <v>0</v>
      </c>
      <c r="P1082">
        <f t="shared" ca="1" si="83"/>
        <v>0</v>
      </c>
      <c r="Q1082">
        <f t="shared" ca="1" si="84"/>
        <v>0</v>
      </c>
      <c r="R1082">
        <v>45</v>
      </c>
      <c r="S1082">
        <v>90</v>
      </c>
      <c r="T1082" t="s">
        <v>306</v>
      </c>
      <c r="U1082" t="s">
        <v>425</v>
      </c>
      <c r="V1082" t="s">
        <v>196</v>
      </c>
    </row>
    <row r="1083" spans="1:22" x14ac:dyDescent="0.25">
      <c r="A1083">
        <v>52</v>
      </c>
      <c r="C1083" t="s">
        <v>2669</v>
      </c>
      <c r="D1083" t="s">
        <v>2527</v>
      </c>
      <c r="E1083" s="1" t="s">
        <v>2528</v>
      </c>
      <c r="F1083" t="s">
        <v>484</v>
      </c>
      <c r="G1083" t="s">
        <v>2621</v>
      </c>
      <c r="H1083" t="s">
        <v>509</v>
      </c>
      <c r="I1083" t="s">
        <v>527</v>
      </c>
      <c r="J1083" s="4" t="s">
        <v>528</v>
      </c>
      <c r="K1083" t="s">
        <v>2669</v>
      </c>
      <c r="L1083" t="s">
        <v>2670</v>
      </c>
      <c r="M1083">
        <f t="shared" ca="1" si="80"/>
        <v>0</v>
      </c>
      <c r="N1083">
        <f t="shared" ca="1" si="81"/>
        <v>47.5</v>
      </c>
      <c r="O1083">
        <f t="shared" si="82"/>
        <v>0</v>
      </c>
      <c r="P1083">
        <f t="shared" ca="1" si="83"/>
        <v>0</v>
      </c>
      <c r="Q1083">
        <f t="shared" ca="1" si="84"/>
        <v>0</v>
      </c>
      <c r="R1083">
        <v>47.5</v>
      </c>
      <c r="S1083">
        <v>95</v>
      </c>
      <c r="T1083" t="s">
        <v>2621</v>
      </c>
      <c r="U1083" t="s">
        <v>425</v>
      </c>
      <c r="V1083" t="s">
        <v>196</v>
      </c>
    </row>
    <row r="1084" spans="1:22" x14ac:dyDescent="0.25">
      <c r="A1084">
        <v>52</v>
      </c>
      <c r="C1084" t="s">
        <v>2526</v>
      </c>
      <c r="D1084" t="s">
        <v>2527</v>
      </c>
      <c r="E1084" s="1" t="s">
        <v>2528</v>
      </c>
      <c r="F1084" t="s">
        <v>484</v>
      </c>
      <c r="G1084" t="s">
        <v>208</v>
      </c>
      <c r="H1084" t="s">
        <v>509</v>
      </c>
      <c r="I1084" t="s">
        <v>527</v>
      </c>
      <c r="J1084" s="4" t="s">
        <v>528</v>
      </c>
      <c r="K1084" t="s">
        <v>2526</v>
      </c>
      <c r="L1084" t="s">
        <v>2529</v>
      </c>
      <c r="M1084">
        <f t="shared" ca="1" si="80"/>
        <v>0</v>
      </c>
      <c r="N1084">
        <f t="shared" ca="1" si="81"/>
        <v>47.5</v>
      </c>
      <c r="O1084">
        <f t="shared" si="82"/>
        <v>0</v>
      </c>
      <c r="P1084">
        <f t="shared" ca="1" si="83"/>
        <v>0</v>
      </c>
      <c r="Q1084">
        <f t="shared" ca="1" si="84"/>
        <v>0</v>
      </c>
      <c r="R1084">
        <v>47.5</v>
      </c>
      <c r="S1084">
        <v>95</v>
      </c>
      <c r="T1084" t="s">
        <v>208</v>
      </c>
      <c r="U1084" t="s">
        <v>425</v>
      </c>
      <c r="V1084" t="s">
        <v>196</v>
      </c>
    </row>
    <row r="1085" spans="1:22" x14ac:dyDescent="0.25">
      <c r="A1085">
        <v>52</v>
      </c>
      <c r="C1085" t="s">
        <v>2530</v>
      </c>
      <c r="D1085" t="s">
        <v>2527</v>
      </c>
      <c r="E1085" s="1" t="s">
        <v>2528</v>
      </c>
      <c r="F1085" t="s">
        <v>484</v>
      </c>
      <c r="G1085" t="s">
        <v>49</v>
      </c>
      <c r="H1085" t="s">
        <v>509</v>
      </c>
      <c r="I1085" t="s">
        <v>527</v>
      </c>
      <c r="J1085" s="4" t="s">
        <v>528</v>
      </c>
      <c r="K1085" t="s">
        <v>2530</v>
      </c>
      <c r="L1085" t="s">
        <v>2531</v>
      </c>
      <c r="M1085">
        <f t="shared" ca="1" si="80"/>
        <v>0</v>
      </c>
      <c r="N1085">
        <f t="shared" ca="1" si="81"/>
        <v>47.5</v>
      </c>
      <c r="O1085">
        <f t="shared" si="82"/>
        <v>0</v>
      </c>
      <c r="P1085">
        <f t="shared" ca="1" si="83"/>
        <v>0</v>
      </c>
      <c r="Q1085">
        <f t="shared" ca="1" si="84"/>
        <v>0</v>
      </c>
      <c r="R1085">
        <v>47.5</v>
      </c>
      <c r="S1085">
        <v>95</v>
      </c>
      <c r="T1085" t="s">
        <v>49</v>
      </c>
      <c r="U1085" t="s">
        <v>425</v>
      </c>
      <c r="V1085" t="s">
        <v>196</v>
      </c>
    </row>
    <row r="1086" spans="1:22" x14ac:dyDescent="0.25">
      <c r="A1086">
        <v>52</v>
      </c>
      <c r="C1086" t="s">
        <v>2532</v>
      </c>
      <c r="D1086" t="s">
        <v>2527</v>
      </c>
      <c r="E1086" s="1" t="s">
        <v>2528</v>
      </c>
      <c r="F1086" t="s">
        <v>484</v>
      </c>
      <c r="G1086" t="s">
        <v>50</v>
      </c>
      <c r="H1086" t="s">
        <v>509</v>
      </c>
      <c r="I1086" t="s">
        <v>527</v>
      </c>
      <c r="J1086" s="4" t="s">
        <v>528</v>
      </c>
      <c r="K1086" t="s">
        <v>2532</v>
      </c>
      <c r="L1086" t="s">
        <v>2533</v>
      </c>
      <c r="M1086">
        <f t="shared" ca="1" si="80"/>
        <v>0</v>
      </c>
      <c r="N1086">
        <f t="shared" ca="1" si="81"/>
        <v>47.5</v>
      </c>
      <c r="O1086">
        <f t="shared" si="82"/>
        <v>0</v>
      </c>
      <c r="P1086">
        <f t="shared" ca="1" si="83"/>
        <v>0</v>
      </c>
      <c r="Q1086">
        <f t="shared" ca="1" si="84"/>
        <v>0</v>
      </c>
      <c r="R1086">
        <v>47.5</v>
      </c>
      <c r="S1086">
        <v>95</v>
      </c>
      <c r="T1086" t="s">
        <v>50</v>
      </c>
      <c r="U1086" t="s">
        <v>425</v>
      </c>
      <c r="V1086" t="s">
        <v>196</v>
      </c>
    </row>
    <row r="1087" spans="1:22" x14ac:dyDescent="0.25">
      <c r="A1087">
        <v>52</v>
      </c>
      <c r="C1087" t="s">
        <v>2534</v>
      </c>
      <c r="D1087" t="s">
        <v>2527</v>
      </c>
      <c r="E1087" s="1" t="s">
        <v>2528</v>
      </c>
      <c r="F1087" t="s">
        <v>484</v>
      </c>
      <c r="G1087" t="s">
        <v>51</v>
      </c>
      <c r="H1087" t="s">
        <v>509</v>
      </c>
      <c r="I1087" t="s">
        <v>527</v>
      </c>
      <c r="J1087" s="4" t="s">
        <v>528</v>
      </c>
      <c r="K1087" t="s">
        <v>2534</v>
      </c>
      <c r="L1087" t="s">
        <v>2535</v>
      </c>
      <c r="M1087">
        <f t="shared" ca="1" si="80"/>
        <v>0</v>
      </c>
      <c r="N1087">
        <f t="shared" ca="1" si="81"/>
        <v>47.5</v>
      </c>
      <c r="O1087">
        <f t="shared" si="82"/>
        <v>0</v>
      </c>
      <c r="P1087">
        <f t="shared" ca="1" si="83"/>
        <v>0</v>
      </c>
      <c r="Q1087">
        <f t="shared" ca="1" si="84"/>
        <v>0</v>
      </c>
      <c r="R1087">
        <v>47.5</v>
      </c>
      <c r="S1087">
        <v>95</v>
      </c>
      <c r="T1087" t="s">
        <v>51</v>
      </c>
      <c r="U1087" t="s">
        <v>425</v>
      </c>
      <c r="V1087" t="s">
        <v>196</v>
      </c>
    </row>
    <row r="1088" spans="1:22" x14ac:dyDescent="0.25">
      <c r="A1088">
        <v>52</v>
      </c>
      <c r="C1088" t="s">
        <v>2536</v>
      </c>
      <c r="D1088" t="s">
        <v>2527</v>
      </c>
      <c r="E1088" s="1" t="s">
        <v>2528</v>
      </c>
      <c r="F1088" t="s">
        <v>484</v>
      </c>
      <c r="G1088" t="s">
        <v>52</v>
      </c>
      <c r="H1088" t="s">
        <v>509</v>
      </c>
      <c r="I1088" t="s">
        <v>527</v>
      </c>
      <c r="J1088" s="4" t="s">
        <v>528</v>
      </c>
      <c r="K1088" t="s">
        <v>2536</v>
      </c>
      <c r="L1088" t="s">
        <v>2537</v>
      </c>
      <c r="M1088">
        <f t="shared" ca="1" si="80"/>
        <v>0</v>
      </c>
      <c r="N1088">
        <f t="shared" ca="1" si="81"/>
        <v>47.5</v>
      </c>
      <c r="O1088">
        <f t="shared" si="82"/>
        <v>0</v>
      </c>
      <c r="P1088">
        <f t="shared" ca="1" si="83"/>
        <v>0</v>
      </c>
      <c r="Q1088">
        <f t="shared" ca="1" si="84"/>
        <v>0</v>
      </c>
      <c r="R1088">
        <v>47.5</v>
      </c>
      <c r="S1088">
        <v>95</v>
      </c>
      <c r="T1088" t="s">
        <v>52</v>
      </c>
      <c r="U1088" t="s">
        <v>425</v>
      </c>
      <c r="V1088" t="s">
        <v>196</v>
      </c>
    </row>
    <row r="1089" spans="1:22" x14ac:dyDescent="0.25">
      <c r="A1089">
        <v>52</v>
      </c>
      <c r="C1089" t="s">
        <v>2538</v>
      </c>
      <c r="D1089" t="s">
        <v>2527</v>
      </c>
      <c r="E1089" s="1" t="s">
        <v>2528</v>
      </c>
      <c r="F1089" t="s">
        <v>484</v>
      </c>
      <c r="G1089" t="s">
        <v>53</v>
      </c>
      <c r="H1089" t="s">
        <v>509</v>
      </c>
      <c r="I1089" t="s">
        <v>527</v>
      </c>
      <c r="J1089" s="4" t="s">
        <v>528</v>
      </c>
      <c r="K1089" t="s">
        <v>2538</v>
      </c>
      <c r="L1089" t="s">
        <v>2539</v>
      </c>
      <c r="M1089">
        <f t="shared" ca="1" si="80"/>
        <v>0</v>
      </c>
      <c r="N1089">
        <f t="shared" ca="1" si="81"/>
        <v>47.5</v>
      </c>
      <c r="O1089">
        <f t="shared" si="82"/>
        <v>0</v>
      </c>
      <c r="P1089">
        <f t="shared" ca="1" si="83"/>
        <v>0</v>
      </c>
      <c r="Q1089">
        <f t="shared" ca="1" si="84"/>
        <v>0</v>
      </c>
      <c r="R1089">
        <v>47.5</v>
      </c>
      <c r="S1089">
        <v>95</v>
      </c>
      <c r="T1089" t="s">
        <v>53</v>
      </c>
      <c r="U1089" t="s">
        <v>425</v>
      </c>
      <c r="V1089" t="s">
        <v>196</v>
      </c>
    </row>
    <row r="1090" spans="1:22" x14ac:dyDescent="0.25">
      <c r="A1090">
        <v>53</v>
      </c>
      <c r="C1090" t="s">
        <v>2671</v>
      </c>
      <c r="D1090" t="s">
        <v>2527</v>
      </c>
      <c r="E1090" s="1" t="s">
        <v>2528</v>
      </c>
      <c r="F1090" t="s">
        <v>802</v>
      </c>
      <c r="G1090" t="s">
        <v>2621</v>
      </c>
      <c r="H1090" t="s">
        <v>509</v>
      </c>
      <c r="I1090" t="s">
        <v>527</v>
      </c>
      <c r="J1090" s="4" t="s">
        <v>528</v>
      </c>
      <c r="K1090" t="s">
        <v>2671</v>
      </c>
      <c r="L1090" t="s">
        <v>2672</v>
      </c>
      <c r="M1090">
        <f t="shared" ca="1" si="80"/>
        <v>0</v>
      </c>
      <c r="N1090">
        <f t="shared" ca="1" si="81"/>
        <v>47.5</v>
      </c>
      <c r="O1090">
        <f t="shared" si="82"/>
        <v>0</v>
      </c>
      <c r="P1090">
        <f t="shared" ca="1" si="83"/>
        <v>0</v>
      </c>
      <c r="Q1090">
        <f t="shared" ca="1" si="84"/>
        <v>0</v>
      </c>
      <c r="R1090">
        <v>47.5</v>
      </c>
      <c r="S1090">
        <v>95</v>
      </c>
      <c r="T1090" t="s">
        <v>2621</v>
      </c>
      <c r="U1090" t="s">
        <v>425</v>
      </c>
      <c r="V1090" t="s">
        <v>196</v>
      </c>
    </row>
    <row r="1091" spans="1:22" x14ac:dyDescent="0.25">
      <c r="A1091">
        <v>53</v>
      </c>
      <c r="C1091" t="s">
        <v>2540</v>
      </c>
      <c r="D1091" t="s">
        <v>2527</v>
      </c>
      <c r="E1091" s="1" t="s">
        <v>2528</v>
      </c>
      <c r="F1091" t="s">
        <v>802</v>
      </c>
      <c r="G1091" t="s">
        <v>208</v>
      </c>
      <c r="H1091" t="s">
        <v>509</v>
      </c>
      <c r="I1091" t="s">
        <v>527</v>
      </c>
      <c r="J1091" s="4" t="s">
        <v>528</v>
      </c>
      <c r="K1091" t="s">
        <v>2540</v>
      </c>
      <c r="L1091" t="s">
        <v>2541</v>
      </c>
      <c r="M1091">
        <f t="shared" ca="1" si="80"/>
        <v>0</v>
      </c>
      <c r="N1091">
        <f t="shared" ca="1" si="81"/>
        <v>47.5</v>
      </c>
      <c r="O1091">
        <f t="shared" si="82"/>
        <v>0</v>
      </c>
      <c r="P1091">
        <f t="shared" ca="1" si="83"/>
        <v>0</v>
      </c>
      <c r="Q1091">
        <f t="shared" ca="1" si="84"/>
        <v>0</v>
      </c>
      <c r="R1091">
        <v>47.5</v>
      </c>
      <c r="S1091">
        <v>95</v>
      </c>
      <c r="T1091" t="s">
        <v>208</v>
      </c>
      <c r="U1091" t="s">
        <v>425</v>
      </c>
      <c r="V1091" t="s">
        <v>196</v>
      </c>
    </row>
    <row r="1092" spans="1:22" x14ac:dyDescent="0.25">
      <c r="A1092">
        <v>53</v>
      </c>
      <c r="C1092" t="s">
        <v>2542</v>
      </c>
      <c r="D1092" t="s">
        <v>2527</v>
      </c>
      <c r="E1092" s="1" t="s">
        <v>2528</v>
      </c>
      <c r="F1092" t="s">
        <v>802</v>
      </c>
      <c r="G1092" t="s">
        <v>49</v>
      </c>
      <c r="H1092" t="s">
        <v>509</v>
      </c>
      <c r="I1092" t="s">
        <v>527</v>
      </c>
      <c r="J1092" s="4" t="s">
        <v>528</v>
      </c>
      <c r="K1092" t="s">
        <v>2542</v>
      </c>
      <c r="L1092" t="s">
        <v>2543</v>
      </c>
      <c r="M1092">
        <f t="shared" ca="1" si="80"/>
        <v>0</v>
      </c>
      <c r="N1092">
        <f t="shared" ca="1" si="81"/>
        <v>47.5</v>
      </c>
      <c r="O1092">
        <f t="shared" si="82"/>
        <v>0</v>
      </c>
      <c r="P1092">
        <f t="shared" ca="1" si="83"/>
        <v>0</v>
      </c>
      <c r="Q1092">
        <f t="shared" ca="1" si="84"/>
        <v>0</v>
      </c>
      <c r="R1092">
        <v>47.5</v>
      </c>
      <c r="S1092">
        <v>95</v>
      </c>
      <c r="T1092" t="s">
        <v>49</v>
      </c>
      <c r="U1092" t="s">
        <v>425</v>
      </c>
      <c r="V1092" t="s">
        <v>196</v>
      </c>
    </row>
    <row r="1093" spans="1:22" x14ac:dyDescent="0.25">
      <c r="A1093">
        <v>53</v>
      </c>
      <c r="C1093" t="s">
        <v>2544</v>
      </c>
      <c r="D1093" t="s">
        <v>2527</v>
      </c>
      <c r="E1093" s="1" t="s">
        <v>2528</v>
      </c>
      <c r="F1093" t="s">
        <v>802</v>
      </c>
      <c r="G1093" t="s">
        <v>50</v>
      </c>
      <c r="H1093" t="s">
        <v>509</v>
      </c>
      <c r="I1093" t="s">
        <v>527</v>
      </c>
      <c r="J1093" s="4" t="s">
        <v>528</v>
      </c>
      <c r="K1093" t="s">
        <v>2544</v>
      </c>
      <c r="L1093" t="s">
        <v>2545</v>
      </c>
      <c r="M1093">
        <f t="shared" ca="1" si="80"/>
        <v>0</v>
      </c>
      <c r="N1093">
        <f t="shared" ca="1" si="81"/>
        <v>47.5</v>
      </c>
      <c r="O1093">
        <f t="shared" si="82"/>
        <v>0</v>
      </c>
      <c r="P1093">
        <f t="shared" ca="1" si="83"/>
        <v>0</v>
      </c>
      <c r="Q1093">
        <f t="shared" ca="1" si="84"/>
        <v>0</v>
      </c>
      <c r="R1093">
        <v>47.5</v>
      </c>
      <c r="S1093">
        <v>95</v>
      </c>
      <c r="T1093" t="s">
        <v>50</v>
      </c>
      <c r="U1093" t="s">
        <v>425</v>
      </c>
      <c r="V1093" t="s">
        <v>196</v>
      </c>
    </row>
    <row r="1094" spans="1:22" x14ac:dyDescent="0.25">
      <c r="A1094">
        <v>53</v>
      </c>
      <c r="C1094" t="s">
        <v>2546</v>
      </c>
      <c r="D1094" t="s">
        <v>2527</v>
      </c>
      <c r="E1094" s="1" t="s">
        <v>2528</v>
      </c>
      <c r="F1094" t="s">
        <v>802</v>
      </c>
      <c r="G1094" t="s">
        <v>51</v>
      </c>
      <c r="H1094" t="s">
        <v>509</v>
      </c>
      <c r="I1094" t="s">
        <v>527</v>
      </c>
      <c r="J1094" s="4" t="s">
        <v>528</v>
      </c>
      <c r="K1094" t="s">
        <v>2546</v>
      </c>
      <c r="L1094" t="s">
        <v>2547</v>
      </c>
      <c r="M1094">
        <f t="shared" ca="1" si="80"/>
        <v>0</v>
      </c>
      <c r="N1094">
        <f t="shared" ca="1" si="81"/>
        <v>47.5</v>
      </c>
      <c r="O1094">
        <f t="shared" si="82"/>
        <v>0</v>
      </c>
      <c r="P1094">
        <f t="shared" ca="1" si="83"/>
        <v>0</v>
      </c>
      <c r="Q1094">
        <f t="shared" ca="1" si="84"/>
        <v>0</v>
      </c>
      <c r="R1094">
        <v>47.5</v>
      </c>
      <c r="S1094">
        <v>95</v>
      </c>
      <c r="T1094" t="s">
        <v>51</v>
      </c>
      <c r="U1094" t="s">
        <v>425</v>
      </c>
      <c r="V1094" t="s">
        <v>196</v>
      </c>
    </row>
    <row r="1095" spans="1:22" x14ac:dyDescent="0.25">
      <c r="A1095">
        <v>53</v>
      </c>
      <c r="C1095" t="s">
        <v>2548</v>
      </c>
      <c r="D1095" t="s">
        <v>2527</v>
      </c>
      <c r="E1095" s="1" t="s">
        <v>2528</v>
      </c>
      <c r="F1095" t="s">
        <v>802</v>
      </c>
      <c r="G1095" t="s">
        <v>52</v>
      </c>
      <c r="H1095" t="s">
        <v>509</v>
      </c>
      <c r="I1095" t="s">
        <v>527</v>
      </c>
      <c r="J1095" s="4" t="s">
        <v>528</v>
      </c>
      <c r="K1095" t="s">
        <v>2548</v>
      </c>
      <c r="L1095" t="s">
        <v>2549</v>
      </c>
      <c r="M1095">
        <f t="shared" ref="M1095:M1103" ca="1" si="85">IF(ISERROR(VLOOKUP(A1095,INDIRECT(J1095),MATCH(G1095,INDIRECT(I1095),FALSE))),0,VLOOKUP(A1095,INDIRECT(J1095),MATCH(G1095,INDIRECT(I1095),FALSE)))</f>
        <v>0</v>
      </c>
      <c r="N1095">
        <f t="shared" ref="N1095:N1103" ca="1" si="86">IF(ISERROR(VLOOKUP(A1095,INDIRECT(J1095),MATCH("WHLS $",INDIRECT(I1095),FALSE))),0,VLOOKUP(A1095,INDIRECT(J1095),MATCH("WHLS $",INDIRECT(I1095),FALSE)))</f>
        <v>47.5</v>
      </c>
      <c r="O1095">
        <f t="shared" ref="O1095:O1104" si="87">(DiscountBooking+DiscountExtra) * 100</f>
        <v>0</v>
      </c>
      <c r="P1095">
        <f t="shared" ref="P1095:P1104" ca="1" si="88">M1095*R1095</f>
        <v>0</v>
      </c>
      <c r="Q1095">
        <f t="shared" ref="Q1095:Q1158" ca="1" si="89">P1095*(1-(O1095/100))</f>
        <v>0</v>
      </c>
      <c r="R1095">
        <v>47.5</v>
      </c>
      <c r="S1095">
        <v>95</v>
      </c>
      <c r="T1095" t="s">
        <v>52</v>
      </c>
      <c r="U1095" t="s">
        <v>425</v>
      </c>
      <c r="V1095" t="s">
        <v>196</v>
      </c>
    </row>
    <row r="1096" spans="1:22" x14ac:dyDescent="0.25">
      <c r="A1096">
        <v>53</v>
      </c>
      <c r="C1096" t="s">
        <v>2550</v>
      </c>
      <c r="D1096" t="s">
        <v>2527</v>
      </c>
      <c r="E1096" s="1" t="s">
        <v>2528</v>
      </c>
      <c r="F1096" t="s">
        <v>802</v>
      </c>
      <c r="G1096" t="s">
        <v>53</v>
      </c>
      <c r="H1096" t="s">
        <v>509</v>
      </c>
      <c r="I1096" t="s">
        <v>527</v>
      </c>
      <c r="J1096" s="4" t="s">
        <v>528</v>
      </c>
      <c r="K1096" t="s">
        <v>2550</v>
      </c>
      <c r="L1096" t="s">
        <v>2551</v>
      </c>
      <c r="M1096">
        <f t="shared" ca="1" si="85"/>
        <v>0</v>
      </c>
      <c r="N1096">
        <f t="shared" ca="1" si="86"/>
        <v>47.5</v>
      </c>
      <c r="O1096">
        <f t="shared" si="87"/>
        <v>0</v>
      </c>
      <c r="P1096">
        <f t="shared" ca="1" si="88"/>
        <v>0</v>
      </c>
      <c r="Q1096">
        <f t="shared" ca="1" si="89"/>
        <v>0</v>
      </c>
      <c r="R1096">
        <v>47.5</v>
      </c>
      <c r="S1096">
        <v>95</v>
      </c>
      <c r="T1096" t="s">
        <v>53</v>
      </c>
      <c r="U1096" t="s">
        <v>425</v>
      </c>
      <c r="V1096" t="s">
        <v>196</v>
      </c>
    </row>
    <row r="1097" spans="1:22" x14ac:dyDescent="0.25">
      <c r="A1097">
        <v>54</v>
      </c>
      <c r="C1097" t="s">
        <v>2673</v>
      </c>
      <c r="D1097" t="s">
        <v>2527</v>
      </c>
      <c r="E1097" s="1" t="s">
        <v>2528</v>
      </c>
      <c r="F1097" t="s">
        <v>486</v>
      </c>
      <c r="G1097" t="s">
        <v>2621</v>
      </c>
      <c r="H1097" t="s">
        <v>509</v>
      </c>
      <c r="I1097" t="s">
        <v>527</v>
      </c>
      <c r="J1097" s="4" t="s">
        <v>528</v>
      </c>
      <c r="K1097" t="s">
        <v>2673</v>
      </c>
      <c r="L1097" t="s">
        <v>2674</v>
      </c>
      <c r="M1097">
        <f t="shared" ca="1" si="85"/>
        <v>0</v>
      </c>
      <c r="N1097">
        <f t="shared" ca="1" si="86"/>
        <v>47.5</v>
      </c>
      <c r="O1097">
        <f t="shared" si="87"/>
        <v>0</v>
      </c>
      <c r="P1097">
        <f t="shared" ca="1" si="88"/>
        <v>0</v>
      </c>
      <c r="Q1097">
        <f t="shared" ca="1" si="89"/>
        <v>0</v>
      </c>
      <c r="R1097">
        <v>47.5</v>
      </c>
      <c r="S1097">
        <v>95</v>
      </c>
      <c r="T1097" t="s">
        <v>2621</v>
      </c>
      <c r="U1097" t="s">
        <v>425</v>
      </c>
      <c r="V1097" t="s">
        <v>196</v>
      </c>
    </row>
    <row r="1098" spans="1:22" x14ac:dyDescent="0.25">
      <c r="A1098">
        <v>54</v>
      </c>
      <c r="C1098" t="s">
        <v>2552</v>
      </c>
      <c r="D1098" t="s">
        <v>2527</v>
      </c>
      <c r="E1098" s="1" t="s">
        <v>2528</v>
      </c>
      <c r="F1098" t="s">
        <v>486</v>
      </c>
      <c r="G1098" t="s">
        <v>208</v>
      </c>
      <c r="H1098" t="s">
        <v>509</v>
      </c>
      <c r="I1098" t="s">
        <v>527</v>
      </c>
      <c r="J1098" s="4" t="s">
        <v>528</v>
      </c>
      <c r="K1098" t="s">
        <v>2552</v>
      </c>
      <c r="L1098" t="s">
        <v>2553</v>
      </c>
      <c r="M1098">
        <f t="shared" ca="1" si="85"/>
        <v>0</v>
      </c>
      <c r="N1098">
        <f t="shared" ca="1" si="86"/>
        <v>47.5</v>
      </c>
      <c r="O1098">
        <f t="shared" si="87"/>
        <v>0</v>
      </c>
      <c r="P1098">
        <f t="shared" ca="1" si="88"/>
        <v>0</v>
      </c>
      <c r="Q1098">
        <f t="shared" ca="1" si="89"/>
        <v>0</v>
      </c>
      <c r="R1098">
        <v>47.5</v>
      </c>
      <c r="S1098">
        <v>95</v>
      </c>
      <c r="T1098" t="s">
        <v>208</v>
      </c>
      <c r="U1098" t="s">
        <v>425</v>
      </c>
      <c r="V1098" t="s">
        <v>196</v>
      </c>
    </row>
    <row r="1099" spans="1:22" x14ac:dyDescent="0.25">
      <c r="A1099">
        <v>54</v>
      </c>
      <c r="C1099" t="s">
        <v>2554</v>
      </c>
      <c r="D1099" t="s">
        <v>2527</v>
      </c>
      <c r="E1099" s="1" t="s">
        <v>2528</v>
      </c>
      <c r="F1099" t="s">
        <v>486</v>
      </c>
      <c r="G1099" t="s">
        <v>49</v>
      </c>
      <c r="H1099" t="s">
        <v>509</v>
      </c>
      <c r="I1099" t="s">
        <v>527</v>
      </c>
      <c r="J1099" s="4" t="s">
        <v>528</v>
      </c>
      <c r="K1099" t="s">
        <v>2554</v>
      </c>
      <c r="L1099" t="s">
        <v>2555</v>
      </c>
      <c r="M1099">
        <f t="shared" ca="1" si="85"/>
        <v>0</v>
      </c>
      <c r="N1099">
        <f t="shared" ca="1" si="86"/>
        <v>47.5</v>
      </c>
      <c r="O1099">
        <f t="shared" si="87"/>
        <v>0</v>
      </c>
      <c r="P1099">
        <f t="shared" ca="1" si="88"/>
        <v>0</v>
      </c>
      <c r="Q1099">
        <f t="shared" ca="1" si="89"/>
        <v>0</v>
      </c>
      <c r="R1099">
        <v>47.5</v>
      </c>
      <c r="S1099">
        <v>95</v>
      </c>
      <c r="T1099" t="s">
        <v>49</v>
      </c>
      <c r="U1099" t="s">
        <v>425</v>
      </c>
      <c r="V1099" t="s">
        <v>196</v>
      </c>
    </row>
    <row r="1100" spans="1:22" x14ac:dyDescent="0.25">
      <c r="A1100">
        <v>54</v>
      </c>
      <c r="C1100" t="s">
        <v>2556</v>
      </c>
      <c r="D1100" t="s">
        <v>2527</v>
      </c>
      <c r="E1100" s="1" t="s">
        <v>2528</v>
      </c>
      <c r="F1100" t="s">
        <v>486</v>
      </c>
      <c r="G1100" t="s">
        <v>50</v>
      </c>
      <c r="H1100" t="s">
        <v>509</v>
      </c>
      <c r="I1100" t="s">
        <v>527</v>
      </c>
      <c r="J1100" s="4" t="s">
        <v>528</v>
      </c>
      <c r="K1100" t="s">
        <v>2556</v>
      </c>
      <c r="L1100" t="s">
        <v>2557</v>
      </c>
      <c r="M1100">
        <f t="shared" ca="1" si="85"/>
        <v>0</v>
      </c>
      <c r="N1100">
        <f t="shared" ca="1" si="86"/>
        <v>47.5</v>
      </c>
      <c r="O1100">
        <f t="shared" si="87"/>
        <v>0</v>
      </c>
      <c r="P1100">
        <f t="shared" ca="1" si="88"/>
        <v>0</v>
      </c>
      <c r="Q1100">
        <f t="shared" ca="1" si="89"/>
        <v>0</v>
      </c>
      <c r="R1100">
        <v>47.5</v>
      </c>
      <c r="S1100">
        <v>95</v>
      </c>
      <c r="T1100" t="s">
        <v>50</v>
      </c>
      <c r="U1100" t="s">
        <v>425</v>
      </c>
      <c r="V1100" t="s">
        <v>196</v>
      </c>
    </row>
    <row r="1101" spans="1:22" x14ac:dyDescent="0.25">
      <c r="A1101">
        <v>54</v>
      </c>
      <c r="C1101" t="s">
        <v>2558</v>
      </c>
      <c r="D1101" t="s">
        <v>2527</v>
      </c>
      <c r="E1101" s="1" t="s">
        <v>2528</v>
      </c>
      <c r="F1101" t="s">
        <v>486</v>
      </c>
      <c r="G1101" t="s">
        <v>51</v>
      </c>
      <c r="H1101" t="s">
        <v>509</v>
      </c>
      <c r="I1101" t="s">
        <v>527</v>
      </c>
      <c r="J1101" s="4" t="s">
        <v>528</v>
      </c>
      <c r="K1101" t="s">
        <v>2558</v>
      </c>
      <c r="L1101" t="s">
        <v>2559</v>
      </c>
      <c r="M1101">
        <f t="shared" ca="1" si="85"/>
        <v>0</v>
      </c>
      <c r="N1101">
        <f t="shared" ca="1" si="86"/>
        <v>47.5</v>
      </c>
      <c r="O1101">
        <f t="shared" si="87"/>
        <v>0</v>
      </c>
      <c r="P1101">
        <f t="shared" ca="1" si="88"/>
        <v>0</v>
      </c>
      <c r="Q1101">
        <f t="shared" ca="1" si="89"/>
        <v>0</v>
      </c>
      <c r="R1101">
        <v>47.5</v>
      </c>
      <c r="S1101">
        <v>95</v>
      </c>
      <c r="T1101" t="s">
        <v>51</v>
      </c>
      <c r="U1101" t="s">
        <v>425</v>
      </c>
      <c r="V1101" t="s">
        <v>196</v>
      </c>
    </row>
    <row r="1102" spans="1:22" x14ac:dyDescent="0.25">
      <c r="A1102">
        <v>54</v>
      </c>
      <c r="C1102" t="s">
        <v>2560</v>
      </c>
      <c r="D1102" t="s">
        <v>2527</v>
      </c>
      <c r="E1102" s="1" t="s">
        <v>2528</v>
      </c>
      <c r="F1102" t="s">
        <v>486</v>
      </c>
      <c r="G1102" t="s">
        <v>52</v>
      </c>
      <c r="H1102" t="s">
        <v>509</v>
      </c>
      <c r="I1102" t="s">
        <v>527</v>
      </c>
      <c r="J1102" s="4" t="s">
        <v>528</v>
      </c>
      <c r="K1102" t="s">
        <v>2560</v>
      </c>
      <c r="L1102" t="s">
        <v>2561</v>
      </c>
      <c r="M1102">
        <f t="shared" ca="1" si="85"/>
        <v>0</v>
      </c>
      <c r="N1102">
        <f t="shared" ca="1" si="86"/>
        <v>47.5</v>
      </c>
      <c r="O1102">
        <f t="shared" si="87"/>
        <v>0</v>
      </c>
      <c r="P1102">
        <f t="shared" ca="1" si="88"/>
        <v>0</v>
      </c>
      <c r="Q1102">
        <f t="shared" ca="1" si="89"/>
        <v>0</v>
      </c>
      <c r="R1102">
        <v>47.5</v>
      </c>
      <c r="S1102">
        <v>95</v>
      </c>
      <c r="T1102" t="s">
        <v>52</v>
      </c>
      <c r="U1102" t="s">
        <v>425</v>
      </c>
      <c r="V1102" t="s">
        <v>196</v>
      </c>
    </row>
    <row r="1103" spans="1:22" x14ac:dyDescent="0.25">
      <c r="A1103">
        <v>54</v>
      </c>
      <c r="C1103" t="s">
        <v>2562</v>
      </c>
      <c r="D1103" t="s">
        <v>2527</v>
      </c>
      <c r="E1103" s="1" t="s">
        <v>2528</v>
      </c>
      <c r="F1103" t="s">
        <v>486</v>
      </c>
      <c r="G1103" t="s">
        <v>53</v>
      </c>
      <c r="H1103" t="s">
        <v>509</v>
      </c>
      <c r="I1103" t="s">
        <v>527</v>
      </c>
      <c r="J1103" s="4" t="s">
        <v>528</v>
      </c>
      <c r="K1103" t="s">
        <v>2562</v>
      </c>
      <c r="L1103" t="s">
        <v>2563</v>
      </c>
      <c r="M1103">
        <f t="shared" ca="1" si="85"/>
        <v>0</v>
      </c>
      <c r="N1103">
        <f t="shared" ca="1" si="86"/>
        <v>47.5</v>
      </c>
      <c r="O1103">
        <f t="shared" si="87"/>
        <v>0</v>
      </c>
      <c r="P1103">
        <f t="shared" ca="1" si="88"/>
        <v>0</v>
      </c>
      <c r="Q1103">
        <f t="shared" ca="1" si="89"/>
        <v>0</v>
      </c>
      <c r="R1103">
        <v>47.5</v>
      </c>
      <c r="S1103">
        <v>95</v>
      </c>
      <c r="T1103" t="s">
        <v>53</v>
      </c>
      <c r="U1103" t="s">
        <v>425</v>
      </c>
      <c r="V1103" t="s">
        <v>196</v>
      </c>
    </row>
    <row r="1104" spans="1:22" x14ac:dyDescent="0.25">
      <c r="A1104">
        <v>1</v>
      </c>
      <c r="C1104" t="s">
        <v>427</v>
      </c>
      <c r="D1104" t="s">
        <v>428</v>
      </c>
      <c r="E1104" s="1" t="s">
        <v>429</v>
      </c>
      <c r="F1104" t="s">
        <v>430</v>
      </c>
      <c r="G1104" t="s">
        <v>209</v>
      </c>
      <c r="H1104" t="s">
        <v>426</v>
      </c>
      <c r="I1104" t="s">
        <v>533</v>
      </c>
      <c r="J1104" s="4" t="s">
        <v>432</v>
      </c>
      <c r="K1104" t="s">
        <v>427</v>
      </c>
      <c r="L1104" t="s">
        <v>431</v>
      </c>
      <c r="M1104">
        <f>TotalQty_EMB_DATA_Dresses+TotalQty_EMB_DATA_Women_Tops</f>
        <v>0</v>
      </c>
      <c r="N1104">
        <v>4.25</v>
      </c>
      <c r="O1104">
        <f t="shared" si="87"/>
        <v>0</v>
      </c>
      <c r="P1104">
        <f t="shared" si="88"/>
        <v>0</v>
      </c>
      <c r="Q1104">
        <f t="shared" si="89"/>
        <v>0</v>
      </c>
      <c r="R1104">
        <v>4.25</v>
      </c>
      <c r="S1104">
        <v>0</v>
      </c>
      <c r="T1104" t="s">
        <v>209</v>
      </c>
      <c r="U1104" t="s">
        <v>425</v>
      </c>
      <c r="V1104" t="s">
        <v>196</v>
      </c>
    </row>
  </sheetData>
  <phoneticPr fontId="27"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GenerateData.GenerateData">
                <anchor moveWithCells="1" sizeWithCells="1">
                  <from>
                    <xdr:col>2</xdr:col>
                    <xdr:colOff>3267075</xdr:colOff>
                    <xdr:row>0</xdr:row>
                    <xdr:rowOff>161925</xdr:rowOff>
                  </from>
                  <to>
                    <xdr:col>2</xdr:col>
                    <xdr:colOff>4848225</xdr:colOff>
                    <xdr:row>3</xdr:row>
                    <xdr:rowOff>0</xdr:rowOff>
                  </to>
                </anchor>
              </controlPr>
            </control>
          </mc:Choice>
        </mc:AlternateContent>
        <mc:AlternateContent xmlns:mc="http://schemas.openxmlformats.org/markup-compatibility/2006">
          <mc:Choice Requires="x14">
            <control shapeId="11266" r:id="rId5" name="Button 2">
              <controlPr defaultSize="0" print="0" autoFill="0" autoPict="0" macro="[0]!LoaDataSAP">
                <anchor moveWithCells="1" sizeWithCells="1">
                  <from>
                    <xdr:col>2</xdr:col>
                    <xdr:colOff>333375</xdr:colOff>
                    <xdr:row>1</xdr:row>
                    <xdr:rowOff>0</xdr:rowOff>
                  </from>
                  <to>
                    <xdr:col>2</xdr:col>
                    <xdr:colOff>1990725</xdr:colOff>
                    <xdr:row>3</xdr:row>
                    <xdr:rowOff>19050</xdr:rowOff>
                  </to>
                </anchor>
              </controlPr>
            </control>
          </mc:Choice>
        </mc:AlternateContent>
      </controls>
    </mc:Choice>
  </mc:AlternateContent>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03AE-6E09-45A9-A882-F0BDE3129FE0}">
  <sheetPr codeName="Feuil9">
    <tabColor rgb="FFFFC000"/>
  </sheetPr>
  <dimension ref="A1:N12"/>
  <sheetViews>
    <sheetView workbookViewId="0">
      <selection activeCell="J5" sqref="J5"/>
    </sheetView>
  </sheetViews>
  <sheetFormatPr defaultColWidth="12.42578125" defaultRowHeight="15" x14ac:dyDescent="0.25"/>
  <cols>
    <col min="1" max="1" width="43.140625" style="11" bestFit="1" customWidth="1"/>
    <col min="2" max="2" width="31.85546875" style="11" bestFit="1" customWidth="1"/>
    <col min="3" max="3" width="9.28515625" style="11" customWidth="1"/>
    <col min="4" max="4" width="22.28515625" style="11" bestFit="1" customWidth="1"/>
    <col min="5" max="5" width="13.28515625" style="11" bestFit="1" customWidth="1"/>
    <col min="6" max="6" width="11.42578125" style="11" customWidth="1"/>
    <col min="7" max="7" width="28.28515625" style="11" bestFit="1" customWidth="1"/>
    <col min="8" max="8" width="24" style="11" customWidth="1"/>
    <col min="9" max="9" width="12.42578125" style="11"/>
    <col min="10" max="10" width="24" style="11" bestFit="1" customWidth="1"/>
    <col min="11" max="16384" width="12.42578125" style="11"/>
  </cols>
  <sheetData>
    <row r="1" spans="1:14" ht="21" x14ac:dyDescent="0.35">
      <c r="A1" s="8" t="s">
        <v>165</v>
      </c>
      <c r="B1" s="9" t="s">
        <v>166</v>
      </c>
      <c r="C1" s="9"/>
      <c r="D1" s="10" t="s">
        <v>47</v>
      </c>
      <c r="E1" s="10" t="s">
        <v>167</v>
      </c>
      <c r="G1" s="10" t="s">
        <v>168</v>
      </c>
      <c r="H1" s="10" t="s">
        <v>169</v>
      </c>
      <c r="J1" s="151" t="s">
        <v>434</v>
      </c>
      <c r="L1" s="151" t="s">
        <v>426</v>
      </c>
      <c r="N1" s="10" t="s">
        <v>435</v>
      </c>
    </row>
    <row r="2" spans="1:14" ht="21" x14ac:dyDescent="0.35">
      <c r="A2" s="138" t="s">
        <v>2564</v>
      </c>
      <c r="B2" s="136" t="s">
        <v>2565</v>
      </c>
      <c r="C2"/>
      <c r="D2" s="13" t="s">
        <v>538</v>
      </c>
      <c r="E2" s="14">
        <v>1</v>
      </c>
      <c r="F2"/>
      <c r="G2" s="13" t="s">
        <v>541</v>
      </c>
      <c r="H2" s="14">
        <v>115</v>
      </c>
      <c r="J2" s="152" t="s">
        <v>437</v>
      </c>
      <c r="L2" s="152" t="s">
        <v>441</v>
      </c>
      <c r="N2" s="153" t="s">
        <v>443</v>
      </c>
    </row>
    <row r="3" spans="1:14" ht="21" x14ac:dyDescent="0.35">
      <c r="A3" s="138" t="s">
        <v>327</v>
      </c>
      <c r="B3" s="136" t="s">
        <v>336</v>
      </c>
      <c r="C3"/>
      <c r="D3" s="13" t="s">
        <v>539</v>
      </c>
      <c r="E3" s="14">
        <v>54</v>
      </c>
      <c r="F3"/>
      <c r="G3" s="13" t="s">
        <v>542</v>
      </c>
      <c r="H3" s="14">
        <v>51</v>
      </c>
      <c r="J3" s="152" t="s">
        <v>438</v>
      </c>
      <c r="L3" s="152" t="s">
        <v>442</v>
      </c>
      <c r="N3" s="153" t="s">
        <v>444</v>
      </c>
    </row>
    <row r="4" spans="1:14" ht="21" x14ac:dyDescent="0.35">
      <c r="A4" s="138" t="s">
        <v>328</v>
      </c>
      <c r="B4" s="137" t="s">
        <v>331</v>
      </c>
      <c r="C4" s="133"/>
      <c r="D4" s="13" t="s">
        <v>540</v>
      </c>
      <c r="E4" s="14">
        <v>42</v>
      </c>
      <c r="F4"/>
      <c r="G4" s="13" t="s">
        <v>543</v>
      </c>
      <c r="H4" s="14">
        <v>58</v>
      </c>
      <c r="J4" s="152" t="s">
        <v>2569</v>
      </c>
      <c r="N4" s="153" t="s">
        <v>445</v>
      </c>
    </row>
    <row r="5" spans="1:14" ht="21" x14ac:dyDescent="0.35">
      <c r="A5" s="138" t="s">
        <v>330</v>
      </c>
      <c r="B5" s="125" t="s">
        <v>334</v>
      </c>
      <c r="C5" s="133"/>
      <c r="D5" s="13"/>
      <c r="E5" s="14"/>
      <c r="F5"/>
      <c r="G5" s="13" t="s">
        <v>544</v>
      </c>
      <c r="H5" s="14">
        <v>126</v>
      </c>
      <c r="J5" s="152" t="s">
        <v>2570</v>
      </c>
      <c r="N5" s="153" t="s">
        <v>446</v>
      </c>
    </row>
    <row r="6" spans="1:14" ht="21" x14ac:dyDescent="0.35">
      <c r="A6" s="138" t="s">
        <v>329</v>
      </c>
      <c r="B6" s="126" t="s">
        <v>333</v>
      </c>
      <c r="C6" s="12"/>
      <c r="D6" s="13"/>
      <c r="E6" s="132"/>
      <c r="G6" s="13"/>
      <c r="H6" s="14"/>
      <c r="J6" s="152" t="s">
        <v>439</v>
      </c>
      <c r="N6" s="154" t="s">
        <v>447</v>
      </c>
    </row>
    <row r="7" spans="1:14" ht="21" x14ac:dyDescent="0.35">
      <c r="A7" s="138" t="s">
        <v>534</v>
      </c>
      <c r="B7" s="139" t="s">
        <v>332</v>
      </c>
      <c r="C7" s="12"/>
      <c r="D7" s="13"/>
      <c r="E7" s="132"/>
      <c r="G7" s="13"/>
      <c r="H7" s="14"/>
      <c r="J7" s="152" t="s">
        <v>440</v>
      </c>
      <c r="N7" s="155" t="s">
        <v>440</v>
      </c>
    </row>
    <row r="8" spans="1:14" ht="18.75" x14ac:dyDescent="0.3">
      <c r="A8" s="138" t="s">
        <v>535</v>
      </c>
      <c r="B8" s="139" t="s">
        <v>335</v>
      </c>
      <c r="C8" s="12"/>
      <c r="D8" s="13"/>
      <c r="E8" s="132"/>
      <c r="G8" s="13"/>
      <c r="H8" s="14"/>
    </row>
    <row r="9" spans="1:14" ht="18.75" x14ac:dyDescent="0.3">
      <c r="A9" s="138" t="s">
        <v>555</v>
      </c>
      <c r="B9" s="139" t="s">
        <v>556</v>
      </c>
      <c r="C9" s="12"/>
      <c r="E9"/>
      <c r="G9" s="13"/>
      <c r="H9" s="14"/>
    </row>
    <row r="10" spans="1:14" ht="18.75" x14ac:dyDescent="0.3">
      <c r="A10" s="138" t="s">
        <v>2566</v>
      </c>
      <c r="B10" s="139" t="s">
        <v>558</v>
      </c>
      <c r="G10" s="13"/>
      <c r="H10" s="14"/>
    </row>
    <row r="11" spans="1:14" ht="15.75" x14ac:dyDescent="0.25">
      <c r="A11" s="182" t="s">
        <v>553</v>
      </c>
      <c r="B11" s="136" t="s">
        <v>84</v>
      </c>
    </row>
    <row r="12" spans="1:14" ht="15.75" x14ac:dyDescent="0.25">
      <c r="A12" s="182" t="s">
        <v>2567</v>
      </c>
      <c r="B12" s="136" t="s">
        <v>2568</v>
      </c>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46EC-FC83-465E-AF2F-B34CD4A2C9BB}">
  <sheetPr codeName="Feuil14">
    <tabColor rgb="FF00B050"/>
    <pageSetUpPr fitToPage="1"/>
  </sheetPr>
  <dimension ref="A1:S3"/>
  <sheetViews>
    <sheetView workbookViewId="0">
      <selection activeCell="P4" sqref="P4"/>
    </sheetView>
  </sheetViews>
  <sheetFormatPr defaultColWidth="8.85546875" defaultRowHeight="12.75" x14ac:dyDescent="0.2"/>
  <cols>
    <col min="1" max="1" width="8.85546875" style="19"/>
    <col min="2" max="2" width="14.28515625" style="19" customWidth="1"/>
    <col min="3" max="3" width="8.85546875" style="19"/>
    <col min="4" max="4" width="9.7109375" style="19" bestFit="1" customWidth="1"/>
    <col min="5" max="5" width="10.140625" style="19" bestFit="1" customWidth="1"/>
    <col min="6" max="6" width="10.140625" style="19" customWidth="1"/>
    <col min="7" max="7" width="18.85546875" style="19" bestFit="1" customWidth="1"/>
    <col min="8" max="8" width="9.7109375" style="19" bestFit="1" customWidth="1"/>
    <col min="9" max="9" width="8.85546875" style="19"/>
    <col min="10" max="10" width="16.85546875" style="19" bestFit="1" customWidth="1"/>
    <col min="11" max="11" width="8.85546875" style="19"/>
    <col min="12" max="13" width="17.42578125" style="19" bestFit="1" customWidth="1"/>
    <col min="14" max="14" width="15.28515625" style="19" bestFit="1" customWidth="1"/>
    <col min="15" max="15" width="14.42578125" style="19" bestFit="1" customWidth="1"/>
    <col min="16" max="16" width="17.7109375" style="19" bestFit="1" customWidth="1"/>
    <col min="17" max="17" width="19.7109375" style="19" bestFit="1" customWidth="1"/>
    <col min="18" max="18" width="8.85546875" style="19"/>
    <col min="19" max="19" width="18.42578125" style="19" bestFit="1" customWidth="1"/>
    <col min="20" max="16384" width="8.85546875" style="19"/>
  </cols>
  <sheetData>
    <row r="1" spans="1:19" x14ac:dyDescent="0.2">
      <c r="A1" s="15" t="s">
        <v>170</v>
      </c>
      <c r="B1" s="16" t="s">
        <v>171</v>
      </c>
      <c r="C1" s="16" t="s">
        <v>172</v>
      </c>
      <c r="D1" s="16" t="s">
        <v>173</v>
      </c>
      <c r="E1" s="16" t="s">
        <v>174</v>
      </c>
      <c r="F1" s="16" t="s">
        <v>175</v>
      </c>
      <c r="G1" s="16" t="s">
        <v>176</v>
      </c>
      <c r="H1" s="16" t="s">
        <v>177</v>
      </c>
      <c r="I1" s="16" t="s">
        <v>178</v>
      </c>
      <c r="J1" s="16" t="s">
        <v>179</v>
      </c>
      <c r="K1" s="16" t="s">
        <v>180</v>
      </c>
      <c r="L1" s="16" t="s">
        <v>181</v>
      </c>
      <c r="M1" s="16" t="s">
        <v>182</v>
      </c>
      <c r="N1" s="17" t="s">
        <v>183</v>
      </c>
      <c r="O1" s="17" t="s">
        <v>184</v>
      </c>
      <c r="P1" s="17" t="s">
        <v>185</v>
      </c>
      <c r="Q1" s="17" t="s">
        <v>186</v>
      </c>
      <c r="R1" s="17" t="s">
        <v>187</v>
      </c>
      <c r="S1" s="18" t="s">
        <v>188</v>
      </c>
    </row>
    <row r="2" spans="1:19" x14ac:dyDescent="0.2">
      <c r="A2" s="20" t="s">
        <v>170</v>
      </c>
      <c r="B2" s="21" t="s">
        <v>171</v>
      </c>
      <c r="C2" s="21" t="s">
        <v>189</v>
      </c>
      <c r="D2" s="21" t="s">
        <v>173</v>
      </c>
      <c r="E2" s="21" t="s">
        <v>174</v>
      </c>
      <c r="F2" s="21" t="s">
        <v>175</v>
      </c>
      <c r="G2" s="21" t="s">
        <v>176</v>
      </c>
      <c r="H2" s="21" t="s">
        <v>177</v>
      </c>
      <c r="I2" s="21" t="s">
        <v>190</v>
      </c>
      <c r="J2" s="21" t="s">
        <v>179</v>
      </c>
      <c r="K2" s="21" t="s">
        <v>180</v>
      </c>
      <c r="L2" s="21" t="s">
        <v>191</v>
      </c>
      <c r="M2" s="21" t="s">
        <v>169</v>
      </c>
      <c r="N2" s="22" t="s">
        <v>192</v>
      </c>
      <c r="O2" s="22" t="s">
        <v>193</v>
      </c>
      <c r="P2" s="22" t="s">
        <v>185</v>
      </c>
      <c r="Q2" s="22" t="s">
        <v>186</v>
      </c>
      <c r="R2" s="22" t="s">
        <v>187</v>
      </c>
      <c r="S2" s="18" t="s">
        <v>188</v>
      </c>
    </row>
    <row r="3" spans="1:19" ht="15" x14ac:dyDescent="0.25">
      <c r="A3" s="23">
        <v>1</v>
      </c>
      <c r="B3" s="23" t="s">
        <v>194</v>
      </c>
      <c r="C3" s="24" t="s">
        <v>195</v>
      </c>
      <c r="D3" s="25">
        <f ca="1">OrderDate</f>
        <v>45853</v>
      </c>
      <c r="E3" s="25">
        <f>ShipDate</f>
        <v>0</v>
      </c>
      <c r="F3" s="25">
        <f>CancelDate</f>
        <v>30</v>
      </c>
      <c r="G3" s="19">
        <f>CustomerNumber</f>
        <v>0</v>
      </c>
      <c r="H3" s="26">
        <f>PoNo</f>
        <v>0</v>
      </c>
      <c r="I3" s="27" t="s">
        <v>207</v>
      </c>
      <c r="J3" s="28">
        <f>Comments</f>
        <v>0</v>
      </c>
      <c r="K3" s="23" t="s">
        <v>195</v>
      </c>
      <c r="L3" s="27" t="e">
        <f>VLOOKUP(Terms,TableauTerms[],2,FALSE)</f>
        <v>#N/A</v>
      </c>
      <c r="M3" s="27" t="e">
        <f>VLOOKUP(ShipMode,TableauTransporteurs[],2,FALSE)</f>
        <v>#N/A</v>
      </c>
      <c r="N3" s="23">
        <f>OpeningRemarks</f>
        <v>0</v>
      </c>
      <c r="O3" s="23">
        <f>ClosingRemarks</f>
        <v>0</v>
      </c>
      <c r="P3" s="29" t="s">
        <v>453</v>
      </c>
      <c r="Q3" s="30" t="str">
        <f ca="1">IF(OrderDate&gt;43358,"01","02")</f>
        <v>01</v>
      </c>
      <c r="R3" s="24" t="s">
        <v>452</v>
      </c>
      <c r="S3" s="27" t="s">
        <v>196</v>
      </c>
    </row>
  </sheetData>
  <pageMargins left="0.7" right="0.7" top="0.75" bottom="0.75" header="0.3" footer="0.3"/>
  <pageSetup scale="4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542B-2FE6-4269-9D18-25F4AA6CEED3}">
  <sheetPr codeName="Feuil15">
    <tabColor rgb="FF00B050"/>
  </sheetPr>
  <dimension ref="A1:H1664"/>
  <sheetViews>
    <sheetView workbookViewId="0">
      <selection activeCell="A3" sqref="A3:H3"/>
    </sheetView>
  </sheetViews>
  <sheetFormatPr defaultColWidth="8.85546875" defaultRowHeight="15" x14ac:dyDescent="0.25"/>
  <cols>
    <col min="1" max="2" width="8.85546875" style="19"/>
    <col min="3" max="3" width="22.28515625" customWidth="1"/>
    <col min="5" max="5" width="10.42578125" customWidth="1"/>
    <col min="7" max="7" width="14.7109375" style="19" bestFit="1" customWidth="1"/>
    <col min="8" max="8" width="13.42578125" style="19" customWidth="1"/>
    <col min="9" max="16384" width="8.85546875" style="19"/>
  </cols>
  <sheetData>
    <row r="1" spans="1:8" ht="12.75" x14ac:dyDescent="0.2">
      <c r="A1" s="31" t="s">
        <v>197</v>
      </c>
      <c r="B1" s="32" t="s">
        <v>198</v>
      </c>
      <c r="C1" s="33" t="s">
        <v>64</v>
      </c>
      <c r="D1" s="33" t="s">
        <v>199</v>
      </c>
      <c r="E1" s="33" t="s">
        <v>65</v>
      </c>
      <c r="F1" s="33" t="s">
        <v>200</v>
      </c>
      <c r="G1" s="33" t="s">
        <v>201</v>
      </c>
      <c r="H1" s="33" t="s">
        <v>202</v>
      </c>
    </row>
    <row r="2" spans="1:8" ht="12.75" x14ac:dyDescent="0.2">
      <c r="A2" s="34" t="s">
        <v>170</v>
      </c>
      <c r="B2" s="34" t="s">
        <v>198</v>
      </c>
      <c r="C2" s="34" t="s">
        <v>64</v>
      </c>
      <c r="D2" s="34" t="s">
        <v>199</v>
      </c>
      <c r="E2" s="34" t="s">
        <v>203</v>
      </c>
      <c r="F2" s="34" t="s">
        <v>204</v>
      </c>
      <c r="G2" s="34" t="s">
        <v>205</v>
      </c>
      <c r="H2" s="34" t="s">
        <v>202</v>
      </c>
    </row>
    <row r="3" spans="1:8" x14ac:dyDescent="0.25">
      <c r="A3" s="19">
        <v>1</v>
      </c>
      <c r="C3" t="s">
        <v>326</v>
      </c>
      <c r="D3">
        <v>5</v>
      </c>
      <c r="E3">
        <v>27.5</v>
      </c>
      <c r="F3">
        <v>0</v>
      </c>
      <c r="G3" s="19">
        <v>18</v>
      </c>
      <c r="H3" s="35">
        <f>ORDR!$E$3</f>
        <v>0</v>
      </c>
    </row>
    <row r="4" spans="1:8" x14ac:dyDescent="0.25">
      <c r="A4" s="19">
        <v>1</v>
      </c>
      <c r="C4" t="s">
        <v>431</v>
      </c>
      <c r="D4">
        <v>5</v>
      </c>
      <c r="E4">
        <v>4.25</v>
      </c>
      <c r="F4">
        <v>0</v>
      </c>
      <c r="G4" s="19">
        <v>18</v>
      </c>
      <c r="H4" s="35">
        <f>ORDR!$E$3</f>
        <v>0</v>
      </c>
    </row>
    <row r="5" spans="1:8" x14ac:dyDescent="0.25">
      <c r="H5" s="35"/>
    </row>
    <row r="6" spans="1:8" x14ac:dyDescent="0.25">
      <c r="H6" s="35"/>
    </row>
    <row r="7" spans="1:8" x14ac:dyDescent="0.25">
      <c r="H7" s="35"/>
    </row>
    <row r="8" spans="1:8" x14ac:dyDescent="0.25">
      <c r="H8" s="35"/>
    </row>
    <row r="9" spans="1:8" x14ac:dyDescent="0.25">
      <c r="H9" s="35"/>
    </row>
    <row r="10" spans="1:8" x14ac:dyDescent="0.25">
      <c r="H10" s="35"/>
    </row>
    <row r="11" spans="1:8" x14ac:dyDescent="0.25">
      <c r="H11" s="35"/>
    </row>
    <row r="12" spans="1:8" x14ac:dyDescent="0.25">
      <c r="H12" s="35"/>
    </row>
    <row r="13" spans="1:8" x14ac:dyDescent="0.25">
      <c r="H13" s="35"/>
    </row>
    <row r="14" spans="1:8" x14ac:dyDescent="0.25">
      <c r="H14" s="35"/>
    </row>
    <row r="15" spans="1:8" x14ac:dyDescent="0.25">
      <c r="H15" s="35"/>
    </row>
    <row r="16" spans="1:8" x14ac:dyDescent="0.25">
      <c r="H16" s="35"/>
    </row>
    <row r="17" spans="8:8" x14ac:dyDescent="0.25">
      <c r="H17" s="35"/>
    </row>
    <row r="18" spans="8:8" x14ac:dyDescent="0.25">
      <c r="H18" s="35"/>
    </row>
    <row r="19" spans="8:8" x14ac:dyDescent="0.25">
      <c r="H19" s="35"/>
    </row>
    <row r="20" spans="8:8" x14ac:dyDescent="0.25">
      <c r="H20" s="35"/>
    </row>
    <row r="21" spans="8:8" x14ac:dyDescent="0.25">
      <c r="H21" s="35"/>
    </row>
    <row r="22" spans="8:8" x14ac:dyDescent="0.25">
      <c r="H22" s="35"/>
    </row>
    <row r="23" spans="8:8" x14ac:dyDescent="0.25">
      <c r="H23" s="35"/>
    </row>
    <row r="24" spans="8:8" x14ac:dyDescent="0.25">
      <c r="H24" s="35"/>
    </row>
    <row r="25" spans="8:8" x14ac:dyDescent="0.25">
      <c r="H25" s="35"/>
    </row>
    <row r="26" spans="8:8" x14ac:dyDescent="0.25">
      <c r="H26" s="35"/>
    </row>
    <row r="27" spans="8:8" x14ac:dyDescent="0.25">
      <c r="H27" s="35"/>
    </row>
    <row r="28" spans="8:8" x14ac:dyDescent="0.25">
      <c r="H28" s="35"/>
    </row>
    <row r="29" spans="8:8" x14ac:dyDescent="0.25">
      <c r="H29" s="35"/>
    </row>
    <row r="30" spans="8:8" x14ac:dyDescent="0.25">
      <c r="H30" s="35"/>
    </row>
    <row r="31" spans="8:8" x14ac:dyDescent="0.25">
      <c r="H31" s="35"/>
    </row>
    <row r="32" spans="8:8" x14ac:dyDescent="0.25">
      <c r="H32" s="35"/>
    </row>
    <row r="33" spans="8:8" x14ac:dyDescent="0.25">
      <c r="H33" s="35"/>
    </row>
    <row r="34" spans="8:8" x14ac:dyDescent="0.25">
      <c r="H34" s="35"/>
    </row>
    <row r="35" spans="8:8" x14ac:dyDescent="0.25">
      <c r="H35" s="35"/>
    </row>
    <row r="36" spans="8:8" x14ac:dyDescent="0.25">
      <c r="H36" s="35"/>
    </row>
    <row r="37" spans="8:8" x14ac:dyDescent="0.25">
      <c r="H37" s="35"/>
    </row>
    <row r="38" spans="8:8" x14ac:dyDescent="0.25">
      <c r="H38" s="35"/>
    </row>
    <row r="39" spans="8:8" x14ac:dyDescent="0.25">
      <c r="H39" s="35"/>
    </row>
    <row r="40" spans="8:8" x14ac:dyDescent="0.25">
      <c r="H40" s="35"/>
    </row>
    <row r="41" spans="8:8" x14ac:dyDescent="0.25">
      <c r="H41" s="35"/>
    </row>
    <row r="42" spans="8:8" x14ac:dyDescent="0.25">
      <c r="H42" s="35"/>
    </row>
    <row r="43" spans="8:8" x14ac:dyDescent="0.25">
      <c r="H43" s="35"/>
    </row>
    <row r="44" spans="8:8" x14ac:dyDescent="0.25">
      <c r="H44" s="35"/>
    </row>
    <row r="45" spans="8:8" x14ac:dyDescent="0.25">
      <c r="H45" s="35"/>
    </row>
    <row r="46" spans="8:8" x14ac:dyDescent="0.25">
      <c r="H46" s="35"/>
    </row>
    <row r="47" spans="8:8" x14ac:dyDescent="0.25">
      <c r="H47" s="35"/>
    </row>
    <row r="48" spans="8:8" x14ac:dyDescent="0.25">
      <c r="H48" s="35"/>
    </row>
    <row r="49" spans="8:8" x14ac:dyDescent="0.25">
      <c r="H49" s="35"/>
    </row>
    <row r="50" spans="8:8" x14ac:dyDescent="0.25">
      <c r="H50" s="35"/>
    </row>
    <row r="51" spans="8:8" x14ac:dyDescent="0.25">
      <c r="H51" s="35"/>
    </row>
    <row r="52" spans="8:8" x14ac:dyDescent="0.25">
      <c r="H52" s="35"/>
    </row>
    <row r="53" spans="8:8" x14ac:dyDescent="0.25">
      <c r="H53" s="35"/>
    </row>
    <row r="54" spans="8:8" x14ac:dyDescent="0.25">
      <c r="H54" s="35"/>
    </row>
    <row r="55" spans="8:8" x14ac:dyDescent="0.25">
      <c r="H55" s="35"/>
    </row>
    <row r="56" spans="8:8" x14ac:dyDescent="0.25">
      <c r="H56" s="35"/>
    </row>
    <row r="57" spans="8:8" x14ac:dyDescent="0.25">
      <c r="H57" s="35"/>
    </row>
    <row r="58" spans="8:8" x14ac:dyDescent="0.25">
      <c r="H58" s="35"/>
    </row>
    <row r="59" spans="8:8" x14ac:dyDescent="0.25">
      <c r="H59" s="35"/>
    </row>
    <row r="60" spans="8:8" x14ac:dyDescent="0.25">
      <c r="H60" s="35"/>
    </row>
    <row r="61" spans="8:8" x14ac:dyDescent="0.25">
      <c r="H61" s="35"/>
    </row>
    <row r="62" spans="8:8" x14ac:dyDescent="0.25">
      <c r="H62" s="35"/>
    </row>
    <row r="63" spans="8:8" x14ac:dyDescent="0.25">
      <c r="H63" s="35"/>
    </row>
    <row r="64" spans="8:8" x14ac:dyDescent="0.25">
      <c r="H64" s="35"/>
    </row>
    <row r="65" spans="8:8" x14ac:dyDescent="0.25">
      <c r="H65" s="35"/>
    </row>
    <row r="66" spans="8:8" x14ac:dyDescent="0.25">
      <c r="H66" s="35"/>
    </row>
    <row r="67" spans="8:8" x14ac:dyDescent="0.25">
      <c r="H67" s="35"/>
    </row>
    <row r="68" spans="8:8" x14ac:dyDescent="0.25">
      <c r="H68" s="35"/>
    </row>
    <row r="69" spans="8:8" x14ac:dyDescent="0.25">
      <c r="H69" s="35"/>
    </row>
    <row r="70" spans="8:8" x14ac:dyDescent="0.25">
      <c r="H70" s="35"/>
    </row>
    <row r="71" spans="8:8" x14ac:dyDescent="0.25">
      <c r="H71" s="35"/>
    </row>
    <row r="72" spans="8:8" x14ac:dyDescent="0.25">
      <c r="H72" s="35"/>
    </row>
    <row r="73" spans="8:8" x14ac:dyDescent="0.25">
      <c r="H73" s="35"/>
    </row>
    <row r="74" spans="8:8" x14ac:dyDescent="0.25">
      <c r="H74" s="35"/>
    </row>
    <row r="75" spans="8:8" x14ac:dyDescent="0.25">
      <c r="H75" s="35"/>
    </row>
    <row r="76" spans="8:8" x14ac:dyDescent="0.25">
      <c r="H76" s="35"/>
    </row>
    <row r="77" spans="8:8" x14ac:dyDescent="0.25">
      <c r="H77" s="35"/>
    </row>
    <row r="78" spans="8:8" x14ac:dyDescent="0.25">
      <c r="H78" s="35"/>
    </row>
    <row r="79" spans="8:8" x14ac:dyDescent="0.25">
      <c r="H79" s="35"/>
    </row>
    <row r="80" spans="8:8" x14ac:dyDescent="0.25">
      <c r="H80" s="35"/>
    </row>
    <row r="81" spans="8:8" x14ac:dyDescent="0.25">
      <c r="H81" s="35"/>
    </row>
    <row r="82" spans="8:8" x14ac:dyDescent="0.25">
      <c r="H82" s="35"/>
    </row>
    <row r="83" spans="8:8" x14ac:dyDescent="0.25">
      <c r="H83" s="35"/>
    </row>
    <row r="84" spans="8:8" x14ac:dyDescent="0.25">
      <c r="H84" s="35"/>
    </row>
    <row r="85" spans="8:8" x14ac:dyDescent="0.25">
      <c r="H85" s="35"/>
    </row>
    <row r="86" spans="8:8" x14ac:dyDescent="0.25">
      <c r="H86" s="35"/>
    </row>
    <row r="87" spans="8:8" x14ac:dyDescent="0.25">
      <c r="H87" s="35"/>
    </row>
    <row r="88" spans="8:8" x14ac:dyDescent="0.25">
      <c r="H88" s="35"/>
    </row>
    <row r="89" spans="8:8" x14ac:dyDescent="0.25">
      <c r="H89" s="35"/>
    </row>
    <row r="90" spans="8:8" x14ac:dyDescent="0.25">
      <c r="H90" s="35"/>
    </row>
    <row r="91" spans="8:8" x14ac:dyDescent="0.25">
      <c r="H91" s="35"/>
    </row>
    <row r="92" spans="8:8" x14ac:dyDescent="0.25">
      <c r="H92" s="35"/>
    </row>
    <row r="93" spans="8:8" x14ac:dyDescent="0.25">
      <c r="H93" s="35"/>
    </row>
    <row r="94" spans="8:8" x14ac:dyDescent="0.25">
      <c r="H94" s="35"/>
    </row>
    <row r="95" spans="8:8" x14ac:dyDescent="0.25">
      <c r="H95" s="35"/>
    </row>
    <row r="96" spans="8:8" x14ac:dyDescent="0.25">
      <c r="H96" s="35"/>
    </row>
    <row r="97" spans="8:8" x14ac:dyDescent="0.25">
      <c r="H97" s="35"/>
    </row>
    <row r="98" spans="8:8" x14ac:dyDescent="0.25">
      <c r="H98" s="35"/>
    </row>
    <row r="99" spans="8:8" x14ac:dyDescent="0.25">
      <c r="H99" s="35"/>
    </row>
    <row r="100" spans="8:8" x14ac:dyDescent="0.25">
      <c r="H100" s="35"/>
    </row>
    <row r="101" spans="8:8" x14ac:dyDescent="0.25">
      <c r="H101" s="35"/>
    </row>
    <row r="102" spans="8:8" x14ac:dyDescent="0.25">
      <c r="H102" s="35"/>
    </row>
    <row r="103" spans="8:8" x14ac:dyDescent="0.25">
      <c r="H103" s="35"/>
    </row>
    <row r="104" spans="8:8" x14ac:dyDescent="0.25">
      <c r="H104" s="35"/>
    </row>
    <row r="105" spans="8:8" x14ac:dyDescent="0.25">
      <c r="H105" s="35"/>
    </row>
    <row r="106" spans="8:8" x14ac:dyDescent="0.25">
      <c r="H106" s="35"/>
    </row>
    <row r="107" spans="8:8" x14ac:dyDescent="0.25">
      <c r="H107" s="35"/>
    </row>
    <row r="108" spans="8:8" x14ac:dyDescent="0.25">
      <c r="H108" s="35"/>
    </row>
    <row r="109" spans="8:8" x14ac:dyDescent="0.25">
      <c r="H109" s="35"/>
    </row>
    <row r="110" spans="8:8" x14ac:dyDescent="0.25">
      <c r="H110" s="35"/>
    </row>
    <row r="111" spans="8:8" x14ac:dyDescent="0.25">
      <c r="H111" s="35"/>
    </row>
    <row r="112" spans="8:8" x14ac:dyDescent="0.25">
      <c r="H112" s="35"/>
    </row>
    <row r="113" spans="8:8" x14ac:dyDescent="0.25">
      <c r="H113" s="35"/>
    </row>
    <row r="114" spans="8:8" x14ac:dyDescent="0.25">
      <c r="H114" s="35"/>
    </row>
    <row r="115" spans="8:8" x14ac:dyDescent="0.25">
      <c r="H115" s="35"/>
    </row>
    <row r="116" spans="8:8" x14ac:dyDescent="0.25">
      <c r="H116" s="35"/>
    </row>
    <row r="117" spans="8:8" x14ac:dyDescent="0.25">
      <c r="H117" s="35"/>
    </row>
    <row r="118" spans="8:8" x14ac:dyDescent="0.25">
      <c r="H118" s="35"/>
    </row>
    <row r="119" spans="8:8" x14ac:dyDescent="0.25">
      <c r="H119" s="35"/>
    </row>
    <row r="120" spans="8:8" x14ac:dyDescent="0.25">
      <c r="H120" s="35"/>
    </row>
    <row r="121" spans="8:8" x14ac:dyDescent="0.25">
      <c r="H121" s="35"/>
    </row>
    <row r="122" spans="8:8" x14ac:dyDescent="0.25">
      <c r="H122" s="35"/>
    </row>
    <row r="123" spans="8:8" x14ac:dyDescent="0.25">
      <c r="H123" s="35"/>
    </row>
    <row r="124" spans="8:8" x14ac:dyDescent="0.25">
      <c r="H124" s="35"/>
    </row>
    <row r="125" spans="8:8" x14ac:dyDescent="0.25">
      <c r="H125" s="35"/>
    </row>
    <row r="126" spans="8:8" x14ac:dyDescent="0.25">
      <c r="H126" s="35"/>
    </row>
    <row r="127" spans="8:8" x14ac:dyDescent="0.25">
      <c r="H127" s="35"/>
    </row>
    <row r="128" spans="8:8" x14ac:dyDescent="0.25">
      <c r="H128" s="35"/>
    </row>
    <row r="129" spans="8:8" x14ac:dyDescent="0.25">
      <c r="H129" s="35"/>
    </row>
    <row r="130" spans="8:8" x14ac:dyDescent="0.25">
      <c r="H130" s="35"/>
    </row>
    <row r="131" spans="8:8" x14ac:dyDescent="0.25">
      <c r="H131" s="35"/>
    </row>
    <row r="132" spans="8:8" x14ac:dyDescent="0.25">
      <c r="H132" s="35"/>
    </row>
    <row r="133" spans="8:8" x14ac:dyDescent="0.25">
      <c r="H133" s="35"/>
    </row>
    <row r="134" spans="8:8" x14ac:dyDescent="0.25">
      <c r="H134" s="35"/>
    </row>
    <row r="135" spans="8:8" x14ac:dyDescent="0.25">
      <c r="H135" s="35"/>
    </row>
    <row r="136" spans="8:8" x14ac:dyDescent="0.25">
      <c r="H136" s="35"/>
    </row>
    <row r="137" spans="8:8" x14ac:dyDescent="0.25">
      <c r="H137" s="35"/>
    </row>
    <row r="138" spans="8:8" x14ac:dyDescent="0.25">
      <c r="H138" s="35"/>
    </row>
    <row r="139" spans="8:8" x14ac:dyDescent="0.25">
      <c r="H139" s="35"/>
    </row>
    <row r="140" spans="8:8" x14ac:dyDescent="0.25">
      <c r="H140" s="35"/>
    </row>
    <row r="141" spans="8:8" x14ac:dyDescent="0.25">
      <c r="H141" s="35"/>
    </row>
    <row r="142" spans="8:8" x14ac:dyDescent="0.25">
      <c r="H142" s="35"/>
    </row>
    <row r="143" spans="8:8" x14ac:dyDescent="0.25">
      <c r="H143" s="35"/>
    </row>
    <row r="144" spans="8:8" x14ac:dyDescent="0.25">
      <c r="H144" s="35"/>
    </row>
    <row r="145" spans="8:8" x14ac:dyDescent="0.25">
      <c r="H145" s="35"/>
    </row>
    <row r="146" spans="8:8" x14ac:dyDescent="0.25">
      <c r="H146" s="35"/>
    </row>
    <row r="147" spans="8:8" x14ac:dyDescent="0.25">
      <c r="H147" s="35"/>
    </row>
    <row r="148" spans="8:8" x14ac:dyDescent="0.25">
      <c r="H148" s="35"/>
    </row>
    <row r="149" spans="8:8" x14ac:dyDescent="0.25">
      <c r="H149" s="35"/>
    </row>
    <row r="150" spans="8:8" x14ac:dyDescent="0.25">
      <c r="H150" s="35"/>
    </row>
    <row r="151" spans="8:8" x14ac:dyDescent="0.25">
      <c r="H151" s="35"/>
    </row>
    <row r="152" spans="8:8" x14ac:dyDescent="0.25">
      <c r="H152" s="35"/>
    </row>
    <row r="153" spans="8:8" x14ac:dyDescent="0.25">
      <c r="H153" s="35"/>
    </row>
    <row r="154" spans="8:8" x14ac:dyDescent="0.25">
      <c r="H154" s="35"/>
    </row>
    <row r="155" spans="8:8" x14ac:dyDescent="0.25">
      <c r="H155" s="35"/>
    </row>
    <row r="156" spans="8:8" x14ac:dyDescent="0.25">
      <c r="H156" s="35"/>
    </row>
    <row r="157" spans="8:8" x14ac:dyDescent="0.25">
      <c r="H157" s="35"/>
    </row>
    <row r="158" spans="8:8" x14ac:dyDescent="0.25">
      <c r="H158" s="35"/>
    </row>
    <row r="159" spans="8:8" x14ac:dyDescent="0.25">
      <c r="H159" s="35"/>
    </row>
    <row r="160" spans="8:8" x14ac:dyDescent="0.25">
      <c r="H160" s="35"/>
    </row>
    <row r="161" spans="8:8" x14ac:dyDescent="0.25">
      <c r="H161" s="35"/>
    </row>
    <row r="162" spans="8:8" x14ac:dyDescent="0.25">
      <c r="H162" s="35"/>
    </row>
    <row r="163" spans="8:8" x14ac:dyDescent="0.25">
      <c r="H163" s="35"/>
    </row>
    <row r="164" spans="8:8" x14ac:dyDescent="0.25">
      <c r="H164" s="35"/>
    </row>
    <row r="165" spans="8:8" x14ac:dyDescent="0.25">
      <c r="H165" s="35"/>
    </row>
    <row r="166" spans="8:8" x14ac:dyDescent="0.25">
      <c r="H166" s="35"/>
    </row>
    <row r="167" spans="8:8" x14ac:dyDescent="0.25">
      <c r="H167" s="35"/>
    </row>
    <row r="168" spans="8:8" x14ac:dyDescent="0.25">
      <c r="H168" s="35"/>
    </row>
    <row r="169" spans="8:8" x14ac:dyDescent="0.25">
      <c r="H169" s="35"/>
    </row>
    <row r="170" spans="8:8" x14ac:dyDescent="0.25">
      <c r="H170" s="35"/>
    </row>
    <row r="171" spans="8:8" x14ac:dyDescent="0.25">
      <c r="H171" s="35"/>
    </row>
    <row r="172" spans="8:8" x14ac:dyDescent="0.25">
      <c r="H172" s="35"/>
    </row>
    <row r="173" spans="8:8" x14ac:dyDescent="0.25">
      <c r="H173" s="35"/>
    </row>
    <row r="174" spans="8:8" x14ac:dyDescent="0.25">
      <c r="H174" s="35"/>
    </row>
    <row r="175" spans="8:8" x14ac:dyDescent="0.25">
      <c r="H175" s="35"/>
    </row>
    <row r="176" spans="8:8" x14ac:dyDescent="0.25">
      <c r="H176" s="35"/>
    </row>
    <row r="177" spans="8:8" x14ac:dyDescent="0.25">
      <c r="H177" s="35"/>
    </row>
    <row r="178" spans="8:8" x14ac:dyDescent="0.25">
      <c r="H178" s="35"/>
    </row>
    <row r="179" spans="8:8" x14ac:dyDescent="0.25">
      <c r="H179" s="35"/>
    </row>
    <row r="180" spans="8:8" x14ac:dyDescent="0.25">
      <c r="H180" s="35"/>
    </row>
    <row r="181" spans="8:8" x14ac:dyDescent="0.25">
      <c r="H181" s="35"/>
    </row>
    <row r="182" spans="8:8" x14ac:dyDescent="0.25">
      <c r="H182" s="35"/>
    </row>
    <row r="183" spans="8:8" x14ac:dyDescent="0.25">
      <c r="H183" s="35"/>
    </row>
    <row r="184" spans="8:8" x14ac:dyDescent="0.25">
      <c r="H184" s="35"/>
    </row>
    <row r="185" spans="8:8" x14ac:dyDescent="0.25">
      <c r="H185" s="35"/>
    </row>
    <row r="186" spans="8:8" x14ac:dyDescent="0.25">
      <c r="H186" s="35"/>
    </row>
    <row r="187" spans="8:8" x14ac:dyDescent="0.25">
      <c r="H187" s="35"/>
    </row>
    <row r="188" spans="8:8" x14ac:dyDescent="0.25">
      <c r="H188" s="35"/>
    </row>
    <row r="189" spans="8:8" x14ac:dyDescent="0.25">
      <c r="H189" s="35"/>
    </row>
    <row r="190" spans="8:8" x14ac:dyDescent="0.25">
      <c r="H190" s="35"/>
    </row>
    <row r="191" spans="8:8" x14ac:dyDescent="0.25">
      <c r="H191" s="35"/>
    </row>
    <row r="192" spans="8:8" x14ac:dyDescent="0.25">
      <c r="H192" s="35"/>
    </row>
    <row r="193" spans="8:8" x14ac:dyDescent="0.25">
      <c r="H193" s="35"/>
    </row>
    <row r="194" spans="8:8" x14ac:dyDescent="0.25">
      <c r="H194" s="35"/>
    </row>
    <row r="195" spans="8:8" x14ac:dyDescent="0.25">
      <c r="H195" s="35"/>
    </row>
    <row r="196" spans="8:8" x14ac:dyDescent="0.25">
      <c r="H196" s="35"/>
    </row>
    <row r="197" spans="8:8" x14ac:dyDescent="0.25">
      <c r="H197" s="35"/>
    </row>
    <row r="198" spans="8:8" x14ac:dyDescent="0.25">
      <c r="H198" s="35"/>
    </row>
    <row r="199" spans="8:8" x14ac:dyDescent="0.25">
      <c r="H199" s="35"/>
    </row>
    <row r="200" spans="8:8" x14ac:dyDescent="0.25">
      <c r="H200" s="35"/>
    </row>
    <row r="201" spans="8:8" x14ac:dyDescent="0.25">
      <c r="H201" s="35"/>
    </row>
    <row r="202" spans="8:8" x14ac:dyDescent="0.25">
      <c r="H202" s="35"/>
    </row>
    <row r="203" spans="8:8" x14ac:dyDescent="0.25">
      <c r="H203" s="35"/>
    </row>
    <row r="204" spans="8:8" x14ac:dyDescent="0.25">
      <c r="H204" s="35"/>
    </row>
    <row r="205" spans="8:8" x14ac:dyDescent="0.25">
      <c r="H205" s="35"/>
    </row>
    <row r="206" spans="8:8" x14ac:dyDescent="0.25">
      <c r="H206" s="35"/>
    </row>
    <row r="207" spans="8:8" x14ac:dyDescent="0.25">
      <c r="H207" s="35"/>
    </row>
    <row r="208" spans="8:8" x14ac:dyDescent="0.25">
      <c r="H208" s="35"/>
    </row>
    <row r="209" spans="8:8" x14ac:dyDescent="0.25">
      <c r="H209" s="35"/>
    </row>
    <row r="210" spans="8:8" x14ac:dyDescent="0.25">
      <c r="H210" s="35"/>
    </row>
    <row r="211" spans="8:8" x14ac:dyDescent="0.25">
      <c r="H211" s="35"/>
    </row>
    <row r="212" spans="8:8" x14ac:dyDescent="0.25">
      <c r="H212" s="35"/>
    </row>
    <row r="213" spans="8:8" x14ac:dyDescent="0.25">
      <c r="H213" s="35"/>
    </row>
    <row r="214" spans="8:8" x14ac:dyDescent="0.25">
      <c r="H214" s="35"/>
    </row>
    <row r="215" spans="8:8" x14ac:dyDescent="0.25">
      <c r="H215" s="35"/>
    </row>
    <row r="216" spans="8:8" x14ac:dyDescent="0.25">
      <c r="H216" s="35"/>
    </row>
    <row r="217" spans="8:8" x14ac:dyDescent="0.25">
      <c r="H217" s="35"/>
    </row>
    <row r="218" spans="8:8" x14ac:dyDescent="0.25">
      <c r="H218" s="35"/>
    </row>
    <row r="219" spans="8:8" x14ac:dyDescent="0.25">
      <c r="H219" s="35"/>
    </row>
    <row r="220" spans="8:8" x14ac:dyDescent="0.25">
      <c r="H220" s="35"/>
    </row>
    <row r="221" spans="8:8" x14ac:dyDescent="0.25">
      <c r="H221" s="35"/>
    </row>
    <row r="222" spans="8:8" x14ac:dyDescent="0.25">
      <c r="H222" s="35"/>
    </row>
    <row r="223" spans="8:8" x14ac:dyDescent="0.25">
      <c r="H223" s="35"/>
    </row>
    <row r="224" spans="8:8" x14ac:dyDescent="0.25">
      <c r="H224" s="35"/>
    </row>
    <row r="225" spans="8:8" x14ac:dyDescent="0.25">
      <c r="H225" s="35"/>
    </row>
    <row r="226" spans="8:8" x14ac:dyDescent="0.25">
      <c r="H226" s="35"/>
    </row>
    <row r="227" spans="8:8" x14ac:dyDescent="0.25">
      <c r="H227" s="35"/>
    </row>
    <row r="228" spans="8:8" x14ac:dyDescent="0.25">
      <c r="H228" s="35"/>
    </row>
    <row r="229" spans="8:8" x14ac:dyDescent="0.25">
      <c r="H229" s="35"/>
    </row>
    <row r="230" spans="8:8" x14ac:dyDescent="0.25">
      <c r="H230" s="35"/>
    </row>
    <row r="231" spans="8:8" x14ac:dyDescent="0.25">
      <c r="H231" s="35"/>
    </row>
    <row r="232" spans="8:8" x14ac:dyDescent="0.25">
      <c r="H232" s="35"/>
    </row>
    <row r="233" spans="8:8" x14ac:dyDescent="0.25">
      <c r="H233" s="35"/>
    </row>
    <row r="234" spans="8:8" x14ac:dyDescent="0.25">
      <c r="H234" s="35"/>
    </row>
    <row r="235" spans="8:8" x14ac:dyDescent="0.25">
      <c r="H235" s="35"/>
    </row>
    <row r="236" spans="8:8" x14ac:dyDescent="0.25">
      <c r="H236" s="35"/>
    </row>
    <row r="237" spans="8:8" x14ac:dyDescent="0.25">
      <c r="H237" s="35"/>
    </row>
    <row r="238" spans="8:8" x14ac:dyDescent="0.25">
      <c r="H238" s="35"/>
    </row>
    <row r="239" spans="8:8" x14ac:dyDescent="0.25">
      <c r="H239" s="35"/>
    </row>
    <row r="240" spans="8:8" x14ac:dyDescent="0.25">
      <c r="H240" s="35"/>
    </row>
    <row r="241" spans="8:8" x14ac:dyDescent="0.25">
      <c r="H241" s="35"/>
    </row>
    <row r="242" spans="8:8" x14ac:dyDescent="0.25">
      <c r="H242" s="35"/>
    </row>
    <row r="243" spans="8:8" x14ac:dyDescent="0.25">
      <c r="H243" s="35"/>
    </row>
    <row r="244" spans="8:8" x14ac:dyDescent="0.25">
      <c r="H244" s="35"/>
    </row>
    <row r="245" spans="8:8" x14ac:dyDescent="0.25">
      <c r="H245" s="35"/>
    </row>
    <row r="246" spans="8:8" x14ac:dyDescent="0.25">
      <c r="H246" s="35"/>
    </row>
    <row r="247" spans="8:8" x14ac:dyDescent="0.25">
      <c r="H247" s="35"/>
    </row>
    <row r="248" spans="8:8" x14ac:dyDescent="0.25">
      <c r="H248" s="35"/>
    </row>
    <row r="249" spans="8:8" x14ac:dyDescent="0.25">
      <c r="H249" s="35"/>
    </row>
    <row r="250" spans="8:8" x14ac:dyDescent="0.25">
      <c r="H250" s="35"/>
    </row>
    <row r="251" spans="8:8" x14ac:dyDescent="0.25">
      <c r="H251" s="35"/>
    </row>
    <row r="252" spans="8:8" x14ac:dyDescent="0.25">
      <c r="H252" s="35"/>
    </row>
    <row r="253" spans="8:8" x14ac:dyDescent="0.25">
      <c r="H253" s="35"/>
    </row>
    <row r="254" spans="8:8" x14ac:dyDescent="0.25">
      <c r="H254" s="35"/>
    </row>
    <row r="255" spans="8:8" x14ac:dyDescent="0.25">
      <c r="H255" s="35"/>
    </row>
    <row r="256" spans="8:8" x14ac:dyDescent="0.25">
      <c r="H256" s="35"/>
    </row>
    <row r="257" spans="8:8" x14ac:dyDescent="0.25">
      <c r="H257" s="35"/>
    </row>
    <row r="258" spans="8:8" x14ac:dyDescent="0.25">
      <c r="H258" s="35"/>
    </row>
    <row r="259" spans="8:8" x14ac:dyDescent="0.25">
      <c r="H259" s="35"/>
    </row>
    <row r="260" spans="8:8" x14ac:dyDescent="0.25">
      <c r="H260" s="35"/>
    </row>
    <row r="261" spans="8:8" x14ac:dyDescent="0.25">
      <c r="H261" s="35"/>
    </row>
    <row r="262" spans="8:8" x14ac:dyDescent="0.25">
      <c r="H262" s="35"/>
    </row>
    <row r="263" spans="8:8" x14ac:dyDescent="0.25">
      <c r="H263" s="35"/>
    </row>
    <row r="264" spans="8:8" x14ac:dyDescent="0.25">
      <c r="H264" s="35"/>
    </row>
    <row r="265" spans="8:8" x14ac:dyDescent="0.25">
      <c r="H265" s="35"/>
    </row>
    <row r="266" spans="8:8" x14ac:dyDescent="0.25">
      <c r="H266" s="35"/>
    </row>
    <row r="267" spans="8:8" x14ac:dyDescent="0.25">
      <c r="H267" s="35"/>
    </row>
    <row r="268" spans="8:8" x14ac:dyDescent="0.25">
      <c r="H268" s="35"/>
    </row>
    <row r="269" spans="8:8" x14ac:dyDescent="0.25">
      <c r="H269" s="35"/>
    </row>
    <row r="270" spans="8:8" x14ac:dyDescent="0.25">
      <c r="H270" s="35"/>
    </row>
    <row r="271" spans="8:8" x14ac:dyDescent="0.25">
      <c r="H271" s="35"/>
    </row>
    <row r="272" spans="8:8" x14ac:dyDescent="0.25">
      <c r="H272" s="35"/>
    </row>
    <row r="273" spans="8:8" x14ac:dyDescent="0.25">
      <c r="H273" s="35"/>
    </row>
    <row r="274" spans="8:8" x14ac:dyDescent="0.25">
      <c r="H274" s="35"/>
    </row>
    <row r="275" spans="8:8" x14ac:dyDescent="0.25">
      <c r="H275" s="35"/>
    </row>
    <row r="276" spans="8:8" x14ac:dyDescent="0.25">
      <c r="H276" s="35"/>
    </row>
    <row r="277" spans="8:8" x14ac:dyDescent="0.25">
      <c r="H277" s="35"/>
    </row>
    <row r="278" spans="8:8" x14ac:dyDescent="0.25">
      <c r="H278" s="35"/>
    </row>
    <row r="279" spans="8:8" x14ac:dyDescent="0.25">
      <c r="H279" s="35"/>
    </row>
    <row r="280" spans="8:8" x14ac:dyDescent="0.25">
      <c r="H280" s="35"/>
    </row>
    <row r="281" spans="8:8" x14ac:dyDescent="0.25">
      <c r="H281" s="35"/>
    </row>
    <row r="282" spans="8:8" x14ac:dyDescent="0.25">
      <c r="H282" s="35"/>
    </row>
    <row r="283" spans="8:8" x14ac:dyDescent="0.25">
      <c r="H283" s="35"/>
    </row>
    <row r="284" spans="8:8" x14ac:dyDescent="0.25">
      <c r="H284" s="35"/>
    </row>
    <row r="285" spans="8:8" x14ac:dyDescent="0.25">
      <c r="H285" s="35"/>
    </row>
    <row r="286" spans="8:8" x14ac:dyDescent="0.25">
      <c r="H286" s="35"/>
    </row>
    <row r="287" spans="8:8" x14ac:dyDescent="0.25">
      <c r="H287" s="35"/>
    </row>
    <row r="288" spans="8:8" x14ac:dyDescent="0.25">
      <c r="H288" s="35"/>
    </row>
    <row r="289" spans="8:8" x14ac:dyDescent="0.25">
      <c r="H289" s="35"/>
    </row>
    <row r="290" spans="8:8" x14ac:dyDescent="0.25">
      <c r="H290" s="35"/>
    </row>
    <row r="291" spans="8:8" x14ac:dyDescent="0.25">
      <c r="H291" s="35"/>
    </row>
    <row r="292" spans="8:8" x14ac:dyDescent="0.25">
      <c r="H292" s="35"/>
    </row>
    <row r="293" spans="8:8" x14ac:dyDescent="0.25">
      <c r="H293" s="35"/>
    </row>
    <row r="294" spans="8:8" x14ac:dyDescent="0.25">
      <c r="H294" s="35"/>
    </row>
    <row r="295" spans="8:8" x14ac:dyDescent="0.25">
      <c r="H295" s="35"/>
    </row>
    <row r="296" spans="8:8" x14ac:dyDescent="0.25">
      <c r="H296" s="35"/>
    </row>
    <row r="297" spans="8:8" x14ac:dyDescent="0.25">
      <c r="H297" s="35"/>
    </row>
    <row r="298" spans="8:8" x14ac:dyDescent="0.25">
      <c r="H298" s="35"/>
    </row>
    <row r="299" spans="8:8" x14ac:dyDescent="0.25">
      <c r="H299" s="35"/>
    </row>
    <row r="300" spans="8:8" x14ac:dyDescent="0.25">
      <c r="H300" s="35"/>
    </row>
    <row r="301" spans="8:8" x14ac:dyDescent="0.25">
      <c r="H301" s="35"/>
    </row>
    <row r="302" spans="8:8" x14ac:dyDescent="0.25">
      <c r="H302" s="35"/>
    </row>
    <row r="303" spans="8:8" x14ac:dyDescent="0.25">
      <c r="H303" s="35"/>
    </row>
    <row r="304" spans="8:8" x14ac:dyDescent="0.25">
      <c r="H304" s="35"/>
    </row>
    <row r="305" spans="8:8" x14ac:dyDescent="0.25">
      <c r="H305" s="35"/>
    </row>
    <row r="306" spans="8:8" x14ac:dyDescent="0.25">
      <c r="H306" s="35"/>
    </row>
    <row r="307" spans="8:8" x14ac:dyDescent="0.25">
      <c r="H307" s="35"/>
    </row>
    <row r="308" spans="8:8" x14ac:dyDescent="0.25">
      <c r="H308" s="35"/>
    </row>
    <row r="309" spans="8:8" x14ac:dyDescent="0.25">
      <c r="H309" s="35"/>
    </row>
    <row r="310" spans="8:8" x14ac:dyDescent="0.25">
      <c r="H310" s="35"/>
    </row>
    <row r="311" spans="8:8" x14ac:dyDescent="0.25">
      <c r="H311" s="35"/>
    </row>
    <row r="312" spans="8:8" x14ac:dyDescent="0.25">
      <c r="H312" s="35"/>
    </row>
    <row r="313" spans="8:8" x14ac:dyDescent="0.25">
      <c r="H313" s="35"/>
    </row>
    <row r="314" spans="8:8" x14ac:dyDescent="0.25">
      <c r="H314" s="35"/>
    </row>
    <row r="315" spans="8:8" x14ac:dyDescent="0.25">
      <c r="H315" s="35"/>
    </row>
    <row r="316" spans="8:8" x14ac:dyDescent="0.25">
      <c r="H316" s="35"/>
    </row>
    <row r="317" spans="8:8" x14ac:dyDescent="0.25">
      <c r="H317" s="35"/>
    </row>
    <row r="318" spans="8:8" x14ac:dyDescent="0.25">
      <c r="H318" s="35"/>
    </row>
    <row r="319" spans="8:8" x14ac:dyDescent="0.25">
      <c r="H319" s="35"/>
    </row>
    <row r="320" spans="8:8" x14ac:dyDescent="0.25">
      <c r="H320" s="35"/>
    </row>
    <row r="321" spans="8:8" x14ac:dyDescent="0.25">
      <c r="H321" s="35"/>
    </row>
    <row r="322" spans="8:8" x14ac:dyDescent="0.25">
      <c r="H322" s="35"/>
    </row>
    <row r="323" spans="8:8" x14ac:dyDescent="0.25">
      <c r="H323" s="35"/>
    </row>
    <row r="324" spans="8:8" x14ac:dyDescent="0.25">
      <c r="H324" s="35"/>
    </row>
    <row r="325" spans="8:8" x14ac:dyDescent="0.25">
      <c r="H325" s="35"/>
    </row>
    <row r="326" spans="8:8" x14ac:dyDescent="0.25">
      <c r="H326" s="35"/>
    </row>
    <row r="327" spans="8:8" x14ac:dyDescent="0.25">
      <c r="H327" s="35"/>
    </row>
    <row r="328" spans="8:8" x14ac:dyDescent="0.25">
      <c r="H328" s="35"/>
    </row>
    <row r="329" spans="8:8" x14ac:dyDescent="0.25">
      <c r="H329" s="35"/>
    </row>
    <row r="330" spans="8:8" x14ac:dyDescent="0.25">
      <c r="H330" s="35"/>
    </row>
    <row r="331" spans="8:8" x14ac:dyDescent="0.25">
      <c r="H331" s="35"/>
    </row>
    <row r="332" spans="8:8" x14ac:dyDescent="0.25">
      <c r="H332" s="35"/>
    </row>
    <row r="333" spans="8:8" x14ac:dyDescent="0.25">
      <c r="H333" s="35"/>
    </row>
    <row r="334" spans="8:8" x14ac:dyDescent="0.25">
      <c r="H334" s="35"/>
    </row>
    <row r="335" spans="8:8" x14ac:dyDescent="0.25">
      <c r="H335" s="35"/>
    </row>
    <row r="336" spans="8:8" x14ac:dyDescent="0.25">
      <c r="H336" s="35"/>
    </row>
    <row r="337" spans="8:8" x14ac:dyDescent="0.25">
      <c r="H337" s="35"/>
    </row>
    <row r="338" spans="8:8" x14ac:dyDescent="0.25">
      <c r="H338" s="35"/>
    </row>
    <row r="339" spans="8:8" x14ac:dyDescent="0.25">
      <c r="H339" s="35"/>
    </row>
    <row r="340" spans="8:8" x14ac:dyDescent="0.25">
      <c r="H340" s="35"/>
    </row>
    <row r="341" spans="8:8" x14ac:dyDescent="0.25">
      <c r="H341" s="35"/>
    </row>
    <row r="342" spans="8:8" x14ac:dyDescent="0.25">
      <c r="H342" s="35"/>
    </row>
    <row r="343" spans="8:8" x14ac:dyDescent="0.25">
      <c r="H343" s="35"/>
    </row>
    <row r="344" spans="8:8" x14ac:dyDescent="0.25">
      <c r="H344" s="35"/>
    </row>
    <row r="345" spans="8:8" x14ac:dyDescent="0.25">
      <c r="H345" s="35"/>
    </row>
    <row r="346" spans="8:8" x14ac:dyDescent="0.25">
      <c r="H346" s="35"/>
    </row>
    <row r="347" spans="8:8" x14ac:dyDescent="0.25">
      <c r="H347" s="35"/>
    </row>
    <row r="348" spans="8:8" x14ac:dyDescent="0.25">
      <c r="H348" s="35"/>
    </row>
    <row r="349" spans="8:8" x14ac:dyDescent="0.25">
      <c r="H349" s="35"/>
    </row>
    <row r="350" spans="8:8" x14ac:dyDescent="0.25">
      <c r="H350" s="35"/>
    </row>
    <row r="351" spans="8:8" x14ac:dyDescent="0.25">
      <c r="H351" s="35"/>
    </row>
    <row r="352" spans="8:8" x14ac:dyDescent="0.25">
      <c r="H352" s="35"/>
    </row>
    <row r="353" spans="8:8" x14ac:dyDescent="0.25">
      <c r="H353" s="35"/>
    </row>
    <row r="354" spans="8:8" x14ac:dyDescent="0.25">
      <c r="H354" s="35"/>
    </row>
    <row r="355" spans="8:8" x14ac:dyDescent="0.25">
      <c r="H355" s="35"/>
    </row>
    <row r="356" spans="8:8" x14ac:dyDescent="0.25">
      <c r="H356" s="35"/>
    </row>
    <row r="357" spans="8:8" x14ac:dyDescent="0.25">
      <c r="H357" s="35"/>
    </row>
    <row r="358" spans="8:8" x14ac:dyDescent="0.25">
      <c r="H358" s="35"/>
    </row>
    <row r="359" spans="8:8" x14ac:dyDescent="0.25">
      <c r="H359" s="35"/>
    </row>
    <row r="360" spans="8:8" x14ac:dyDescent="0.25">
      <c r="H360" s="35"/>
    </row>
    <row r="361" spans="8:8" x14ac:dyDescent="0.25">
      <c r="H361" s="35"/>
    </row>
    <row r="362" spans="8:8" x14ac:dyDescent="0.25">
      <c r="H362" s="35"/>
    </row>
    <row r="363" spans="8:8" x14ac:dyDescent="0.25">
      <c r="H363" s="35"/>
    </row>
    <row r="364" spans="8:8" x14ac:dyDescent="0.25">
      <c r="H364" s="35"/>
    </row>
    <row r="365" spans="8:8" x14ac:dyDescent="0.25">
      <c r="H365" s="35"/>
    </row>
    <row r="366" spans="8:8" x14ac:dyDescent="0.25">
      <c r="H366" s="35"/>
    </row>
    <row r="367" spans="8:8" x14ac:dyDescent="0.25">
      <c r="H367" s="35"/>
    </row>
    <row r="368" spans="8:8" x14ac:dyDescent="0.25">
      <c r="H368" s="35"/>
    </row>
    <row r="369" spans="8:8" x14ac:dyDescent="0.25">
      <c r="H369" s="35"/>
    </row>
    <row r="370" spans="8:8" x14ac:dyDescent="0.25">
      <c r="H370" s="35"/>
    </row>
    <row r="371" spans="8:8" x14ac:dyDescent="0.25">
      <c r="H371" s="35"/>
    </row>
    <row r="372" spans="8:8" x14ac:dyDescent="0.25">
      <c r="H372" s="35"/>
    </row>
    <row r="373" spans="8:8" x14ac:dyDescent="0.25">
      <c r="H373" s="35"/>
    </row>
    <row r="374" spans="8:8" x14ac:dyDescent="0.25">
      <c r="H374" s="35"/>
    </row>
    <row r="375" spans="8:8" x14ac:dyDescent="0.25">
      <c r="H375" s="35"/>
    </row>
    <row r="376" spans="8:8" x14ac:dyDescent="0.25">
      <c r="H376" s="35"/>
    </row>
    <row r="377" spans="8:8" x14ac:dyDescent="0.25">
      <c r="H377" s="35"/>
    </row>
    <row r="378" spans="8:8" x14ac:dyDescent="0.25">
      <c r="H378" s="35"/>
    </row>
    <row r="379" spans="8:8" x14ac:dyDescent="0.25">
      <c r="H379" s="35"/>
    </row>
    <row r="380" spans="8:8" x14ac:dyDescent="0.25">
      <c r="H380" s="35"/>
    </row>
    <row r="381" spans="8:8" x14ac:dyDescent="0.25">
      <c r="H381" s="35"/>
    </row>
    <row r="382" spans="8:8" x14ac:dyDescent="0.25">
      <c r="H382" s="35"/>
    </row>
    <row r="383" spans="8:8" x14ac:dyDescent="0.25">
      <c r="H383" s="35"/>
    </row>
    <row r="384" spans="8:8" x14ac:dyDescent="0.25">
      <c r="H384" s="35"/>
    </row>
    <row r="385" spans="8:8" x14ac:dyDescent="0.25">
      <c r="H385" s="35"/>
    </row>
    <row r="386" spans="8:8" x14ac:dyDescent="0.25">
      <c r="H386" s="35"/>
    </row>
    <row r="387" spans="8:8" x14ac:dyDescent="0.25">
      <c r="H387" s="35"/>
    </row>
    <row r="388" spans="8:8" x14ac:dyDescent="0.25">
      <c r="H388" s="35"/>
    </row>
    <row r="389" spans="8:8" x14ac:dyDescent="0.25">
      <c r="H389" s="35"/>
    </row>
    <row r="390" spans="8:8" x14ac:dyDescent="0.25">
      <c r="H390" s="35"/>
    </row>
    <row r="391" spans="8:8" x14ac:dyDescent="0.25">
      <c r="H391" s="35"/>
    </row>
    <row r="392" spans="8:8" x14ac:dyDescent="0.25">
      <c r="H392" s="35"/>
    </row>
    <row r="393" spans="8:8" x14ac:dyDescent="0.25">
      <c r="H393" s="35"/>
    </row>
    <row r="394" spans="8:8" x14ac:dyDescent="0.25">
      <c r="H394" s="35"/>
    </row>
    <row r="395" spans="8:8" x14ac:dyDescent="0.25">
      <c r="H395" s="35"/>
    </row>
    <row r="396" spans="8:8" x14ac:dyDescent="0.25">
      <c r="H396" s="35"/>
    </row>
    <row r="397" spans="8:8" x14ac:dyDescent="0.25">
      <c r="H397" s="35"/>
    </row>
    <row r="398" spans="8:8" x14ac:dyDescent="0.25">
      <c r="H398" s="35"/>
    </row>
    <row r="399" spans="8:8" x14ac:dyDescent="0.25">
      <c r="H399" s="35"/>
    </row>
    <row r="400" spans="8:8" x14ac:dyDescent="0.25">
      <c r="H400" s="35"/>
    </row>
    <row r="401" spans="8:8" x14ac:dyDescent="0.25">
      <c r="H401" s="35"/>
    </row>
    <row r="402" spans="8:8" x14ac:dyDescent="0.25">
      <c r="H402" s="35"/>
    </row>
    <row r="403" spans="8:8" x14ac:dyDescent="0.25">
      <c r="H403" s="35"/>
    </row>
    <row r="404" spans="8:8" x14ac:dyDescent="0.25">
      <c r="H404" s="35"/>
    </row>
    <row r="405" spans="8:8" x14ac:dyDescent="0.25">
      <c r="H405" s="35"/>
    </row>
    <row r="406" spans="8:8" x14ac:dyDescent="0.25">
      <c r="H406" s="35"/>
    </row>
    <row r="407" spans="8:8" x14ac:dyDescent="0.25">
      <c r="H407" s="35"/>
    </row>
    <row r="408" spans="8:8" x14ac:dyDescent="0.25">
      <c r="H408" s="35"/>
    </row>
    <row r="409" spans="8:8" x14ac:dyDescent="0.25">
      <c r="H409" s="35"/>
    </row>
    <row r="410" spans="8:8" x14ac:dyDescent="0.25">
      <c r="H410" s="35"/>
    </row>
    <row r="411" spans="8:8" x14ac:dyDescent="0.25">
      <c r="H411" s="35"/>
    </row>
    <row r="412" spans="8:8" x14ac:dyDescent="0.25">
      <c r="H412" s="35"/>
    </row>
    <row r="413" spans="8:8" x14ac:dyDescent="0.25">
      <c r="H413" s="35"/>
    </row>
    <row r="414" spans="8:8" x14ac:dyDescent="0.25">
      <c r="H414" s="35"/>
    </row>
    <row r="415" spans="8:8" x14ac:dyDescent="0.25">
      <c r="H415" s="35"/>
    </row>
    <row r="416" spans="8:8" x14ac:dyDescent="0.25">
      <c r="H416" s="35"/>
    </row>
    <row r="417" spans="8:8" x14ac:dyDescent="0.25">
      <c r="H417" s="35"/>
    </row>
    <row r="418" spans="8:8" x14ac:dyDescent="0.25">
      <c r="H418" s="35"/>
    </row>
    <row r="419" spans="8:8" x14ac:dyDescent="0.25">
      <c r="H419" s="35"/>
    </row>
    <row r="420" spans="8:8" x14ac:dyDescent="0.25">
      <c r="H420" s="35"/>
    </row>
    <row r="421" spans="8:8" x14ac:dyDescent="0.25">
      <c r="H421" s="35"/>
    </row>
    <row r="422" spans="8:8" x14ac:dyDescent="0.25">
      <c r="H422" s="35"/>
    </row>
    <row r="423" spans="8:8" x14ac:dyDescent="0.25">
      <c r="H423" s="35"/>
    </row>
    <row r="424" spans="8:8" x14ac:dyDescent="0.25">
      <c r="H424" s="35"/>
    </row>
    <row r="425" spans="8:8" x14ac:dyDescent="0.25">
      <c r="H425" s="35"/>
    </row>
    <row r="426" spans="8:8" x14ac:dyDescent="0.25">
      <c r="H426" s="35"/>
    </row>
    <row r="427" spans="8:8" x14ac:dyDescent="0.25">
      <c r="H427" s="35"/>
    </row>
    <row r="428" spans="8:8" x14ac:dyDescent="0.25">
      <c r="H428" s="35"/>
    </row>
    <row r="429" spans="8:8" x14ac:dyDescent="0.25">
      <c r="H429" s="35"/>
    </row>
    <row r="430" spans="8:8" x14ac:dyDescent="0.25">
      <c r="H430" s="35"/>
    </row>
    <row r="431" spans="8:8" x14ac:dyDescent="0.25">
      <c r="H431" s="35"/>
    </row>
    <row r="432" spans="8:8" x14ac:dyDescent="0.25">
      <c r="H432" s="35"/>
    </row>
    <row r="433" spans="8:8" x14ac:dyDescent="0.25">
      <c r="H433" s="35"/>
    </row>
    <row r="434" spans="8:8" x14ac:dyDescent="0.25">
      <c r="H434" s="35"/>
    </row>
    <row r="435" spans="8:8" x14ac:dyDescent="0.25">
      <c r="H435" s="35"/>
    </row>
    <row r="436" spans="8:8" x14ac:dyDescent="0.25">
      <c r="H436" s="35"/>
    </row>
    <row r="437" spans="8:8" x14ac:dyDescent="0.25">
      <c r="H437" s="35"/>
    </row>
    <row r="438" spans="8:8" x14ac:dyDescent="0.25">
      <c r="H438" s="35"/>
    </row>
    <row r="439" spans="8:8" x14ac:dyDescent="0.25">
      <c r="H439" s="35"/>
    </row>
    <row r="440" spans="8:8" x14ac:dyDescent="0.25">
      <c r="H440" s="35"/>
    </row>
    <row r="441" spans="8:8" x14ac:dyDescent="0.25">
      <c r="H441" s="35"/>
    </row>
    <row r="442" spans="8:8" x14ac:dyDescent="0.25">
      <c r="H442" s="35"/>
    </row>
    <row r="443" spans="8:8" x14ac:dyDescent="0.25">
      <c r="H443" s="35"/>
    </row>
    <row r="444" spans="8:8" x14ac:dyDescent="0.25">
      <c r="H444" s="35"/>
    </row>
    <row r="445" spans="8:8" x14ac:dyDescent="0.25">
      <c r="H445" s="35"/>
    </row>
    <row r="446" spans="8:8" x14ac:dyDescent="0.25">
      <c r="H446" s="35"/>
    </row>
    <row r="447" spans="8:8" x14ac:dyDescent="0.25">
      <c r="H447" s="35"/>
    </row>
    <row r="448" spans="8:8" x14ac:dyDescent="0.25">
      <c r="H448" s="35"/>
    </row>
    <row r="449" spans="8:8" x14ac:dyDescent="0.25">
      <c r="H449" s="35"/>
    </row>
    <row r="450" spans="8:8" x14ac:dyDescent="0.25">
      <c r="H450" s="35"/>
    </row>
    <row r="451" spans="8:8" x14ac:dyDescent="0.25">
      <c r="H451" s="35"/>
    </row>
    <row r="452" spans="8:8" x14ac:dyDescent="0.25">
      <c r="H452" s="35"/>
    </row>
    <row r="453" spans="8:8" x14ac:dyDescent="0.25">
      <c r="H453" s="35"/>
    </row>
    <row r="454" spans="8:8" x14ac:dyDescent="0.25">
      <c r="H454" s="35"/>
    </row>
    <row r="455" spans="8:8" x14ac:dyDescent="0.25">
      <c r="H455" s="35"/>
    </row>
    <row r="456" spans="8:8" x14ac:dyDescent="0.25">
      <c r="H456" s="35"/>
    </row>
    <row r="457" spans="8:8" x14ac:dyDescent="0.25">
      <c r="H457" s="35"/>
    </row>
    <row r="458" spans="8:8" x14ac:dyDescent="0.25">
      <c r="H458" s="35"/>
    </row>
    <row r="459" spans="8:8" x14ac:dyDescent="0.25">
      <c r="H459" s="35"/>
    </row>
    <row r="460" spans="8:8" x14ac:dyDescent="0.25">
      <c r="H460" s="35"/>
    </row>
    <row r="461" spans="8:8" x14ac:dyDescent="0.25">
      <c r="H461" s="35"/>
    </row>
    <row r="462" spans="8:8" x14ac:dyDescent="0.25">
      <c r="H462" s="35"/>
    </row>
    <row r="463" spans="8:8" x14ac:dyDescent="0.25">
      <c r="H463" s="35"/>
    </row>
    <row r="464" spans="8:8" x14ac:dyDescent="0.25">
      <c r="H464" s="35"/>
    </row>
    <row r="465" spans="8:8" x14ac:dyDescent="0.25">
      <c r="H465" s="35"/>
    </row>
    <row r="466" spans="8:8" x14ac:dyDescent="0.25">
      <c r="H466" s="35"/>
    </row>
    <row r="467" spans="8:8" x14ac:dyDescent="0.25">
      <c r="H467" s="35"/>
    </row>
    <row r="468" spans="8:8" x14ac:dyDescent="0.25">
      <c r="H468" s="35"/>
    </row>
    <row r="469" spans="8:8" x14ac:dyDescent="0.25">
      <c r="H469" s="35"/>
    </row>
    <row r="470" spans="8:8" x14ac:dyDescent="0.25">
      <c r="H470" s="35"/>
    </row>
    <row r="471" spans="8:8" x14ac:dyDescent="0.25">
      <c r="H471" s="35"/>
    </row>
    <row r="472" spans="8:8" x14ac:dyDescent="0.25">
      <c r="H472" s="35"/>
    </row>
    <row r="473" spans="8:8" x14ac:dyDescent="0.25">
      <c r="H473" s="35"/>
    </row>
    <row r="474" spans="8:8" x14ac:dyDescent="0.25">
      <c r="H474" s="35"/>
    </row>
    <row r="475" spans="8:8" x14ac:dyDescent="0.25">
      <c r="H475" s="35"/>
    </row>
    <row r="476" spans="8:8" x14ac:dyDescent="0.25">
      <c r="H476" s="35"/>
    </row>
    <row r="477" spans="8:8" x14ac:dyDescent="0.25">
      <c r="H477" s="35"/>
    </row>
    <row r="478" spans="8:8" x14ac:dyDescent="0.25">
      <c r="H478" s="35"/>
    </row>
    <row r="479" spans="8:8" x14ac:dyDescent="0.25">
      <c r="H479" s="35"/>
    </row>
    <row r="480" spans="8:8" x14ac:dyDescent="0.25">
      <c r="H480" s="35"/>
    </row>
    <row r="481" spans="8:8" x14ac:dyDescent="0.25">
      <c r="H481" s="35"/>
    </row>
    <row r="482" spans="8:8" x14ac:dyDescent="0.25">
      <c r="H482" s="35"/>
    </row>
    <row r="483" spans="8:8" x14ac:dyDescent="0.25">
      <c r="H483" s="35"/>
    </row>
    <row r="484" spans="8:8" x14ac:dyDescent="0.25">
      <c r="H484" s="35"/>
    </row>
    <row r="485" spans="8:8" x14ac:dyDescent="0.25">
      <c r="H485" s="35"/>
    </row>
    <row r="486" spans="8:8" x14ac:dyDescent="0.25">
      <c r="H486" s="35"/>
    </row>
    <row r="487" spans="8:8" x14ac:dyDescent="0.25">
      <c r="H487" s="35"/>
    </row>
    <row r="488" spans="8:8" x14ac:dyDescent="0.25">
      <c r="H488" s="35"/>
    </row>
    <row r="489" spans="8:8" x14ac:dyDescent="0.25">
      <c r="H489" s="35"/>
    </row>
    <row r="490" spans="8:8" x14ac:dyDescent="0.25">
      <c r="H490" s="35"/>
    </row>
    <row r="491" spans="8:8" x14ac:dyDescent="0.25">
      <c r="H491" s="35"/>
    </row>
    <row r="492" spans="8:8" x14ac:dyDescent="0.25">
      <c r="H492" s="35"/>
    </row>
    <row r="493" spans="8:8" x14ac:dyDescent="0.25">
      <c r="H493" s="35"/>
    </row>
    <row r="494" spans="8:8" x14ac:dyDescent="0.25">
      <c r="H494" s="35"/>
    </row>
    <row r="495" spans="8:8" x14ac:dyDescent="0.25">
      <c r="H495" s="35"/>
    </row>
    <row r="496" spans="8:8" x14ac:dyDescent="0.25">
      <c r="H496" s="35"/>
    </row>
    <row r="497" spans="8:8" x14ac:dyDescent="0.25">
      <c r="H497" s="35"/>
    </row>
    <row r="498" spans="8:8" x14ac:dyDescent="0.25">
      <c r="H498" s="35"/>
    </row>
    <row r="499" spans="8:8" x14ac:dyDescent="0.25">
      <c r="H499" s="35"/>
    </row>
    <row r="500" spans="8:8" x14ac:dyDescent="0.25">
      <c r="H500" s="35"/>
    </row>
    <row r="501" spans="8:8" x14ac:dyDescent="0.25">
      <c r="H501" s="35"/>
    </row>
    <row r="502" spans="8:8" x14ac:dyDescent="0.25">
      <c r="H502" s="35"/>
    </row>
    <row r="503" spans="8:8" x14ac:dyDescent="0.25">
      <c r="H503" s="35"/>
    </row>
    <row r="504" spans="8:8" x14ac:dyDescent="0.25">
      <c r="H504" s="35"/>
    </row>
    <row r="505" spans="8:8" x14ac:dyDescent="0.25">
      <c r="H505" s="35"/>
    </row>
    <row r="506" spans="8:8" x14ac:dyDescent="0.25">
      <c r="H506" s="35"/>
    </row>
    <row r="507" spans="8:8" x14ac:dyDescent="0.25">
      <c r="H507" s="35"/>
    </row>
    <row r="508" spans="8:8" x14ac:dyDescent="0.25">
      <c r="H508" s="35"/>
    </row>
    <row r="509" spans="8:8" x14ac:dyDescent="0.25">
      <c r="H509" s="35"/>
    </row>
    <row r="510" spans="8:8" x14ac:dyDescent="0.25">
      <c r="H510" s="35"/>
    </row>
    <row r="511" spans="8:8" x14ac:dyDescent="0.25">
      <c r="H511" s="35"/>
    </row>
    <row r="512" spans="8:8" x14ac:dyDescent="0.25">
      <c r="H512" s="35"/>
    </row>
    <row r="513" spans="8:8" x14ac:dyDescent="0.25">
      <c r="H513" s="35"/>
    </row>
    <row r="514" spans="8:8" x14ac:dyDescent="0.25">
      <c r="H514" s="35"/>
    </row>
    <row r="515" spans="8:8" x14ac:dyDescent="0.25">
      <c r="H515" s="35"/>
    </row>
    <row r="516" spans="8:8" x14ac:dyDescent="0.25">
      <c r="H516" s="35"/>
    </row>
    <row r="517" spans="8:8" x14ac:dyDescent="0.25">
      <c r="H517" s="35"/>
    </row>
    <row r="518" spans="8:8" x14ac:dyDescent="0.25">
      <c r="H518" s="35"/>
    </row>
    <row r="519" spans="8:8" x14ac:dyDescent="0.25">
      <c r="H519" s="35"/>
    </row>
    <row r="520" spans="8:8" x14ac:dyDescent="0.25">
      <c r="H520" s="35"/>
    </row>
    <row r="521" spans="8:8" x14ac:dyDescent="0.25">
      <c r="H521" s="35"/>
    </row>
    <row r="522" spans="8:8" x14ac:dyDescent="0.25">
      <c r="H522" s="35"/>
    </row>
    <row r="523" spans="8:8" x14ac:dyDescent="0.25">
      <c r="H523" s="35"/>
    </row>
    <row r="524" spans="8:8" x14ac:dyDescent="0.25">
      <c r="H524" s="35"/>
    </row>
    <row r="525" spans="8:8" x14ac:dyDescent="0.25">
      <c r="H525" s="35"/>
    </row>
    <row r="526" spans="8:8" x14ac:dyDescent="0.25">
      <c r="H526" s="35"/>
    </row>
    <row r="527" spans="8:8" x14ac:dyDescent="0.25">
      <c r="H527" s="35"/>
    </row>
    <row r="528" spans="8:8" x14ac:dyDescent="0.25">
      <c r="H528" s="35"/>
    </row>
    <row r="529" spans="8:8" x14ac:dyDescent="0.25">
      <c r="H529" s="35"/>
    </row>
    <row r="530" spans="8:8" x14ac:dyDescent="0.25">
      <c r="H530" s="35"/>
    </row>
    <row r="531" spans="8:8" x14ac:dyDescent="0.25">
      <c r="H531" s="35"/>
    </row>
    <row r="532" spans="8:8" x14ac:dyDescent="0.25">
      <c r="H532" s="35"/>
    </row>
    <row r="533" spans="8:8" x14ac:dyDescent="0.25">
      <c r="H533" s="35"/>
    </row>
    <row r="534" spans="8:8" x14ac:dyDescent="0.25">
      <c r="H534" s="35"/>
    </row>
    <row r="535" spans="8:8" x14ac:dyDescent="0.25">
      <c r="H535" s="35"/>
    </row>
    <row r="536" spans="8:8" x14ac:dyDescent="0.25">
      <c r="H536" s="35"/>
    </row>
    <row r="537" spans="8:8" x14ac:dyDescent="0.25">
      <c r="H537" s="35"/>
    </row>
    <row r="538" spans="8:8" x14ac:dyDescent="0.25">
      <c r="H538" s="35"/>
    </row>
    <row r="539" spans="8:8" x14ac:dyDescent="0.25">
      <c r="H539" s="35"/>
    </row>
    <row r="540" spans="8:8" x14ac:dyDescent="0.25">
      <c r="H540" s="35"/>
    </row>
    <row r="541" spans="8:8" x14ac:dyDescent="0.25">
      <c r="H541" s="35"/>
    </row>
    <row r="542" spans="8:8" x14ac:dyDescent="0.25">
      <c r="H542" s="35"/>
    </row>
    <row r="543" spans="8:8" x14ac:dyDescent="0.25">
      <c r="H543" s="35"/>
    </row>
    <row r="544" spans="8:8" x14ac:dyDescent="0.25">
      <c r="H544" s="35"/>
    </row>
    <row r="545" spans="8:8" x14ac:dyDescent="0.25">
      <c r="H545" s="35"/>
    </row>
    <row r="546" spans="8:8" x14ac:dyDescent="0.25">
      <c r="H546" s="35"/>
    </row>
    <row r="547" spans="8:8" x14ac:dyDescent="0.25">
      <c r="H547" s="35"/>
    </row>
    <row r="548" spans="8:8" x14ac:dyDescent="0.25">
      <c r="H548" s="35"/>
    </row>
    <row r="549" spans="8:8" x14ac:dyDescent="0.25">
      <c r="H549" s="35"/>
    </row>
    <row r="550" spans="8:8" x14ac:dyDescent="0.25">
      <c r="H550" s="35"/>
    </row>
    <row r="551" spans="8:8" x14ac:dyDescent="0.25">
      <c r="H551" s="35"/>
    </row>
    <row r="552" spans="8:8" x14ac:dyDescent="0.25">
      <c r="H552" s="35"/>
    </row>
    <row r="553" spans="8:8" x14ac:dyDescent="0.25">
      <c r="H553" s="35"/>
    </row>
    <row r="554" spans="8:8" x14ac:dyDescent="0.25">
      <c r="H554" s="35"/>
    </row>
    <row r="555" spans="8:8" x14ac:dyDescent="0.25">
      <c r="H555" s="35"/>
    </row>
    <row r="556" spans="8:8" x14ac:dyDescent="0.25">
      <c r="H556" s="35"/>
    </row>
    <row r="557" spans="8:8" x14ac:dyDescent="0.25">
      <c r="H557" s="35"/>
    </row>
    <row r="558" spans="8:8" x14ac:dyDescent="0.25">
      <c r="H558" s="35"/>
    </row>
    <row r="559" spans="8:8" x14ac:dyDescent="0.25">
      <c r="H559" s="35"/>
    </row>
    <row r="560" spans="8:8" x14ac:dyDescent="0.25">
      <c r="H560" s="35"/>
    </row>
    <row r="561" spans="8:8" x14ac:dyDescent="0.25">
      <c r="H561" s="35"/>
    </row>
    <row r="562" spans="8:8" x14ac:dyDescent="0.25">
      <c r="H562" s="35"/>
    </row>
    <row r="563" spans="8:8" x14ac:dyDescent="0.25">
      <c r="H563" s="35"/>
    </row>
    <row r="564" spans="8:8" x14ac:dyDescent="0.25">
      <c r="H564" s="35"/>
    </row>
    <row r="565" spans="8:8" x14ac:dyDescent="0.25">
      <c r="H565" s="35"/>
    </row>
    <row r="566" spans="8:8" x14ac:dyDescent="0.25">
      <c r="H566" s="35"/>
    </row>
    <row r="567" spans="8:8" x14ac:dyDescent="0.25">
      <c r="H567" s="35"/>
    </row>
    <row r="568" spans="8:8" x14ac:dyDescent="0.25">
      <c r="H568" s="35"/>
    </row>
    <row r="569" spans="8:8" x14ac:dyDescent="0.25">
      <c r="H569" s="35"/>
    </row>
    <row r="570" spans="8:8" x14ac:dyDescent="0.25">
      <c r="H570" s="35"/>
    </row>
    <row r="571" spans="8:8" x14ac:dyDescent="0.25">
      <c r="H571" s="35"/>
    </row>
    <row r="572" spans="8:8" x14ac:dyDescent="0.25">
      <c r="H572" s="35"/>
    </row>
    <row r="573" spans="8:8" x14ac:dyDescent="0.25">
      <c r="H573" s="35"/>
    </row>
    <row r="574" spans="8:8" x14ac:dyDescent="0.25">
      <c r="H574" s="35"/>
    </row>
    <row r="575" spans="8:8" x14ac:dyDescent="0.25">
      <c r="H575" s="35"/>
    </row>
    <row r="576" spans="8:8" x14ac:dyDescent="0.25">
      <c r="H576" s="35"/>
    </row>
    <row r="577" spans="8:8" x14ac:dyDescent="0.25">
      <c r="H577" s="35"/>
    </row>
    <row r="578" spans="8:8" x14ac:dyDescent="0.25">
      <c r="H578" s="35"/>
    </row>
    <row r="579" spans="8:8" x14ac:dyDescent="0.25">
      <c r="H579" s="35"/>
    </row>
    <row r="580" spans="8:8" x14ac:dyDescent="0.25">
      <c r="H580" s="35"/>
    </row>
    <row r="581" spans="8:8" x14ac:dyDescent="0.25">
      <c r="H581" s="35"/>
    </row>
    <row r="582" spans="8:8" x14ac:dyDescent="0.25">
      <c r="H582" s="35"/>
    </row>
    <row r="583" spans="8:8" x14ac:dyDescent="0.25">
      <c r="H583" s="35"/>
    </row>
    <row r="584" spans="8:8" x14ac:dyDescent="0.25">
      <c r="H584" s="35"/>
    </row>
    <row r="585" spans="8:8" x14ac:dyDescent="0.25">
      <c r="H585" s="35"/>
    </row>
    <row r="586" spans="8:8" x14ac:dyDescent="0.25">
      <c r="H586" s="35"/>
    </row>
    <row r="587" spans="8:8" x14ac:dyDescent="0.25">
      <c r="H587" s="35"/>
    </row>
    <row r="588" spans="8:8" x14ac:dyDescent="0.25">
      <c r="H588" s="35"/>
    </row>
    <row r="589" spans="8:8" x14ac:dyDescent="0.25">
      <c r="H589" s="35"/>
    </row>
    <row r="590" spans="8:8" x14ac:dyDescent="0.25">
      <c r="H590" s="35"/>
    </row>
    <row r="591" spans="8:8" x14ac:dyDescent="0.25">
      <c r="H591" s="35"/>
    </row>
    <row r="592" spans="8:8" x14ac:dyDescent="0.25">
      <c r="H592" s="35"/>
    </row>
    <row r="593" spans="8:8" x14ac:dyDescent="0.25">
      <c r="H593" s="35"/>
    </row>
    <row r="594" spans="8:8" x14ac:dyDescent="0.25">
      <c r="H594" s="35"/>
    </row>
    <row r="595" spans="8:8" x14ac:dyDescent="0.25">
      <c r="H595" s="35"/>
    </row>
    <row r="596" spans="8:8" x14ac:dyDescent="0.25">
      <c r="H596" s="35"/>
    </row>
    <row r="597" spans="8:8" x14ac:dyDescent="0.25">
      <c r="H597" s="35"/>
    </row>
    <row r="598" spans="8:8" x14ac:dyDescent="0.25">
      <c r="H598" s="35"/>
    </row>
    <row r="599" spans="8:8" x14ac:dyDescent="0.25">
      <c r="H599" s="35"/>
    </row>
    <row r="600" spans="8:8" x14ac:dyDescent="0.25">
      <c r="H600" s="35"/>
    </row>
    <row r="601" spans="8:8" x14ac:dyDescent="0.25">
      <c r="H601" s="35"/>
    </row>
    <row r="602" spans="8:8" x14ac:dyDescent="0.25">
      <c r="H602" s="35"/>
    </row>
    <row r="603" spans="8:8" x14ac:dyDescent="0.25">
      <c r="H603" s="35"/>
    </row>
    <row r="604" spans="8:8" x14ac:dyDescent="0.25">
      <c r="H604" s="35"/>
    </row>
    <row r="605" spans="8:8" x14ac:dyDescent="0.25">
      <c r="H605" s="35"/>
    </row>
    <row r="606" spans="8:8" x14ac:dyDescent="0.25">
      <c r="H606" s="35"/>
    </row>
    <row r="607" spans="8:8" x14ac:dyDescent="0.25">
      <c r="H607" s="35"/>
    </row>
    <row r="608" spans="8:8" x14ac:dyDescent="0.25">
      <c r="H608" s="35"/>
    </row>
    <row r="609" spans="8:8" x14ac:dyDescent="0.25">
      <c r="H609" s="35"/>
    </row>
    <row r="610" spans="8:8" x14ac:dyDescent="0.25">
      <c r="H610" s="35"/>
    </row>
    <row r="611" spans="8:8" x14ac:dyDescent="0.25">
      <c r="H611" s="35"/>
    </row>
    <row r="612" spans="8:8" x14ac:dyDescent="0.25">
      <c r="H612" s="35"/>
    </row>
    <row r="613" spans="8:8" x14ac:dyDescent="0.25">
      <c r="H613" s="35"/>
    </row>
    <row r="614" spans="8:8" x14ac:dyDescent="0.25">
      <c r="H614" s="35"/>
    </row>
    <row r="615" spans="8:8" x14ac:dyDescent="0.25">
      <c r="H615" s="35"/>
    </row>
    <row r="616" spans="8:8" x14ac:dyDescent="0.25">
      <c r="H616" s="35"/>
    </row>
    <row r="617" spans="8:8" x14ac:dyDescent="0.25">
      <c r="H617" s="35"/>
    </row>
    <row r="618" spans="8:8" x14ac:dyDescent="0.25">
      <c r="H618" s="35"/>
    </row>
    <row r="619" spans="8:8" x14ac:dyDescent="0.25">
      <c r="H619" s="35"/>
    </row>
    <row r="620" spans="8:8" x14ac:dyDescent="0.25">
      <c r="H620" s="35"/>
    </row>
    <row r="621" spans="8:8" x14ac:dyDescent="0.25">
      <c r="H621" s="35"/>
    </row>
    <row r="622" spans="8:8" x14ac:dyDescent="0.25">
      <c r="H622" s="35"/>
    </row>
    <row r="623" spans="8:8" x14ac:dyDescent="0.25">
      <c r="H623" s="35"/>
    </row>
    <row r="624" spans="8:8" x14ac:dyDescent="0.25">
      <c r="H624" s="35"/>
    </row>
    <row r="625" spans="8:8" x14ac:dyDescent="0.25">
      <c r="H625" s="35"/>
    </row>
    <row r="626" spans="8:8" x14ac:dyDescent="0.25">
      <c r="H626" s="35"/>
    </row>
    <row r="627" spans="8:8" x14ac:dyDescent="0.25">
      <c r="H627" s="35"/>
    </row>
    <row r="628" spans="8:8" x14ac:dyDescent="0.25">
      <c r="H628" s="35"/>
    </row>
    <row r="629" spans="8:8" x14ac:dyDescent="0.25">
      <c r="H629" s="35"/>
    </row>
    <row r="630" spans="8:8" x14ac:dyDescent="0.25">
      <c r="H630" s="35"/>
    </row>
    <row r="631" spans="8:8" x14ac:dyDescent="0.25">
      <c r="H631" s="35"/>
    </row>
    <row r="632" spans="8:8" x14ac:dyDescent="0.25">
      <c r="H632" s="35"/>
    </row>
    <row r="633" spans="8:8" x14ac:dyDescent="0.25">
      <c r="H633" s="35"/>
    </row>
    <row r="634" spans="8:8" x14ac:dyDescent="0.25">
      <c r="H634" s="35"/>
    </row>
    <row r="635" spans="8:8" x14ac:dyDescent="0.25">
      <c r="H635" s="35"/>
    </row>
    <row r="636" spans="8:8" x14ac:dyDescent="0.25">
      <c r="H636" s="35"/>
    </row>
    <row r="637" spans="8:8" x14ac:dyDescent="0.25">
      <c r="H637" s="35"/>
    </row>
    <row r="638" spans="8:8" x14ac:dyDescent="0.25">
      <c r="H638" s="35"/>
    </row>
    <row r="639" spans="8:8" x14ac:dyDescent="0.25">
      <c r="H639" s="35"/>
    </row>
    <row r="640" spans="8:8" x14ac:dyDescent="0.25">
      <c r="H640" s="35"/>
    </row>
    <row r="641" spans="8:8" x14ac:dyDescent="0.25">
      <c r="H641" s="35"/>
    </row>
    <row r="642" spans="8:8" x14ac:dyDescent="0.25">
      <c r="H642" s="35"/>
    </row>
    <row r="643" spans="8:8" x14ac:dyDescent="0.25">
      <c r="H643" s="35"/>
    </row>
    <row r="644" spans="8:8" x14ac:dyDescent="0.25">
      <c r="H644" s="35"/>
    </row>
    <row r="645" spans="8:8" x14ac:dyDescent="0.25">
      <c r="H645" s="35"/>
    </row>
    <row r="646" spans="8:8" x14ac:dyDescent="0.25">
      <c r="H646" s="35"/>
    </row>
    <row r="647" spans="8:8" x14ac:dyDescent="0.25">
      <c r="H647" s="35"/>
    </row>
    <row r="648" spans="8:8" x14ac:dyDescent="0.25">
      <c r="H648" s="35"/>
    </row>
    <row r="649" spans="8:8" x14ac:dyDescent="0.25">
      <c r="H649" s="35"/>
    </row>
    <row r="650" spans="8:8" x14ac:dyDescent="0.25">
      <c r="H650" s="35"/>
    </row>
    <row r="651" spans="8:8" x14ac:dyDescent="0.25">
      <c r="H651" s="35"/>
    </row>
    <row r="652" spans="8:8" x14ac:dyDescent="0.25">
      <c r="H652" s="35"/>
    </row>
    <row r="653" spans="8:8" x14ac:dyDescent="0.25">
      <c r="H653" s="35"/>
    </row>
    <row r="654" spans="8:8" x14ac:dyDescent="0.25">
      <c r="H654" s="35"/>
    </row>
    <row r="655" spans="8:8" x14ac:dyDescent="0.25">
      <c r="H655" s="35"/>
    </row>
    <row r="656" spans="8:8" x14ac:dyDescent="0.25">
      <c r="H656" s="35"/>
    </row>
    <row r="657" spans="8:8" x14ac:dyDescent="0.25">
      <c r="H657" s="35"/>
    </row>
    <row r="658" spans="8:8" x14ac:dyDescent="0.25">
      <c r="H658" s="35"/>
    </row>
    <row r="659" spans="8:8" x14ac:dyDescent="0.25">
      <c r="H659" s="35"/>
    </row>
    <row r="660" spans="8:8" x14ac:dyDescent="0.25">
      <c r="H660" s="35"/>
    </row>
    <row r="661" spans="8:8" x14ac:dyDescent="0.25">
      <c r="H661" s="35"/>
    </row>
    <row r="662" spans="8:8" x14ac:dyDescent="0.25">
      <c r="H662" s="35"/>
    </row>
    <row r="663" spans="8:8" x14ac:dyDescent="0.25">
      <c r="H663" s="35"/>
    </row>
    <row r="664" spans="8:8" x14ac:dyDescent="0.25">
      <c r="H664" s="35"/>
    </row>
    <row r="665" spans="8:8" x14ac:dyDescent="0.25">
      <c r="H665" s="35"/>
    </row>
    <row r="666" spans="8:8" x14ac:dyDescent="0.25">
      <c r="H666" s="35"/>
    </row>
    <row r="667" spans="8:8" x14ac:dyDescent="0.25">
      <c r="H667" s="35"/>
    </row>
    <row r="668" spans="8:8" x14ac:dyDescent="0.25">
      <c r="H668" s="35"/>
    </row>
    <row r="669" spans="8:8" x14ac:dyDescent="0.25">
      <c r="H669" s="35"/>
    </row>
    <row r="670" spans="8:8" x14ac:dyDescent="0.25">
      <c r="H670" s="35"/>
    </row>
    <row r="671" spans="8:8" x14ac:dyDescent="0.25">
      <c r="H671" s="35"/>
    </row>
    <row r="672" spans="8:8" x14ac:dyDescent="0.25">
      <c r="H672" s="35"/>
    </row>
    <row r="673" spans="8:8" x14ac:dyDescent="0.25">
      <c r="H673" s="35"/>
    </row>
    <row r="674" spans="8:8" x14ac:dyDescent="0.25">
      <c r="H674" s="35"/>
    </row>
    <row r="675" spans="8:8" x14ac:dyDescent="0.25">
      <c r="H675" s="35"/>
    </row>
    <row r="676" spans="8:8" x14ac:dyDescent="0.25">
      <c r="H676" s="35"/>
    </row>
    <row r="677" spans="8:8" x14ac:dyDescent="0.25">
      <c r="H677" s="35"/>
    </row>
    <row r="678" spans="8:8" x14ac:dyDescent="0.25">
      <c r="H678" s="35"/>
    </row>
    <row r="679" spans="8:8" x14ac:dyDescent="0.25">
      <c r="H679" s="35"/>
    </row>
    <row r="680" spans="8:8" x14ac:dyDescent="0.25">
      <c r="H680" s="35"/>
    </row>
    <row r="681" spans="8:8" x14ac:dyDescent="0.25">
      <c r="H681" s="35"/>
    </row>
    <row r="682" spans="8:8" x14ac:dyDescent="0.25">
      <c r="H682" s="35"/>
    </row>
    <row r="683" spans="8:8" x14ac:dyDescent="0.25">
      <c r="H683" s="35"/>
    </row>
    <row r="684" spans="8:8" x14ac:dyDescent="0.25">
      <c r="H684" s="35"/>
    </row>
    <row r="685" spans="8:8" x14ac:dyDescent="0.25">
      <c r="H685" s="35"/>
    </row>
    <row r="686" spans="8:8" x14ac:dyDescent="0.25">
      <c r="H686" s="35"/>
    </row>
    <row r="687" spans="8:8" x14ac:dyDescent="0.25">
      <c r="H687" s="35"/>
    </row>
    <row r="688" spans="8:8" x14ac:dyDescent="0.25">
      <c r="H688" s="35"/>
    </row>
    <row r="689" spans="8:8" x14ac:dyDescent="0.25">
      <c r="H689" s="35"/>
    </row>
    <row r="690" spans="8:8" x14ac:dyDescent="0.25">
      <c r="H690" s="35"/>
    </row>
    <row r="691" spans="8:8" x14ac:dyDescent="0.25">
      <c r="H691" s="35"/>
    </row>
    <row r="692" spans="8:8" x14ac:dyDescent="0.25">
      <c r="H692" s="35"/>
    </row>
    <row r="693" spans="8:8" x14ac:dyDescent="0.25">
      <c r="H693" s="35"/>
    </row>
    <row r="694" spans="8:8" x14ac:dyDescent="0.25">
      <c r="H694" s="35"/>
    </row>
    <row r="695" spans="8:8" x14ac:dyDescent="0.25">
      <c r="H695" s="35"/>
    </row>
    <row r="696" spans="8:8" x14ac:dyDescent="0.25">
      <c r="H696" s="35"/>
    </row>
    <row r="697" spans="8:8" x14ac:dyDescent="0.25">
      <c r="H697" s="35"/>
    </row>
    <row r="698" spans="8:8" x14ac:dyDescent="0.25">
      <c r="H698" s="35"/>
    </row>
    <row r="699" spans="8:8" x14ac:dyDescent="0.25">
      <c r="H699" s="35"/>
    </row>
    <row r="700" spans="8:8" x14ac:dyDescent="0.25">
      <c r="H700" s="35"/>
    </row>
    <row r="701" spans="8:8" x14ac:dyDescent="0.25">
      <c r="H701" s="35"/>
    </row>
    <row r="702" spans="8:8" x14ac:dyDescent="0.25">
      <c r="H702" s="35"/>
    </row>
    <row r="703" spans="8:8" x14ac:dyDescent="0.25">
      <c r="H703" s="35"/>
    </row>
    <row r="704" spans="8:8" x14ac:dyDescent="0.25">
      <c r="H704" s="35"/>
    </row>
    <row r="705" spans="8:8" x14ac:dyDescent="0.25">
      <c r="H705" s="35"/>
    </row>
    <row r="706" spans="8:8" x14ac:dyDescent="0.25">
      <c r="H706" s="35"/>
    </row>
    <row r="707" spans="8:8" x14ac:dyDescent="0.25">
      <c r="H707" s="35"/>
    </row>
    <row r="708" spans="8:8" x14ac:dyDescent="0.25">
      <c r="H708" s="35"/>
    </row>
    <row r="709" spans="8:8" x14ac:dyDescent="0.25">
      <c r="H709" s="35"/>
    </row>
    <row r="710" spans="8:8" x14ac:dyDescent="0.25">
      <c r="H710" s="35"/>
    </row>
    <row r="711" spans="8:8" x14ac:dyDescent="0.25">
      <c r="H711" s="35"/>
    </row>
    <row r="712" spans="8:8" x14ac:dyDescent="0.25">
      <c r="H712" s="35"/>
    </row>
    <row r="713" spans="8:8" x14ac:dyDescent="0.25">
      <c r="H713" s="35"/>
    </row>
    <row r="714" spans="8:8" x14ac:dyDescent="0.25">
      <c r="H714" s="35"/>
    </row>
    <row r="715" spans="8:8" x14ac:dyDescent="0.25">
      <c r="H715" s="35"/>
    </row>
    <row r="716" spans="8:8" x14ac:dyDescent="0.25">
      <c r="H716" s="35"/>
    </row>
    <row r="717" spans="8:8" x14ac:dyDescent="0.25">
      <c r="H717" s="35"/>
    </row>
    <row r="718" spans="8:8" x14ac:dyDescent="0.25">
      <c r="H718" s="35"/>
    </row>
    <row r="719" spans="8:8" x14ac:dyDescent="0.25">
      <c r="H719" s="35"/>
    </row>
    <row r="720" spans="8:8" x14ac:dyDescent="0.25">
      <c r="H720" s="35"/>
    </row>
    <row r="721" spans="8:8" x14ac:dyDescent="0.25">
      <c r="H721" s="35"/>
    </row>
    <row r="722" spans="8:8" x14ac:dyDescent="0.25">
      <c r="H722" s="35"/>
    </row>
    <row r="723" spans="8:8" x14ac:dyDescent="0.25">
      <c r="H723" s="35"/>
    </row>
    <row r="724" spans="8:8" x14ac:dyDescent="0.25">
      <c r="H724" s="35"/>
    </row>
    <row r="725" spans="8:8" x14ac:dyDescent="0.25">
      <c r="H725" s="35"/>
    </row>
    <row r="726" spans="8:8" x14ac:dyDescent="0.25">
      <c r="H726" s="35"/>
    </row>
    <row r="727" spans="8:8" x14ac:dyDescent="0.25">
      <c r="H727" s="35"/>
    </row>
    <row r="728" spans="8:8" x14ac:dyDescent="0.25">
      <c r="H728" s="35"/>
    </row>
    <row r="729" spans="8:8" x14ac:dyDescent="0.25">
      <c r="H729" s="35"/>
    </row>
    <row r="730" spans="8:8" x14ac:dyDescent="0.25">
      <c r="H730" s="35"/>
    </row>
    <row r="731" spans="8:8" x14ac:dyDescent="0.25">
      <c r="H731" s="35"/>
    </row>
    <row r="732" spans="8:8" x14ac:dyDescent="0.25">
      <c r="H732" s="35"/>
    </row>
    <row r="733" spans="8:8" x14ac:dyDescent="0.25">
      <c r="H733" s="35"/>
    </row>
    <row r="734" spans="8:8" x14ac:dyDescent="0.25">
      <c r="H734" s="35"/>
    </row>
    <row r="735" spans="8:8" x14ac:dyDescent="0.25">
      <c r="H735" s="35"/>
    </row>
    <row r="736" spans="8:8" x14ac:dyDescent="0.25">
      <c r="H736" s="35"/>
    </row>
    <row r="737" spans="8:8" x14ac:dyDescent="0.25">
      <c r="H737" s="35"/>
    </row>
    <row r="738" spans="8:8" x14ac:dyDescent="0.25">
      <c r="H738" s="35"/>
    </row>
    <row r="739" spans="8:8" x14ac:dyDescent="0.25">
      <c r="H739" s="35"/>
    </row>
    <row r="740" spans="8:8" x14ac:dyDescent="0.25">
      <c r="H740" s="35"/>
    </row>
    <row r="741" spans="8:8" x14ac:dyDescent="0.25">
      <c r="H741" s="35"/>
    </row>
    <row r="742" spans="8:8" x14ac:dyDescent="0.25">
      <c r="H742" s="35"/>
    </row>
    <row r="743" spans="8:8" x14ac:dyDescent="0.25">
      <c r="H743" s="35"/>
    </row>
    <row r="744" spans="8:8" x14ac:dyDescent="0.25">
      <c r="H744" s="35"/>
    </row>
    <row r="745" spans="8:8" x14ac:dyDescent="0.25">
      <c r="H745" s="35"/>
    </row>
    <row r="746" spans="8:8" x14ac:dyDescent="0.25">
      <c r="H746" s="35"/>
    </row>
    <row r="747" spans="8:8" x14ac:dyDescent="0.25">
      <c r="H747" s="35"/>
    </row>
    <row r="748" spans="8:8" x14ac:dyDescent="0.25">
      <c r="H748" s="35"/>
    </row>
    <row r="749" spans="8:8" x14ac:dyDescent="0.25">
      <c r="H749" s="35"/>
    </row>
    <row r="750" spans="8:8" x14ac:dyDescent="0.25">
      <c r="H750" s="35"/>
    </row>
    <row r="751" spans="8:8" x14ac:dyDescent="0.25">
      <c r="H751" s="35"/>
    </row>
    <row r="752" spans="8:8" x14ac:dyDescent="0.25">
      <c r="H752" s="35"/>
    </row>
    <row r="753" spans="8:8" x14ac:dyDescent="0.25">
      <c r="H753" s="35"/>
    </row>
    <row r="754" spans="8:8" x14ac:dyDescent="0.25">
      <c r="H754" s="35"/>
    </row>
    <row r="755" spans="8:8" x14ac:dyDescent="0.25">
      <c r="H755" s="35"/>
    </row>
    <row r="756" spans="8:8" x14ac:dyDescent="0.25">
      <c r="H756" s="35"/>
    </row>
    <row r="757" spans="8:8" x14ac:dyDescent="0.25">
      <c r="H757" s="35"/>
    </row>
    <row r="758" spans="8:8" x14ac:dyDescent="0.25">
      <c r="H758" s="35"/>
    </row>
    <row r="759" spans="8:8" x14ac:dyDescent="0.25">
      <c r="H759" s="35"/>
    </row>
    <row r="760" spans="8:8" x14ac:dyDescent="0.25">
      <c r="H760" s="35"/>
    </row>
    <row r="761" spans="8:8" x14ac:dyDescent="0.25">
      <c r="H761" s="35"/>
    </row>
    <row r="762" spans="8:8" x14ac:dyDescent="0.25">
      <c r="H762" s="35"/>
    </row>
    <row r="763" spans="8:8" x14ac:dyDescent="0.25">
      <c r="H763" s="35"/>
    </row>
    <row r="764" spans="8:8" x14ac:dyDescent="0.25">
      <c r="H764" s="35"/>
    </row>
    <row r="765" spans="8:8" x14ac:dyDescent="0.25">
      <c r="H765" s="35"/>
    </row>
    <row r="766" spans="8:8" x14ac:dyDescent="0.25">
      <c r="H766" s="35"/>
    </row>
    <row r="767" spans="8:8" x14ac:dyDescent="0.25">
      <c r="H767" s="35"/>
    </row>
    <row r="768" spans="8:8" x14ac:dyDescent="0.25">
      <c r="H768" s="35"/>
    </row>
    <row r="769" spans="8:8" x14ac:dyDescent="0.25">
      <c r="H769" s="35"/>
    </row>
    <row r="770" spans="8:8" x14ac:dyDescent="0.25">
      <c r="H770" s="35"/>
    </row>
    <row r="771" spans="8:8" x14ac:dyDescent="0.25">
      <c r="H771" s="35"/>
    </row>
    <row r="772" spans="8:8" x14ac:dyDescent="0.25">
      <c r="H772" s="35"/>
    </row>
    <row r="773" spans="8:8" x14ac:dyDescent="0.25">
      <c r="H773" s="35"/>
    </row>
    <row r="774" spans="8:8" x14ac:dyDescent="0.25">
      <c r="H774" s="35"/>
    </row>
    <row r="775" spans="8:8" x14ac:dyDescent="0.25">
      <c r="H775" s="35"/>
    </row>
    <row r="776" spans="8:8" x14ac:dyDescent="0.25">
      <c r="H776" s="35"/>
    </row>
    <row r="777" spans="8:8" x14ac:dyDescent="0.25">
      <c r="H777" s="35"/>
    </row>
    <row r="778" spans="8:8" x14ac:dyDescent="0.25">
      <c r="H778" s="35"/>
    </row>
    <row r="779" spans="8:8" x14ac:dyDescent="0.25">
      <c r="H779" s="35"/>
    </row>
    <row r="780" spans="8:8" x14ac:dyDescent="0.25">
      <c r="H780" s="35"/>
    </row>
    <row r="781" spans="8:8" x14ac:dyDescent="0.25">
      <c r="H781" s="35"/>
    </row>
    <row r="782" spans="8:8" x14ac:dyDescent="0.25">
      <c r="H782" s="35"/>
    </row>
    <row r="783" spans="8:8" x14ac:dyDescent="0.25">
      <c r="H783" s="35"/>
    </row>
    <row r="784" spans="8:8" x14ac:dyDescent="0.25">
      <c r="H784" s="35"/>
    </row>
    <row r="785" spans="8:8" x14ac:dyDescent="0.25">
      <c r="H785" s="35"/>
    </row>
    <row r="786" spans="8:8" x14ac:dyDescent="0.25">
      <c r="H786" s="35"/>
    </row>
    <row r="787" spans="8:8" x14ac:dyDescent="0.25">
      <c r="H787" s="35"/>
    </row>
    <row r="788" spans="8:8" x14ac:dyDescent="0.25">
      <c r="H788" s="35"/>
    </row>
    <row r="789" spans="8:8" x14ac:dyDescent="0.25">
      <c r="H789" s="35"/>
    </row>
    <row r="790" spans="8:8" x14ac:dyDescent="0.25">
      <c r="H790" s="35"/>
    </row>
    <row r="791" spans="8:8" x14ac:dyDescent="0.25">
      <c r="H791" s="35"/>
    </row>
    <row r="792" spans="8:8" x14ac:dyDescent="0.25">
      <c r="H792" s="35"/>
    </row>
    <row r="793" spans="8:8" x14ac:dyDescent="0.25">
      <c r="H793" s="35"/>
    </row>
    <row r="794" spans="8:8" x14ac:dyDescent="0.25">
      <c r="H794" s="35"/>
    </row>
    <row r="795" spans="8:8" x14ac:dyDescent="0.25">
      <c r="H795" s="35"/>
    </row>
    <row r="796" spans="8:8" x14ac:dyDescent="0.25">
      <c r="H796" s="35"/>
    </row>
    <row r="797" spans="8:8" x14ac:dyDescent="0.25">
      <c r="H797" s="35"/>
    </row>
    <row r="798" spans="8:8" x14ac:dyDescent="0.25">
      <c r="H798" s="35"/>
    </row>
    <row r="799" spans="8:8" x14ac:dyDescent="0.25">
      <c r="H799" s="35"/>
    </row>
    <row r="800" spans="8:8" x14ac:dyDescent="0.25">
      <c r="H800" s="35"/>
    </row>
    <row r="801" spans="8:8" x14ac:dyDescent="0.25">
      <c r="H801" s="35"/>
    </row>
    <row r="802" spans="8:8" x14ac:dyDescent="0.25">
      <c r="H802" s="35"/>
    </row>
    <row r="803" spans="8:8" x14ac:dyDescent="0.25">
      <c r="H803" s="35"/>
    </row>
    <row r="804" spans="8:8" x14ac:dyDescent="0.25">
      <c r="H804" s="35"/>
    </row>
    <row r="805" spans="8:8" x14ac:dyDescent="0.25">
      <c r="H805" s="35"/>
    </row>
    <row r="806" spans="8:8" x14ac:dyDescent="0.25">
      <c r="H806" s="35"/>
    </row>
    <row r="807" spans="8:8" x14ac:dyDescent="0.25">
      <c r="H807" s="35"/>
    </row>
    <row r="808" spans="8:8" x14ac:dyDescent="0.25">
      <c r="H808" s="35"/>
    </row>
    <row r="809" spans="8:8" x14ac:dyDescent="0.25">
      <c r="H809" s="35"/>
    </row>
    <row r="810" spans="8:8" x14ac:dyDescent="0.25">
      <c r="H810" s="35"/>
    </row>
    <row r="811" spans="8:8" x14ac:dyDescent="0.25">
      <c r="H811" s="35"/>
    </row>
    <row r="812" spans="8:8" x14ac:dyDescent="0.25">
      <c r="H812" s="35"/>
    </row>
    <row r="813" spans="8:8" x14ac:dyDescent="0.25">
      <c r="H813" s="35"/>
    </row>
    <row r="814" spans="8:8" x14ac:dyDescent="0.25">
      <c r="H814" s="35"/>
    </row>
    <row r="815" spans="8:8" x14ac:dyDescent="0.25">
      <c r="H815" s="35"/>
    </row>
    <row r="816" spans="8:8" x14ac:dyDescent="0.25">
      <c r="H816" s="35"/>
    </row>
    <row r="817" spans="8:8" x14ac:dyDescent="0.25">
      <c r="H817" s="35"/>
    </row>
    <row r="818" spans="8:8" x14ac:dyDescent="0.25">
      <c r="H818" s="35"/>
    </row>
    <row r="819" spans="8:8" x14ac:dyDescent="0.25">
      <c r="H819" s="35"/>
    </row>
    <row r="820" spans="8:8" x14ac:dyDescent="0.25">
      <c r="H820" s="35"/>
    </row>
    <row r="821" spans="8:8" x14ac:dyDescent="0.25">
      <c r="H821" s="35"/>
    </row>
    <row r="822" spans="8:8" x14ac:dyDescent="0.25">
      <c r="H822" s="35"/>
    </row>
    <row r="823" spans="8:8" x14ac:dyDescent="0.25">
      <c r="H823" s="35"/>
    </row>
    <row r="824" spans="8:8" x14ac:dyDescent="0.25">
      <c r="H824" s="35"/>
    </row>
    <row r="825" spans="8:8" x14ac:dyDescent="0.25">
      <c r="H825" s="35"/>
    </row>
    <row r="826" spans="8:8" x14ac:dyDescent="0.25">
      <c r="H826" s="35"/>
    </row>
    <row r="827" spans="8:8" x14ac:dyDescent="0.25">
      <c r="H827" s="35"/>
    </row>
    <row r="828" spans="8:8" x14ac:dyDescent="0.25">
      <c r="H828" s="35"/>
    </row>
    <row r="829" spans="8:8" x14ac:dyDescent="0.25">
      <c r="H829" s="35"/>
    </row>
    <row r="830" spans="8:8" x14ac:dyDescent="0.25">
      <c r="H830" s="35"/>
    </row>
    <row r="831" spans="8:8" x14ac:dyDescent="0.25">
      <c r="H831" s="35"/>
    </row>
    <row r="832" spans="8:8" x14ac:dyDescent="0.25">
      <c r="H832" s="35"/>
    </row>
    <row r="833" spans="8:8" x14ac:dyDescent="0.25">
      <c r="H833" s="35"/>
    </row>
    <row r="834" spans="8:8" x14ac:dyDescent="0.25">
      <c r="H834" s="35"/>
    </row>
    <row r="835" spans="8:8" x14ac:dyDescent="0.25">
      <c r="H835" s="35"/>
    </row>
    <row r="836" spans="8:8" x14ac:dyDescent="0.25">
      <c r="H836" s="35"/>
    </row>
    <row r="837" spans="8:8" x14ac:dyDescent="0.25">
      <c r="H837" s="35"/>
    </row>
    <row r="838" spans="8:8" x14ac:dyDescent="0.25">
      <c r="H838" s="35"/>
    </row>
    <row r="839" spans="8:8" x14ac:dyDescent="0.25">
      <c r="H839" s="35"/>
    </row>
    <row r="840" spans="8:8" x14ac:dyDescent="0.25">
      <c r="H840" s="35"/>
    </row>
    <row r="841" spans="8:8" x14ac:dyDescent="0.25">
      <c r="H841" s="35"/>
    </row>
    <row r="842" spans="8:8" x14ac:dyDescent="0.25">
      <c r="H842" s="35"/>
    </row>
    <row r="843" spans="8:8" x14ac:dyDescent="0.25">
      <c r="H843" s="35"/>
    </row>
    <row r="844" spans="8:8" x14ac:dyDescent="0.25">
      <c r="H844" s="35"/>
    </row>
    <row r="845" spans="8:8" x14ac:dyDescent="0.25">
      <c r="H845" s="35"/>
    </row>
    <row r="846" spans="8:8" x14ac:dyDescent="0.25">
      <c r="H846" s="35"/>
    </row>
    <row r="847" spans="8:8" x14ac:dyDescent="0.25">
      <c r="H847" s="35"/>
    </row>
    <row r="848" spans="8:8" x14ac:dyDescent="0.25">
      <c r="H848" s="35"/>
    </row>
    <row r="849" spans="8:8" x14ac:dyDescent="0.25">
      <c r="H849" s="35"/>
    </row>
    <row r="850" spans="8:8" x14ac:dyDescent="0.25">
      <c r="H850" s="35"/>
    </row>
    <row r="851" spans="8:8" x14ac:dyDescent="0.25">
      <c r="H851" s="35"/>
    </row>
    <row r="852" spans="8:8" x14ac:dyDescent="0.25">
      <c r="H852" s="35"/>
    </row>
    <row r="853" spans="8:8" x14ac:dyDescent="0.25">
      <c r="H853" s="35"/>
    </row>
    <row r="854" spans="8:8" x14ac:dyDescent="0.25">
      <c r="H854" s="35"/>
    </row>
    <row r="855" spans="8:8" x14ac:dyDescent="0.25">
      <c r="H855" s="35"/>
    </row>
    <row r="856" spans="8:8" x14ac:dyDescent="0.25">
      <c r="H856" s="35"/>
    </row>
    <row r="857" spans="8:8" x14ac:dyDescent="0.25">
      <c r="H857" s="35"/>
    </row>
    <row r="858" spans="8:8" x14ac:dyDescent="0.25">
      <c r="H858" s="35"/>
    </row>
    <row r="859" spans="8:8" x14ac:dyDescent="0.25">
      <c r="H859" s="35"/>
    </row>
    <row r="860" spans="8:8" x14ac:dyDescent="0.25">
      <c r="H860" s="35"/>
    </row>
    <row r="861" spans="8:8" x14ac:dyDescent="0.25">
      <c r="H861" s="35"/>
    </row>
    <row r="862" spans="8:8" x14ac:dyDescent="0.25">
      <c r="H862" s="35"/>
    </row>
    <row r="863" spans="8:8" x14ac:dyDescent="0.25">
      <c r="H863" s="35"/>
    </row>
    <row r="864" spans="8:8" x14ac:dyDescent="0.25">
      <c r="H864" s="35"/>
    </row>
    <row r="865" spans="8:8" x14ac:dyDescent="0.25">
      <c r="H865" s="35"/>
    </row>
    <row r="866" spans="8:8" x14ac:dyDescent="0.25">
      <c r="H866" s="35"/>
    </row>
    <row r="867" spans="8:8" x14ac:dyDescent="0.25">
      <c r="H867" s="35"/>
    </row>
    <row r="868" spans="8:8" x14ac:dyDescent="0.25">
      <c r="H868" s="35"/>
    </row>
    <row r="869" spans="8:8" x14ac:dyDescent="0.25">
      <c r="H869" s="35"/>
    </row>
    <row r="870" spans="8:8" x14ac:dyDescent="0.25">
      <c r="H870" s="35"/>
    </row>
    <row r="871" spans="8:8" x14ac:dyDescent="0.25">
      <c r="H871" s="35"/>
    </row>
    <row r="872" spans="8:8" x14ac:dyDescent="0.25">
      <c r="H872" s="35"/>
    </row>
    <row r="873" spans="8:8" x14ac:dyDescent="0.25">
      <c r="H873" s="35"/>
    </row>
    <row r="874" spans="8:8" x14ac:dyDescent="0.25">
      <c r="H874" s="35"/>
    </row>
    <row r="875" spans="8:8" x14ac:dyDescent="0.25">
      <c r="H875" s="35"/>
    </row>
    <row r="876" spans="8:8" x14ac:dyDescent="0.25">
      <c r="H876" s="35"/>
    </row>
    <row r="877" spans="8:8" x14ac:dyDescent="0.25">
      <c r="H877" s="35"/>
    </row>
    <row r="878" spans="8:8" x14ac:dyDescent="0.25">
      <c r="H878" s="35"/>
    </row>
    <row r="879" spans="8:8" x14ac:dyDescent="0.25">
      <c r="H879" s="35"/>
    </row>
    <row r="880" spans="8:8" x14ac:dyDescent="0.25">
      <c r="H880" s="35"/>
    </row>
    <row r="881" spans="8:8" x14ac:dyDescent="0.25">
      <c r="H881" s="35"/>
    </row>
    <row r="882" spans="8:8" x14ac:dyDescent="0.25">
      <c r="H882" s="35"/>
    </row>
    <row r="883" spans="8:8" x14ac:dyDescent="0.25">
      <c r="H883" s="35"/>
    </row>
    <row r="884" spans="8:8" x14ac:dyDescent="0.25">
      <c r="H884" s="35"/>
    </row>
    <row r="885" spans="8:8" x14ac:dyDescent="0.25">
      <c r="H885" s="35"/>
    </row>
    <row r="886" spans="8:8" x14ac:dyDescent="0.25">
      <c r="H886" s="35"/>
    </row>
    <row r="887" spans="8:8" x14ac:dyDescent="0.25">
      <c r="H887" s="35"/>
    </row>
    <row r="888" spans="8:8" x14ac:dyDescent="0.25">
      <c r="H888" s="35"/>
    </row>
    <row r="889" spans="8:8" x14ac:dyDescent="0.25">
      <c r="H889" s="35"/>
    </row>
    <row r="890" spans="8:8" x14ac:dyDescent="0.25">
      <c r="H890" s="35"/>
    </row>
    <row r="891" spans="8:8" x14ac:dyDescent="0.25">
      <c r="H891" s="35"/>
    </row>
    <row r="892" spans="8:8" x14ac:dyDescent="0.25">
      <c r="H892" s="35"/>
    </row>
    <row r="893" spans="8:8" x14ac:dyDescent="0.25">
      <c r="H893" s="35"/>
    </row>
    <row r="894" spans="8:8" x14ac:dyDescent="0.25">
      <c r="H894" s="35"/>
    </row>
    <row r="895" spans="8:8" x14ac:dyDescent="0.25">
      <c r="H895" s="35"/>
    </row>
    <row r="896" spans="8:8" x14ac:dyDescent="0.25">
      <c r="H896" s="35"/>
    </row>
    <row r="897" spans="8:8" x14ac:dyDescent="0.25">
      <c r="H897" s="35"/>
    </row>
    <row r="898" spans="8:8" x14ac:dyDescent="0.25">
      <c r="H898" s="35"/>
    </row>
    <row r="899" spans="8:8" x14ac:dyDescent="0.25">
      <c r="H899" s="35"/>
    </row>
    <row r="900" spans="8:8" x14ac:dyDescent="0.25">
      <c r="H900" s="35"/>
    </row>
    <row r="901" spans="8:8" x14ac:dyDescent="0.25">
      <c r="H901" s="35"/>
    </row>
    <row r="902" spans="8:8" x14ac:dyDescent="0.25">
      <c r="H902" s="35"/>
    </row>
    <row r="903" spans="8:8" x14ac:dyDescent="0.25">
      <c r="H903" s="35"/>
    </row>
    <row r="904" spans="8:8" x14ac:dyDescent="0.25">
      <c r="H904" s="35"/>
    </row>
    <row r="905" spans="8:8" x14ac:dyDescent="0.25">
      <c r="H905" s="35"/>
    </row>
    <row r="906" spans="8:8" x14ac:dyDescent="0.25">
      <c r="H906" s="35"/>
    </row>
    <row r="907" spans="8:8" x14ac:dyDescent="0.25">
      <c r="H907" s="35"/>
    </row>
    <row r="908" spans="8:8" x14ac:dyDescent="0.25">
      <c r="H908" s="35"/>
    </row>
    <row r="909" spans="8:8" x14ac:dyDescent="0.25">
      <c r="H909" s="35"/>
    </row>
    <row r="910" spans="8:8" x14ac:dyDescent="0.25">
      <c r="H910" s="35"/>
    </row>
    <row r="911" spans="8:8" x14ac:dyDescent="0.25">
      <c r="H911" s="35"/>
    </row>
    <row r="912" spans="8:8" x14ac:dyDescent="0.25">
      <c r="H912" s="35"/>
    </row>
    <row r="913" spans="8:8" x14ac:dyDescent="0.25">
      <c r="H913" s="35"/>
    </row>
    <row r="914" spans="8:8" x14ac:dyDescent="0.25">
      <c r="H914" s="35"/>
    </row>
    <row r="915" spans="8:8" x14ac:dyDescent="0.25">
      <c r="H915" s="35"/>
    </row>
    <row r="916" spans="8:8" x14ac:dyDescent="0.25">
      <c r="H916" s="35"/>
    </row>
    <row r="917" spans="8:8" x14ac:dyDescent="0.25">
      <c r="H917" s="35"/>
    </row>
    <row r="918" spans="8:8" x14ac:dyDescent="0.25">
      <c r="H918" s="35"/>
    </row>
    <row r="919" spans="8:8" x14ac:dyDescent="0.25">
      <c r="H919" s="35"/>
    </row>
    <row r="920" spans="8:8" x14ac:dyDescent="0.25">
      <c r="H920" s="35"/>
    </row>
    <row r="921" spans="8:8" x14ac:dyDescent="0.25">
      <c r="H921" s="35"/>
    </row>
    <row r="922" spans="8:8" x14ac:dyDescent="0.25">
      <c r="H922" s="35"/>
    </row>
    <row r="923" spans="8:8" x14ac:dyDescent="0.25">
      <c r="H923" s="35"/>
    </row>
    <row r="924" spans="8:8" x14ac:dyDescent="0.25">
      <c r="H924" s="35"/>
    </row>
    <row r="925" spans="8:8" x14ac:dyDescent="0.25">
      <c r="H925" s="35"/>
    </row>
    <row r="926" spans="8:8" x14ac:dyDescent="0.25">
      <c r="H926" s="35"/>
    </row>
    <row r="927" spans="8:8" x14ac:dyDescent="0.25">
      <c r="H927" s="35"/>
    </row>
    <row r="928" spans="8:8" x14ac:dyDescent="0.25">
      <c r="H928" s="35"/>
    </row>
    <row r="929" spans="8:8" x14ac:dyDescent="0.25">
      <c r="H929" s="35"/>
    </row>
    <row r="930" spans="8:8" x14ac:dyDescent="0.25">
      <c r="H930" s="35"/>
    </row>
    <row r="931" spans="8:8" x14ac:dyDescent="0.25">
      <c r="H931" s="35"/>
    </row>
    <row r="932" spans="8:8" x14ac:dyDescent="0.25">
      <c r="H932" s="35"/>
    </row>
    <row r="933" spans="8:8" x14ac:dyDescent="0.25">
      <c r="H933" s="35"/>
    </row>
    <row r="934" spans="8:8" x14ac:dyDescent="0.25">
      <c r="H934" s="35"/>
    </row>
    <row r="935" spans="8:8" x14ac:dyDescent="0.25">
      <c r="H935" s="35"/>
    </row>
    <row r="936" spans="8:8" x14ac:dyDescent="0.25">
      <c r="H936" s="35"/>
    </row>
    <row r="937" spans="8:8" x14ac:dyDescent="0.25">
      <c r="H937" s="35"/>
    </row>
    <row r="938" spans="8:8" x14ac:dyDescent="0.25">
      <c r="H938" s="35"/>
    </row>
    <row r="939" spans="8:8" x14ac:dyDescent="0.25">
      <c r="H939" s="35"/>
    </row>
    <row r="940" spans="8:8" x14ac:dyDescent="0.25">
      <c r="H940" s="35"/>
    </row>
    <row r="941" spans="8:8" x14ac:dyDescent="0.25">
      <c r="H941" s="35"/>
    </row>
    <row r="942" spans="8:8" x14ac:dyDescent="0.25">
      <c r="H942" s="35"/>
    </row>
    <row r="943" spans="8:8" x14ac:dyDescent="0.25">
      <c r="H943" s="35"/>
    </row>
    <row r="944" spans="8:8" x14ac:dyDescent="0.25">
      <c r="H944" s="35"/>
    </row>
    <row r="945" spans="8:8" x14ac:dyDescent="0.25">
      <c r="H945" s="35"/>
    </row>
    <row r="946" spans="8:8" x14ac:dyDescent="0.25">
      <c r="H946" s="35"/>
    </row>
    <row r="947" spans="8:8" x14ac:dyDescent="0.25">
      <c r="H947" s="35"/>
    </row>
    <row r="948" spans="8:8" x14ac:dyDescent="0.25">
      <c r="H948" s="35"/>
    </row>
    <row r="949" spans="8:8" x14ac:dyDescent="0.25">
      <c r="H949" s="35"/>
    </row>
    <row r="950" spans="8:8" x14ac:dyDescent="0.25">
      <c r="H950" s="35"/>
    </row>
    <row r="951" spans="8:8" x14ac:dyDescent="0.25">
      <c r="H951" s="35"/>
    </row>
    <row r="952" spans="8:8" x14ac:dyDescent="0.25">
      <c r="H952" s="35"/>
    </row>
    <row r="953" spans="8:8" x14ac:dyDescent="0.25">
      <c r="H953" s="35"/>
    </row>
    <row r="954" spans="8:8" x14ac:dyDescent="0.25">
      <c r="H954" s="35"/>
    </row>
    <row r="955" spans="8:8" x14ac:dyDescent="0.25">
      <c r="H955" s="35"/>
    </row>
    <row r="956" spans="8:8" x14ac:dyDescent="0.25">
      <c r="H956" s="35"/>
    </row>
    <row r="957" spans="8:8" x14ac:dyDescent="0.25">
      <c r="H957" s="35"/>
    </row>
    <row r="958" spans="8:8" x14ac:dyDescent="0.25">
      <c r="H958" s="35"/>
    </row>
    <row r="959" spans="8:8" x14ac:dyDescent="0.25">
      <c r="H959" s="35"/>
    </row>
    <row r="960" spans="8:8" x14ac:dyDescent="0.25">
      <c r="H960" s="35"/>
    </row>
    <row r="961" spans="8:8" x14ac:dyDescent="0.25">
      <c r="H961" s="35"/>
    </row>
    <row r="962" spans="8:8" x14ac:dyDescent="0.25">
      <c r="H962" s="35"/>
    </row>
    <row r="963" spans="8:8" x14ac:dyDescent="0.25">
      <c r="H963" s="35"/>
    </row>
    <row r="964" spans="8:8" x14ac:dyDescent="0.25">
      <c r="H964" s="35"/>
    </row>
    <row r="965" spans="8:8" x14ac:dyDescent="0.25">
      <c r="H965" s="35"/>
    </row>
    <row r="966" spans="8:8" x14ac:dyDescent="0.25">
      <c r="H966" s="35"/>
    </row>
    <row r="967" spans="8:8" x14ac:dyDescent="0.25">
      <c r="H967" s="35"/>
    </row>
    <row r="968" spans="8:8" x14ac:dyDescent="0.25">
      <c r="H968" s="35"/>
    </row>
    <row r="969" spans="8:8" x14ac:dyDescent="0.25">
      <c r="H969" s="35"/>
    </row>
    <row r="970" spans="8:8" x14ac:dyDescent="0.25">
      <c r="H970" s="35"/>
    </row>
    <row r="971" spans="8:8" x14ac:dyDescent="0.25">
      <c r="H971" s="35"/>
    </row>
    <row r="972" spans="8:8" x14ac:dyDescent="0.25">
      <c r="H972" s="35"/>
    </row>
    <row r="973" spans="8:8" x14ac:dyDescent="0.25">
      <c r="H973" s="35"/>
    </row>
    <row r="974" spans="8:8" x14ac:dyDescent="0.25">
      <c r="H974" s="35"/>
    </row>
    <row r="975" spans="8:8" x14ac:dyDescent="0.25">
      <c r="H975" s="35"/>
    </row>
    <row r="976" spans="8:8" x14ac:dyDescent="0.25">
      <c r="H976" s="35"/>
    </row>
    <row r="977" spans="8:8" x14ac:dyDescent="0.25">
      <c r="H977" s="35"/>
    </row>
    <row r="978" spans="8:8" x14ac:dyDescent="0.25">
      <c r="H978" s="35"/>
    </row>
    <row r="979" spans="8:8" x14ac:dyDescent="0.25">
      <c r="H979" s="35"/>
    </row>
    <row r="980" spans="8:8" x14ac:dyDescent="0.25">
      <c r="H980" s="35"/>
    </row>
    <row r="981" spans="8:8" x14ac:dyDescent="0.25">
      <c r="H981" s="35"/>
    </row>
    <row r="982" spans="8:8" x14ac:dyDescent="0.25">
      <c r="H982" s="35"/>
    </row>
    <row r="983" spans="8:8" x14ac:dyDescent="0.25">
      <c r="H983" s="35"/>
    </row>
    <row r="984" spans="8:8" x14ac:dyDescent="0.25">
      <c r="H984" s="35"/>
    </row>
    <row r="985" spans="8:8" x14ac:dyDescent="0.25">
      <c r="H985" s="35"/>
    </row>
    <row r="986" spans="8:8" x14ac:dyDescent="0.25">
      <c r="H986" s="35"/>
    </row>
    <row r="987" spans="8:8" x14ac:dyDescent="0.25">
      <c r="H987" s="35"/>
    </row>
    <row r="988" spans="8:8" x14ac:dyDescent="0.25">
      <c r="H988" s="35"/>
    </row>
    <row r="989" spans="8:8" x14ac:dyDescent="0.25">
      <c r="H989" s="35"/>
    </row>
    <row r="990" spans="8:8" x14ac:dyDescent="0.25">
      <c r="H990" s="35"/>
    </row>
    <row r="991" spans="8:8" x14ac:dyDescent="0.25">
      <c r="H991" s="35"/>
    </row>
    <row r="992" spans="8:8" x14ac:dyDescent="0.25">
      <c r="H992" s="35"/>
    </row>
    <row r="993" spans="8:8" x14ac:dyDescent="0.25">
      <c r="H993" s="35"/>
    </row>
    <row r="994" spans="8:8" x14ac:dyDescent="0.25">
      <c r="H994" s="35"/>
    </row>
    <row r="995" spans="8:8" x14ac:dyDescent="0.25">
      <c r="H995" s="35"/>
    </row>
    <row r="996" spans="8:8" x14ac:dyDescent="0.25">
      <c r="H996" s="35"/>
    </row>
    <row r="997" spans="8:8" x14ac:dyDescent="0.25">
      <c r="H997" s="35"/>
    </row>
    <row r="998" spans="8:8" x14ac:dyDescent="0.25">
      <c r="H998" s="35"/>
    </row>
    <row r="999" spans="8:8" x14ac:dyDescent="0.25">
      <c r="H999" s="35"/>
    </row>
    <row r="1000" spans="8:8" x14ac:dyDescent="0.25">
      <c r="H1000" s="35"/>
    </row>
    <row r="1001" spans="8:8" x14ac:dyDescent="0.25">
      <c r="H1001" s="35"/>
    </row>
    <row r="1002" spans="8:8" x14ac:dyDescent="0.25">
      <c r="H1002" s="35"/>
    </row>
    <row r="1003" spans="8:8" x14ac:dyDescent="0.25">
      <c r="H1003" s="35"/>
    </row>
    <row r="1004" spans="8:8" x14ac:dyDescent="0.25">
      <c r="H1004" s="35"/>
    </row>
    <row r="1005" spans="8:8" x14ac:dyDescent="0.25">
      <c r="H1005" s="35"/>
    </row>
    <row r="1006" spans="8:8" x14ac:dyDescent="0.25">
      <c r="H1006" s="35"/>
    </row>
    <row r="1007" spans="8:8" x14ac:dyDescent="0.25">
      <c r="H1007" s="35"/>
    </row>
    <row r="1008" spans="8:8" x14ac:dyDescent="0.25">
      <c r="H1008" s="35"/>
    </row>
    <row r="1009" spans="8:8" x14ac:dyDescent="0.25">
      <c r="H1009" s="35"/>
    </row>
    <row r="1010" spans="8:8" x14ac:dyDescent="0.25">
      <c r="H1010" s="35"/>
    </row>
    <row r="1011" spans="8:8" x14ac:dyDescent="0.25">
      <c r="H1011" s="35"/>
    </row>
    <row r="1012" spans="8:8" x14ac:dyDescent="0.25">
      <c r="H1012" s="35"/>
    </row>
    <row r="1013" spans="8:8" x14ac:dyDescent="0.25">
      <c r="H1013" s="35"/>
    </row>
    <row r="1014" spans="8:8" x14ac:dyDescent="0.25">
      <c r="H1014" s="35"/>
    </row>
    <row r="1015" spans="8:8" x14ac:dyDescent="0.25">
      <c r="H1015" s="35"/>
    </row>
    <row r="1016" spans="8:8" x14ac:dyDescent="0.25">
      <c r="H1016" s="35"/>
    </row>
    <row r="1017" spans="8:8" x14ac:dyDescent="0.25">
      <c r="H1017" s="35"/>
    </row>
    <row r="1018" spans="8:8" x14ac:dyDescent="0.25">
      <c r="H1018" s="35"/>
    </row>
    <row r="1019" spans="8:8" x14ac:dyDescent="0.25">
      <c r="H1019" s="35"/>
    </row>
    <row r="1020" spans="8:8" x14ac:dyDescent="0.25">
      <c r="H1020" s="35"/>
    </row>
    <row r="1021" spans="8:8" x14ac:dyDescent="0.25">
      <c r="H1021" s="35"/>
    </row>
    <row r="1022" spans="8:8" x14ac:dyDescent="0.25">
      <c r="H1022" s="35"/>
    </row>
    <row r="1023" spans="8:8" x14ac:dyDescent="0.25">
      <c r="H1023" s="35"/>
    </row>
    <row r="1024" spans="8:8" x14ac:dyDescent="0.25">
      <c r="H1024" s="35"/>
    </row>
    <row r="1025" spans="8:8" x14ac:dyDescent="0.25">
      <c r="H1025" s="35"/>
    </row>
    <row r="1026" spans="8:8" x14ac:dyDescent="0.25">
      <c r="H1026" s="35"/>
    </row>
    <row r="1027" spans="8:8" x14ac:dyDescent="0.25">
      <c r="H1027" s="35"/>
    </row>
    <row r="1028" spans="8:8" x14ac:dyDescent="0.25">
      <c r="H1028" s="35"/>
    </row>
    <row r="1029" spans="8:8" x14ac:dyDescent="0.25">
      <c r="H1029" s="35"/>
    </row>
    <row r="1030" spans="8:8" x14ac:dyDescent="0.25">
      <c r="H1030" s="35"/>
    </row>
    <row r="1031" spans="8:8" x14ac:dyDescent="0.25">
      <c r="H1031" s="35"/>
    </row>
    <row r="1032" spans="8:8" x14ac:dyDescent="0.25">
      <c r="H1032" s="35"/>
    </row>
    <row r="1033" spans="8:8" x14ac:dyDescent="0.25">
      <c r="H1033" s="35"/>
    </row>
    <row r="1034" spans="8:8" x14ac:dyDescent="0.25">
      <c r="H1034" s="35"/>
    </row>
    <row r="1035" spans="8:8" x14ac:dyDescent="0.25">
      <c r="H1035" s="35"/>
    </row>
    <row r="1036" spans="8:8" x14ac:dyDescent="0.25">
      <c r="H1036" s="35"/>
    </row>
    <row r="1037" spans="8:8" x14ac:dyDescent="0.25">
      <c r="H1037" s="35"/>
    </row>
    <row r="1038" spans="8:8" x14ac:dyDescent="0.25">
      <c r="H1038" s="35"/>
    </row>
    <row r="1039" spans="8:8" x14ac:dyDescent="0.25">
      <c r="H1039" s="35"/>
    </row>
    <row r="1040" spans="8:8" x14ac:dyDescent="0.25">
      <c r="H1040" s="35"/>
    </row>
    <row r="1041" spans="8:8" x14ac:dyDescent="0.25">
      <c r="H1041" s="35"/>
    </row>
    <row r="1042" spans="8:8" x14ac:dyDescent="0.25">
      <c r="H1042" s="35"/>
    </row>
    <row r="1043" spans="8:8" x14ac:dyDescent="0.25">
      <c r="H1043" s="35"/>
    </row>
    <row r="1044" spans="8:8" x14ac:dyDescent="0.25">
      <c r="H1044" s="35"/>
    </row>
    <row r="1045" spans="8:8" x14ac:dyDescent="0.25">
      <c r="H1045" s="35"/>
    </row>
    <row r="1046" spans="8:8" x14ac:dyDescent="0.25">
      <c r="H1046" s="35"/>
    </row>
    <row r="1047" spans="8:8" x14ac:dyDescent="0.25">
      <c r="H1047" s="35"/>
    </row>
    <row r="1048" spans="8:8" x14ac:dyDescent="0.25">
      <c r="H1048" s="35"/>
    </row>
    <row r="1049" spans="8:8" x14ac:dyDescent="0.25">
      <c r="H1049" s="35"/>
    </row>
    <row r="1050" spans="8:8" x14ac:dyDescent="0.25">
      <c r="H1050" s="35"/>
    </row>
    <row r="1051" spans="8:8" x14ac:dyDescent="0.25">
      <c r="H1051" s="35"/>
    </row>
    <row r="1052" spans="8:8" x14ac:dyDescent="0.25">
      <c r="H1052" s="35"/>
    </row>
    <row r="1053" spans="8:8" x14ac:dyDescent="0.25">
      <c r="H1053" s="35"/>
    </row>
    <row r="1054" spans="8:8" x14ac:dyDescent="0.25">
      <c r="H1054" s="35"/>
    </row>
    <row r="1055" spans="8:8" x14ac:dyDescent="0.25">
      <c r="H1055" s="35"/>
    </row>
    <row r="1056" spans="8:8" x14ac:dyDescent="0.25">
      <c r="H1056" s="35"/>
    </row>
    <row r="1057" spans="8:8" x14ac:dyDescent="0.25">
      <c r="H1057" s="35"/>
    </row>
    <row r="1058" spans="8:8" x14ac:dyDescent="0.25">
      <c r="H1058" s="35"/>
    </row>
    <row r="1059" spans="8:8" x14ac:dyDescent="0.25">
      <c r="H1059" s="35"/>
    </row>
    <row r="1060" spans="8:8" x14ac:dyDescent="0.25">
      <c r="H1060" s="35"/>
    </row>
    <row r="1061" spans="8:8" x14ac:dyDescent="0.25">
      <c r="H1061" s="35"/>
    </row>
    <row r="1062" spans="8:8" x14ac:dyDescent="0.25">
      <c r="H1062" s="35"/>
    </row>
    <row r="1063" spans="8:8" x14ac:dyDescent="0.25">
      <c r="H1063" s="35"/>
    </row>
    <row r="1064" spans="8:8" x14ac:dyDescent="0.25">
      <c r="H1064" s="35"/>
    </row>
    <row r="1065" spans="8:8" x14ac:dyDescent="0.25">
      <c r="H1065" s="35"/>
    </row>
    <row r="1066" spans="8:8" x14ac:dyDescent="0.25">
      <c r="H1066" s="35"/>
    </row>
    <row r="1067" spans="8:8" x14ac:dyDescent="0.25">
      <c r="H1067" s="35"/>
    </row>
    <row r="1068" spans="8:8" x14ac:dyDescent="0.25">
      <c r="H1068" s="35"/>
    </row>
    <row r="1069" spans="8:8" x14ac:dyDescent="0.25">
      <c r="H1069" s="35"/>
    </row>
    <row r="1070" spans="8:8" x14ac:dyDescent="0.25">
      <c r="H1070" s="35"/>
    </row>
    <row r="1071" spans="8:8" x14ac:dyDescent="0.25">
      <c r="H1071" s="35"/>
    </row>
    <row r="1072" spans="8:8" x14ac:dyDescent="0.25">
      <c r="H1072" s="35"/>
    </row>
    <row r="1073" spans="8:8" x14ac:dyDescent="0.25">
      <c r="H1073" s="35"/>
    </row>
    <row r="1074" spans="8:8" x14ac:dyDescent="0.25">
      <c r="H1074" s="35"/>
    </row>
    <row r="1075" spans="8:8" x14ac:dyDescent="0.25">
      <c r="H1075" s="35"/>
    </row>
    <row r="1076" spans="8:8" x14ac:dyDescent="0.25">
      <c r="H1076" s="35"/>
    </row>
    <row r="1077" spans="8:8" x14ac:dyDescent="0.25">
      <c r="H1077" s="35"/>
    </row>
    <row r="1078" spans="8:8" x14ac:dyDescent="0.25">
      <c r="H1078" s="35"/>
    </row>
    <row r="1079" spans="8:8" x14ac:dyDescent="0.25">
      <c r="H1079" s="35"/>
    </row>
    <row r="1080" spans="8:8" x14ac:dyDescent="0.25">
      <c r="H1080" s="35"/>
    </row>
    <row r="1081" spans="8:8" x14ac:dyDescent="0.25">
      <c r="H1081" s="35"/>
    </row>
    <row r="1082" spans="8:8" x14ac:dyDescent="0.25">
      <c r="H1082" s="35"/>
    </row>
    <row r="1083" spans="8:8" x14ac:dyDescent="0.25">
      <c r="H1083" s="35"/>
    </row>
    <row r="1084" spans="8:8" x14ac:dyDescent="0.25">
      <c r="H1084" s="35"/>
    </row>
    <row r="1085" spans="8:8" x14ac:dyDescent="0.25">
      <c r="H1085" s="35"/>
    </row>
    <row r="1086" spans="8:8" x14ac:dyDescent="0.25">
      <c r="H1086" s="35"/>
    </row>
    <row r="1087" spans="8:8" x14ac:dyDescent="0.25">
      <c r="H1087" s="35"/>
    </row>
    <row r="1088" spans="8:8" x14ac:dyDescent="0.25">
      <c r="H1088" s="35"/>
    </row>
    <row r="1089" spans="8:8" x14ac:dyDescent="0.25">
      <c r="H1089" s="35"/>
    </row>
    <row r="1090" spans="8:8" x14ac:dyDescent="0.25">
      <c r="H1090" s="35"/>
    </row>
    <row r="1091" spans="8:8" x14ac:dyDescent="0.25">
      <c r="H1091" s="35"/>
    </row>
    <row r="1092" spans="8:8" x14ac:dyDescent="0.25">
      <c r="H1092" s="35"/>
    </row>
    <row r="1093" spans="8:8" x14ac:dyDescent="0.25">
      <c r="H1093" s="35"/>
    </row>
    <row r="1094" spans="8:8" x14ac:dyDescent="0.25">
      <c r="H1094" s="35"/>
    </row>
    <row r="1095" spans="8:8" x14ac:dyDescent="0.25">
      <c r="H1095" s="35"/>
    </row>
    <row r="1096" spans="8:8" x14ac:dyDescent="0.25">
      <c r="H1096" s="35"/>
    </row>
    <row r="1097" spans="8:8" x14ac:dyDescent="0.25">
      <c r="H1097" s="35"/>
    </row>
    <row r="1098" spans="8:8" x14ac:dyDescent="0.25">
      <c r="H1098" s="35"/>
    </row>
    <row r="1099" spans="8:8" x14ac:dyDescent="0.25">
      <c r="H1099" s="35"/>
    </row>
    <row r="1100" spans="8:8" x14ac:dyDescent="0.25">
      <c r="H1100" s="35"/>
    </row>
    <row r="1101" spans="8:8" x14ac:dyDescent="0.25">
      <c r="H1101" s="35"/>
    </row>
    <row r="1102" spans="8:8" x14ac:dyDescent="0.25">
      <c r="H1102" s="35"/>
    </row>
    <row r="1103" spans="8:8" x14ac:dyDescent="0.25">
      <c r="H1103" s="35"/>
    </row>
    <row r="1104" spans="8:8" x14ac:dyDescent="0.25">
      <c r="H1104" s="35"/>
    </row>
    <row r="1105" spans="8:8" x14ac:dyDescent="0.25">
      <c r="H1105" s="35"/>
    </row>
    <row r="1106" spans="8:8" x14ac:dyDescent="0.25">
      <c r="H1106" s="35"/>
    </row>
    <row r="1107" spans="8:8" x14ac:dyDescent="0.25">
      <c r="H1107" s="35"/>
    </row>
    <row r="1108" spans="8:8" x14ac:dyDescent="0.25">
      <c r="H1108" s="35"/>
    </row>
    <row r="1109" spans="8:8" x14ac:dyDescent="0.25">
      <c r="H1109" s="35"/>
    </row>
    <row r="1110" spans="8:8" x14ac:dyDescent="0.25">
      <c r="H1110" s="35"/>
    </row>
    <row r="1111" spans="8:8" x14ac:dyDescent="0.25">
      <c r="H1111" s="35"/>
    </row>
    <row r="1112" spans="8:8" x14ac:dyDescent="0.25">
      <c r="H1112" s="35"/>
    </row>
    <row r="1113" spans="8:8" x14ac:dyDescent="0.25">
      <c r="H1113" s="35"/>
    </row>
    <row r="1114" spans="8:8" x14ac:dyDescent="0.25">
      <c r="H1114" s="35"/>
    </row>
    <row r="1115" spans="8:8" x14ac:dyDescent="0.25">
      <c r="H1115" s="35"/>
    </row>
    <row r="1116" spans="8:8" x14ac:dyDescent="0.25">
      <c r="H1116" s="35"/>
    </row>
    <row r="1117" spans="8:8" x14ac:dyDescent="0.25">
      <c r="H1117" s="35"/>
    </row>
    <row r="1118" spans="8:8" x14ac:dyDescent="0.25">
      <c r="H1118" s="35"/>
    </row>
    <row r="1119" spans="8:8" x14ac:dyDescent="0.25">
      <c r="H1119" s="35"/>
    </row>
    <row r="1120" spans="8:8" x14ac:dyDescent="0.25">
      <c r="H1120" s="35"/>
    </row>
    <row r="1121" spans="8:8" x14ac:dyDescent="0.25">
      <c r="H1121" s="35"/>
    </row>
    <row r="1122" spans="8:8" x14ac:dyDescent="0.25">
      <c r="H1122" s="35"/>
    </row>
    <row r="1123" spans="8:8" x14ac:dyDescent="0.25">
      <c r="H1123" s="35"/>
    </row>
    <row r="1124" spans="8:8" x14ac:dyDescent="0.25">
      <c r="H1124" s="35"/>
    </row>
    <row r="1125" spans="8:8" x14ac:dyDescent="0.25">
      <c r="H1125" s="35"/>
    </row>
    <row r="1126" spans="8:8" x14ac:dyDescent="0.25">
      <c r="H1126" s="35"/>
    </row>
    <row r="1127" spans="8:8" x14ac:dyDescent="0.25">
      <c r="H1127" s="35"/>
    </row>
    <row r="1128" spans="8:8" x14ac:dyDescent="0.25">
      <c r="H1128" s="35"/>
    </row>
    <row r="1129" spans="8:8" x14ac:dyDescent="0.25">
      <c r="H1129" s="35"/>
    </row>
    <row r="1130" spans="8:8" x14ac:dyDescent="0.25">
      <c r="H1130" s="35"/>
    </row>
    <row r="1131" spans="8:8" x14ac:dyDescent="0.25">
      <c r="H1131" s="35"/>
    </row>
    <row r="1132" spans="8:8" x14ac:dyDescent="0.25">
      <c r="H1132" s="35"/>
    </row>
    <row r="1133" spans="8:8" x14ac:dyDescent="0.25">
      <c r="H1133" s="35"/>
    </row>
    <row r="1134" spans="8:8" x14ac:dyDescent="0.25">
      <c r="H1134" s="35"/>
    </row>
    <row r="1135" spans="8:8" x14ac:dyDescent="0.25">
      <c r="H1135" s="35"/>
    </row>
    <row r="1136" spans="8:8" x14ac:dyDescent="0.25">
      <c r="H1136" s="35"/>
    </row>
    <row r="1137" spans="8:8" x14ac:dyDescent="0.25">
      <c r="H1137" s="35"/>
    </row>
    <row r="1138" spans="8:8" x14ac:dyDescent="0.25">
      <c r="H1138" s="35"/>
    </row>
    <row r="1139" spans="8:8" x14ac:dyDescent="0.25">
      <c r="H1139" s="35"/>
    </row>
    <row r="1140" spans="8:8" x14ac:dyDescent="0.25">
      <c r="H1140" s="35"/>
    </row>
    <row r="1141" spans="8:8" x14ac:dyDescent="0.25">
      <c r="H1141" s="35"/>
    </row>
    <row r="1142" spans="8:8" x14ac:dyDescent="0.25">
      <c r="H1142" s="35"/>
    </row>
    <row r="1143" spans="8:8" x14ac:dyDescent="0.25">
      <c r="H1143" s="35"/>
    </row>
    <row r="1144" spans="8:8" x14ac:dyDescent="0.25">
      <c r="H1144" s="35"/>
    </row>
    <row r="1145" spans="8:8" x14ac:dyDescent="0.25">
      <c r="H1145" s="35"/>
    </row>
    <row r="1146" spans="8:8" x14ac:dyDescent="0.25">
      <c r="H1146" s="35"/>
    </row>
    <row r="1147" spans="8:8" x14ac:dyDescent="0.25">
      <c r="H1147" s="35"/>
    </row>
    <row r="1148" spans="8:8" x14ac:dyDescent="0.25">
      <c r="H1148" s="35"/>
    </row>
    <row r="1149" spans="8:8" x14ac:dyDescent="0.25">
      <c r="H1149" s="35"/>
    </row>
    <row r="1150" spans="8:8" x14ac:dyDescent="0.25">
      <c r="H1150" s="35"/>
    </row>
    <row r="1151" spans="8:8" x14ac:dyDescent="0.25">
      <c r="H1151" s="35"/>
    </row>
    <row r="1152" spans="8:8" x14ac:dyDescent="0.25">
      <c r="H1152" s="35"/>
    </row>
    <row r="1153" spans="8:8" x14ac:dyDescent="0.25">
      <c r="H1153" s="35"/>
    </row>
    <row r="1154" spans="8:8" x14ac:dyDescent="0.25">
      <c r="H1154" s="35"/>
    </row>
    <row r="1155" spans="8:8" x14ac:dyDescent="0.25">
      <c r="H1155" s="35"/>
    </row>
    <row r="1156" spans="8:8" x14ac:dyDescent="0.25">
      <c r="H1156" s="35"/>
    </row>
    <row r="1157" spans="8:8" x14ac:dyDescent="0.25">
      <c r="H1157" s="35"/>
    </row>
    <row r="1158" spans="8:8" x14ac:dyDescent="0.25">
      <c r="H1158" s="35"/>
    </row>
    <row r="1159" spans="8:8" x14ac:dyDescent="0.25">
      <c r="H1159" s="35"/>
    </row>
    <row r="1160" spans="8:8" x14ac:dyDescent="0.25">
      <c r="H1160" s="35"/>
    </row>
    <row r="1161" spans="8:8" x14ac:dyDescent="0.25">
      <c r="H1161" s="35"/>
    </row>
    <row r="1162" spans="8:8" x14ac:dyDescent="0.25">
      <c r="H1162" s="35"/>
    </row>
    <row r="1163" spans="8:8" x14ac:dyDescent="0.25">
      <c r="H1163" s="35"/>
    </row>
    <row r="1164" spans="8:8" x14ac:dyDescent="0.25">
      <c r="H1164" s="35"/>
    </row>
    <row r="1165" spans="8:8" x14ac:dyDescent="0.25">
      <c r="H1165" s="35"/>
    </row>
    <row r="1166" spans="8:8" x14ac:dyDescent="0.25">
      <c r="H1166" s="35"/>
    </row>
    <row r="1167" spans="8:8" x14ac:dyDescent="0.25">
      <c r="H1167" s="35"/>
    </row>
    <row r="1168" spans="8:8" x14ac:dyDescent="0.25">
      <c r="H1168" s="35"/>
    </row>
    <row r="1169" spans="8:8" x14ac:dyDescent="0.25">
      <c r="H1169" s="35"/>
    </row>
    <row r="1170" spans="8:8" x14ac:dyDescent="0.25">
      <c r="H1170" s="35"/>
    </row>
    <row r="1171" spans="8:8" x14ac:dyDescent="0.25">
      <c r="H1171" s="35"/>
    </row>
    <row r="1172" spans="8:8" x14ac:dyDescent="0.25">
      <c r="H1172" s="35"/>
    </row>
    <row r="1173" spans="8:8" x14ac:dyDescent="0.25">
      <c r="H1173" s="35"/>
    </row>
    <row r="1174" spans="8:8" x14ac:dyDescent="0.25">
      <c r="H1174" s="35"/>
    </row>
    <row r="1175" spans="8:8" x14ac:dyDescent="0.25">
      <c r="H1175" s="35"/>
    </row>
    <row r="1176" spans="8:8" x14ac:dyDescent="0.25">
      <c r="H1176" s="35"/>
    </row>
    <row r="1177" spans="8:8" x14ac:dyDescent="0.25">
      <c r="H1177" s="35"/>
    </row>
    <row r="1178" spans="8:8" x14ac:dyDescent="0.25">
      <c r="H1178" s="35"/>
    </row>
    <row r="1179" spans="8:8" x14ac:dyDescent="0.25">
      <c r="H1179" s="35"/>
    </row>
    <row r="1180" spans="8:8" x14ac:dyDescent="0.25">
      <c r="H1180" s="35"/>
    </row>
    <row r="1181" spans="8:8" x14ac:dyDescent="0.25">
      <c r="H1181" s="35"/>
    </row>
    <row r="1182" spans="8:8" x14ac:dyDescent="0.25">
      <c r="H1182" s="35"/>
    </row>
    <row r="1183" spans="8:8" x14ac:dyDescent="0.25">
      <c r="H1183" s="35"/>
    </row>
    <row r="1184" spans="8:8" x14ac:dyDescent="0.25">
      <c r="H1184" s="35"/>
    </row>
    <row r="1185" spans="8:8" x14ac:dyDescent="0.25">
      <c r="H1185" s="35"/>
    </row>
    <row r="1186" spans="8:8" x14ac:dyDescent="0.25">
      <c r="H1186" s="35"/>
    </row>
    <row r="1187" spans="8:8" x14ac:dyDescent="0.25">
      <c r="H1187" s="35"/>
    </row>
    <row r="1188" spans="8:8" x14ac:dyDescent="0.25">
      <c r="H1188" s="35"/>
    </row>
    <row r="1189" spans="8:8" x14ac:dyDescent="0.25">
      <c r="H1189" s="35"/>
    </row>
    <row r="1190" spans="8:8" x14ac:dyDescent="0.25">
      <c r="H1190" s="35"/>
    </row>
    <row r="1191" spans="8:8" x14ac:dyDescent="0.25">
      <c r="H1191" s="35"/>
    </row>
    <row r="1192" spans="8:8" x14ac:dyDescent="0.25">
      <c r="H1192" s="35"/>
    </row>
    <row r="1193" spans="8:8" x14ac:dyDescent="0.25">
      <c r="H1193" s="35"/>
    </row>
    <row r="1194" spans="8:8" x14ac:dyDescent="0.25">
      <c r="H1194" s="35"/>
    </row>
    <row r="1195" spans="8:8" x14ac:dyDescent="0.25">
      <c r="H1195" s="35"/>
    </row>
    <row r="1196" spans="8:8" x14ac:dyDescent="0.25">
      <c r="H1196" s="35"/>
    </row>
    <row r="1197" spans="8:8" x14ac:dyDescent="0.25">
      <c r="H1197" s="35"/>
    </row>
    <row r="1198" spans="8:8" x14ac:dyDescent="0.25">
      <c r="H1198" s="35"/>
    </row>
    <row r="1199" spans="8:8" x14ac:dyDescent="0.25">
      <c r="H1199" s="35"/>
    </row>
    <row r="1200" spans="8:8" x14ac:dyDescent="0.25">
      <c r="H1200" s="35"/>
    </row>
    <row r="1201" spans="8:8" x14ac:dyDescent="0.25">
      <c r="H1201" s="35"/>
    </row>
    <row r="1202" spans="8:8" x14ac:dyDescent="0.25">
      <c r="H1202" s="35"/>
    </row>
    <row r="1203" spans="8:8" x14ac:dyDescent="0.25">
      <c r="H1203" s="35"/>
    </row>
    <row r="1204" spans="8:8" x14ac:dyDescent="0.25">
      <c r="H1204" s="35"/>
    </row>
    <row r="1205" spans="8:8" x14ac:dyDescent="0.25">
      <c r="H1205" s="35"/>
    </row>
    <row r="1206" spans="8:8" x14ac:dyDescent="0.25">
      <c r="H1206" s="35"/>
    </row>
    <row r="1207" spans="8:8" x14ac:dyDescent="0.25">
      <c r="H1207" s="35"/>
    </row>
    <row r="1208" spans="8:8" x14ac:dyDescent="0.25">
      <c r="H1208" s="35"/>
    </row>
    <row r="1209" spans="8:8" x14ac:dyDescent="0.25">
      <c r="H1209" s="35"/>
    </row>
    <row r="1210" spans="8:8" x14ac:dyDescent="0.25">
      <c r="H1210" s="35"/>
    </row>
    <row r="1211" spans="8:8" x14ac:dyDescent="0.25">
      <c r="H1211" s="35"/>
    </row>
    <row r="1212" spans="8:8" x14ac:dyDescent="0.25">
      <c r="H1212" s="35"/>
    </row>
    <row r="1213" spans="8:8" x14ac:dyDescent="0.25">
      <c r="H1213" s="35"/>
    </row>
    <row r="1214" spans="8:8" x14ac:dyDescent="0.25">
      <c r="H1214" s="35"/>
    </row>
    <row r="1215" spans="8:8" x14ac:dyDescent="0.25">
      <c r="H1215" s="35"/>
    </row>
    <row r="1216" spans="8:8" x14ac:dyDescent="0.25">
      <c r="H1216" s="35"/>
    </row>
    <row r="1217" spans="8:8" x14ac:dyDescent="0.25">
      <c r="H1217" s="35"/>
    </row>
    <row r="1218" spans="8:8" x14ac:dyDescent="0.25">
      <c r="H1218" s="35"/>
    </row>
    <row r="1219" spans="8:8" x14ac:dyDescent="0.25">
      <c r="H1219" s="35"/>
    </row>
    <row r="1220" spans="8:8" x14ac:dyDescent="0.25">
      <c r="H1220" s="35"/>
    </row>
    <row r="1221" spans="8:8" x14ac:dyDescent="0.25">
      <c r="H1221" s="35"/>
    </row>
    <row r="1222" spans="8:8" x14ac:dyDescent="0.25">
      <c r="H1222" s="35"/>
    </row>
    <row r="1223" spans="8:8" x14ac:dyDescent="0.25">
      <c r="H1223" s="35"/>
    </row>
    <row r="1224" spans="8:8" x14ac:dyDescent="0.25">
      <c r="H1224" s="35"/>
    </row>
    <row r="1225" spans="8:8" x14ac:dyDescent="0.25">
      <c r="H1225" s="35"/>
    </row>
    <row r="1226" spans="8:8" x14ac:dyDescent="0.25">
      <c r="H1226" s="35"/>
    </row>
    <row r="1227" spans="8:8" x14ac:dyDescent="0.25">
      <c r="H1227" s="35"/>
    </row>
    <row r="1228" spans="8:8" x14ac:dyDescent="0.25">
      <c r="H1228" s="35"/>
    </row>
    <row r="1229" spans="8:8" x14ac:dyDescent="0.25">
      <c r="H1229" s="35"/>
    </row>
    <row r="1230" spans="8:8" x14ac:dyDescent="0.25">
      <c r="H1230" s="35"/>
    </row>
    <row r="1231" spans="8:8" x14ac:dyDescent="0.25">
      <c r="H1231" s="35"/>
    </row>
    <row r="1232" spans="8:8" x14ac:dyDescent="0.25">
      <c r="H1232" s="35"/>
    </row>
    <row r="1233" spans="8:8" x14ac:dyDescent="0.25">
      <c r="H1233" s="35"/>
    </row>
    <row r="1234" spans="8:8" x14ac:dyDescent="0.25">
      <c r="H1234" s="35"/>
    </row>
    <row r="1235" spans="8:8" x14ac:dyDescent="0.25">
      <c r="H1235" s="35"/>
    </row>
    <row r="1236" spans="8:8" x14ac:dyDescent="0.25">
      <c r="H1236" s="35"/>
    </row>
    <row r="1237" spans="8:8" x14ac:dyDescent="0.25">
      <c r="H1237" s="35"/>
    </row>
    <row r="1238" spans="8:8" x14ac:dyDescent="0.25">
      <c r="H1238" s="35"/>
    </row>
    <row r="1239" spans="8:8" x14ac:dyDescent="0.25">
      <c r="H1239" s="35"/>
    </row>
    <row r="1240" spans="8:8" x14ac:dyDescent="0.25">
      <c r="H1240" s="35"/>
    </row>
    <row r="1241" spans="8:8" x14ac:dyDescent="0.25">
      <c r="H1241" s="35"/>
    </row>
    <row r="1242" spans="8:8" x14ac:dyDescent="0.25">
      <c r="H1242" s="35"/>
    </row>
    <row r="1243" spans="8:8" x14ac:dyDescent="0.25">
      <c r="H1243" s="35"/>
    </row>
    <row r="1244" spans="8:8" x14ac:dyDescent="0.25">
      <c r="H1244" s="35"/>
    </row>
    <row r="1245" spans="8:8" x14ac:dyDescent="0.25">
      <c r="H1245" s="35"/>
    </row>
    <row r="1246" spans="8:8" x14ac:dyDescent="0.25">
      <c r="H1246" s="35"/>
    </row>
    <row r="1247" spans="8:8" x14ac:dyDescent="0.25">
      <c r="H1247" s="35"/>
    </row>
    <row r="1248" spans="8:8" x14ac:dyDescent="0.25">
      <c r="H1248" s="35"/>
    </row>
    <row r="1249" spans="8:8" x14ac:dyDescent="0.25">
      <c r="H1249" s="35"/>
    </row>
    <row r="1250" spans="8:8" x14ac:dyDescent="0.25">
      <c r="H1250" s="35"/>
    </row>
    <row r="1251" spans="8:8" x14ac:dyDescent="0.25">
      <c r="H1251" s="35"/>
    </row>
    <row r="1252" spans="8:8" x14ac:dyDescent="0.25">
      <c r="H1252" s="35"/>
    </row>
    <row r="1253" spans="8:8" x14ac:dyDescent="0.25">
      <c r="H1253" s="35"/>
    </row>
    <row r="1254" spans="8:8" x14ac:dyDescent="0.25">
      <c r="H1254" s="35"/>
    </row>
    <row r="1255" spans="8:8" x14ac:dyDescent="0.25">
      <c r="H1255" s="35"/>
    </row>
    <row r="1256" spans="8:8" x14ac:dyDescent="0.25">
      <c r="H1256" s="35"/>
    </row>
    <row r="1257" spans="8:8" x14ac:dyDescent="0.25">
      <c r="H1257" s="35"/>
    </row>
    <row r="1258" spans="8:8" x14ac:dyDescent="0.25">
      <c r="H1258" s="35"/>
    </row>
    <row r="1259" spans="8:8" x14ac:dyDescent="0.25">
      <c r="H1259" s="35"/>
    </row>
    <row r="1260" spans="8:8" x14ac:dyDescent="0.25">
      <c r="H1260" s="35"/>
    </row>
    <row r="1261" spans="8:8" x14ac:dyDescent="0.25">
      <c r="H1261" s="35"/>
    </row>
    <row r="1262" spans="8:8" x14ac:dyDescent="0.25">
      <c r="H1262" s="35"/>
    </row>
    <row r="1263" spans="8:8" x14ac:dyDescent="0.25">
      <c r="H1263" s="35"/>
    </row>
    <row r="1264" spans="8:8" x14ac:dyDescent="0.25">
      <c r="H1264" s="35"/>
    </row>
    <row r="1265" spans="8:8" x14ac:dyDescent="0.25">
      <c r="H1265" s="35"/>
    </row>
    <row r="1266" spans="8:8" x14ac:dyDescent="0.25">
      <c r="H1266" s="35"/>
    </row>
    <row r="1267" spans="8:8" x14ac:dyDescent="0.25">
      <c r="H1267" s="35"/>
    </row>
    <row r="1268" spans="8:8" x14ac:dyDescent="0.25">
      <c r="H1268" s="35"/>
    </row>
    <row r="1269" spans="8:8" x14ac:dyDescent="0.25">
      <c r="H1269" s="35"/>
    </row>
    <row r="1270" spans="8:8" x14ac:dyDescent="0.25">
      <c r="H1270" s="35"/>
    </row>
    <row r="1271" spans="8:8" x14ac:dyDescent="0.25">
      <c r="H1271" s="35"/>
    </row>
    <row r="1272" spans="8:8" x14ac:dyDescent="0.25">
      <c r="H1272" s="35"/>
    </row>
    <row r="1273" spans="8:8" x14ac:dyDescent="0.25">
      <c r="H1273" s="35"/>
    </row>
    <row r="1274" spans="8:8" x14ac:dyDescent="0.25">
      <c r="H1274" s="35"/>
    </row>
    <row r="1275" spans="8:8" x14ac:dyDescent="0.25">
      <c r="H1275" s="35"/>
    </row>
    <row r="1276" spans="8:8" x14ac:dyDescent="0.25">
      <c r="H1276" s="35"/>
    </row>
    <row r="1277" spans="8:8" x14ac:dyDescent="0.25">
      <c r="H1277" s="35"/>
    </row>
    <row r="1278" spans="8:8" x14ac:dyDescent="0.25">
      <c r="H1278" s="35"/>
    </row>
    <row r="1279" spans="8:8" x14ac:dyDescent="0.25">
      <c r="H1279" s="35"/>
    </row>
    <row r="1280" spans="8:8" x14ac:dyDescent="0.25">
      <c r="H1280" s="35"/>
    </row>
    <row r="1281" spans="8:8" x14ac:dyDescent="0.25">
      <c r="H1281" s="35"/>
    </row>
    <row r="1282" spans="8:8" x14ac:dyDescent="0.25">
      <c r="H1282" s="35"/>
    </row>
    <row r="1283" spans="8:8" x14ac:dyDescent="0.25">
      <c r="H1283" s="35"/>
    </row>
    <row r="1284" spans="8:8" x14ac:dyDescent="0.25">
      <c r="H1284" s="35"/>
    </row>
    <row r="1285" spans="8:8" x14ac:dyDescent="0.25">
      <c r="H1285" s="35"/>
    </row>
    <row r="1286" spans="8:8" x14ac:dyDescent="0.25">
      <c r="H1286" s="35"/>
    </row>
    <row r="1287" spans="8:8" x14ac:dyDescent="0.25">
      <c r="H1287" s="35"/>
    </row>
    <row r="1288" spans="8:8" x14ac:dyDescent="0.25">
      <c r="H1288" s="35"/>
    </row>
    <row r="1289" spans="8:8" x14ac:dyDescent="0.25">
      <c r="H1289" s="35"/>
    </row>
    <row r="1290" spans="8:8" x14ac:dyDescent="0.25">
      <c r="H1290" s="35"/>
    </row>
    <row r="1291" spans="8:8" x14ac:dyDescent="0.25">
      <c r="H1291" s="35"/>
    </row>
    <row r="1292" spans="8:8" x14ac:dyDescent="0.25">
      <c r="H1292" s="35"/>
    </row>
    <row r="1293" spans="8:8" x14ac:dyDescent="0.25">
      <c r="H1293" s="35"/>
    </row>
    <row r="1294" spans="8:8" x14ac:dyDescent="0.25">
      <c r="H1294" s="35"/>
    </row>
    <row r="1295" spans="8:8" x14ac:dyDescent="0.25">
      <c r="H1295" s="35"/>
    </row>
    <row r="1296" spans="8:8" x14ac:dyDescent="0.25">
      <c r="H1296" s="35"/>
    </row>
    <row r="1297" spans="8:8" x14ac:dyDescent="0.25">
      <c r="H1297" s="35"/>
    </row>
    <row r="1298" spans="8:8" x14ac:dyDescent="0.25">
      <c r="H1298" s="35"/>
    </row>
    <row r="1299" spans="8:8" x14ac:dyDescent="0.25">
      <c r="H1299" s="35"/>
    </row>
    <row r="1300" spans="8:8" x14ac:dyDescent="0.25">
      <c r="H1300" s="35"/>
    </row>
    <row r="1301" spans="8:8" x14ac:dyDescent="0.25">
      <c r="H1301" s="35"/>
    </row>
    <row r="1302" spans="8:8" x14ac:dyDescent="0.25">
      <c r="H1302" s="35"/>
    </row>
    <row r="1303" spans="8:8" x14ac:dyDescent="0.25">
      <c r="H1303" s="35"/>
    </row>
    <row r="1304" spans="8:8" x14ac:dyDescent="0.25">
      <c r="H1304" s="35"/>
    </row>
    <row r="1305" spans="8:8" x14ac:dyDescent="0.25">
      <c r="H1305" s="35"/>
    </row>
    <row r="1306" spans="8:8" x14ac:dyDescent="0.25">
      <c r="H1306" s="35"/>
    </row>
    <row r="1307" spans="8:8" x14ac:dyDescent="0.25">
      <c r="H1307" s="35"/>
    </row>
    <row r="1308" spans="8:8" x14ac:dyDescent="0.25">
      <c r="H1308" s="35"/>
    </row>
    <row r="1309" spans="8:8" x14ac:dyDescent="0.25">
      <c r="H1309" s="35"/>
    </row>
    <row r="1310" spans="8:8" x14ac:dyDescent="0.25">
      <c r="H1310" s="35"/>
    </row>
    <row r="1311" spans="8:8" x14ac:dyDescent="0.25">
      <c r="H1311" s="35"/>
    </row>
    <row r="1312" spans="8:8" x14ac:dyDescent="0.25">
      <c r="H1312" s="35"/>
    </row>
    <row r="1313" spans="8:8" x14ac:dyDescent="0.25">
      <c r="H1313" s="35"/>
    </row>
    <row r="1314" spans="8:8" x14ac:dyDescent="0.25">
      <c r="H1314" s="35"/>
    </row>
    <row r="1315" spans="8:8" x14ac:dyDescent="0.25">
      <c r="H1315" s="35"/>
    </row>
    <row r="1316" spans="8:8" x14ac:dyDescent="0.25">
      <c r="H1316" s="35"/>
    </row>
    <row r="1317" spans="8:8" x14ac:dyDescent="0.25">
      <c r="H1317" s="35"/>
    </row>
    <row r="1318" spans="8:8" x14ac:dyDescent="0.25">
      <c r="H1318" s="35"/>
    </row>
    <row r="1319" spans="8:8" x14ac:dyDescent="0.25">
      <c r="H1319" s="35"/>
    </row>
    <row r="1320" spans="8:8" x14ac:dyDescent="0.25">
      <c r="H1320" s="35"/>
    </row>
    <row r="1321" spans="8:8" x14ac:dyDescent="0.25">
      <c r="H1321" s="35"/>
    </row>
    <row r="1322" spans="8:8" x14ac:dyDescent="0.25">
      <c r="H1322" s="35"/>
    </row>
    <row r="1323" spans="8:8" x14ac:dyDescent="0.25">
      <c r="H1323" s="35"/>
    </row>
    <row r="1324" spans="8:8" x14ac:dyDescent="0.25">
      <c r="H1324" s="35"/>
    </row>
    <row r="1325" spans="8:8" x14ac:dyDescent="0.25">
      <c r="H1325" s="35"/>
    </row>
    <row r="1326" spans="8:8" x14ac:dyDescent="0.25">
      <c r="H1326" s="35"/>
    </row>
    <row r="1327" spans="8:8" x14ac:dyDescent="0.25">
      <c r="H1327" s="35"/>
    </row>
    <row r="1328" spans="8:8" x14ac:dyDescent="0.25">
      <c r="H1328" s="35"/>
    </row>
    <row r="1329" spans="8:8" x14ac:dyDescent="0.25">
      <c r="H1329" s="35"/>
    </row>
    <row r="1330" spans="8:8" x14ac:dyDescent="0.25">
      <c r="H1330" s="35"/>
    </row>
    <row r="1331" spans="8:8" x14ac:dyDescent="0.25">
      <c r="H1331" s="35"/>
    </row>
    <row r="1332" spans="8:8" x14ac:dyDescent="0.25">
      <c r="H1332" s="35"/>
    </row>
    <row r="1333" spans="8:8" x14ac:dyDescent="0.25">
      <c r="H1333" s="35"/>
    </row>
    <row r="1334" spans="8:8" x14ac:dyDescent="0.25">
      <c r="H1334" s="35"/>
    </row>
    <row r="1335" spans="8:8" x14ac:dyDescent="0.25">
      <c r="H1335" s="35"/>
    </row>
    <row r="1336" spans="8:8" x14ac:dyDescent="0.25">
      <c r="H1336" s="35"/>
    </row>
    <row r="1337" spans="8:8" x14ac:dyDescent="0.25">
      <c r="H1337" s="35"/>
    </row>
    <row r="1338" spans="8:8" x14ac:dyDescent="0.25">
      <c r="H1338" s="35"/>
    </row>
    <row r="1339" spans="8:8" x14ac:dyDescent="0.25">
      <c r="H1339" s="35"/>
    </row>
    <row r="1340" spans="8:8" x14ac:dyDescent="0.25">
      <c r="H1340" s="35"/>
    </row>
    <row r="1341" spans="8:8" x14ac:dyDescent="0.25">
      <c r="H1341" s="35"/>
    </row>
    <row r="1342" spans="8:8" x14ac:dyDescent="0.25">
      <c r="H1342" s="35"/>
    </row>
    <row r="1343" spans="8:8" x14ac:dyDescent="0.25">
      <c r="H1343" s="35"/>
    </row>
    <row r="1344" spans="8:8" x14ac:dyDescent="0.25">
      <c r="H1344" s="35"/>
    </row>
    <row r="1345" spans="8:8" x14ac:dyDescent="0.25">
      <c r="H1345" s="35"/>
    </row>
    <row r="1346" spans="8:8" x14ac:dyDescent="0.25">
      <c r="H1346" s="35"/>
    </row>
    <row r="1347" spans="8:8" x14ac:dyDescent="0.25">
      <c r="H1347" s="35"/>
    </row>
    <row r="1348" spans="8:8" x14ac:dyDescent="0.25">
      <c r="H1348" s="35"/>
    </row>
    <row r="1349" spans="8:8" x14ac:dyDescent="0.25">
      <c r="H1349" s="35"/>
    </row>
    <row r="1350" spans="8:8" x14ac:dyDescent="0.25">
      <c r="H1350" s="35"/>
    </row>
    <row r="1351" spans="8:8" x14ac:dyDescent="0.25">
      <c r="H1351" s="35"/>
    </row>
    <row r="1352" spans="8:8" x14ac:dyDescent="0.25">
      <c r="H1352" s="35"/>
    </row>
    <row r="1353" spans="8:8" x14ac:dyDescent="0.25">
      <c r="H1353" s="35"/>
    </row>
    <row r="1354" spans="8:8" x14ac:dyDescent="0.25">
      <c r="H1354" s="35"/>
    </row>
    <row r="1355" spans="8:8" x14ac:dyDescent="0.25">
      <c r="H1355" s="35"/>
    </row>
    <row r="1356" spans="8:8" x14ac:dyDescent="0.25">
      <c r="H1356" s="35"/>
    </row>
    <row r="1357" spans="8:8" x14ac:dyDescent="0.25">
      <c r="H1357" s="35"/>
    </row>
    <row r="1358" spans="8:8" x14ac:dyDescent="0.25">
      <c r="H1358" s="35"/>
    </row>
    <row r="1359" spans="8:8" x14ac:dyDescent="0.25">
      <c r="H1359" s="35"/>
    </row>
    <row r="1360" spans="8:8" x14ac:dyDescent="0.25">
      <c r="H1360" s="35"/>
    </row>
    <row r="1361" spans="8:8" x14ac:dyDescent="0.25">
      <c r="H1361" s="35"/>
    </row>
    <row r="1362" spans="8:8" x14ac:dyDescent="0.25">
      <c r="H1362" s="35"/>
    </row>
    <row r="1363" spans="8:8" x14ac:dyDescent="0.25">
      <c r="H1363" s="35"/>
    </row>
    <row r="1364" spans="8:8" x14ac:dyDescent="0.25">
      <c r="H1364" s="35"/>
    </row>
    <row r="1365" spans="8:8" x14ac:dyDescent="0.25">
      <c r="H1365" s="35"/>
    </row>
    <row r="1366" spans="8:8" x14ac:dyDescent="0.25">
      <c r="H1366" s="35"/>
    </row>
    <row r="1367" spans="8:8" x14ac:dyDescent="0.25">
      <c r="H1367" s="35"/>
    </row>
    <row r="1368" spans="8:8" x14ac:dyDescent="0.25">
      <c r="H1368" s="35"/>
    </row>
    <row r="1369" spans="8:8" x14ac:dyDescent="0.25">
      <c r="H1369" s="35"/>
    </row>
    <row r="1370" spans="8:8" x14ac:dyDescent="0.25">
      <c r="H1370" s="35"/>
    </row>
    <row r="1371" spans="8:8" x14ac:dyDescent="0.25">
      <c r="H1371" s="35"/>
    </row>
    <row r="1372" spans="8:8" x14ac:dyDescent="0.25">
      <c r="H1372" s="35"/>
    </row>
    <row r="1373" spans="8:8" x14ac:dyDescent="0.25">
      <c r="H1373" s="35"/>
    </row>
    <row r="1374" spans="8:8" x14ac:dyDescent="0.25">
      <c r="H1374" s="35"/>
    </row>
    <row r="1375" spans="8:8" x14ac:dyDescent="0.25">
      <c r="H1375" s="35"/>
    </row>
    <row r="1376" spans="8:8" x14ac:dyDescent="0.25">
      <c r="H1376" s="35"/>
    </row>
    <row r="1377" spans="8:8" x14ac:dyDescent="0.25">
      <c r="H1377" s="35"/>
    </row>
    <row r="1378" spans="8:8" x14ac:dyDescent="0.25">
      <c r="H1378" s="35"/>
    </row>
    <row r="1379" spans="8:8" x14ac:dyDescent="0.25">
      <c r="H1379" s="35"/>
    </row>
    <row r="1380" spans="8:8" x14ac:dyDescent="0.25">
      <c r="H1380" s="35"/>
    </row>
    <row r="1381" spans="8:8" x14ac:dyDescent="0.25">
      <c r="H1381" s="35"/>
    </row>
    <row r="1382" spans="8:8" x14ac:dyDescent="0.25">
      <c r="H1382" s="35"/>
    </row>
    <row r="1383" spans="8:8" x14ac:dyDescent="0.25">
      <c r="H1383" s="35"/>
    </row>
    <row r="1384" spans="8:8" x14ac:dyDescent="0.25">
      <c r="H1384" s="35"/>
    </row>
    <row r="1385" spans="8:8" x14ac:dyDescent="0.25">
      <c r="H1385" s="35"/>
    </row>
    <row r="1386" spans="8:8" x14ac:dyDescent="0.25">
      <c r="H1386" s="35"/>
    </row>
    <row r="1387" spans="8:8" x14ac:dyDescent="0.25">
      <c r="H1387" s="35"/>
    </row>
    <row r="1388" spans="8:8" x14ac:dyDescent="0.25">
      <c r="H1388" s="35"/>
    </row>
    <row r="1389" spans="8:8" x14ac:dyDescent="0.25">
      <c r="H1389" s="35"/>
    </row>
    <row r="1390" spans="8:8" x14ac:dyDescent="0.25">
      <c r="H1390" s="35"/>
    </row>
    <row r="1391" spans="8:8" x14ac:dyDescent="0.25">
      <c r="H1391" s="35"/>
    </row>
    <row r="1392" spans="8:8" x14ac:dyDescent="0.25">
      <c r="H1392" s="35"/>
    </row>
    <row r="1393" spans="8:8" x14ac:dyDescent="0.25">
      <c r="H1393" s="35"/>
    </row>
    <row r="1394" spans="8:8" x14ac:dyDescent="0.25">
      <c r="H1394" s="35"/>
    </row>
    <row r="1395" spans="8:8" x14ac:dyDescent="0.25">
      <c r="H1395" s="35"/>
    </row>
    <row r="1396" spans="8:8" x14ac:dyDescent="0.25">
      <c r="H1396" s="35"/>
    </row>
    <row r="1397" spans="8:8" x14ac:dyDescent="0.25">
      <c r="H1397" s="35"/>
    </row>
    <row r="1398" spans="8:8" x14ac:dyDescent="0.25">
      <c r="H1398" s="35"/>
    </row>
    <row r="1399" spans="8:8" x14ac:dyDescent="0.25">
      <c r="H1399" s="35"/>
    </row>
    <row r="1400" spans="8:8" x14ac:dyDescent="0.25">
      <c r="H1400" s="35"/>
    </row>
    <row r="1401" spans="8:8" x14ac:dyDescent="0.25">
      <c r="H1401" s="35"/>
    </row>
    <row r="1402" spans="8:8" x14ac:dyDescent="0.25">
      <c r="H1402" s="35"/>
    </row>
    <row r="1403" spans="8:8" x14ac:dyDescent="0.25">
      <c r="H1403" s="35"/>
    </row>
    <row r="1404" spans="8:8" x14ac:dyDescent="0.25">
      <c r="H1404" s="35"/>
    </row>
    <row r="1405" spans="8:8" x14ac:dyDescent="0.25">
      <c r="H1405" s="35"/>
    </row>
    <row r="1406" spans="8:8" x14ac:dyDescent="0.25">
      <c r="H1406" s="35"/>
    </row>
    <row r="1407" spans="8:8" x14ac:dyDescent="0.25">
      <c r="H1407" s="35"/>
    </row>
    <row r="1408" spans="8:8" x14ac:dyDescent="0.25">
      <c r="H1408" s="35"/>
    </row>
    <row r="1409" spans="8:8" x14ac:dyDescent="0.25">
      <c r="H1409" s="35"/>
    </row>
    <row r="1410" spans="8:8" x14ac:dyDescent="0.25">
      <c r="H1410" s="35"/>
    </row>
    <row r="1411" spans="8:8" x14ac:dyDescent="0.25">
      <c r="H1411" s="35"/>
    </row>
    <row r="1412" spans="8:8" x14ac:dyDescent="0.25">
      <c r="H1412" s="35"/>
    </row>
    <row r="1413" spans="8:8" x14ac:dyDescent="0.25">
      <c r="H1413" s="35"/>
    </row>
    <row r="1414" spans="8:8" x14ac:dyDescent="0.25">
      <c r="H1414" s="35"/>
    </row>
    <row r="1415" spans="8:8" x14ac:dyDescent="0.25">
      <c r="H1415" s="35"/>
    </row>
    <row r="1416" spans="8:8" x14ac:dyDescent="0.25">
      <c r="H1416" s="35"/>
    </row>
    <row r="1417" spans="8:8" x14ac:dyDescent="0.25">
      <c r="H1417" s="35"/>
    </row>
    <row r="1418" spans="8:8" x14ac:dyDescent="0.25">
      <c r="H1418" s="35"/>
    </row>
    <row r="1419" spans="8:8" x14ac:dyDescent="0.25">
      <c r="H1419" s="35"/>
    </row>
    <row r="1420" spans="8:8" x14ac:dyDescent="0.25">
      <c r="H1420" s="35"/>
    </row>
    <row r="1421" spans="8:8" x14ac:dyDescent="0.25">
      <c r="H1421" s="35"/>
    </row>
    <row r="1422" spans="8:8" x14ac:dyDescent="0.25">
      <c r="H1422" s="35"/>
    </row>
    <row r="1423" spans="8:8" x14ac:dyDescent="0.25">
      <c r="H1423" s="35"/>
    </row>
    <row r="1424" spans="8:8" x14ac:dyDescent="0.25">
      <c r="H1424" s="35"/>
    </row>
    <row r="1425" spans="8:8" x14ac:dyDescent="0.25">
      <c r="H1425" s="35"/>
    </row>
    <row r="1426" spans="8:8" x14ac:dyDescent="0.25">
      <c r="H1426" s="35"/>
    </row>
    <row r="1427" spans="8:8" x14ac:dyDescent="0.25">
      <c r="H1427" s="35"/>
    </row>
    <row r="1428" spans="8:8" x14ac:dyDescent="0.25">
      <c r="H1428" s="35"/>
    </row>
    <row r="1429" spans="8:8" x14ac:dyDescent="0.25">
      <c r="H1429" s="35"/>
    </row>
    <row r="1430" spans="8:8" x14ac:dyDescent="0.25">
      <c r="H1430" s="35"/>
    </row>
    <row r="1431" spans="8:8" x14ac:dyDescent="0.25">
      <c r="H1431" s="35"/>
    </row>
    <row r="1432" spans="8:8" x14ac:dyDescent="0.25">
      <c r="H1432" s="35"/>
    </row>
    <row r="1433" spans="8:8" x14ac:dyDescent="0.25">
      <c r="H1433" s="35"/>
    </row>
    <row r="1434" spans="8:8" x14ac:dyDescent="0.25">
      <c r="H1434" s="35"/>
    </row>
    <row r="1435" spans="8:8" x14ac:dyDescent="0.25">
      <c r="H1435" s="35"/>
    </row>
    <row r="1436" spans="8:8" x14ac:dyDescent="0.25">
      <c r="H1436" s="35"/>
    </row>
    <row r="1437" spans="8:8" x14ac:dyDescent="0.25">
      <c r="H1437" s="35"/>
    </row>
    <row r="1438" spans="8:8" x14ac:dyDescent="0.25">
      <c r="H1438" s="35"/>
    </row>
    <row r="1439" spans="8:8" x14ac:dyDescent="0.25">
      <c r="H1439" s="35"/>
    </row>
    <row r="1440" spans="8:8" x14ac:dyDescent="0.25">
      <c r="H1440" s="35"/>
    </row>
    <row r="1441" spans="8:8" x14ac:dyDescent="0.25">
      <c r="H1441" s="35"/>
    </row>
    <row r="1442" spans="8:8" x14ac:dyDescent="0.25">
      <c r="H1442" s="35"/>
    </row>
    <row r="1443" spans="8:8" x14ac:dyDescent="0.25">
      <c r="H1443" s="35"/>
    </row>
    <row r="1444" spans="8:8" x14ac:dyDescent="0.25">
      <c r="H1444" s="35"/>
    </row>
    <row r="1445" spans="8:8" x14ac:dyDescent="0.25">
      <c r="H1445" s="35"/>
    </row>
    <row r="1446" spans="8:8" x14ac:dyDescent="0.25">
      <c r="H1446" s="35"/>
    </row>
    <row r="1447" spans="8:8" x14ac:dyDescent="0.25">
      <c r="H1447" s="35"/>
    </row>
    <row r="1448" spans="8:8" x14ac:dyDescent="0.25">
      <c r="H1448" s="35"/>
    </row>
    <row r="1449" spans="8:8" x14ac:dyDescent="0.25">
      <c r="H1449" s="35"/>
    </row>
    <row r="1450" spans="8:8" x14ac:dyDescent="0.25">
      <c r="H1450" s="35"/>
    </row>
    <row r="1451" spans="8:8" x14ac:dyDescent="0.25">
      <c r="H1451" s="35"/>
    </row>
    <row r="1452" spans="8:8" x14ac:dyDescent="0.25">
      <c r="H1452" s="35"/>
    </row>
    <row r="1453" spans="8:8" x14ac:dyDescent="0.25">
      <c r="H1453" s="35"/>
    </row>
    <row r="1454" spans="8:8" x14ac:dyDescent="0.25">
      <c r="H1454" s="35"/>
    </row>
    <row r="1455" spans="8:8" x14ac:dyDescent="0.25">
      <c r="H1455" s="35"/>
    </row>
    <row r="1456" spans="8:8" x14ac:dyDescent="0.25">
      <c r="H1456" s="35"/>
    </row>
    <row r="1457" spans="8:8" x14ac:dyDescent="0.25">
      <c r="H1457" s="35"/>
    </row>
    <row r="1458" spans="8:8" x14ac:dyDescent="0.25">
      <c r="H1458" s="35"/>
    </row>
    <row r="1459" spans="8:8" x14ac:dyDescent="0.25">
      <c r="H1459" s="35"/>
    </row>
    <row r="1460" spans="8:8" x14ac:dyDescent="0.25">
      <c r="H1460" s="35"/>
    </row>
    <row r="1461" spans="8:8" x14ac:dyDescent="0.25">
      <c r="H1461" s="35"/>
    </row>
    <row r="1462" spans="8:8" x14ac:dyDescent="0.25">
      <c r="H1462" s="35"/>
    </row>
    <row r="1463" spans="8:8" x14ac:dyDescent="0.25">
      <c r="H1463" s="35"/>
    </row>
    <row r="1464" spans="8:8" x14ac:dyDescent="0.25">
      <c r="H1464" s="35"/>
    </row>
    <row r="1465" spans="8:8" x14ac:dyDescent="0.25">
      <c r="H1465" s="35"/>
    </row>
    <row r="1466" spans="8:8" x14ac:dyDescent="0.25">
      <c r="H1466" s="35"/>
    </row>
    <row r="1467" spans="8:8" x14ac:dyDescent="0.25">
      <c r="H1467" s="35"/>
    </row>
    <row r="1468" spans="8:8" x14ac:dyDescent="0.25">
      <c r="H1468" s="35"/>
    </row>
    <row r="1469" spans="8:8" x14ac:dyDescent="0.25">
      <c r="H1469" s="35"/>
    </row>
    <row r="1470" spans="8:8" x14ac:dyDescent="0.25">
      <c r="H1470" s="35"/>
    </row>
    <row r="1471" spans="8:8" x14ac:dyDescent="0.25">
      <c r="H1471" s="35"/>
    </row>
    <row r="1472" spans="8:8" x14ac:dyDescent="0.25">
      <c r="H1472" s="35"/>
    </row>
    <row r="1473" spans="8:8" x14ac:dyDescent="0.25">
      <c r="H1473" s="35"/>
    </row>
    <row r="1474" spans="8:8" x14ac:dyDescent="0.25">
      <c r="H1474" s="35"/>
    </row>
    <row r="1475" spans="8:8" x14ac:dyDescent="0.25">
      <c r="H1475" s="35"/>
    </row>
    <row r="1476" spans="8:8" x14ac:dyDescent="0.25">
      <c r="H1476" s="35"/>
    </row>
    <row r="1477" spans="8:8" x14ac:dyDescent="0.25">
      <c r="H1477" s="35"/>
    </row>
    <row r="1478" spans="8:8" x14ac:dyDescent="0.25">
      <c r="H1478" s="35"/>
    </row>
    <row r="1479" spans="8:8" x14ac:dyDescent="0.25">
      <c r="H1479" s="35"/>
    </row>
    <row r="1480" spans="8:8" x14ac:dyDescent="0.25">
      <c r="H1480" s="35"/>
    </row>
    <row r="1481" spans="8:8" x14ac:dyDescent="0.25">
      <c r="H1481" s="35"/>
    </row>
    <row r="1482" spans="8:8" x14ac:dyDescent="0.25">
      <c r="H1482" s="35"/>
    </row>
    <row r="1483" spans="8:8" x14ac:dyDescent="0.25">
      <c r="H1483" s="35"/>
    </row>
    <row r="1484" spans="8:8" x14ac:dyDescent="0.25">
      <c r="H1484" s="35"/>
    </row>
    <row r="1485" spans="8:8" x14ac:dyDescent="0.25">
      <c r="H1485" s="35"/>
    </row>
    <row r="1486" spans="8:8" x14ac:dyDescent="0.25">
      <c r="H1486" s="35"/>
    </row>
    <row r="1487" spans="8:8" x14ac:dyDescent="0.25">
      <c r="H1487" s="35"/>
    </row>
    <row r="1488" spans="8:8" x14ac:dyDescent="0.25">
      <c r="H1488" s="35"/>
    </row>
    <row r="1489" spans="8:8" x14ac:dyDescent="0.25">
      <c r="H1489" s="35"/>
    </row>
    <row r="1490" spans="8:8" x14ac:dyDescent="0.25">
      <c r="H1490" s="35"/>
    </row>
    <row r="1491" spans="8:8" x14ac:dyDescent="0.25">
      <c r="H1491" s="35"/>
    </row>
    <row r="1492" spans="8:8" x14ac:dyDescent="0.25">
      <c r="H1492" s="35"/>
    </row>
    <row r="1493" spans="8:8" x14ac:dyDescent="0.25">
      <c r="H1493" s="35"/>
    </row>
    <row r="1494" spans="8:8" x14ac:dyDescent="0.25">
      <c r="H1494" s="35"/>
    </row>
    <row r="1495" spans="8:8" x14ac:dyDescent="0.25">
      <c r="H1495" s="35"/>
    </row>
    <row r="1496" spans="8:8" x14ac:dyDescent="0.25">
      <c r="H1496" s="35"/>
    </row>
    <row r="1497" spans="8:8" x14ac:dyDescent="0.25">
      <c r="H1497" s="35"/>
    </row>
    <row r="1498" spans="8:8" x14ac:dyDescent="0.25">
      <c r="H1498" s="35"/>
    </row>
    <row r="1499" spans="8:8" x14ac:dyDescent="0.25">
      <c r="H1499" s="35"/>
    </row>
    <row r="1500" spans="8:8" x14ac:dyDescent="0.25">
      <c r="H1500" s="35"/>
    </row>
    <row r="1501" spans="8:8" x14ac:dyDescent="0.25">
      <c r="H1501" s="35"/>
    </row>
    <row r="1502" spans="8:8" x14ac:dyDescent="0.25">
      <c r="H1502" s="35"/>
    </row>
    <row r="1503" spans="8:8" x14ac:dyDescent="0.25">
      <c r="H1503" s="35"/>
    </row>
    <row r="1504" spans="8:8" x14ac:dyDescent="0.25">
      <c r="H1504" s="35"/>
    </row>
    <row r="1505" spans="8:8" x14ac:dyDescent="0.25">
      <c r="H1505" s="35"/>
    </row>
    <row r="1506" spans="8:8" x14ac:dyDescent="0.25">
      <c r="H1506" s="35"/>
    </row>
    <row r="1507" spans="8:8" x14ac:dyDescent="0.25">
      <c r="H1507" s="35"/>
    </row>
    <row r="1508" spans="8:8" x14ac:dyDescent="0.25">
      <c r="H1508" s="35"/>
    </row>
    <row r="1509" spans="8:8" x14ac:dyDescent="0.25">
      <c r="H1509" s="35"/>
    </row>
    <row r="1510" spans="8:8" x14ac:dyDescent="0.25">
      <c r="H1510" s="35"/>
    </row>
    <row r="1511" spans="8:8" x14ac:dyDescent="0.25">
      <c r="H1511" s="35"/>
    </row>
    <row r="1512" spans="8:8" x14ac:dyDescent="0.25">
      <c r="H1512" s="35"/>
    </row>
    <row r="1513" spans="8:8" x14ac:dyDescent="0.25">
      <c r="H1513" s="35"/>
    </row>
    <row r="1514" spans="8:8" x14ac:dyDescent="0.25">
      <c r="H1514" s="35"/>
    </row>
    <row r="1515" spans="8:8" x14ac:dyDescent="0.25">
      <c r="H1515" s="35"/>
    </row>
    <row r="1516" spans="8:8" x14ac:dyDescent="0.25">
      <c r="H1516" s="35"/>
    </row>
    <row r="1517" spans="8:8" x14ac:dyDescent="0.25">
      <c r="H1517" s="35"/>
    </row>
    <row r="1518" spans="8:8" x14ac:dyDescent="0.25">
      <c r="H1518" s="35"/>
    </row>
    <row r="1519" spans="8:8" x14ac:dyDescent="0.25">
      <c r="H1519" s="35"/>
    </row>
    <row r="1520" spans="8:8" x14ac:dyDescent="0.25">
      <c r="H1520" s="35"/>
    </row>
    <row r="1521" spans="8:8" x14ac:dyDescent="0.25">
      <c r="H1521" s="35"/>
    </row>
    <row r="1522" spans="8:8" x14ac:dyDescent="0.25">
      <c r="H1522" s="35"/>
    </row>
    <row r="1523" spans="8:8" x14ac:dyDescent="0.25">
      <c r="H1523" s="35"/>
    </row>
    <row r="1524" spans="8:8" x14ac:dyDescent="0.25">
      <c r="H1524" s="35"/>
    </row>
    <row r="1525" spans="8:8" x14ac:dyDescent="0.25">
      <c r="H1525" s="35"/>
    </row>
    <row r="1526" spans="8:8" x14ac:dyDescent="0.25">
      <c r="H1526" s="35"/>
    </row>
    <row r="1527" spans="8:8" x14ac:dyDescent="0.25">
      <c r="H1527" s="35"/>
    </row>
    <row r="1528" spans="8:8" x14ac:dyDescent="0.25">
      <c r="H1528" s="35"/>
    </row>
    <row r="1529" spans="8:8" x14ac:dyDescent="0.25">
      <c r="H1529" s="35"/>
    </row>
    <row r="1530" spans="8:8" x14ac:dyDescent="0.25">
      <c r="H1530" s="35"/>
    </row>
    <row r="1531" spans="8:8" x14ac:dyDescent="0.25">
      <c r="H1531" s="35"/>
    </row>
    <row r="1532" spans="8:8" x14ac:dyDescent="0.25">
      <c r="H1532" s="35"/>
    </row>
    <row r="1533" spans="8:8" x14ac:dyDescent="0.25">
      <c r="H1533" s="35"/>
    </row>
    <row r="1534" spans="8:8" x14ac:dyDescent="0.25">
      <c r="H1534" s="35"/>
    </row>
    <row r="1535" spans="8:8" x14ac:dyDescent="0.25">
      <c r="H1535" s="35"/>
    </row>
    <row r="1536" spans="8:8" x14ac:dyDescent="0.25">
      <c r="H1536" s="35"/>
    </row>
    <row r="1537" spans="8:8" x14ac:dyDescent="0.25">
      <c r="H1537" s="35"/>
    </row>
    <row r="1538" spans="8:8" x14ac:dyDescent="0.25">
      <c r="H1538" s="35"/>
    </row>
    <row r="1539" spans="8:8" x14ac:dyDescent="0.25">
      <c r="H1539" s="35"/>
    </row>
    <row r="1540" spans="8:8" x14ac:dyDescent="0.25">
      <c r="H1540" s="35"/>
    </row>
    <row r="1541" spans="8:8" x14ac:dyDescent="0.25">
      <c r="H1541" s="35"/>
    </row>
    <row r="1542" spans="8:8" x14ac:dyDescent="0.25">
      <c r="H1542" s="35"/>
    </row>
    <row r="1543" spans="8:8" x14ac:dyDescent="0.25">
      <c r="H1543" s="35"/>
    </row>
    <row r="1544" spans="8:8" x14ac:dyDescent="0.25">
      <c r="H1544" s="35"/>
    </row>
    <row r="1545" spans="8:8" x14ac:dyDescent="0.25">
      <c r="H1545" s="35"/>
    </row>
    <row r="1546" spans="8:8" x14ac:dyDescent="0.25">
      <c r="H1546" s="35"/>
    </row>
    <row r="1547" spans="8:8" x14ac:dyDescent="0.25">
      <c r="H1547" s="35"/>
    </row>
    <row r="1548" spans="8:8" x14ac:dyDescent="0.25">
      <c r="H1548" s="35"/>
    </row>
    <row r="1549" spans="8:8" x14ac:dyDescent="0.25">
      <c r="H1549" s="35"/>
    </row>
    <row r="1550" spans="8:8" x14ac:dyDescent="0.25">
      <c r="H1550" s="35"/>
    </row>
    <row r="1551" spans="8:8" x14ac:dyDescent="0.25">
      <c r="H1551" s="35"/>
    </row>
    <row r="1552" spans="8:8" x14ac:dyDescent="0.25">
      <c r="H1552" s="35"/>
    </row>
    <row r="1553" spans="8:8" x14ac:dyDescent="0.25">
      <c r="H1553" s="35"/>
    </row>
    <row r="1554" spans="8:8" x14ac:dyDescent="0.25">
      <c r="H1554" s="35"/>
    </row>
    <row r="1555" spans="8:8" x14ac:dyDescent="0.25">
      <c r="H1555" s="35"/>
    </row>
    <row r="1556" spans="8:8" x14ac:dyDescent="0.25">
      <c r="H1556" s="35"/>
    </row>
    <row r="1557" spans="8:8" x14ac:dyDescent="0.25">
      <c r="H1557" s="35"/>
    </row>
    <row r="1558" spans="8:8" x14ac:dyDescent="0.25">
      <c r="H1558" s="35"/>
    </row>
    <row r="1559" spans="8:8" x14ac:dyDescent="0.25">
      <c r="H1559" s="35"/>
    </row>
    <row r="1560" spans="8:8" x14ac:dyDescent="0.25">
      <c r="H1560" s="35"/>
    </row>
    <row r="1561" spans="8:8" x14ac:dyDescent="0.25">
      <c r="H1561" s="35"/>
    </row>
    <row r="1562" spans="8:8" x14ac:dyDescent="0.25">
      <c r="H1562" s="35"/>
    </row>
    <row r="1563" spans="8:8" x14ac:dyDescent="0.25">
      <c r="H1563" s="35"/>
    </row>
    <row r="1564" spans="8:8" x14ac:dyDescent="0.25">
      <c r="H1564" s="35"/>
    </row>
    <row r="1565" spans="8:8" x14ac:dyDescent="0.25">
      <c r="H1565" s="35"/>
    </row>
    <row r="1566" spans="8:8" x14ac:dyDescent="0.25">
      <c r="H1566" s="35"/>
    </row>
    <row r="1567" spans="8:8" x14ac:dyDescent="0.25">
      <c r="H1567" s="35"/>
    </row>
    <row r="1568" spans="8:8" x14ac:dyDescent="0.25">
      <c r="H1568" s="35"/>
    </row>
    <row r="1569" spans="8:8" x14ac:dyDescent="0.25">
      <c r="H1569" s="35"/>
    </row>
    <row r="1570" spans="8:8" x14ac:dyDescent="0.25">
      <c r="H1570" s="35"/>
    </row>
    <row r="1571" spans="8:8" x14ac:dyDescent="0.25">
      <c r="H1571" s="35"/>
    </row>
    <row r="1572" spans="8:8" x14ac:dyDescent="0.25">
      <c r="H1572" s="35"/>
    </row>
    <row r="1573" spans="8:8" x14ac:dyDescent="0.25">
      <c r="H1573" s="35"/>
    </row>
    <row r="1574" spans="8:8" x14ac:dyDescent="0.25">
      <c r="H1574" s="35"/>
    </row>
    <row r="1575" spans="8:8" x14ac:dyDescent="0.25">
      <c r="H1575" s="35"/>
    </row>
    <row r="1576" spans="8:8" x14ac:dyDescent="0.25">
      <c r="H1576" s="35"/>
    </row>
    <row r="1577" spans="8:8" x14ac:dyDescent="0.25">
      <c r="H1577" s="35"/>
    </row>
    <row r="1578" spans="8:8" x14ac:dyDescent="0.25">
      <c r="H1578" s="35"/>
    </row>
    <row r="1579" spans="8:8" x14ac:dyDescent="0.25">
      <c r="H1579" s="35"/>
    </row>
    <row r="1580" spans="8:8" x14ac:dyDescent="0.25">
      <c r="H1580" s="35"/>
    </row>
    <row r="1581" spans="8:8" x14ac:dyDescent="0.25">
      <c r="H1581" s="35"/>
    </row>
    <row r="1582" spans="8:8" x14ac:dyDescent="0.25">
      <c r="H1582" s="35"/>
    </row>
    <row r="1583" spans="8:8" x14ac:dyDescent="0.25">
      <c r="H1583" s="35"/>
    </row>
    <row r="1584" spans="8:8" x14ac:dyDescent="0.25">
      <c r="H1584" s="35"/>
    </row>
    <row r="1585" spans="8:8" x14ac:dyDescent="0.25">
      <c r="H1585" s="35"/>
    </row>
    <row r="1586" spans="8:8" x14ac:dyDescent="0.25">
      <c r="H1586" s="35"/>
    </row>
    <row r="1587" spans="8:8" x14ac:dyDescent="0.25">
      <c r="H1587" s="35"/>
    </row>
    <row r="1588" spans="8:8" x14ac:dyDescent="0.25">
      <c r="H1588" s="35"/>
    </row>
    <row r="1589" spans="8:8" x14ac:dyDescent="0.25">
      <c r="H1589" s="35"/>
    </row>
    <row r="1590" spans="8:8" x14ac:dyDescent="0.25">
      <c r="H1590" s="35"/>
    </row>
    <row r="1591" spans="8:8" x14ac:dyDescent="0.25">
      <c r="H1591" s="35"/>
    </row>
    <row r="1592" spans="8:8" x14ac:dyDescent="0.25">
      <c r="H1592" s="35"/>
    </row>
    <row r="1593" spans="8:8" x14ac:dyDescent="0.25">
      <c r="H1593" s="35"/>
    </row>
    <row r="1594" spans="8:8" x14ac:dyDescent="0.25">
      <c r="H1594" s="35"/>
    </row>
    <row r="1595" spans="8:8" x14ac:dyDescent="0.25">
      <c r="H1595" s="35"/>
    </row>
    <row r="1596" spans="8:8" x14ac:dyDescent="0.25">
      <c r="H1596" s="35"/>
    </row>
    <row r="1597" spans="8:8" x14ac:dyDescent="0.25">
      <c r="H1597" s="35"/>
    </row>
    <row r="1598" spans="8:8" x14ac:dyDescent="0.25">
      <c r="H1598" s="35"/>
    </row>
    <row r="1599" spans="8:8" x14ac:dyDescent="0.25">
      <c r="H1599" s="35"/>
    </row>
    <row r="1600" spans="8:8" x14ac:dyDescent="0.25">
      <c r="H1600" s="35"/>
    </row>
    <row r="1601" spans="8:8" x14ac:dyDescent="0.25">
      <c r="H1601" s="35"/>
    </row>
    <row r="1602" spans="8:8" x14ac:dyDescent="0.25">
      <c r="H1602" s="35"/>
    </row>
    <row r="1603" spans="8:8" x14ac:dyDescent="0.25">
      <c r="H1603" s="35"/>
    </row>
    <row r="1604" spans="8:8" x14ac:dyDescent="0.25">
      <c r="H1604" s="35"/>
    </row>
    <row r="1605" spans="8:8" x14ac:dyDescent="0.25">
      <c r="H1605" s="35"/>
    </row>
    <row r="1606" spans="8:8" x14ac:dyDescent="0.25">
      <c r="H1606" s="35"/>
    </row>
    <row r="1607" spans="8:8" x14ac:dyDescent="0.25">
      <c r="H1607" s="35"/>
    </row>
    <row r="1608" spans="8:8" x14ac:dyDescent="0.25">
      <c r="H1608" s="35"/>
    </row>
    <row r="1609" spans="8:8" x14ac:dyDescent="0.25">
      <c r="H1609" s="35"/>
    </row>
    <row r="1610" spans="8:8" x14ac:dyDescent="0.25">
      <c r="H1610" s="35"/>
    </row>
    <row r="1611" spans="8:8" x14ac:dyDescent="0.25">
      <c r="H1611" s="35"/>
    </row>
    <row r="1612" spans="8:8" x14ac:dyDescent="0.25">
      <c r="H1612" s="35"/>
    </row>
    <row r="1613" spans="8:8" x14ac:dyDescent="0.25">
      <c r="H1613" s="35"/>
    </row>
    <row r="1614" spans="8:8" x14ac:dyDescent="0.25">
      <c r="H1614" s="35"/>
    </row>
    <row r="1615" spans="8:8" x14ac:dyDescent="0.25">
      <c r="H1615" s="35"/>
    </row>
    <row r="1616" spans="8:8" x14ac:dyDescent="0.25">
      <c r="H1616" s="35"/>
    </row>
    <row r="1617" spans="8:8" x14ac:dyDescent="0.25">
      <c r="H1617" s="35"/>
    </row>
    <row r="1618" spans="8:8" x14ac:dyDescent="0.25">
      <c r="H1618" s="35"/>
    </row>
    <row r="1619" spans="8:8" x14ac:dyDescent="0.25">
      <c r="H1619" s="35"/>
    </row>
    <row r="1620" spans="8:8" x14ac:dyDescent="0.25">
      <c r="H1620" s="35"/>
    </row>
    <row r="1621" spans="8:8" x14ac:dyDescent="0.25">
      <c r="H1621" s="35"/>
    </row>
    <row r="1622" spans="8:8" x14ac:dyDescent="0.25">
      <c r="H1622" s="35"/>
    </row>
    <row r="1623" spans="8:8" x14ac:dyDescent="0.25">
      <c r="H1623" s="35"/>
    </row>
    <row r="1624" spans="8:8" x14ac:dyDescent="0.25">
      <c r="H1624" s="35"/>
    </row>
    <row r="1625" spans="8:8" x14ac:dyDescent="0.25">
      <c r="H1625" s="35"/>
    </row>
    <row r="1626" spans="8:8" x14ac:dyDescent="0.25">
      <c r="H1626" s="35"/>
    </row>
    <row r="1627" spans="8:8" x14ac:dyDescent="0.25">
      <c r="H1627" s="35"/>
    </row>
    <row r="1628" spans="8:8" x14ac:dyDescent="0.25">
      <c r="H1628" s="35"/>
    </row>
    <row r="1629" spans="8:8" x14ac:dyDescent="0.25">
      <c r="H1629" s="35"/>
    </row>
    <row r="1630" spans="8:8" x14ac:dyDescent="0.25">
      <c r="H1630" s="35"/>
    </row>
    <row r="1631" spans="8:8" x14ac:dyDescent="0.25">
      <c r="H1631" s="35"/>
    </row>
    <row r="1632" spans="8:8" x14ac:dyDescent="0.25">
      <c r="H1632" s="35"/>
    </row>
    <row r="1633" spans="8:8" x14ac:dyDescent="0.25">
      <c r="H1633" s="35"/>
    </row>
    <row r="1634" spans="8:8" x14ac:dyDescent="0.25">
      <c r="H1634" s="35"/>
    </row>
    <row r="1635" spans="8:8" x14ac:dyDescent="0.25">
      <c r="H1635" s="35"/>
    </row>
    <row r="1636" spans="8:8" x14ac:dyDescent="0.25">
      <c r="H1636" s="35"/>
    </row>
    <row r="1637" spans="8:8" x14ac:dyDescent="0.25">
      <c r="H1637" s="35"/>
    </row>
    <row r="1638" spans="8:8" x14ac:dyDescent="0.25">
      <c r="H1638" s="35"/>
    </row>
    <row r="1639" spans="8:8" x14ac:dyDescent="0.25">
      <c r="H1639" s="35"/>
    </row>
    <row r="1640" spans="8:8" x14ac:dyDescent="0.25">
      <c r="H1640" s="35"/>
    </row>
    <row r="1641" spans="8:8" x14ac:dyDescent="0.25">
      <c r="H1641" s="35"/>
    </row>
    <row r="1642" spans="8:8" x14ac:dyDescent="0.25">
      <c r="H1642" s="35"/>
    </row>
    <row r="1643" spans="8:8" x14ac:dyDescent="0.25">
      <c r="H1643" s="35"/>
    </row>
    <row r="1644" spans="8:8" x14ac:dyDescent="0.25">
      <c r="H1644" s="35"/>
    </row>
    <row r="1645" spans="8:8" x14ac:dyDescent="0.25">
      <c r="H1645" s="35"/>
    </row>
    <row r="1646" spans="8:8" x14ac:dyDescent="0.25">
      <c r="H1646" s="35"/>
    </row>
    <row r="1647" spans="8:8" x14ac:dyDescent="0.25">
      <c r="H1647" s="35"/>
    </row>
    <row r="1648" spans="8:8" x14ac:dyDescent="0.25">
      <c r="H1648" s="35"/>
    </row>
    <row r="1649" spans="8:8" x14ac:dyDescent="0.25">
      <c r="H1649" s="35"/>
    </row>
    <row r="1650" spans="8:8" x14ac:dyDescent="0.25">
      <c r="H1650" s="35"/>
    </row>
    <row r="1651" spans="8:8" x14ac:dyDescent="0.25">
      <c r="H1651" s="35"/>
    </row>
    <row r="1652" spans="8:8" x14ac:dyDescent="0.25">
      <c r="H1652" s="35"/>
    </row>
    <row r="1653" spans="8:8" x14ac:dyDescent="0.25">
      <c r="H1653" s="35"/>
    </row>
    <row r="1654" spans="8:8" x14ac:dyDescent="0.25">
      <c r="H1654" s="35"/>
    </row>
    <row r="1655" spans="8:8" x14ac:dyDescent="0.25">
      <c r="H1655" s="35"/>
    </row>
    <row r="1656" spans="8:8" x14ac:dyDescent="0.25">
      <c r="H1656" s="35"/>
    </row>
    <row r="1657" spans="8:8" x14ac:dyDescent="0.25">
      <c r="H1657" s="35"/>
    </row>
    <row r="1658" spans="8:8" x14ac:dyDescent="0.25">
      <c r="H1658" s="35"/>
    </row>
    <row r="1659" spans="8:8" x14ac:dyDescent="0.25">
      <c r="H1659" s="35"/>
    </row>
    <row r="1660" spans="8:8" x14ac:dyDescent="0.25">
      <c r="H1660" s="35"/>
    </row>
    <row r="1661" spans="8:8" x14ac:dyDescent="0.25">
      <c r="H1661" s="35"/>
    </row>
    <row r="1662" spans="8:8" x14ac:dyDescent="0.25">
      <c r="H1662" s="35"/>
    </row>
    <row r="1663" spans="8:8" x14ac:dyDescent="0.25">
      <c r="H1663" s="35"/>
    </row>
    <row r="1664" spans="8:8" x14ac:dyDescent="0.25">
      <c r="H1664" s="35"/>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COVER</vt:lpstr>
      <vt:lpstr>UPC</vt:lpstr>
      <vt:lpstr>REP</vt:lpstr>
      <vt:lpstr>Terms and conditions</vt:lpstr>
      <vt:lpstr>Termes et conditions</vt:lpstr>
      <vt:lpstr>Sales Reps (USA)</vt:lpstr>
      <vt:lpstr>Women Accessories</vt:lpstr>
      <vt:lpstr>Women Tops</vt:lpstr>
      <vt:lpstr>Dresses</vt:lpstr>
      <vt:lpstr>Women Bottoms</vt:lpstr>
      <vt:lpstr>MasterWorksheet</vt:lpstr>
      <vt:lpstr>Listes </vt:lpstr>
      <vt:lpstr>ORDR</vt:lpstr>
      <vt:lpstr>RDR1</vt:lpstr>
      <vt:lpstr>BuyerName</vt:lpstr>
      <vt:lpstr>CancelDate</vt:lpstr>
      <vt:lpstr>'Women Tops'!ClearEmbroidery</vt:lpstr>
      <vt:lpstr>'Women Tops'!ClearEmbroideryColor</vt:lpstr>
      <vt:lpstr>Dresses!ClearOrder</vt:lpstr>
      <vt:lpstr>'Women Accessories'!ClearOrder</vt:lpstr>
      <vt:lpstr>'Women Bottoms'!ClearOrder</vt:lpstr>
      <vt:lpstr>'Women Tops'!ClearOrder</vt:lpstr>
      <vt:lpstr>ClosingRemarks</vt:lpstr>
      <vt:lpstr>Comments</vt:lpstr>
      <vt:lpstr>CustomerNumber</vt:lpstr>
      <vt:lpstr>DATA_Dresses</vt:lpstr>
      <vt:lpstr>DATA_Embroidery_Dresses</vt:lpstr>
      <vt:lpstr>DATA_Embroidery_Women_Accessories</vt:lpstr>
      <vt:lpstr>DATA_Embroidery_Women_Bottoms</vt:lpstr>
      <vt:lpstr>DATA_Embroidery_Women_Tops</vt:lpstr>
      <vt:lpstr>DATA_Women_Accessories</vt:lpstr>
      <vt:lpstr>DATA_Women_Bottoms</vt:lpstr>
      <vt:lpstr>DATA_Women_Tops</vt:lpstr>
      <vt:lpstr>DiscountBooking</vt:lpstr>
      <vt:lpstr>DiscountExtra</vt:lpstr>
      <vt:lpstr>COVER!DiscountRepeat</vt:lpstr>
      <vt:lpstr>DiscountSpecial</vt:lpstr>
      <vt:lpstr>COVER!EMail</vt:lpstr>
      <vt:lpstr>GR__Dresses</vt:lpstr>
      <vt:lpstr>GR__Women_Accessories</vt:lpstr>
      <vt:lpstr>GR__Women_Bottoms</vt:lpstr>
      <vt:lpstr>GR__Women_Tops</vt:lpstr>
      <vt:lpstr>GrandTotalUnits</vt:lpstr>
      <vt:lpstr>ListeLogoColors</vt:lpstr>
      <vt:lpstr>ListeLogoLocation</vt:lpstr>
      <vt:lpstr>ListeTransporteurs</vt:lpstr>
      <vt:lpstr>ListeVendeurs</vt:lpstr>
      <vt:lpstr>MasterCode</vt:lpstr>
      <vt:lpstr>Dresses!NoCols</vt:lpstr>
      <vt:lpstr>'Women Accessories'!NoCols</vt:lpstr>
      <vt:lpstr>'Women Bottoms'!NoCols</vt:lpstr>
      <vt:lpstr>'Women Tops'!NoCols</vt:lpstr>
      <vt:lpstr>OpeningRemarks</vt:lpstr>
      <vt:lpstr>OrderDate</vt:lpstr>
      <vt:lpstr>PoNo</vt:lpstr>
      <vt:lpstr>COVER!Print_Area</vt:lpstr>
      <vt:lpstr>COVER!RepName</vt:lpstr>
      <vt:lpstr>Set</vt:lpstr>
      <vt:lpstr>ShipDate</vt:lpstr>
      <vt:lpstr>ShipMode</vt:lpstr>
      <vt:lpstr>COVER!Store</vt:lpstr>
      <vt:lpstr>Terms</vt:lpstr>
      <vt:lpstr>TotalDiscount</vt:lpstr>
      <vt:lpstr>TotalDollar_DATA_Dresses</vt:lpstr>
      <vt:lpstr>TotalDollar_DATA_Women_Accessories</vt:lpstr>
      <vt:lpstr>TotalDollar_DATA_Women_Bottoms</vt:lpstr>
      <vt:lpstr>TotalDollar_DATA_Women_Tops</vt:lpstr>
      <vt:lpstr>TotalDollars</vt:lpstr>
      <vt:lpstr>TotalQty_DATA_Dresses</vt:lpstr>
      <vt:lpstr>TotalQty_DATA_Women_Accessories</vt:lpstr>
      <vt:lpstr>TotalQty_DATA_Women_Bottoms</vt:lpstr>
      <vt:lpstr>TotalQty_DATA_Women_Tops</vt:lpstr>
      <vt:lpstr>TotalQty_Del2Special</vt:lpstr>
      <vt:lpstr>TotalQty_EMB_DATA_Dresses</vt:lpstr>
      <vt:lpstr>TotalQty_EMB_DATA_Women_Accessories</vt:lpstr>
      <vt:lpstr>TotalQty_EMB_DATA_Women_Bottoms</vt:lpstr>
      <vt:lpstr>TotalQty_EMB_DATA_Women_Tops</vt:lpstr>
      <vt:lpstr>Totals_DATA_Dresses</vt:lpstr>
      <vt:lpstr>Totals_DATA_Women_Accessories</vt:lpstr>
      <vt:lpstr>Totals_DATA_Women_Bottoms</vt:lpstr>
      <vt:lpstr>Totals_DATA_Women_Tops</vt:lpstr>
      <vt:lpstr>TotalUnits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Guilluame Bilweis</dc:creator>
  <cp:keywords/>
  <dc:description/>
  <cp:lastModifiedBy>Mary Mike Brisbane</cp:lastModifiedBy>
  <cp:revision/>
  <dcterms:created xsi:type="dcterms:W3CDTF">2019-06-18T19:20:17Z</dcterms:created>
  <dcterms:modified xsi:type="dcterms:W3CDTF">2025-07-15T18:59:28Z</dcterms:modified>
  <cp:category/>
  <cp:contentStatus/>
</cp:coreProperties>
</file>