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WEBSITE UPDATE\PERSONEL COMPETENCY\"/>
    </mc:Choice>
  </mc:AlternateContent>
  <xr:revisionPtr revIDLastSave="0" documentId="8_{D8A0FED1-5955-477E-908C-7C996EC2A2C5}" xr6:coauthVersionLast="47" xr6:coauthVersionMax="47" xr10:uidLastSave="{00000000-0000-0000-0000-000000000000}"/>
  <bookViews>
    <workbookView xWindow="-108" yWindow="-108" windowWidth="23256" windowHeight="12576" firstSheet="13" activeTab="13" xr2:uid="{00000000-000D-0000-FFFF-FFFF00000000}"/>
  </bookViews>
  <sheets>
    <sheet name="NMIF" sheetId="5" state="hidden" r:id="rId1"/>
    <sheet name="Villanueva" sheetId="11" state="hidden" r:id="rId2"/>
    <sheet name="Cabadbaran" sheetId="6" state="hidden" r:id="rId3"/>
    <sheet name="Iligan" sheetId="7" state="hidden" r:id="rId4"/>
    <sheet name="Sasa" sheetId="8" state="hidden" r:id="rId5"/>
    <sheet name="Zambo" sheetId="9" state="hidden" r:id="rId6"/>
    <sheet name="LSC-Zambo" sheetId="12" state="hidden" r:id="rId7"/>
    <sheet name="Villa" sheetId="13" state="hidden" r:id="rId8"/>
    <sheet name="Palawan" sheetId="16" state="hidden" r:id="rId9"/>
    <sheet name="Tagbilaran" sheetId="17" state="hidden" r:id="rId10"/>
    <sheet name="Cebu" sheetId="18" state="hidden" r:id="rId11"/>
    <sheet name="T&amp;S Total" sheetId="10" state="hidden" r:id="rId12"/>
    <sheet name="Total AIMC" sheetId="15" state="hidden" r:id="rId13"/>
    <sheet name="Total Min" sheetId="19" r:id="rId14"/>
    <sheet name="Total Vis" sheetId="20" state="hidden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5" i="20" l="1"/>
  <c r="P115" i="20"/>
  <c r="O115" i="20"/>
  <c r="Q114" i="20"/>
  <c r="P114" i="20"/>
  <c r="O114" i="20"/>
  <c r="Q113" i="20"/>
  <c r="P113" i="20"/>
  <c r="O113" i="20"/>
  <c r="Q112" i="20"/>
  <c r="P112" i="20"/>
  <c r="O112" i="20"/>
  <c r="R112" i="20" s="1"/>
  <c r="Q111" i="20"/>
  <c r="P111" i="20"/>
  <c r="O111" i="20"/>
  <c r="Q110" i="20"/>
  <c r="P110" i="20"/>
  <c r="O110" i="20"/>
  <c r="R110" i="20" s="1"/>
  <c r="Q109" i="20"/>
  <c r="P109" i="20"/>
  <c r="O109" i="20"/>
  <c r="Q108" i="20"/>
  <c r="P108" i="20"/>
  <c r="O108" i="20"/>
  <c r="Q107" i="20"/>
  <c r="P107" i="20"/>
  <c r="O107" i="20"/>
  <c r="Q106" i="20"/>
  <c r="P106" i="20"/>
  <c r="O106" i="20"/>
  <c r="Q105" i="20"/>
  <c r="P105" i="20"/>
  <c r="O105" i="20"/>
  <c r="Q104" i="20"/>
  <c r="P104" i="20"/>
  <c r="O104" i="20"/>
  <c r="R104" i="20" s="1"/>
  <c r="Q103" i="20"/>
  <c r="P103" i="20"/>
  <c r="O103" i="20"/>
  <c r="Q102" i="20"/>
  <c r="P102" i="20"/>
  <c r="O102" i="20"/>
  <c r="M115" i="20"/>
  <c r="M114" i="20"/>
  <c r="M113" i="20"/>
  <c r="M112" i="20"/>
  <c r="M111" i="20"/>
  <c r="M110" i="20"/>
  <c r="M109" i="20"/>
  <c r="M108" i="20"/>
  <c r="M107" i="20"/>
  <c r="M106" i="20"/>
  <c r="M105" i="20"/>
  <c r="M104" i="20"/>
  <c r="M103" i="20"/>
  <c r="M102" i="20"/>
  <c r="L115" i="20"/>
  <c r="L114" i="20"/>
  <c r="L113" i="20"/>
  <c r="L112" i="20"/>
  <c r="L111" i="20"/>
  <c r="L110" i="20"/>
  <c r="L109" i="20"/>
  <c r="L108" i="20"/>
  <c r="L107" i="20"/>
  <c r="L106" i="20"/>
  <c r="L105" i="20"/>
  <c r="L104" i="20"/>
  <c r="L103" i="20"/>
  <c r="L102" i="20"/>
  <c r="K115" i="20"/>
  <c r="K114" i="20"/>
  <c r="K113" i="20"/>
  <c r="K112" i="20"/>
  <c r="K111" i="20"/>
  <c r="K110" i="20"/>
  <c r="K109" i="20"/>
  <c r="K108" i="20"/>
  <c r="K107" i="20"/>
  <c r="K106" i="20"/>
  <c r="K105" i="20"/>
  <c r="K104" i="20"/>
  <c r="K103" i="20"/>
  <c r="K102" i="20"/>
  <c r="R115" i="20"/>
  <c r="I115" i="20"/>
  <c r="H115" i="20"/>
  <c r="G115" i="20"/>
  <c r="E115" i="20"/>
  <c r="D115" i="20"/>
  <c r="C115" i="20"/>
  <c r="R114" i="20"/>
  <c r="N114" i="20"/>
  <c r="H114" i="20"/>
  <c r="G114" i="20"/>
  <c r="E114" i="20"/>
  <c r="D114" i="20"/>
  <c r="C114" i="20"/>
  <c r="B114" i="20"/>
  <c r="W113" i="20"/>
  <c r="I113" i="20"/>
  <c r="H113" i="20"/>
  <c r="G113" i="20"/>
  <c r="J113" i="20" s="1"/>
  <c r="E113" i="20"/>
  <c r="D113" i="20"/>
  <c r="C113" i="20"/>
  <c r="F113" i="20" s="1"/>
  <c r="B113" i="20"/>
  <c r="I112" i="20"/>
  <c r="H112" i="20"/>
  <c r="G112" i="20"/>
  <c r="J112" i="20" s="1"/>
  <c r="E112" i="20"/>
  <c r="D112" i="20"/>
  <c r="C112" i="20"/>
  <c r="F112" i="20" s="1"/>
  <c r="B112" i="20"/>
  <c r="N111" i="20"/>
  <c r="I111" i="20"/>
  <c r="H111" i="20"/>
  <c r="G111" i="20"/>
  <c r="J111" i="20" s="1"/>
  <c r="E111" i="20"/>
  <c r="D111" i="20"/>
  <c r="C111" i="20"/>
  <c r="B111" i="20"/>
  <c r="N110" i="20"/>
  <c r="I110" i="20"/>
  <c r="H110" i="20"/>
  <c r="G110" i="20"/>
  <c r="J110" i="20" s="1"/>
  <c r="E110" i="20"/>
  <c r="D110" i="20"/>
  <c r="C110" i="20"/>
  <c r="F110" i="20" s="1"/>
  <c r="B110" i="20"/>
  <c r="R109" i="20"/>
  <c r="N109" i="20"/>
  <c r="I109" i="20"/>
  <c r="H109" i="20"/>
  <c r="G109" i="20"/>
  <c r="E109" i="20"/>
  <c r="D109" i="20"/>
  <c r="C109" i="20"/>
  <c r="B109" i="20"/>
  <c r="R108" i="20"/>
  <c r="I108" i="20"/>
  <c r="H108" i="20"/>
  <c r="G108" i="20"/>
  <c r="J108" i="20" s="1"/>
  <c r="E108" i="20"/>
  <c r="D108" i="20"/>
  <c r="C108" i="20"/>
  <c r="F108" i="20" s="1"/>
  <c r="B108" i="20"/>
  <c r="R107" i="20"/>
  <c r="I107" i="20"/>
  <c r="H107" i="20"/>
  <c r="G107" i="20"/>
  <c r="E107" i="20"/>
  <c r="D107" i="20"/>
  <c r="C107" i="20"/>
  <c r="F107" i="20" s="1"/>
  <c r="B107" i="20"/>
  <c r="R106" i="20"/>
  <c r="N106" i="20"/>
  <c r="I106" i="20"/>
  <c r="H106" i="20"/>
  <c r="G106" i="20"/>
  <c r="E106" i="20"/>
  <c r="D106" i="20"/>
  <c r="C106" i="20"/>
  <c r="B106" i="20"/>
  <c r="I105" i="20"/>
  <c r="H105" i="20"/>
  <c r="G105" i="20"/>
  <c r="J105" i="20" s="1"/>
  <c r="E105" i="20"/>
  <c r="D105" i="20"/>
  <c r="C105" i="20"/>
  <c r="F105" i="20" s="1"/>
  <c r="B105" i="20"/>
  <c r="I104" i="20"/>
  <c r="H104" i="20"/>
  <c r="G104" i="20"/>
  <c r="J104" i="20" s="1"/>
  <c r="E104" i="20"/>
  <c r="D104" i="20"/>
  <c r="C104" i="20"/>
  <c r="F104" i="20" s="1"/>
  <c r="B104" i="20"/>
  <c r="N103" i="20"/>
  <c r="I103" i="20"/>
  <c r="H103" i="20"/>
  <c r="G103" i="20"/>
  <c r="J103" i="20" s="1"/>
  <c r="E103" i="20"/>
  <c r="D103" i="20"/>
  <c r="C103" i="20"/>
  <c r="B103" i="20"/>
  <c r="I102" i="20"/>
  <c r="H102" i="20"/>
  <c r="G102" i="20"/>
  <c r="J102" i="20" s="1"/>
  <c r="E102" i="20"/>
  <c r="D102" i="20"/>
  <c r="C102" i="20"/>
  <c r="F102" i="20" s="1"/>
  <c r="B100" i="20"/>
  <c r="R96" i="20"/>
  <c r="Q96" i="20"/>
  <c r="P96" i="20"/>
  <c r="O96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Q95" i="20"/>
  <c r="P95" i="20"/>
  <c r="O95" i="20"/>
  <c r="M95" i="20"/>
  <c r="L95" i="20"/>
  <c r="K95" i="20"/>
  <c r="N95" i="20" s="1"/>
  <c r="I95" i="20"/>
  <c r="H95" i="20"/>
  <c r="G95" i="20"/>
  <c r="E95" i="20"/>
  <c r="D95" i="20"/>
  <c r="C95" i="20"/>
  <c r="F95" i="20" s="1"/>
  <c r="B95" i="20"/>
  <c r="W94" i="20"/>
  <c r="Q94" i="20"/>
  <c r="P94" i="20"/>
  <c r="O94" i="20"/>
  <c r="R94" i="20" s="1"/>
  <c r="S94" i="20" s="1"/>
  <c r="M94" i="20"/>
  <c r="L94" i="20"/>
  <c r="K94" i="20"/>
  <c r="N94" i="20" s="1"/>
  <c r="I94" i="20"/>
  <c r="H94" i="20"/>
  <c r="G94" i="20"/>
  <c r="J94" i="20" s="1"/>
  <c r="E94" i="20"/>
  <c r="D94" i="20"/>
  <c r="C94" i="20"/>
  <c r="F94" i="20" s="1"/>
  <c r="B94" i="20"/>
  <c r="Q93" i="20"/>
  <c r="P93" i="20"/>
  <c r="O93" i="20"/>
  <c r="M93" i="20"/>
  <c r="L93" i="20"/>
  <c r="K93" i="20"/>
  <c r="N93" i="20" s="1"/>
  <c r="I93" i="20"/>
  <c r="H93" i="20"/>
  <c r="G93" i="20"/>
  <c r="J93" i="20" s="1"/>
  <c r="E93" i="20"/>
  <c r="D93" i="20"/>
  <c r="C93" i="20"/>
  <c r="B93" i="20"/>
  <c r="Q92" i="20"/>
  <c r="P92" i="20"/>
  <c r="O92" i="20"/>
  <c r="R92" i="20" s="1"/>
  <c r="M92" i="20"/>
  <c r="L92" i="20"/>
  <c r="K92" i="20"/>
  <c r="N92" i="20" s="1"/>
  <c r="I92" i="20"/>
  <c r="H92" i="20"/>
  <c r="G92" i="20"/>
  <c r="J92" i="20" s="1"/>
  <c r="E92" i="20"/>
  <c r="D92" i="20"/>
  <c r="C92" i="20"/>
  <c r="F92" i="20" s="1"/>
  <c r="S92" i="20" s="1"/>
  <c r="B92" i="20"/>
  <c r="Q91" i="20"/>
  <c r="P91" i="20"/>
  <c r="O91" i="20"/>
  <c r="M91" i="20"/>
  <c r="L91" i="20"/>
  <c r="N91" i="20" s="1"/>
  <c r="K91" i="20"/>
  <c r="I91" i="20"/>
  <c r="H91" i="20"/>
  <c r="G91" i="20"/>
  <c r="E91" i="20"/>
  <c r="D91" i="20"/>
  <c r="F91" i="20" s="1"/>
  <c r="C91" i="20"/>
  <c r="B91" i="20"/>
  <c r="Q90" i="20"/>
  <c r="P90" i="20"/>
  <c r="O90" i="20"/>
  <c r="R90" i="20" s="1"/>
  <c r="S90" i="20" s="1"/>
  <c r="M90" i="20"/>
  <c r="L90" i="20"/>
  <c r="K90" i="20"/>
  <c r="N90" i="20" s="1"/>
  <c r="I90" i="20"/>
  <c r="H90" i="20"/>
  <c r="G90" i="20"/>
  <c r="J90" i="20" s="1"/>
  <c r="E90" i="20"/>
  <c r="D90" i="20"/>
  <c r="C90" i="20"/>
  <c r="F90" i="20" s="1"/>
  <c r="B90" i="20"/>
  <c r="Q89" i="20"/>
  <c r="P89" i="20"/>
  <c r="R89" i="20" s="1"/>
  <c r="O89" i="20"/>
  <c r="M89" i="20"/>
  <c r="L89" i="20"/>
  <c r="K89" i="20"/>
  <c r="I89" i="20"/>
  <c r="H89" i="20"/>
  <c r="J89" i="20" s="1"/>
  <c r="G89" i="20"/>
  <c r="E89" i="20"/>
  <c r="D89" i="20"/>
  <c r="C89" i="20"/>
  <c r="B89" i="20"/>
  <c r="Q88" i="20"/>
  <c r="P88" i="20"/>
  <c r="O88" i="20"/>
  <c r="R88" i="20" s="1"/>
  <c r="M88" i="20"/>
  <c r="L88" i="20"/>
  <c r="K88" i="20"/>
  <c r="N88" i="20" s="1"/>
  <c r="S88" i="20" s="1"/>
  <c r="I88" i="20"/>
  <c r="H88" i="20"/>
  <c r="G88" i="20"/>
  <c r="J88" i="20" s="1"/>
  <c r="E88" i="20"/>
  <c r="D88" i="20"/>
  <c r="C88" i="20"/>
  <c r="F88" i="20" s="1"/>
  <c r="B88" i="20"/>
  <c r="Q87" i="20"/>
  <c r="P87" i="20"/>
  <c r="O87" i="20"/>
  <c r="M87" i="20"/>
  <c r="L87" i="20"/>
  <c r="N87" i="20" s="1"/>
  <c r="K87" i="20"/>
  <c r="I87" i="20"/>
  <c r="H87" i="20"/>
  <c r="G87" i="20"/>
  <c r="E87" i="20"/>
  <c r="D87" i="20"/>
  <c r="F87" i="20" s="1"/>
  <c r="C87" i="20"/>
  <c r="B87" i="20"/>
  <c r="R86" i="20"/>
  <c r="S86" i="20" s="1"/>
  <c r="Q86" i="20"/>
  <c r="P86" i="20"/>
  <c r="O86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Q85" i="20"/>
  <c r="P85" i="20"/>
  <c r="R85" i="20" s="1"/>
  <c r="O85" i="20"/>
  <c r="M85" i="20"/>
  <c r="L85" i="20"/>
  <c r="K85" i="20"/>
  <c r="I85" i="20"/>
  <c r="H85" i="20"/>
  <c r="J85" i="20" s="1"/>
  <c r="G85" i="20"/>
  <c r="E85" i="20"/>
  <c r="D85" i="20"/>
  <c r="C85" i="20"/>
  <c r="B85" i="20"/>
  <c r="Q84" i="20"/>
  <c r="P84" i="20"/>
  <c r="O84" i="20"/>
  <c r="R84" i="20" s="1"/>
  <c r="S84" i="20" s="1"/>
  <c r="M84" i="20"/>
  <c r="L84" i="20"/>
  <c r="K84" i="20"/>
  <c r="N84" i="20" s="1"/>
  <c r="I84" i="20"/>
  <c r="H84" i="20"/>
  <c r="G84" i="20"/>
  <c r="J84" i="20" s="1"/>
  <c r="E84" i="20"/>
  <c r="D84" i="20"/>
  <c r="C84" i="20"/>
  <c r="F84" i="20" s="1"/>
  <c r="B84" i="20"/>
  <c r="Q83" i="20"/>
  <c r="P83" i="20"/>
  <c r="O83" i="20"/>
  <c r="M83" i="20"/>
  <c r="L83" i="20"/>
  <c r="N83" i="20" s="1"/>
  <c r="K83" i="20"/>
  <c r="I83" i="20"/>
  <c r="H83" i="20"/>
  <c r="G83" i="20"/>
  <c r="E83" i="20"/>
  <c r="D83" i="20"/>
  <c r="F83" i="20" s="1"/>
  <c r="C83" i="20"/>
  <c r="B83" i="20"/>
  <c r="B81" i="20"/>
  <c r="Q76" i="20"/>
  <c r="P76" i="20"/>
  <c r="R76" i="20" s="1"/>
  <c r="O76" i="20"/>
  <c r="M76" i="20"/>
  <c r="L76" i="20"/>
  <c r="K76" i="20"/>
  <c r="I76" i="20"/>
  <c r="H76" i="20"/>
  <c r="J76" i="20" s="1"/>
  <c r="G76" i="20"/>
  <c r="E76" i="20"/>
  <c r="D76" i="20"/>
  <c r="C76" i="20"/>
  <c r="B76" i="20"/>
  <c r="Q75" i="20"/>
  <c r="P75" i="20"/>
  <c r="O75" i="20"/>
  <c r="R75" i="20" s="1"/>
  <c r="M75" i="20"/>
  <c r="L75" i="20"/>
  <c r="K75" i="20"/>
  <c r="N75" i="20" s="1"/>
  <c r="I75" i="20"/>
  <c r="H75" i="20"/>
  <c r="G75" i="20"/>
  <c r="J75" i="20" s="1"/>
  <c r="E75" i="20"/>
  <c r="D75" i="20"/>
  <c r="C75" i="20"/>
  <c r="F75" i="20" s="1"/>
  <c r="B75" i="20"/>
  <c r="W74" i="20"/>
  <c r="Q74" i="20"/>
  <c r="R74" i="20" s="1"/>
  <c r="P74" i="20"/>
  <c r="O74" i="20"/>
  <c r="M74" i="20"/>
  <c r="N74" i="20" s="1"/>
  <c r="L74" i="20"/>
  <c r="K74" i="20"/>
  <c r="I74" i="20"/>
  <c r="J74" i="20" s="1"/>
  <c r="H74" i="20"/>
  <c r="G74" i="20"/>
  <c r="E74" i="20"/>
  <c r="F74" i="20" s="1"/>
  <c r="D74" i="20"/>
  <c r="C74" i="20"/>
  <c r="B74" i="20"/>
  <c r="Q73" i="20"/>
  <c r="P73" i="20"/>
  <c r="O73" i="20"/>
  <c r="M73" i="20"/>
  <c r="L73" i="20"/>
  <c r="K73" i="20"/>
  <c r="N73" i="20" s="1"/>
  <c r="I73" i="20"/>
  <c r="H73" i="20"/>
  <c r="G73" i="20"/>
  <c r="E73" i="20"/>
  <c r="D73" i="20"/>
  <c r="C73" i="20"/>
  <c r="F73" i="20" s="1"/>
  <c r="B73" i="20"/>
  <c r="R72" i="20"/>
  <c r="Q72" i="20"/>
  <c r="P72" i="20"/>
  <c r="O72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Q71" i="20"/>
  <c r="P71" i="20"/>
  <c r="O71" i="20"/>
  <c r="R71" i="20" s="1"/>
  <c r="M71" i="20"/>
  <c r="L71" i="20"/>
  <c r="K71" i="20"/>
  <c r="I71" i="20"/>
  <c r="H71" i="20"/>
  <c r="G71" i="20"/>
  <c r="J71" i="20" s="1"/>
  <c r="E71" i="20"/>
  <c r="D71" i="20"/>
  <c r="C71" i="20"/>
  <c r="B71" i="20"/>
  <c r="Q70" i="20"/>
  <c r="R70" i="20" s="1"/>
  <c r="P70" i="20"/>
  <c r="O70" i="20"/>
  <c r="M70" i="20"/>
  <c r="N70" i="20" s="1"/>
  <c r="L70" i="20"/>
  <c r="K70" i="20"/>
  <c r="I70" i="20"/>
  <c r="J70" i="20" s="1"/>
  <c r="H70" i="20"/>
  <c r="G70" i="20"/>
  <c r="E70" i="20"/>
  <c r="F70" i="20" s="1"/>
  <c r="D70" i="20"/>
  <c r="C70" i="20"/>
  <c r="B70" i="20"/>
  <c r="Q69" i="20"/>
  <c r="P69" i="20"/>
  <c r="O69" i="20"/>
  <c r="M69" i="20"/>
  <c r="L69" i="20"/>
  <c r="K69" i="20"/>
  <c r="N69" i="20" s="1"/>
  <c r="I69" i="20"/>
  <c r="H69" i="20"/>
  <c r="G69" i="20"/>
  <c r="E69" i="20"/>
  <c r="D69" i="20"/>
  <c r="C69" i="20"/>
  <c r="F69" i="20" s="1"/>
  <c r="B69" i="20"/>
  <c r="R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Q67" i="20"/>
  <c r="P67" i="20"/>
  <c r="O67" i="20"/>
  <c r="R67" i="20" s="1"/>
  <c r="M67" i="20"/>
  <c r="L67" i="20"/>
  <c r="K67" i="20"/>
  <c r="I67" i="20"/>
  <c r="H67" i="20"/>
  <c r="G67" i="20"/>
  <c r="J67" i="20" s="1"/>
  <c r="E67" i="20"/>
  <c r="D67" i="20"/>
  <c r="C67" i="20"/>
  <c r="B67" i="20"/>
  <c r="Q66" i="20"/>
  <c r="R66" i="20" s="1"/>
  <c r="S66" i="20" s="1"/>
  <c r="P66" i="20"/>
  <c r="O66" i="20"/>
  <c r="M66" i="20"/>
  <c r="N66" i="20" s="1"/>
  <c r="L66" i="20"/>
  <c r="K66" i="20"/>
  <c r="I66" i="20"/>
  <c r="J66" i="20" s="1"/>
  <c r="H66" i="20"/>
  <c r="G66" i="20"/>
  <c r="E66" i="20"/>
  <c r="F66" i="20" s="1"/>
  <c r="D66" i="20"/>
  <c r="C66" i="20"/>
  <c r="B66" i="20"/>
  <c r="Q65" i="20"/>
  <c r="P65" i="20"/>
  <c r="O65" i="20"/>
  <c r="M65" i="20"/>
  <c r="L65" i="20"/>
  <c r="K65" i="20"/>
  <c r="N65" i="20" s="1"/>
  <c r="I65" i="20"/>
  <c r="H65" i="20"/>
  <c r="G65" i="20"/>
  <c r="E65" i="20"/>
  <c r="D65" i="20"/>
  <c r="C65" i="20"/>
  <c r="F65" i="20" s="1"/>
  <c r="B65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Q63" i="20"/>
  <c r="P63" i="20"/>
  <c r="O63" i="20"/>
  <c r="R63" i="20" s="1"/>
  <c r="M63" i="20"/>
  <c r="L63" i="20"/>
  <c r="K63" i="20"/>
  <c r="I63" i="20"/>
  <c r="H63" i="20"/>
  <c r="G63" i="20"/>
  <c r="J63" i="20" s="1"/>
  <c r="E63" i="20"/>
  <c r="D63" i="20"/>
  <c r="C63" i="20"/>
  <c r="B63" i="20"/>
  <c r="B61" i="20"/>
  <c r="V56" i="20"/>
  <c r="Q56" i="20"/>
  <c r="P56" i="20"/>
  <c r="O56" i="20"/>
  <c r="R56" i="20" s="1"/>
  <c r="M56" i="20"/>
  <c r="L56" i="20"/>
  <c r="K56" i="20"/>
  <c r="I56" i="20"/>
  <c r="H56" i="20"/>
  <c r="G56" i="20"/>
  <c r="J56" i="20" s="1"/>
  <c r="E56" i="20"/>
  <c r="D56" i="20"/>
  <c r="C56" i="20"/>
  <c r="B56" i="20"/>
  <c r="Q55" i="20"/>
  <c r="R55" i="20" s="1"/>
  <c r="P55" i="20"/>
  <c r="O55" i="20"/>
  <c r="M55" i="20"/>
  <c r="N55" i="20" s="1"/>
  <c r="L55" i="20"/>
  <c r="K55" i="20"/>
  <c r="I55" i="20"/>
  <c r="J55" i="20" s="1"/>
  <c r="H55" i="20"/>
  <c r="G55" i="20"/>
  <c r="E55" i="20"/>
  <c r="F55" i="20" s="1"/>
  <c r="D55" i="20"/>
  <c r="C55" i="20"/>
  <c r="B55" i="20"/>
  <c r="W54" i="20"/>
  <c r="Q54" i="20"/>
  <c r="P54" i="20"/>
  <c r="O54" i="20"/>
  <c r="M54" i="20"/>
  <c r="L54" i="20"/>
  <c r="K54" i="20"/>
  <c r="I54" i="20"/>
  <c r="H54" i="20"/>
  <c r="G54" i="20"/>
  <c r="E54" i="20"/>
  <c r="D54" i="20"/>
  <c r="C54" i="20"/>
  <c r="F54" i="20" s="1"/>
  <c r="B54" i="20"/>
  <c r="Q53" i="20"/>
  <c r="P53" i="20"/>
  <c r="O53" i="20"/>
  <c r="R53" i="20" s="1"/>
  <c r="S53" i="20" s="1"/>
  <c r="M53" i="20"/>
  <c r="L53" i="20"/>
  <c r="K53" i="20"/>
  <c r="N53" i="20" s="1"/>
  <c r="I53" i="20"/>
  <c r="H53" i="20"/>
  <c r="G53" i="20"/>
  <c r="J53" i="20" s="1"/>
  <c r="E53" i="20"/>
  <c r="D53" i="20"/>
  <c r="C53" i="20"/>
  <c r="F53" i="20" s="1"/>
  <c r="B53" i="20"/>
  <c r="Q52" i="20"/>
  <c r="P52" i="20"/>
  <c r="O52" i="20"/>
  <c r="M52" i="20"/>
  <c r="L52" i="20"/>
  <c r="K52" i="20"/>
  <c r="I52" i="20"/>
  <c r="H52" i="20"/>
  <c r="G52" i="20"/>
  <c r="J52" i="20" s="1"/>
  <c r="E52" i="20"/>
  <c r="D52" i="20"/>
  <c r="C52" i="20"/>
  <c r="B52" i="20"/>
  <c r="R51" i="20"/>
  <c r="S51" i="20" s="1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Q50" i="20"/>
  <c r="P50" i="20"/>
  <c r="O50" i="20"/>
  <c r="M50" i="20"/>
  <c r="L50" i="20"/>
  <c r="K50" i="20"/>
  <c r="N50" i="20" s="1"/>
  <c r="I50" i="20"/>
  <c r="H50" i="20"/>
  <c r="G50" i="20"/>
  <c r="E50" i="20"/>
  <c r="D50" i="20"/>
  <c r="C50" i="20"/>
  <c r="B50" i="20"/>
  <c r="Q49" i="20"/>
  <c r="P49" i="20"/>
  <c r="O49" i="20"/>
  <c r="R49" i="20" s="1"/>
  <c r="M49" i="20"/>
  <c r="L49" i="20"/>
  <c r="K49" i="20"/>
  <c r="N49" i="20" s="1"/>
  <c r="S49" i="20" s="1"/>
  <c r="I49" i="20"/>
  <c r="H49" i="20"/>
  <c r="G49" i="20"/>
  <c r="J49" i="20" s="1"/>
  <c r="E49" i="20"/>
  <c r="D49" i="20"/>
  <c r="C49" i="20"/>
  <c r="F49" i="20" s="1"/>
  <c r="B49" i="20"/>
  <c r="Q48" i="20"/>
  <c r="P48" i="20"/>
  <c r="O48" i="20"/>
  <c r="R48" i="20" s="1"/>
  <c r="M48" i="20"/>
  <c r="L48" i="20"/>
  <c r="K48" i="20"/>
  <c r="I48" i="20"/>
  <c r="H48" i="20"/>
  <c r="G48" i="20"/>
  <c r="E48" i="20"/>
  <c r="D48" i="20"/>
  <c r="C48" i="20"/>
  <c r="B48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Q46" i="20"/>
  <c r="P46" i="20"/>
  <c r="O46" i="20"/>
  <c r="M46" i="20"/>
  <c r="L46" i="20"/>
  <c r="K46" i="20"/>
  <c r="I46" i="20"/>
  <c r="H46" i="20"/>
  <c r="G46" i="20"/>
  <c r="E46" i="20"/>
  <c r="D46" i="20"/>
  <c r="C46" i="20"/>
  <c r="F46" i="20" s="1"/>
  <c r="B46" i="20"/>
  <c r="Q45" i="20"/>
  <c r="P45" i="20"/>
  <c r="O45" i="20"/>
  <c r="R45" i="20" s="1"/>
  <c r="M45" i="20"/>
  <c r="L45" i="20"/>
  <c r="K45" i="20"/>
  <c r="N45" i="20" s="1"/>
  <c r="I45" i="20"/>
  <c r="H45" i="20"/>
  <c r="G45" i="20"/>
  <c r="J45" i="20" s="1"/>
  <c r="E45" i="20"/>
  <c r="D45" i="20"/>
  <c r="C45" i="20"/>
  <c r="B45" i="20"/>
  <c r="Q44" i="20"/>
  <c r="P44" i="20"/>
  <c r="O44" i="20"/>
  <c r="M44" i="20"/>
  <c r="L44" i="20"/>
  <c r="K44" i="20"/>
  <c r="I44" i="20"/>
  <c r="H44" i="20"/>
  <c r="G44" i="20"/>
  <c r="E44" i="20"/>
  <c r="D44" i="20"/>
  <c r="C44" i="20"/>
  <c r="F44" i="20" s="1"/>
  <c r="B44" i="20"/>
  <c r="Q43" i="20"/>
  <c r="P43" i="20"/>
  <c r="O43" i="20"/>
  <c r="R43" i="20" s="1"/>
  <c r="M43" i="20"/>
  <c r="L43" i="20"/>
  <c r="K43" i="20"/>
  <c r="N43" i="20" s="1"/>
  <c r="I43" i="20"/>
  <c r="H43" i="20"/>
  <c r="G43" i="20"/>
  <c r="E43" i="20"/>
  <c r="D43" i="20"/>
  <c r="C43" i="20"/>
  <c r="B43" i="20"/>
  <c r="B41" i="20"/>
  <c r="Q36" i="20"/>
  <c r="P36" i="20"/>
  <c r="O36" i="20"/>
  <c r="M36" i="20"/>
  <c r="L36" i="20"/>
  <c r="K36" i="20"/>
  <c r="I36" i="20"/>
  <c r="H36" i="20"/>
  <c r="G36" i="20"/>
  <c r="J36" i="20" s="1"/>
  <c r="E36" i="20"/>
  <c r="D36" i="20"/>
  <c r="C36" i="20"/>
  <c r="F36" i="20" s="1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W34" i="20"/>
  <c r="Q34" i="20"/>
  <c r="P34" i="20"/>
  <c r="R34" i="20" s="1"/>
  <c r="O34" i="20"/>
  <c r="M34" i="20"/>
  <c r="L34" i="20"/>
  <c r="N34" i="20" s="1"/>
  <c r="K34" i="20"/>
  <c r="I34" i="20"/>
  <c r="H34" i="20"/>
  <c r="J34" i="20" s="1"/>
  <c r="G34" i="20"/>
  <c r="E34" i="20"/>
  <c r="D34" i="20"/>
  <c r="F34" i="20" s="1"/>
  <c r="C34" i="20"/>
  <c r="Q33" i="20"/>
  <c r="P33" i="20"/>
  <c r="O33" i="20"/>
  <c r="R33" i="20" s="1"/>
  <c r="M33" i="20"/>
  <c r="L33" i="20"/>
  <c r="K33" i="20"/>
  <c r="I33" i="20"/>
  <c r="H33" i="20"/>
  <c r="G33" i="20"/>
  <c r="E33" i="20"/>
  <c r="D33" i="20"/>
  <c r="C33" i="20"/>
  <c r="F33" i="20" s="1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Q31" i="20"/>
  <c r="P31" i="20"/>
  <c r="O31" i="20"/>
  <c r="R31" i="20" s="1"/>
  <c r="S31" i="20" s="1"/>
  <c r="M31" i="20"/>
  <c r="L31" i="20"/>
  <c r="K31" i="20"/>
  <c r="N31" i="20" s="1"/>
  <c r="I31" i="20"/>
  <c r="H31" i="20"/>
  <c r="G31" i="20"/>
  <c r="J31" i="20" s="1"/>
  <c r="E31" i="20"/>
  <c r="D31" i="20"/>
  <c r="C31" i="20"/>
  <c r="F31" i="20" s="1"/>
  <c r="Q30" i="20"/>
  <c r="P30" i="20"/>
  <c r="R30" i="20" s="1"/>
  <c r="O30" i="20"/>
  <c r="M30" i="20"/>
  <c r="L30" i="20"/>
  <c r="N30" i="20" s="1"/>
  <c r="K30" i="20"/>
  <c r="I30" i="20"/>
  <c r="H30" i="20"/>
  <c r="J30" i="20" s="1"/>
  <c r="G30" i="20"/>
  <c r="E30" i="20"/>
  <c r="D30" i="20"/>
  <c r="F30" i="20" s="1"/>
  <c r="C30" i="20"/>
  <c r="Q29" i="20"/>
  <c r="P29" i="20"/>
  <c r="O29" i="20"/>
  <c r="M29" i="20"/>
  <c r="L29" i="20"/>
  <c r="K29" i="20"/>
  <c r="N29" i="20" s="1"/>
  <c r="I29" i="20"/>
  <c r="H29" i="20"/>
  <c r="G29" i="20"/>
  <c r="E29" i="20"/>
  <c r="D29" i="20"/>
  <c r="C29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Q27" i="20"/>
  <c r="P27" i="20"/>
  <c r="O27" i="20"/>
  <c r="R27" i="20" s="1"/>
  <c r="M27" i="20"/>
  <c r="L27" i="20"/>
  <c r="K27" i="20"/>
  <c r="N27" i="20" s="1"/>
  <c r="S27" i="20" s="1"/>
  <c r="I27" i="20"/>
  <c r="H27" i="20"/>
  <c r="G27" i="20"/>
  <c r="J27" i="20" s="1"/>
  <c r="E27" i="20"/>
  <c r="D27" i="20"/>
  <c r="C27" i="20"/>
  <c r="F27" i="20" s="1"/>
  <c r="Q26" i="20"/>
  <c r="P26" i="20"/>
  <c r="O26" i="20"/>
  <c r="M26" i="20"/>
  <c r="L26" i="20"/>
  <c r="K26" i="20"/>
  <c r="N26" i="20" s="1"/>
  <c r="I26" i="20"/>
  <c r="H26" i="20"/>
  <c r="G26" i="20"/>
  <c r="J26" i="20" s="1"/>
  <c r="E26" i="20"/>
  <c r="D26" i="20"/>
  <c r="C26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Q24" i="20"/>
  <c r="P24" i="20"/>
  <c r="O24" i="20"/>
  <c r="R24" i="20" s="1"/>
  <c r="S24" i="20" s="1"/>
  <c r="M24" i="20"/>
  <c r="L24" i="20"/>
  <c r="K24" i="20"/>
  <c r="N24" i="20" s="1"/>
  <c r="I24" i="20"/>
  <c r="H24" i="20"/>
  <c r="G24" i="20"/>
  <c r="J24" i="20" s="1"/>
  <c r="E24" i="20"/>
  <c r="D24" i="20"/>
  <c r="C24" i="20"/>
  <c r="F24" i="20" s="1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1" i="20"/>
  <c r="B27" i="20" s="1"/>
  <c r="Q17" i="20"/>
  <c r="P17" i="20"/>
  <c r="O17" i="20"/>
  <c r="R17" i="20" s="1"/>
  <c r="M17" i="20"/>
  <c r="L17" i="20"/>
  <c r="K17" i="20"/>
  <c r="N17" i="20" s="1"/>
  <c r="I17" i="20"/>
  <c r="H17" i="20"/>
  <c r="G17" i="20"/>
  <c r="E17" i="20"/>
  <c r="D17" i="20"/>
  <c r="C17" i="20"/>
  <c r="Q16" i="20"/>
  <c r="P16" i="20"/>
  <c r="R16" i="20" s="1"/>
  <c r="O16" i="20"/>
  <c r="M16" i="20"/>
  <c r="L16" i="20"/>
  <c r="N16" i="20" s="1"/>
  <c r="K16" i="20"/>
  <c r="I16" i="20"/>
  <c r="H16" i="20"/>
  <c r="J16" i="20" s="1"/>
  <c r="G16" i="20"/>
  <c r="E16" i="20"/>
  <c r="D16" i="20"/>
  <c r="F16" i="20" s="1"/>
  <c r="C16" i="20"/>
  <c r="Q15" i="20"/>
  <c r="P15" i="20"/>
  <c r="O15" i="20"/>
  <c r="M15" i="20"/>
  <c r="L15" i="20"/>
  <c r="K15" i="20"/>
  <c r="N15" i="20" s="1"/>
  <c r="I15" i="20"/>
  <c r="H15" i="20"/>
  <c r="G15" i="20"/>
  <c r="J15" i="20" s="1"/>
  <c r="E15" i="20"/>
  <c r="D15" i="20"/>
  <c r="C15" i="20"/>
  <c r="R14" i="20"/>
  <c r="Q14" i="20"/>
  <c r="P14" i="20"/>
  <c r="O14" i="20"/>
  <c r="M14" i="20"/>
  <c r="L14" i="20"/>
  <c r="N14" i="20" s="1"/>
  <c r="K14" i="20"/>
  <c r="I14" i="20"/>
  <c r="H14" i="20"/>
  <c r="J14" i="20" s="1"/>
  <c r="G14" i="20"/>
  <c r="E14" i="20"/>
  <c r="D14" i="20"/>
  <c r="F14" i="20" s="1"/>
  <c r="C14" i="20"/>
  <c r="Q13" i="20"/>
  <c r="P13" i="20"/>
  <c r="O13" i="20"/>
  <c r="M13" i="20"/>
  <c r="L13" i="20"/>
  <c r="K13" i="20"/>
  <c r="N13" i="20" s="1"/>
  <c r="I13" i="20"/>
  <c r="H13" i="20"/>
  <c r="G13" i="20"/>
  <c r="J13" i="20" s="1"/>
  <c r="E13" i="20"/>
  <c r="D13" i="20"/>
  <c r="C13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Q11" i="20"/>
  <c r="P11" i="20"/>
  <c r="O11" i="20"/>
  <c r="M11" i="20"/>
  <c r="L11" i="20"/>
  <c r="K11" i="20"/>
  <c r="I11" i="20"/>
  <c r="H11" i="20"/>
  <c r="G11" i="20"/>
  <c r="J11" i="20" s="1"/>
  <c r="E11" i="20"/>
  <c r="D11" i="20"/>
  <c r="C11" i="20"/>
  <c r="F11" i="20" s="1"/>
  <c r="Q10" i="20"/>
  <c r="P10" i="20"/>
  <c r="R10" i="20" s="1"/>
  <c r="S10" i="20" s="1"/>
  <c r="O10" i="20"/>
  <c r="M10" i="20"/>
  <c r="L10" i="20"/>
  <c r="N10" i="20" s="1"/>
  <c r="K10" i="20"/>
  <c r="I10" i="20"/>
  <c r="H10" i="20"/>
  <c r="J10" i="20" s="1"/>
  <c r="G10" i="20"/>
  <c r="E10" i="20"/>
  <c r="D10" i="20"/>
  <c r="F10" i="20" s="1"/>
  <c r="C10" i="20"/>
  <c r="Q9" i="20"/>
  <c r="P9" i="20"/>
  <c r="O9" i="20"/>
  <c r="R9" i="20" s="1"/>
  <c r="M9" i="20"/>
  <c r="L9" i="20"/>
  <c r="K9" i="20"/>
  <c r="N9" i="20" s="1"/>
  <c r="I9" i="20"/>
  <c r="H9" i="20"/>
  <c r="G9" i="20"/>
  <c r="E9" i="20"/>
  <c r="D9" i="20"/>
  <c r="C9" i="20"/>
  <c r="Q8" i="20"/>
  <c r="P8" i="20"/>
  <c r="O8" i="20"/>
  <c r="R8" i="20" s="1"/>
  <c r="M8" i="20"/>
  <c r="L8" i="20"/>
  <c r="K8" i="20"/>
  <c r="N8" i="20" s="1"/>
  <c r="I8" i="20"/>
  <c r="H8" i="20"/>
  <c r="G8" i="20"/>
  <c r="J8" i="20" s="1"/>
  <c r="E8" i="20"/>
  <c r="D8" i="20"/>
  <c r="C8" i="20"/>
  <c r="F8" i="20" s="1"/>
  <c r="R7" i="20"/>
  <c r="S7" i="20" s="1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Q6" i="20"/>
  <c r="P6" i="20"/>
  <c r="O6" i="20"/>
  <c r="R6" i="20" s="1"/>
  <c r="M6" i="20"/>
  <c r="L6" i="20"/>
  <c r="K6" i="20"/>
  <c r="N6" i="20" s="1"/>
  <c r="I6" i="20"/>
  <c r="H6" i="20"/>
  <c r="G6" i="20"/>
  <c r="J6" i="20" s="1"/>
  <c r="E6" i="20"/>
  <c r="D6" i="20"/>
  <c r="C6" i="20"/>
  <c r="F6" i="20" s="1"/>
  <c r="Q5" i="20"/>
  <c r="P5" i="20"/>
  <c r="R5" i="20" s="1"/>
  <c r="S5" i="20" s="1"/>
  <c r="O5" i="20"/>
  <c r="M5" i="20"/>
  <c r="L5" i="20"/>
  <c r="N5" i="20" s="1"/>
  <c r="K5" i="20"/>
  <c r="I5" i="20"/>
  <c r="H5" i="20"/>
  <c r="J5" i="20" s="1"/>
  <c r="G5" i="20"/>
  <c r="E5" i="20"/>
  <c r="D5" i="20"/>
  <c r="F5" i="20" s="1"/>
  <c r="C5" i="20"/>
  <c r="Q4" i="20"/>
  <c r="P4" i="20"/>
  <c r="O4" i="20"/>
  <c r="R4" i="20" s="1"/>
  <c r="M4" i="20"/>
  <c r="L4" i="20"/>
  <c r="K4" i="20"/>
  <c r="N4" i="20" s="1"/>
  <c r="I4" i="20"/>
  <c r="H4" i="20"/>
  <c r="G4" i="20"/>
  <c r="J4" i="20" s="1"/>
  <c r="E4" i="20"/>
  <c r="D4" i="20"/>
  <c r="C4" i="20"/>
  <c r="F4" i="20" s="1"/>
  <c r="S106" i="20" l="1"/>
  <c r="S110" i="20"/>
  <c r="R102" i="20"/>
  <c r="N108" i="20"/>
  <c r="N112" i="20"/>
  <c r="N104" i="20"/>
  <c r="S104" i="20" s="1"/>
  <c r="N102" i="20"/>
  <c r="S102" i="20" s="1"/>
  <c r="S108" i="20"/>
  <c r="S112" i="20"/>
  <c r="S16" i="20"/>
  <c r="S4" i="20"/>
  <c r="S6" i="20"/>
  <c r="S8" i="20"/>
  <c r="S23" i="20"/>
  <c r="S35" i="20"/>
  <c r="R11" i="20"/>
  <c r="S11" i="20" s="1"/>
  <c r="F13" i="20"/>
  <c r="S14" i="20"/>
  <c r="S25" i="20"/>
  <c r="S30" i="20"/>
  <c r="S55" i="20"/>
  <c r="S70" i="20"/>
  <c r="S74" i="20"/>
  <c r="S75" i="20"/>
  <c r="N33" i="20"/>
  <c r="S33" i="20" s="1"/>
  <c r="S34" i="20"/>
  <c r="R36" i="20"/>
  <c r="J43" i="20"/>
  <c r="S43" i="20" s="1"/>
  <c r="F45" i="20"/>
  <c r="S64" i="20"/>
  <c r="S12" i="20"/>
  <c r="R29" i="20"/>
  <c r="J9" i="20"/>
  <c r="S9" i="20" s="1"/>
  <c r="N11" i="20"/>
  <c r="R13" i="20"/>
  <c r="S13" i="20" s="1"/>
  <c r="F15" i="20"/>
  <c r="J17" i="20"/>
  <c r="S17" i="20" s="1"/>
  <c r="V17" i="20" s="1"/>
  <c r="F26" i="20"/>
  <c r="S28" i="20"/>
  <c r="J29" i="20"/>
  <c r="F9" i="20"/>
  <c r="R15" i="20"/>
  <c r="S15" i="20" s="1"/>
  <c r="F17" i="20"/>
  <c r="R26" i="20"/>
  <c r="F29" i="20"/>
  <c r="S32" i="20"/>
  <c r="J33" i="20"/>
  <c r="N36" i="20"/>
  <c r="F43" i="20"/>
  <c r="S45" i="20"/>
  <c r="S47" i="20"/>
  <c r="S72" i="20"/>
  <c r="R44" i="20"/>
  <c r="R46" i="20"/>
  <c r="N48" i="20"/>
  <c r="S48" i="20" s="1"/>
  <c r="J50" i="20"/>
  <c r="F52" i="20"/>
  <c r="R54" i="20"/>
  <c r="N56" i="20"/>
  <c r="S56" i="20" s="1"/>
  <c r="N63" i="20"/>
  <c r="S63" i="20" s="1"/>
  <c r="J65" i="20"/>
  <c r="F67" i="20"/>
  <c r="R69" i="20"/>
  <c r="N71" i="20"/>
  <c r="S71" i="20" s="1"/>
  <c r="J73" i="20"/>
  <c r="F76" i="20"/>
  <c r="R83" i="20"/>
  <c r="N85" i="20"/>
  <c r="S85" i="20" s="1"/>
  <c r="J87" i="20"/>
  <c r="F89" i="20"/>
  <c r="R91" i="20"/>
  <c r="J95" i="20"/>
  <c r="N115" i="20"/>
  <c r="S115" i="20" s="1"/>
  <c r="N44" i="20"/>
  <c r="N46" i="20"/>
  <c r="J48" i="20"/>
  <c r="F50" i="20"/>
  <c r="R52" i="20"/>
  <c r="S52" i="20" s="1"/>
  <c r="N54" i="20"/>
  <c r="S68" i="20"/>
  <c r="S89" i="20"/>
  <c r="F93" i="20"/>
  <c r="S96" i="20"/>
  <c r="F103" i="20"/>
  <c r="R105" i="20"/>
  <c r="N107" i="20"/>
  <c r="S107" i="20" s="1"/>
  <c r="J109" i="20"/>
  <c r="S109" i="20" s="1"/>
  <c r="F111" i="20"/>
  <c r="S114" i="20"/>
  <c r="J44" i="20"/>
  <c r="J46" i="20"/>
  <c r="F48" i="20"/>
  <c r="R50" i="20"/>
  <c r="S50" i="20" s="1"/>
  <c r="N52" i="20"/>
  <c r="J54" i="20"/>
  <c r="F56" i="20"/>
  <c r="F63" i="20"/>
  <c r="R65" i="20"/>
  <c r="S65" i="20" s="1"/>
  <c r="N67" i="20"/>
  <c r="S67" i="20" s="1"/>
  <c r="J69" i="20"/>
  <c r="F71" i="20"/>
  <c r="R73" i="20"/>
  <c r="S73" i="20" s="1"/>
  <c r="N76" i="20"/>
  <c r="S76" i="20" s="1"/>
  <c r="V76" i="20" s="1"/>
  <c r="J83" i="20"/>
  <c r="F85" i="20"/>
  <c r="R87" i="20"/>
  <c r="S87" i="20" s="1"/>
  <c r="N89" i="20"/>
  <c r="J91" i="20"/>
  <c r="R93" i="20"/>
  <c r="S93" i="20" s="1"/>
  <c r="R95" i="20"/>
  <c r="R103" i="20"/>
  <c r="S103" i="20" s="1"/>
  <c r="N105" i="20"/>
  <c r="J107" i="20"/>
  <c r="F109" i="20"/>
  <c r="R111" i="20"/>
  <c r="S111" i="20" s="1"/>
  <c r="N113" i="20"/>
  <c r="R113" i="20"/>
  <c r="S113" i="20" s="1"/>
  <c r="R115" i="19"/>
  <c r="Q115" i="19"/>
  <c r="Q114" i="19"/>
  <c r="Q113" i="19"/>
  <c r="Q112" i="19"/>
  <c r="Q111" i="19"/>
  <c r="Q110" i="19"/>
  <c r="Q109" i="19"/>
  <c r="Q108" i="19"/>
  <c r="R108" i="19" s="1"/>
  <c r="Q107" i="19"/>
  <c r="Q106" i="19"/>
  <c r="Q105" i="19"/>
  <c r="Q104" i="19"/>
  <c r="Q103" i="19"/>
  <c r="Q102" i="19"/>
  <c r="P115" i="19"/>
  <c r="P114" i="19"/>
  <c r="P113" i="19"/>
  <c r="P112" i="19"/>
  <c r="P111" i="19"/>
  <c r="P110" i="19"/>
  <c r="P109" i="19"/>
  <c r="P108" i="19"/>
  <c r="P107" i="19"/>
  <c r="P106" i="19"/>
  <c r="P105" i="19"/>
  <c r="P104" i="19"/>
  <c r="P103" i="19"/>
  <c r="P102" i="19"/>
  <c r="O115" i="19"/>
  <c r="O114" i="19"/>
  <c r="O113" i="19"/>
  <c r="O112" i="19"/>
  <c r="O111" i="19"/>
  <c r="O110" i="19"/>
  <c r="O109" i="19"/>
  <c r="O108" i="19"/>
  <c r="O107" i="19"/>
  <c r="O106" i="19"/>
  <c r="O105" i="19"/>
  <c r="O104" i="19"/>
  <c r="O103" i="19"/>
  <c r="O102" i="19"/>
  <c r="M115" i="19"/>
  <c r="M114" i="19"/>
  <c r="M113" i="19"/>
  <c r="M112" i="19"/>
  <c r="M111" i="19"/>
  <c r="M110" i="19"/>
  <c r="M109" i="19"/>
  <c r="M108" i="19"/>
  <c r="M107" i="19"/>
  <c r="M106" i="19"/>
  <c r="M105" i="19"/>
  <c r="M104" i="19"/>
  <c r="M103" i="19"/>
  <c r="M102" i="19"/>
  <c r="L115" i="19"/>
  <c r="L114" i="19"/>
  <c r="L113" i="19"/>
  <c r="L112" i="19"/>
  <c r="L111" i="19"/>
  <c r="L110" i="19"/>
  <c r="N110" i="19" s="1"/>
  <c r="L109" i="19"/>
  <c r="L108" i="19"/>
  <c r="L107" i="19"/>
  <c r="L106" i="19"/>
  <c r="L105" i="19"/>
  <c r="L104" i="19"/>
  <c r="L103" i="19"/>
  <c r="L102" i="19"/>
  <c r="K115" i="19"/>
  <c r="K114" i="19"/>
  <c r="K113" i="19"/>
  <c r="K112" i="19"/>
  <c r="K111" i="19"/>
  <c r="N111" i="19" s="1"/>
  <c r="K110" i="19"/>
  <c r="K109" i="19"/>
  <c r="K108" i="19"/>
  <c r="K107" i="19"/>
  <c r="N107" i="19" s="1"/>
  <c r="K106" i="19"/>
  <c r="K105" i="19"/>
  <c r="K104" i="19"/>
  <c r="K103" i="19"/>
  <c r="N103" i="19" s="1"/>
  <c r="K102" i="19"/>
  <c r="N102" i="19" s="1"/>
  <c r="I115" i="19"/>
  <c r="J115" i="19" s="1"/>
  <c r="H115" i="19"/>
  <c r="G115" i="19"/>
  <c r="E115" i="19"/>
  <c r="F115" i="19" s="1"/>
  <c r="D115" i="19"/>
  <c r="C115" i="19"/>
  <c r="N114" i="19"/>
  <c r="I114" i="19"/>
  <c r="H114" i="19"/>
  <c r="G114" i="19"/>
  <c r="J114" i="19" s="1"/>
  <c r="E114" i="19"/>
  <c r="D114" i="19"/>
  <c r="C114" i="19"/>
  <c r="F114" i="19" s="1"/>
  <c r="B114" i="19"/>
  <c r="W113" i="19"/>
  <c r="R113" i="19"/>
  <c r="N113" i="19"/>
  <c r="J113" i="19"/>
  <c r="I113" i="19"/>
  <c r="H113" i="19"/>
  <c r="G113" i="19"/>
  <c r="F113" i="19"/>
  <c r="E113" i="19"/>
  <c r="D113" i="19"/>
  <c r="C113" i="19"/>
  <c r="B113" i="19"/>
  <c r="I112" i="19"/>
  <c r="H112" i="19"/>
  <c r="J112" i="19" s="1"/>
  <c r="G112" i="19"/>
  <c r="E112" i="19"/>
  <c r="D112" i="19"/>
  <c r="C112" i="19"/>
  <c r="B112" i="19"/>
  <c r="R111" i="19"/>
  <c r="I111" i="19"/>
  <c r="H111" i="19"/>
  <c r="G111" i="19"/>
  <c r="J111" i="19" s="1"/>
  <c r="E111" i="19"/>
  <c r="D111" i="19"/>
  <c r="C111" i="19"/>
  <c r="F111" i="19" s="1"/>
  <c r="B111" i="19"/>
  <c r="I110" i="19"/>
  <c r="H110" i="19"/>
  <c r="G110" i="19"/>
  <c r="E110" i="19"/>
  <c r="D110" i="19"/>
  <c r="C110" i="19"/>
  <c r="B110" i="19"/>
  <c r="R109" i="19"/>
  <c r="N109" i="19"/>
  <c r="I109" i="19"/>
  <c r="H109" i="19"/>
  <c r="G109" i="19"/>
  <c r="J109" i="19" s="1"/>
  <c r="E109" i="19"/>
  <c r="D109" i="19"/>
  <c r="C109" i="19"/>
  <c r="F109" i="19" s="1"/>
  <c r="B109" i="19"/>
  <c r="I108" i="19"/>
  <c r="H108" i="19"/>
  <c r="G108" i="19"/>
  <c r="E108" i="19"/>
  <c r="D108" i="19"/>
  <c r="C108" i="19"/>
  <c r="B108" i="19"/>
  <c r="R107" i="19"/>
  <c r="J107" i="19"/>
  <c r="I107" i="19"/>
  <c r="H107" i="19"/>
  <c r="G107" i="19"/>
  <c r="F107" i="19"/>
  <c r="E107" i="19"/>
  <c r="D107" i="19"/>
  <c r="C107" i="19"/>
  <c r="B107" i="19"/>
  <c r="I106" i="19"/>
  <c r="H106" i="19"/>
  <c r="G106" i="19"/>
  <c r="J106" i="19" s="1"/>
  <c r="E106" i="19"/>
  <c r="D106" i="19"/>
  <c r="C106" i="19"/>
  <c r="F106" i="19" s="1"/>
  <c r="B106" i="19"/>
  <c r="R105" i="19"/>
  <c r="N105" i="19"/>
  <c r="I105" i="19"/>
  <c r="H105" i="19"/>
  <c r="G105" i="19"/>
  <c r="J105" i="19" s="1"/>
  <c r="E105" i="19"/>
  <c r="D105" i="19"/>
  <c r="C105" i="19"/>
  <c r="F105" i="19" s="1"/>
  <c r="B105" i="19"/>
  <c r="I104" i="19"/>
  <c r="H104" i="19"/>
  <c r="G104" i="19"/>
  <c r="J104" i="19" s="1"/>
  <c r="E104" i="19"/>
  <c r="D104" i="19"/>
  <c r="C104" i="19"/>
  <c r="B104" i="19"/>
  <c r="R103" i="19"/>
  <c r="I103" i="19"/>
  <c r="H103" i="19"/>
  <c r="G103" i="19"/>
  <c r="J103" i="19" s="1"/>
  <c r="E103" i="19"/>
  <c r="D103" i="19"/>
  <c r="C103" i="19"/>
  <c r="F103" i="19" s="1"/>
  <c r="B103" i="19"/>
  <c r="I102" i="19"/>
  <c r="H102" i="19"/>
  <c r="G102" i="19"/>
  <c r="E102" i="19"/>
  <c r="D102" i="19"/>
  <c r="C102" i="19"/>
  <c r="B100" i="19"/>
  <c r="Q96" i="19"/>
  <c r="P96" i="19"/>
  <c r="O96" i="19"/>
  <c r="R96" i="19" s="1"/>
  <c r="M96" i="19"/>
  <c r="L96" i="19"/>
  <c r="K96" i="19"/>
  <c r="N96" i="19" s="1"/>
  <c r="I96" i="19"/>
  <c r="H96" i="19"/>
  <c r="G96" i="19"/>
  <c r="E96" i="19"/>
  <c r="D96" i="19"/>
  <c r="C96" i="19"/>
  <c r="Q95" i="19"/>
  <c r="R95" i="19" s="1"/>
  <c r="P95" i="19"/>
  <c r="O95" i="19"/>
  <c r="M95" i="19"/>
  <c r="N95" i="19" s="1"/>
  <c r="L95" i="19"/>
  <c r="K95" i="19"/>
  <c r="I95" i="19"/>
  <c r="J95" i="19" s="1"/>
  <c r="H95" i="19"/>
  <c r="G95" i="19"/>
  <c r="E95" i="19"/>
  <c r="F95" i="19" s="1"/>
  <c r="D95" i="19"/>
  <c r="C95" i="19"/>
  <c r="B95" i="19"/>
  <c r="W94" i="19"/>
  <c r="B96" i="19" s="1"/>
  <c r="Q94" i="19"/>
  <c r="P94" i="19"/>
  <c r="O94" i="19"/>
  <c r="M94" i="19"/>
  <c r="L94" i="19"/>
  <c r="K94" i="19"/>
  <c r="I94" i="19"/>
  <c r="H94" i="19"/>
  <c r="G94" i="19"/>
  <c r="J94" i="19" s="1"/>
  <c r="E94" i="19"/>
  <c r="D94" i="19"/>
  <c r="C94" i="19"/>
  <c r="B94" i="19"/>
  <c r="Q93" i="19"/>
  <c r="P93" i="19"/>
  <c r="O93" i="19"/>
  <c r="R93" i="19" s="1"/>
  <c r="S93" i="19" s="1"/>
  <c r="M93" i="19"/>
  <c r="L93" i="19"/>
  <c r="K93" i="19"/>
  <c r="N93" i="19" s="1"/>
  <c r="I93" i="19"/>
  <c r="H93" i="19"/>
  <c r="G93" i="19"/>
  <c r="J93" i="19" s="1"/>
  <c r="E93" i="19"/>
  <c r="D93" i="19"/>
  <c r="C93" i="19"/>
  <c r="F93" i="19" s="1"/>
  <c r="B93" i="19"/>
  <c r="Q92" i="19"/>
  <c r="P92" i="19"/>
  <c r="O92" i="19"/>
  <c r="M92" i="19"/>
  <c r="L92" i="19"/>
  <c r="K92" i="19"/>
  <c r="N92" i="19" s="1"/>
  <c r="I92" i="19"/>
  <c r="H92" i="19"/>
  <c r="G92" i="19"/>
  <c r="E92" i="19"/>
  <c r="D92" i="19"/>
  <c r="C92" i="19"/>
  <c r="B92" i="19"/>
  <c r="Q91" i="19"/>
  <c r="P91" i="19"/>
  <c r="O91" i="19"/>
  <c r="R91" i="19" s="1"/>
  <c r="S91" i="19" s="1"/>
  <c r="M91" i="19"/>
  <c r="L91" i="19"/>
  <c r="K91" i="19"/>
  <c r="N91" i="19" s="1"/>
  <c r="I91" i="19"/>
  <c r="H91" i="19"/>
  <c r="G91" i="19"/>
  <c r="J91" i="19" s="1"/>
  <c r="E91" i="19"/>
  <c r="D91" i="19"/>
  <c r="C91" i="19"/>
  <c r="F91" i="19" s="1"/>
  <c r="B91" i="19"/>
  <c r="Q90" i="19"/>
  <c r="P90" i="19"/>
  <c r="O90" i="19"/>
  <c r="R90" i="19" s="1"/>
  <c r="M90" i="19"/>
  <c r="L90" i="19"/>
  <c r="K90" i="19"/>
  <c r="I90" i="19"/>
  <c r="H90" i="19"/>
  <c r="G90" i="19"/>
  <c r="E90" i="19"/>
  <c r="D90" i="19"/>
  <c r="C90" i="19"/>
  <c r="B90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Q88" i="19"/>
  <c r="P88" i="19"/>
  <c r="O88" i="19"/>
  <c r="M88" i="19"/>
  <c r="L88" i="19"/>
  <c r="K88" i="19"/>
  <c r="I88" i="19"/>
  <c r="H88" i="19"/>
  <c r="G88" i="19"/>
  <c r="J88" i="19" s="1"/>
  <c r="E88" i="19"/>
  <c r="D88" i="19"/>
  <c r="C88" i="19"/>
  <c r="F88" i="19" s="1"/>
  <c r="B88" i="19"/>
  <c r="Q87" i="19"/>
  <c r="P87" i="19"/>
  <c r="O87" i="19"/>
  <c r="R87" i="19" s="1"/>
  <c r="M87" i="19"/>
  <c r="L87" i="19"/>
  <c r="K87" i="19"/>
  <c r="N87" i="19" s="1"/>
  <c r="I87" i="19"/>
  <c r="H87" i="19"/>
  <c r="G87" i="19"/>
  <c r="J87" i="19" s="1"/>
  <c r="E87" i="19"/>
  <c r="D87" i="19"/>
  <c r="C87" i="19"/>
  <c r="F87" i="19" s="1"/>
  <c r="B87" i="19"/>
  <c r="Q86" i="19"/>
  <c r="P86" i="19"/>
  <c r="O86" i="19"/>
  <c r="M86" i="19"/>
  <c r="L86" i="19"/>
  <c r="K86" i="19"/>
  <c r="N86" i="19" s="1"/>
  <c r="I86" i="19"/>
  <c r="H86" i="19"/>
  <c r="G86" i="19"/>
  <c r="J86" i="19" s="1"/>
  <c r="E86" i="19"/>
  <c r="D86" i="19"/>
  <c r="C86" i="19"/>
  <c r="B86" i="19"/>
  <c r="Q85" i="19"/>
  <c r="P85" i="19"/>
  <c r="O85" i="19"/>
  <c r="R85" i="19" s="1"/>
  <c r="M85" i="19"/>
  <c r="L85" i="19"/>
  <c r="K85" i="19"/>
  <c r="N85" i="19" s="1"/>
  <c r="I85" i="19"/>
  <c r="H85" i="19"/>
  <c r="G85" i="19"/>
  <c r="J85" i="19" s="1"/>
  <c r="S85" i="19" s="1"/>
  <c r="E85" i="19"/>
  <c r="D85" i="19"/>
  <c r="C85" i="19"/>
  <c r="F85" i="19" s="1"/>
  <c r="B85" i="19"/>
  <c r="Q84" i="19"/>
  <c r="P84" i="19"/>
  <c r="O84" i="19"/>
  <c r="R84" i="19" s="1"/>
  <c r="M84" i="19"/>
  <c r="L84" i="19"/>
  <c r="K84" i="19"/>
  <c r="N84" i="19" s="1"/>
  <c r="I84" i="19"/>
  <c r="H84" i="19"/>
  <c r="G84" i="19"/>
  <c r="E84" i="19"/>
  <c r="D84" i="19"/>
  <c r="C84" i="19"/>
  <c r="B84" i="19"/>
  <c r="R83" i="19"/>
  <c r="S83" i="19" s="1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B81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Q75" i="19"/>
  <c r="P75" i="19"/>
  <c r="O75" i="19"/>
  <c r="M75" i="19"/>
  <c r="L75" i="19"/>
  <c r="K75" i="19"/>
  <c r="I75" i="19"/>
  <c r="H75" i="19"/>
  <c r="G75" i="19"/>
  <c r="E75" i="19"/>
  <c r="D75" i="19"/>
  <c r="C75" i="19"/>
  <c r="F75" i="19" s="1"/>
  <c r="B75" i="19"/>
  <c r="W74" i="19"/>
  <c r="Q74" i="19"/>
  <c r="P74" i="19"/>
  <c r="O74" i="19"/>
  <c r="M74" i="19"/>
  <c r="L74" i="19"/>
  <c r="K74" i="19"/>
  <c r="I74" i="19"/>
  <c r="H74" i="19"/>
  <c r="G74" i="19"/>
  <c r="J74" i="19" s="1"/>
  <c r="E74" i="19"/>
  <c r="D74" i="19"/>
  <c r="C74" i="19"/>
  <c r="B74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Q72" i="19"/>
  <c r="P72" i="19"/>
  <c r="O72" i="19"/>
  <c r="R72" i="19" s="1"/>
  <c r="M72" i="19"/>
  <c r="L72" i="19"/>
  <c r="K72" i="19"/>
  <c r="N72" i="19" s="1"/>
  <c r="I72" i="19"/>
  <c r="H72" i="19"/>
  <c r="G72" i="19"/>
  <c r="E72" i="19"/>
  <c r="D72" i="19"/>
  <c r="C72" i="19"/>
  <c r="B72" i="19"/>
  <c r="Q71" i="19"/>
  <c r="R71" i="19" s="1"/>
  <c r="P71" i="19"/>
  <c r="O71" i="19"/>
  <c r="M71" i="19"/>
  <c r="N71" i="19" s="1"/>
  <c r="L71" i="19"/>
  <c r="K71" i="19"/>
  <c r="I71" i="19"/>
  <c r="J71" i="19" s="1"/>
  <c r="H71" i="19"/>
  <c r="G71" i="19"/>
  <c r="E71" i="19"/>
  <c r="F71" i="19" s="1"/>
  <c r="D71" i="19"/>
  <c r="C71" i="19"/>
  <c r="B71" i="19"/>
  <c r="Q70" i="19"/>
  <c r="P70" i="19"/>
  <c r="O70" i="19"/>
  <c r="R70" i="19" s="1"/>
  <c r="M70" i="19"/>
  <c r="L70" i="19"/>
  <c r="K70" i="19"/>
  <c r="I70" i="19"/>
  <c r="H70" i="19"/>
  <c r="G70" i="19"/>
  <c r="E70" i="19"/>
  <c r="D70" i="19"/>
  <c r="C70" i="19"/>
  <c r="F70" i="19" s="1"/>
  <c r="B70" i="19"/>
  <c r="Q69" i="19"/>
  <c r="R69" i="19" s="1"/>
  <c r="P69" i="19"/>
  <c r="O69" i="19"/>
  <c r="M69" i="19"/>
  <c r="N69" i="19" s="1"/>
  <c r="L69" i="19"/>
  <c r="K69" i="19"/>
  <c r="I69" i="19"/>
  <c r="J69" i="19" s="1"/>
  <c r="H69" i="19"/>
  <c r="G69" i="19"/>
  <c r="E69" i="19"/>
  <c r="F69" i="19" s="1"/>
  <c r="D69" i="19"/>
  <c r="C69" i="19"/>
  <c r="B69" i="19"/>
  <c r="Q68" i="19"/>
  <c r="P68" i="19"/>
  <c r="O68" i="19"/>
  <c r="M68" i="19"/>
  <c r="L68" i="19"/>
  <c r="K68" i="19"/>
  <c r="I68" i="19"/>
  <c r="H68" i="19"/>
  <c r="G68" i="19"/>
  <c r="J68" i="19" s="1"/>
  <c r="E68" i="19"/>
  <c r="D68" i="19"/>
  <c r="C68" i="19"/>
  <c r="F68" i="19" s="1"/>
  <c r="B68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Q66" i="19"/>
  <c r="P66" i="19"/>
  <c r="O66" i="19"/>
  <c r="M66" i="19"/>
  <c r="L66" i="19"/>
  <c r="K66" i="19"/>
  <c r="N66" i="19" s="1"/>
  <c r="I66" i="19"/>
  <c r="H66" i="19"/>
  <c r="G66" i="19"/>
  <c r="J66" i="19" s="1"/>
  <c r="E66" i="19"/>
  <c r="D66" i="19"/>
  <c r="C66" i="19"/>
  <c r="B66" i="19"/>
  <c r="R65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Q64" i="19"/>
  <c r="P64" i="19"/>
  <c r="O64" i="19"/>
  <c r="M64" i="19"/>
  <c r="L64" i="19"/>
  <c r="K64" i="19"/>
  <c r="N64" i="19" s="1"/>
  <c r="I64" i="19"/>
  <c r="H64" i="19"/>
  <c r="G64" i="19"/>
  <c r="E64" i="19"/>
  <c r="D64" i="19"/>
  <c r="C64" i="19"/>
  <c r="B64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B61" i="19"/>
  <c r="V56" i="19"/>
  <c r="Q56" i="19"/>
  <c r="R56" i="19" s="1"/>
  <c r="S56" i="19" s="1"/>
  <c r="P56" i="19"/>
  <c r="O56" i="19"/>
  <c r="M56" i="19"/>
  <c r="N56" i="19" s="1"/>
  <c r="L56" i="19"/>
  <c r="K56" i="19"/>
  <c r="I56" i="19"/>
  <c r="J56" i="19" s="1"/>
  <c r="H56" i="19"/>
  <c r="G56" i="19"/>
  <c r="E56" i="19"/>
  <c r="F56" i="19" s="1"/>
  <c r="D56" i="19"/>
  <c r="C56" i="19"/>
  <c r="B56" i="19"/>
  <c r="Q55" i="19"/>
  <c r="P55" i="19"/>
  <c r="O55" i="19"/>
  <c r="M55" i="19"/>
  <c r="L55" i="19"/>
  <c r="K55" i="19"/>
  <c r="I55" i="19"/>
  <c r="H55" i="19"/>
  <c r="G55" i="19"/>
  <c r="E55" i="19"/>
  <c r="D55" i="19"/>
  <c r="C55" i="19"/>
  <c r="F55" i="19" s="1"/>
  <c r="B55" i="19"/>
  <c r="W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Q53" i="19"/>
  <c r="P53" i="19"/>
  <c r="O53" i="19"/>
  <c r="M53" i="19"/>
  <c r="L53" i="19"/>
  <c r="K53" i="19"/>
  <c r="I53" i="19"/>
  <c r="H53" i="19"/>
  <c r="G53" i="19"/>
  <c r="E53" i="19"/>
  <c r="D53" i="19"/>
  <c r="C53" i="19"/>
  <c r="F53" i="19" s="1"/>
  <c r="B53" i="19"/>
  <c r="Q52" i="19"/>
  <c r="P52" i="19"/>
  <c r="O52" i="19"/>
  <c r="R52" i="19" s="1"/>
  <c r="S52" i="19" s="1"/>
  <c r="M52" i="19"/>
  <c r="L52" i="19"/>
  <c r="K52" i="19"/>
  <c r="N52" i="19" s="1"/>
  <c r="I52" i="19"/>
  <c r="H52" i="19"/>
  <c r="G52" i="19"/>
  <c r="J52" i="19" s="1"/>
  <c r="E52" i="19"/>
  <c r="D52" i="19"/>
  <c r="C52" i="19"/>
  <c r="F52" i="19" s="1"/>
  <c r="B52" i="19"/>
  <c r="Q51" i="19"/>
  <c r="P51" i="19"/>
  <c r="O51" i="19"/>
  <c r="M51" i="19"/>
  <c r="L51" i="19"/>
  <c r="K51" i="19"/>
  <c r="N51" i="19" s="1"/>
  <c r="I51" i="19"/>
  <c r="H51" i="19"/>
  <c r="G51" i="19"/>
  <c r="J51" i="19" s="1"/>
  <c r="E51" i="19"/>
  <c r="D51" i="19"/>
  <c r="C51" i="19"/>
  <c r="B51" i="19"/>
  <c r="Q50" i="19"/>
  <c r="P50" i="19"/>
  <c r="O50" i="19"/>
  <c r="R50" i="19" s="1"/>
  <c r="M50" i="19"/>
  <c r="L50" i="19"/>
  <c r="K50" i="19"/>
  <c r="N50" i="19" s="1"/>
  <c r="I50" i="19"/>
  <c r="H50" i="19"/>
  <c r="G50" i="19"/>
  <c r="J50" i="19" s="1"/>
  <c r="E50" i="19"/>
  <c r="D50" i="19"/>
  <c r="C50" i="19"/>
  <c r="F50" i="19" s="1"/>
  <c r="S50" i="19" s="1"/>
  <c r="B50" i="19"/>
  <c r="Q49" i="19"/>
  <c r="P49" i="19"/>
  <c r="O49" i="19"/>
  <c r="R49" i="19" s="1"/>
  <c r="M49" i="19"/>
  <c r="L49" i="19"/>
  <c r="K49" i="19"/>
  <c r="N49" i="19" s="1"/>
  <c r="I49" i="19"/>
  <c r="H49" i="19"/>
  <c r="G49" i="19"/>
  <c r="E49" i="19"/>
  <c r="D49" i="19"/>
  <c r="C49" i="19"/>
  <c r="B49" i="19"/>
  <c r="R48" i="19"/>
  <c r="S48" i="19" s="1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Q47" i="19"/>
  <c r="P47" i="19"/>
  <c r="O47" i="19"/>
  <c r="R47" i="19" s="1"/>
  <c r="M47" i="19"/>
  <c r="L47" i="19"/>
  <c r="K47" i="19"/>
  <c r="I47" i="19"/>
  <c r="H47" i="19"/>
  <c r="G47" i="19"/>
  <c r="E47" i="19"/>
  <c r="D47" i="19"/>
  <c r="C47" i="19"/>
  <c r="F47" i="19" s="1"/>
  <c r="B47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Q45" i="19"/>
  <c r="P45" i="19"/>
  <c r="O45" i="19"/>
  <c r="M45" i="19"/>
  <c r="L45" i="19"/>
  <c r="K45" i="19"/>
  <c r="I45" i="19"/>
  <c r="H45" i="19"/>
  <c r="G45" i="19"/>
  <c r="J45" i="19" s="1"/>
  <c r="E45" i="19"/>
  <c r="D45" i="19"/>
  <c r="C45" i="19"/>
  <c r="F45" i="19" s="1"/>
  <c r="B45" i="19"/>
  <c r="Q44" i="19"/>
  <c r="P44" i="19"/>
  <c r="O44" i="19"/>
  <c r="R44" i="19" s="1"/>
  <c r="M44" i="19"/>
  <c r="L44" i="19"/>
  <c r="K44" i="19"/>
  <c r="N44" i="19" s="1"/>
  <c r="I44" i="19"/>
  <c r="H44" i="19"/>
  <c r="G44" i="19"/>
  <c r="J44" i="19" s="1"/>
  <c r="E44" i="19"/>
  <c r="D44" i="19"/>
  <c r="C44" i="19"/>
  <c r="F44" i="19" s="1"/>
  <c r="B44" i="19"/>
  <c r="Q43" i="19"/>
  <c r="P43" i="19"/>
  <c r="O43" i="19"/>
  <c r="M43" i="19"/>
  <c r="L43" i="19"/>
  <c r="K43" i="19"/>
  <c r="I43" i="19"/>
  <c r="H43" i="19"/>
  <c r="G43" i="19"/>
  <c r="E43" i="19"/>
  <c r="D43" i="19"/>
  <c r="C43" i="19"/>
  <c r="B43" i="19"/>
  <c r="B41" i="19"/>
  <c r="Q36" i="19"/>
  <c r="P36" i="19"/>
  <c r="O36" i="19"/>
  <c r="R36" i="19" s="1"/>
  <c r="M36" i="19"/>
  <c r="L36" i="19"/>
  <c r="K36" i="19"/>
  <c r="N36" i="19" s="1"/>
  <c r="I36" i="19"/>
  <c r="H36" i="19"/>
  <c r="G36" i="19"/>
  <c r="E36" i="19"/>
  <c r="D36" i="19"/>
  <c r="C36" i="19"/>
  <c r="Q35" i="19"/>
  <c r="P35" i="19"/>
  <c r="O35" i="19"/>
  <c r="R35" i="19" s="1"/>
  <c r="M35" i="19"/>
  <c r="L35" i="19"/>
  <c r="K35" i="19"/>
  <c r="N35" i="19" s="1"/>
  <c r="I35" i="19"/>
  <c r="H35" i="19"/>
  <c r="G35" i="19"/>
  <c r="E35" i="19"/>
  <c r="D35" i="19"/>
  <c r="C35" i="19"/>
  <c r="W34" i="19"/>
  <c r="R34" i="19"/>
  <c r="S34" i="19" s="1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Q33" i="19"/>
  <c r="P33" i="19"/>
  <c r="O33" i="19"/>
  <c r="R33" i="19" s="1"/>
  <c r="M33" i="19"/>
  <c r="L33" i="19"/>
  <c r="K33" i="19"/>
  <c r="I33" i="19"/>
  <c r="H33" i="19"/>
  <c r="G33" i="19"/>
  <c r="E33" i="19"/>
  <c r="D33" i="19"/>
  <c r="C33" i="19"/>
  <c r="F33" i="19" s="1"/>
  <c r="Q32" i="19"/>
  <c r="P32" i="19"/>
  <c r="O32" i="19"/>
  <c r="R32" i="19" s="1"/>
  <c r="M32" i="19"/>
  <c r="L32" i="19"/>
  <c r="K32" i="19"/>
  <c r="I32" i="19"/>
  <c r="H32" i="19"/>
  <c r="G32" i="19"/>
  <c r="E32" i="19"/>
  <c r="D32" i="19"/>
  <c r="C32" i="19"/>
  <c r="F32" i="19" s="1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Q30" i="19"/>
  <c r="P30" i="19"/>
  <c r="O30" i="19"/>
  <c r="R30" i="19" s="1"/>
  <c r="S30" i="19" s="1"/>
  <c r="M30" i="19"/>
  <c r="L30" i="19"/>
  <c r="K30" i="19"/>
  <c r="N30" i="19" s="1"/>
  <c r="I30" i="19"/>
  <c r="H30" i="19"/>
  <c r="G30" i="19"/>
  <c r="J30" i="19" s="1"/>
  <c r="E30" i="19"/>
  <c r="D30" i="19"/>
  <c r="C30" i="19"/>
  <c r="F30" i="19" s="1"/>
  <c r="Q29" i="19"/>
  <c r="P29" i="19"/>
  <c r="O29" i="19"/>
  <c r="M29" i="19"/>
  <c r="L29" i="19"/>
  <c r="K29" i="19"/>
  <c r="N29" i="19" s="1"/>
  <c r="I29" i="19"/>
  <c r="H29" i="19"/>
  <c r="G29" i="19"/>
  <c r="J29" i="19" s="1"/>
  <c r="E29" i="19"/>
  <c r="D29" i="19"/>
  <c r="C29" i="19"/>
  <c r="Q28" i="19"/>
  <c r="P28" i="19"/>
  <c r="O28" i="19"/>
  <c r="M28" i="19"/>
  <c r="L28" i="19"/>
  <c r="K28" i="19"/>
  <c r="N28" i="19" s="1"/>
  <c r="I28" i="19"/>
  <c r="H28" i="19"/>
  <c r="G28" i="19"/>
  <c r="J28" i="19" s="1"/>
  <c r="E28" i="19"/>
  <c r="D28" i="19"/>
  <c r="C28" i="19"/>
  <c r="Q27" i="19"/>
  <c r="R27" i="19" s="1"/>
  <c r="P27" i="19"/>
  <c r="O27" i="19"/>
  <c r="M27" i="19"/>
  <c r="N27" i="19" s="1"/>
  <c r="L27" i="19"/>
  <c r="K27" i="19"/>
  <c r="I27" i="19"/>
  <c r="J27" i="19" s="1"/>
  <c r="H27" i="19"/>
  <c r="G27" i="19"/>
  <c r="E27" i="19"/>
  <c r="F27" i="19" s="1"/>
  <c r="D27" i="19"/>
  <c r="C27" i="19"/>
  <c r="Q26" i="19"/>
  <c r="P26" i="19"/>
  <c r="O26" i="19"/>
  <c r="R26" i="19" s="1"/>
  <c r="M26" i="19"/>
  <c r="L26" i="19"/>
  <c r="K26" i="19"/>
  <c r="I26" i="19"/>
  <c r="H26" i="19"/>
  <c r="G26" i="19"/>
  <c r="E26" i="19"/>
  <c r="D26" i="19"/>
  <c r="C26" i="19"/>
  <c r="F26" i="19" s="1"/>
  <c r="Q25" i="19"/>
  <c r="P25" i="19"/>
  <c r="O25" i="19"/>
  <c r="M25" i="19"/>
  <c r="L25" i="19"/>
  <c r="K25" i="19"/>
  <c r="N25" i="19" s="1"/>
  <c r="I25" i="19"/>
  <c r="H25" i="19"/>
  <c r="G25" i="19"/>
  <c r="J25" i="19" s="1"/>
  <c r="E25" i="19"/>
  <c r="D25" i="19"/>
  <c r="C25" i="19"/>
  <c r="Q24" i="19"/>
  <c r="R24" i="19" s="1"/>
  <c r="P24" i="19"/>
  <c r="O24" i="19"/>
  <c r="M24" i="19"/>
  <c r="N24" i="19" s="1"/>
  <c r="L24" i="19"/>
  <c r="K24" i="19"/>
  <c r="I24" i="19"/>
  <c r="J24" i="19" s="1"/>
  <c r="H24" i="19"/>
  <c r="G24" i="19"/>
  <c r="E24" i="19"/>
  <c r="F24" i="19" s="1"/>
  <c r="D24" i="19"/>
  <c r="C24" i="19"/>
  <c r="R23" i="19"/>
  <c r="S23" i="19" s="1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1" i="19"/>
  <c r="B27" i="19" s="1"/>
  <c r="Q17" i="19"/>
  <c r="P17" i="19"/>
  <c r="R17" i="19" s="1"/>
  <c r="S17" i="19" s="1"/>
  <c r="V17" i="19" s="1"/>
  <c r="O17" i="19"/>
  <c r="M17" i="19"/>
  <c r="L17" i="19"/>
  <c r="N17" i="19" s="1"/>
  <c r="K17" i="19"/>
  <c r="I17" i="19"/>
  <c r="H17" i="19"/>
  <c r="J17" i="19" s="1"/>
  <c r="G17" i="19"/>
  <c r="E17" i="19"/>
  <c r="D17" i="19"/>
  <c r="F17" i="19" s="1"/>
  <c r="C17" i="19"/>
  <c r="Q16" i="19"/>
  <c r="R16" i="19" s="1"/>
  <c r="P16" i="19"/>
  <c r="O16" i="19"/>
  <c r="M16" i="19"/>
  <c r="N16" i="19" s="1"/>
  <c r="L16" i="19"/>
  <c r="K16" i="19"/>
  <c r="I16" i="19"/>
  <c r="J16" i="19" s="1"/>
  <c r="H16" i="19"/>
  <c r="G16" i="19"/>
  <c r="E16" i="19"/>
  <c r="F16" i="19" s="1"/>
  <c r="D16" i="19"/>
  <c r="C16" i="19"/>
  <c r="R15" i="19"/>
  <c r="S15" i="19" s="1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Q14" i="19"/>
  <c r="P14" i="19"/>
  <c r="O14" i="19"/>
  <c r="R14" i="19" s="1"/>
  <c r="M14" i="19"/>
  <c r="L14" i="19"/>
  <c r="K14" i="19"/>
  <c r="I14" i="19"/>
  <c r="H14" i="19"/>
  <c r="G14" i="19"/>
  <c r="E14" i="19"/>
  <c r="D14" i="19"/>
  <c r="C14" i="19"/>
  <c r="F14" i="19" s="1"/>
  <c r="Q13" i="19"/>
  <c r="P13" i="19"/>
  <c r="R13" i="19" s="1"/>
  <c r="S13" i="19" s="1"/>
  <c r="O13" i="19"/>
  <c r="M13" i="19"/>
  <c r="L13" i="19"/>
  <c r="N13" i="19" s="1"/>
  <c r="K13" i="19"/>
  <c r="I13" i="19"/>
  <c r="H13" i="19"/>
  <c r="J13" i="19" s="1"/>
  <c r="G13" i="19"/>
  <c r="E13" i="19"/>
  <c r="D13" i="19"/>
  <c r="F13" i="19" s="1"/>
  <c r="C13" i="19"/>
  <c r="Q12" i="19"/>
  <c r="P12" i="19"/>
  <c r="O12" i="19"/>
  <c r="R12" i="19" s="1"/>
  <c r="M12" i="19"/>
  <c r="L12" i="19"/>
  <c r="K12" i="19"/>
  <c r="N12" i="19" s="1"/>
  <c r="I12" i="19"/>
  <c r="H12" i="19"/>
  <c r="G12" i="19"/>
  <c r="J12" i="19" s="1"/>
  <c r="E12" i="19"/>
  <c r="D12" i="19"/>
  <c r="C12" i="19"/>
  <c r="F12" i="19" s="1"/>
  <c r="R11" i="19"/>
  <c r="S11" i="19" s="1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Q10" i="19"/>
  <c r="P10" i="19"/>
  <c r="O10" i="19"/>
  <c r="M10" i="19"/>
  <c r="L10" i="19"/>
  <c r="K10" i="19"/>
  <c r="I10" i="19"/>
  <c r="H10" i="19"/>
  <c r="G10" i="19"/>
  <c r="J10" i="19" s="1"/>
  <c r="E10" i="19"/>
  <c r="D10" i="19"/>
  <c r="C10" i="19"/>
  <c r="F10" i="19" s="1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Q8" i="19"/>
  <c r="P8" i="19"/>
  <c r="O8" i="19"/>
  <c r="R8" i="19" s="1"/>
  <c r="M8" i="19"/>
  <c r="L8" i="19"/>
  <c r="K8" i="19"/>
  <c r="N8" i="19" s="1"/>
  <c r="I8" i="19"/>
  <c r="H8" i="19"/>
  <c r="G8" i="19"/>
  <c r="J8" i="19" s="1"/>
  <c r="E8" i="19"/>
  <c r="D8" i="19"/>
  <c r="C8" i="19"/>
  <c r="F8" i="19" s="1"/>
  <c r="Q7" i="19"/>
  <c r="P7" i="19"/>
  <c r="O7" i="19"/>
  <c r="R7" i="19" s="1"/>
  <c r="M7" i="19"/>
  <c r="L7" i="19"/>
  <c r="K7" i="19"/>
  <c r="N7" i="19" s="1"/>
  <c r="I7" i="19"/>
  <c r="H7" i="19"/>
  <c r="G7" i="19"/>
  <c r="J7" i="19" s="1"/>
  <c r="E7" i="19"/>
  <c r="D7" i="19"/>
  <c r="C7" i="19"/>
  <c r="F7" i="19" s="1"/>
  <c r="Q6" i="19"/>
  <c r="P6" i="19"/>
  <c r="O6" i="19"/>
  <c r="M6" i="19"/>
  <c r="L6" i="19"/>
  <c r="K6" i="19"/>
  <c r="N6" i="19" s="1"/>
  <c r="I6" i="19"/>
  <c r="H6" i="19"/>
  <c r="G6" i="19"/>
  <c r="J6" i="19" s="1"/>
  <c r="E6" i="19"/>
  <c r="D6" i="19"/>
  <c r="C6" i="19"/>
  <c r="Q5" i="19"/>
  <c r="R5" i="19" s="1"/>
  <c r="P5" i="19"/>
  <c r="O5" i="19"/>
  <c r="M5" i="19"/>
  <c r="N5" i="19" s="1"/>
  <c r="L5" i="19"/>
  <c r="K5" i="19"/>
  <c r="I5" i="19"/>
  <c r="J5" i="19" s="1"/>
  <c r="H5" i="19"/>
  <c r="G5" i="19"/>
  <c r="E5" i="19"/>
  <c r="F5" i="19" s="1"/>
  <c r="D5" i="19"/>
  <c r="C5" i="19"/>
  <c r="R4" i="19"/>
  <c r="S4" i="19" s="1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M115" i="9"/>
  <c r="N116" i="8"/>
  <c r="M116" i="8"/>
  <c r="O136" i="5"/>
  <c r="S136" i="5" s="1"/>
  <c r="O135" i="5"/>
  <c r="T134" i="5"/>
  <c r="B136" i="5" s="1"/>
  <c r="O134" i="5"/>
  <c r="O133" i="5"/>
  <c r="O132" i="5"/>
  <c r="O131" i="5"/>
  <c r="O130" i="5"/>
  <c r="O129" i="5"/>
  <c r="O128" i="5"/>
  <c r="O127" i="5"/>
  <c r="B127" i="5"/>
  <c r="O126" i="5"/>
  <c r="O125" i="5"/>
  <c r="O124" i="5"/>
  <c r="O123" i="5"/>
  <c r="S105" i="20" l="1"/>
  <c r="S91" i="20"/>
  <c r="S83" i="20"/>
  <c r="S69" i="20"/>
  <c r="V96" i="20"/>
  <c r="B115" i="20" s="1"/>
  <c r="S54" i="20"/>
  <c r="S46" i="20"/>
  <c r="S26" i="20"/>
  <c r="S36" i="20"/>
  <c r="V36" i="20" s="1"/>
  <c r="S95" i="20"/>
  <c r="S44" i="20"/>
  <c r="S29" i="20"/>
  <c r="N112" i="19"/>
  <c r="N115" i="19"/>
  <c r="S113" i="19"/>
  <c r="S103" i="19"/>
  <c r="S111" i="19"/>
  <c r="S16" i="19"/>
  <c r="S5" i="19"/>
  <c r="S24" i="19"/>
  <c r="S27" i="19"/>
  <c r="S71" i="19"/>
  <c r="S7" i="19"/>
  <c r="S8" i="19"/>
  <c r="S12" i="19"/>
  <c r="S109" i="19"/>
  <c r="S9" i="19"/>
  <c r="S54" i="19"/>
  <c r="S32" i="19"/>
  <c r="S65" i="19"/>
  <c r="S87" i="19"/>
  <c r="S89" i="19"/>
  <c r="S107" i="19"/>
  <c r="F6" i="19"/>
  <c r="R10" i="19"/>
  <c r="S10" i="19" s="1"/>
  <c r="N14" i="19"/>
  <c r="F25" i="19"/>
  <c r="N26" i="19"/>
  <c r="S26" i="19" s="1"/>
  <c r="F28" i="19"/>
  <c r="F29" i="19"/>
  <c r="N32" i="19"/>
  <c r="N33" i="19"/>
  <c r="S33" i="19" s="1"/>
  <c r="J35" i="19"/>
  <c r="S35" i="19" s="1"/>
  <c r="J36" i="19"/>
  <c r="S36" i="19" s="1"/>
  <c r="V36" i="19" s="1"/>
  <c r="J43" i="19"/>
  <c r="S44" i="19"/>
  <c r="S46" i="19"/>
  <c r="J55" i="19"/>
  <c r="R64" i="19"/>
  <c r="S69" i="19"/>
  <c r="J75" i="19"/>
  <c r="S95" i="19"/>
  <c r="S49" i="19"/>
  <c r="R6" i="19"/>
  <c r="N10" i="19"/>
  <c r="J14" i="19"/>
  <c r="R25" i="19"/>
  <c r="S25" i="19" s="1"/>
  <c r="J26" i="19"/>
  <c r="R28" i="19"/>
  <c r="R29" i="19"/>
  <c r="S29" i="19" s="1"/>
  <c r="S31" i="19"/>
  <c r="J32" i="19"/>
  <c r="J33" i="19"/>
  <c r="F35" i="19"/>
  <c r="F36" i="19"/>
  <c r="F43" i="19"/>
  <c r="J53" i="19"/>
  <c r="S63" i="19"/>
  <c r="S73" i="19"/>
  <c r="N74" i="19"/>
  <c r="S76" i="19"/>
  <c r="V76" i="19" s="1"/>
  <c r="F90" i="19"/>
  <c r="R92" i="19"/>
  <c r="S92" i="19" s="1"/>
  <c r="N94" i="19"/>
  <c r="F96" i="19"/>
  <c r="R102" i="19"/>
  <c r="S102" i="19" s="1"/>
  <c r="N104" i="19"/>
  <c r="S105" i="19"/>
  <c r="F108" i="19"/>
  <c r="R110" i="19"/>
  <c r="S110" i="19" s="1"/>
  <c r="R112" i="19"/>
  <c r="S112" i="19" s="1"/>
  <c r="S115" i="19"/>
  <c r="R43" i="19"/>
  <c r="R45" i="19"/>
  <c r="N47" i="19"/>
  <c r="S47" i="19" s="1"/>
  <c r="J49" i="19"/>
  <c r="F51" i="19"/>
  <c r="R55" i="19"/>
  <c r="S55" i="19" s="1"/>
  <c r="J64" i="19"/>
  <c r="F66" i="19"/>
  <c r="R68" i="19"/>
  <c r="N70" i="19"/>
  <c r="S70" i="19" s="1"/>
  <c r="J72" i="19"/>
  <c r="S72" i="19" s="1"/>
  <c r="F74" i="19"/>
  <c r="R75" i="19"/>
  <c r="J84" i="19"/>
  <c r="S84" i="19" s="1"/>
  <c r="F86" i="19"/>
  <c r="R88" i="19"/>
  <c r="N90" i="19"/>
  <c r="S90" i="19" s="1"/>
  <c r="J92" i="19"/>
  <c r="F94" i="19"/>
  <c r="J102" i="19"/>
  <c r="F104" i="19"/>
  <c r="R106" i="19"/>
  <c r="N108" i="19"/>
  <c r="S108" i="19" s="1"/>
  <c r="J110" i="19"/>
  <c r="N43" i="19"/>
  <c r="N45" i="19"/>
  <c r="J47" i="19"/>
  <c r="F49" i="19"/>
  <c r="R51" i="19"/>
  <c r="S51" i="19" s="1"/>
  <c r="N53" i="19"/>
  <c r="R53" i="19"/>
  <c r="S53" i="19" s="1"/>
  <c r="N55" i="19"/>
  <c r="F64" i="19"/>
  <c r="R66" i="19"/>
  <c r="S66" i="19" s="1"/>
  <c r="S67" i="19"/>
  <c r="N68" i="19"/>
  <c r="J70" i="19"/>
  <c r="F72" i="19"/>
  <c r="R74" i="19"/>
  <c r="S74" i="19" s="1"/>
  <c r="N75" i="19"/>
  <c r="F84" i="19"/>
  <c r="R86" i="19"/>
  <c r="N88" i="19"/>
  <c r="J90" i="19"/>
  <c r="F92" i="19"/>
  <c r="R94" i="19"/>
  <c r="J96" i="19"/>
  <c r="S96" i="19" s="1"/>
  <c r="V96" i="19" s="1"/>
  <c r="B115" i="19" s="1"/>
  <c r="F102" i="19"/>
  <c r="R104" i="19"/>
  <c r="N106" i="19"/>
  <c r="J108" i="19"/>
  <c r="F110" i="19"/>
  <c r="F112" i="19"/>
  <c r="R114" i="19"/>
  <c r="S114" i="19" s="1"/>
  <c r="H114" i="10"/>
  <c r="Q16" i="12"/>
  <c r="V115" i="20" l="1"/>
  <c r="S86" i="19"/>
  <c r="S106" i="19"/>
  <c r="S45" i="19"/>
  <c r="S75" i="19"/>
  <c r="S68" i="19"/>
  <c r="S43" i="19"/>
  <c r="S28" i="19"/>
  <c r="S64" i="19"/>
  <c r="S94" i="19"/>
  <c r="S104" i="19"/>
  <c r="S88" i="19"/>
  <c r="V115" i="19"/>
  <c r="S6" i="19"/>
  <c r="S14" i="19"/>
  <c r="O114" i="18"/>
  <c r="O113" i="18"/>
  <c r="O112" i="18"/>
  <c r="O111" i="18"/>
  <c r="O110" i="18"/>
  <c r="O109" i="18"/>
  <c r="O108" i="18"/>
  <c r="O107" i="18"/>
  <c r="O106" i="18"/>
  <c r="O105" i="18"/>
  <c r="B105" i="18"/>
  <c r="O104" i="18"/>
  <c r="O103" i="18"/>
  <c r="O102" i="18"/>
  <c r="O101" i="18"/>
  <c r="O95" i="18"/>
  <c r="O94" i="18"/>
  <c r="O93" i="18"/>
  <c r="O92" i="18"/>
  <c r="O91" i="18"/>
  <c r="O90" i="18"/>
  <c r="O89" i="18"/>
  <c r="O88" i="18"/>
  <c r="O87" i="18"/>
  <c r="O86" i="18"/>
  <c r="B86" i="18"/>
  <c r="O85" i="18"/>
  <c r="O84" i="18"/>
  <c r="O83" i="18"/>
  <c r="O82" i="18"/>
  <c r="O75" i="18"/>
  <c r="S75" i="18" s="1"/>
  <c r="T93" i="18" s="1"/>
  <c r="B95" i="18" s="1"/>
  <c r="O74" i="18"/>
  <c r="T73" i="18"/>
  <c r="B75" i="18" s="1"/>
  <c r="O73" i="18"/>
  <c r="O72" i="18"/>
  <c r="O71" i="18"/>
  <c r="O70" i="18"/>
  <c r="O69" i="18"/>
  <c r="O68" i="18"/>
  <c r="O67" i="18"/>
  <c r="O66" i="18"/>
  <c r="B66" i="18"/>
  <c r="O65" i="18"/>
  <c r="O64" i="18"/>
  <c r="O63" i="18"/>
  <c r="O62" i="18"/>
  <c r="O55" i="18"/>
  <c r="O54" i="18"/>
  <c r="O53" i="18"/>
  <c r="O52" i="18"/>
  <c r="O51" i="18"/>
  <c r="O50" i="18"/>
  <c r="O49" i="18"/>
  <c r="O48" i="18"/>
  <c r="O47" i="18"/>
  <c r="O46" i="18"/>
  <c r="B46" i="18"/>
  <c r="O45" i="18"/>
  <c r="O44" i="18"/>
  <c r="O43" i="18"/>
  <c r="O42" i="18"/>
  <c r="O36" i="18"/>
  <c r="O35" i="18"/>
  <c r="O34" i="18"/>
  <c r="O33" i="18"/>
  <c r="O32" i="18"/>
  <c r="O31" i="18"/>
  <c r="O30" i="18"/>
  <c r="O29" i="18"/>
  <c r="O28" i="18"/>
  <c r="O27" i="18"/>
  <c r="B27" i="18"/>
  <c r="O26" i="18"/>
  <c r="O25" i="18"/>
  <c r="O24" i="18"/>
  <c r="O23" i="18"/>
  <c r="C21" i="18"/>
  <c r="C40" i="18" s="1"/>
  <c r="O17" i="18"/>
  <c r="T16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114" i="17"/>
  <c r="O113" i="17"/>
  <c r="O112" i="17"/>
  <c r="O111" i="17"/>
  <c r="O110" i="17"/>
  <c r="O109" i="17"/>
  <c r="O108" i="17"/>
  <c r="O107" i="17"/>
  <c r="O106" i="17"/>
  <c r="O105" i="17"/>
  <c r="B105" i="17"/>
  <c r="O104" i="17"/>
  <c r="O103" i="17"/>
  <c r="O102" i="17"/>
  <c r="O101" i="17"/>
  <c r="O95" i="17"/>
  <c r="O94" i="17"/>
  <c r="O93" i="17"/>
  <c r="O92" i="17"/>
  <c r="O91" i="17"/>
  <c r="O90" i="17"/>
  <c r="O89" i="17"/>
  <c r="O88" i="17"/>
  <c r="O87" i="17"/>
  <c r="O86" i="17"/>
  <c r="B86" i="17"/>
  <c r="O85" i="17"/>
  <c r="O84" i="17"/>
  <c r="O83" i="17"/>
  <c r="O82" i="17"/>
  <c r="O75" i="17"/>
  <c r="S75" i="17" s="1"/>
  <c r="T93" i="17" s="1"/>
  <c r="B95" i="17" s="1"/>
  <c r="B75" i="17"/>
  <c r="O74" i="17"/>
  <c r="T73" i="17"/>
  <c r="O73" i="17"/>
  <c r="O72" i="17"/>
  <c r="O71" i="17"/>
  <c r="O70" i="17"/>
  <c r="O69" i="17"/>
  <c r="O68" i="17"/>
  <c r="O67" i="17"/>
  <c r="O66" i="17"/>
  <c r="B66" i="17"/>
  <c r="O65" i="17"/>
  <c r="O64" i="17"/>
  <c r="O63" i="17"/>
  <c r="O62" i="17"/>
  <c r="O55" i="17"/>
  <c r="O54" i="17"/>
  <c r="O53" i="17"/>
  <c r="O52" i="17"/>
  <c r="O51" i="17"/>
  <c r="O50" i="17"/>
  <c r="O49" i="17"/>
  <c r="O48" i="17"/>
  <c r="O47" i="17"/>
  <c r="O46" i="17"/>
  <c r="B46" i="17"/>
  <c r="O45" i="17"/>
  <c r="O44" i="17"/>
  <c r="O43" i="17"/>
  <c r="O42" i="17"/>
  <c r="O36" i="17"/>
  <c r="O35" i="17"/>
  <c r="O34" i="17"/>
  <c r="O33" i="17"/>
  <c r="O32" i="17"/>
  <c r="O31" i="17"/>
  <c r="O30" i="17"/>
  <c r="O29" i="17"/>
  <c r="O28" i="17"/>
  <c r="O27" i="17"/>
  <c r="B27" i="17"/>
  <c r="O26" i="17"/>
  <c r="O25" i="17"/>
  <c r="O24" i="17"/>
  <c r="O23" i="17"/>
  <c r="C21" i="17"/>
  <c r="C40" i="17" s="1"/>
  <c r="O17" i="17"/>
  <c r="T16" i="17"/>
  <c r="O16" i="17"/>
  <c r="O15" i="17"/>
  <c r="O14" i="17"/>
  <c r="O13" i="17"/>
  <c r="O12" i="17"/>
  <c r="O11" i="17"/>
  <c r="O10" i="17"/>
  <c r="O9" i="17"/>
  <c r="O8" i="17"/>
  <c r="O7" i="17"/>
  <c r="O6" i="17"/>
  <c r="O5" i="17"/>
  <c r="O4" i="17"/>
  <c r="O55" i="16"/>
  <c r="O54" i="16"/>
  <c r="O53" i="16"/>
  <c r="O52" i="16"/>
  <c r="O51" i="16"/>
  <c r="O50" i="16"/>
  <c r="O49" i="16"/>
  <c r="O48" i="16"/>
  <c r="O47" i="16"/>
  <c r="O46" i="16"/>
  <c r="B46" i="16"/>
  <c r="O45" i="16"/>
  <c r="O44" i="16"/>
  <c r="O43" i="16"/>
  <c r="O42" i="16"/>
  <c r="T16" i="16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Q115" i="10"/>
  <c r="P115" i="10"/>
  <c r="Q114" i="10"/>
  <c r="P114" i="10"/>
  <c r="Q113" i="10"/>
  <c r="P113" i="10"/>
  <c r="Q112" i="10"/>
  <c r="P112" i="10"/>
  <c r="Q111" i="10"/>
  <c r="P111" i="10"/>
  <c r="Q110" i="10"/>
  <c r="P110" i="10"/>
  <c r="Q109" i="10"/>
  <c r="P109" i="10"/>
  <c r="Q108" i="10"/>
  <c r="P108" i="10"/>
  <c r="Q107" i="10"/>
  <c r="P107" i="10"/>
  <c r="Q106" i="10"/>
  <c r="P106" i="10"/>
  <c r="Q105" i="10"/>
  <c r="P105" i="10"/>
  <c r="Q104" i="10"/>
  <c r="P104" i="10"/>
  <c r="Q103" i="10"/>
  <c r="P103" i="10"/>
  <c r="Q102" i="10"/>
  <c r="P102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M115" i="10"/>
  <c r="L115" i="10"/>
  <c r="M114" i="10"/>
  <c r="L114" i="10"/>
  <c r="M113" i="10"/>
  <c r="L113" i="10"/>
  <c r="M112" i="10"/>
  <c r="L112" i="10"/>
  <c r="M111" i="10"/>
  <c r="L111" i="10"/>
  <c r="M110" i="10"/>
  <c r="L110" i="10"/>
  <c r="M109" i="10"/>
  <c r="L109" i="10"/>
  <c r="M108" i="10"/>
  <c r="L108" i="10"/>
  <c r="M107" i="10"/>
  <c r="L107" i="10"/>
  <c r="M106" i="10"/>
  <c r="L106" i="10"/>
  <c r="M105" i="10"/>
  <c r="L105" i="10"/>
  <c r="M104" i="10"/>
  <c r="L104" i="10"/>
  <c r="M103" i="10"/>
  <c r="L103" i="10"/>
  <c r="M102" i="10"/>
  <c r="L102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C21" i="16"/>
  <c r="C40" i="16" s="1"/>
  <c r="O114" i="16"/>
  <c r="O113" i="16"/>
  <c r="O112" i="16"/>
  <c r="O111" i="16"/>
  <c r="O110" i="16"/>
  <c r="O109" i="16"/>
  <c r="O108" i="16"/>
  <c r="O107" i="16"/>
  <c r="O106" i="16"/>
  <c r="O105" i="16"/>
  <c r="B105" i="16"/>
  <c r="O104" i="16"/>
  <c r="O103" i="16"/>
  <c r="O102" i="16"/>
  <c r="O101" i="16"/>
  <c r="O95" i="16"/>
  <c r="O94" i="16"/>
  <c r="O93" i="16"/>
  <c r="O92" i="16"/>
  <c r="O91" i="16"/>
  <c r="O90" i="16"/>
  <c r="O89" i="16"/>
  <c r="O88" i="16"/>
  <c r="O87" i="16"/>
  <c r="O86" i="16"/>
  <c r="B86" i="16"/>
  <c r="O85" i="16"/>
  <c r="O84" i="16"/>
  <c r="O83" i="16"/>
  <c r="O82" i="16"/>
  <c r="O75" i="16"/>
  <c r="O74" i="16"/>
  <c r="O73" i="16"/>
  <c r="O72" i="16"/>
  <c r="O71" i="16"/>
  <c r="O70" i="16"/>
  <c r="O69" i="16"/>
  <c r="O68" i="16"/>
  <c r="O67" i="16"/>
  <c r="O66" i="16"/>
  <c r="B66" i="16"/>
  <c r="O65" i="16"/>
  <c r="O64" i="16"/>
  <c r="O63" i="16"/>
  <c r="O62" i="16"/>
  <c r="O36" i="16"/>
  <c r="O35" i="16"/>
  <c r="O34" i="16"/>
  <c r="O33" i="16"/>
  <c r="O32" i="16"/>
  <c r="O31" i="16"/>
  <c r="O30" i="16"/>
  <c r="O29" i="16"/>
  <c r="O28" i="16"/>
  <c r="O27" i="16"/>
  <c r="B27" i="16"/>
  <c r="O26" i="16"/>
  <c r="O25" i="16"/>
  <c r="O24" i="16"/>
  <c r="O23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101" i="12"/>
  <c r="O100" i="12"/>
  <c r="O97" i="12"/>
  <c r="S95" i="18" l="1"/>
  <c r="T112" i="18" s="1"/>
  <c r="B114" i="18" s="1"/>
  <c r="S18" i="17"/>
  <c r="T34" i="17" s="1"/>
  <c r="S95" i="17"/>
  <c r="T112" i="17" s="1"/>
  <c r="B114" i="17" s="1"/>
  <c r="S114" i="18"/>
  <c r="S18" i="18"/>
  <c r="S36" i="18" s="1"/>
  <c r="S36" i="17"/>
  <c r="S114" i="17"/>
  <c r="S18" i="16"/>
  <c r="S75" i="16"/>
  <c r="T93" i="16" s="1"/>
  <c r="B95" i="16" s="1"/>
  <c r="T73" i="16"/>
  <c r="B75" i="16" s="1"/>
  <c r="Q115" i="15"/>
  <c r="P115" i="15"/>
  <c r="O115" i="15"/>
  <c r="Q114" i="15"/>
  <c r="P114" i="15"/>
  <c r="O114" i="15"/>
  <c r="Q113" i="15"/>
  <c r="P113" i="15"/>
  <c r="O113" i="15"/>
  <c r="Q112" i="15"/>
  <c r="P112" i="15"/>
  <c r="O112" i="15"/>
  <c r="Q111" i="15"/>
  <c r="P111" i="15"/>
  <c r="O111" i="15"/>
  <c r="Q110" i="15"/>
  <c r="P110" i="15"/>
  <c r="O110" i="15"/>
  <c r="Q109" i="15"/>
  <c r="P109" i="15"/>
  <c r="O109" i="15"/>
  <c r="Q108" i="15"/>
  <c r="P108" i="15"/>
  <c r="O108" i="15"/>
  <c r="Q107" i="15"/>
  <c r="P107" i="15"/>
  <c r="O107" i="15"/>
  <c r="Q106" i="15"/>
  <c r="P106" i="15"/>
  <c r="O106" i="15"/>
  <c r="Q105" i="15"/>
  <c r="P105" i="15"/>
  <c r="O105" i="15"/>
  <c r="Q104" i="15"/>
  <c r="P104" i="15"/>
  <c r="O104" i="15"/>
  <c r="Q103" i="15"/>
  <c r="P103" i="15"/>
  <c r="O103" i="15"/>
  <c r="Q102" i="15"/>
  <c r="P102" i="15"/>
  <c r="O102" i="15"/>
  <c r="M115" i="15"/>
  <c r="L115" i="15"/>
  <c r="K115" i="15"/>
  <c r="M114" i="15"/>
  <c r="L114" i="15"/>
  <c r="K114" i="15"/>
  <c r="M113" i="15"/>
  <c r="L113" i="15"/>
  <c r="K113" i="15"/>
  <c r="M112" i="15"/>
  <c r="L112" i="15"/>
  <c r="K112" i="15"/>
  <c r="M111" i="15"/>
  <c r="L111" i="15"/>
  <c r="K111" i="15"/>
  <c r="M110" i="15"/>
  <c r="L110" i="15"/>
  <c r="K110" i="15"/>
  <c r="M109" i="15"/>
  <c r="L109" i="15"/>
  <c r="K109" i="15"/>
  <c r="M108" i="15"/>
  <c r="L108" i="15"/>
  <c r="K108" i="15"/>
  <c r="M107" i="15"/>
  <c r="L107" i="15"/>
  <c r="K107" i="15"/>
  <c r="M106" i="15"/>
  <c r="L106" i="15"/>
  <c r="K106" i="15"/>
  <c r="M105" i="15"/>
  <c r="L105" i="15"/>
  <c r="K105" i="15"/>
  <c r="M104" i="15"/>
  <c r="L104" i="15"/>
  <c r="K104" i="15"/>
  <c r="M103" i="15"/>
  <c r="L103" i="15"/>
  <c r="K103" i="15"/>
  <c r="M102" i="15"/>
  <c r="L102" i="15"/>
  <c r="K102" i="15"/>
  <c r="I113" i="15"/>
  <c r="H112" i="15"/>
  <c r="G111" i="15"/>
  <c r="I109" i="15"/>
  <c r="H108" i="15"/>
  <c r="G107" i="15"/>
  <c r="I104" i="15"/>
  <c r="H103" i="15"/>
  <c r="G102" i="15"/>
  <c r="B114" i="15"/>
  <c r="C114" i="15"/>
  <c r="E113" i="15"/>
  <c r="E112" i="15"/>
  <c r="D111" i="15"/>
  <c r="C110" i="15"/>
  <c r="E109" i="15"/>
  <c r="E108" i="15"/>
  <c r="C105" i="15"/>
  <c r="E103" i="15"/>
  <c r="D102" i="15"/>
  <c r="E108" i="10"/>
  <c r="E109" i="10"/>
  <c r="E110" i="10"/>
  <c r="E110" i="15" s="1"/>
  <c r="E111" i="10"/>
  <c r="E111" i="15" s="1"/>
  <c r="E112" i="10"/>
  <c r="E113" i="10"/>
  <c r="E114" i="10"/>
  <c r="E114" i="15" s="1"/>
  <c r="E115" i="10"/>
  <c r="E115" i="15" s="1"/>
  <c r="I115" i="10"/>
  <c r="I115" i="15" s="1"/>
  <c r="H115" i="10"/>
  <c r="H115" i="15" s="1"/>
  <c r="G115" i="10"/>
  <c r="G115" i="15" s="1"/>
  <c r="I114" i="10"/>
  <c r="I114" i="15" s="1"/>
  <c r="H114" i="15"/>
  <c r="G114" i="10"/>
  <c r="G114" i="15" s="1"/>
  <c r="I113" i="10"/>
  <c r="H113" i="10"/>
  <c r="H113" i="15" s="1"/>
  <c r="G113" i="10"/>
  <c r="G113" i="15" s="1"/>
  <c r="J113" i="15" s="1"/>
  <c r="I112" i="10"/>
  <c r="I112" i="15" s="1"/>
  <c r="H112" i="10"/>
  <c r="G112" i="10"/>
  <c r="G112" i="15" s="1"/>
  <c r="I111" i="10"/>
  <c r="I111" i="15" s="1"/>
  <c r="H111" i="10"/>
  <c r="H111" i="15" s="1"/>
  <c r="G111" i="10"/>
  <c r="I110" i="10"/>
  <c r="I110" i="15" s="1"/>
  <c r="H110" i="10"/>
  <c r="H110" i="15" s="1"/>
  <c r="G110" i="10"/>
  <c r="G110" i="15" s="1"/>
  <c r="I109" i="10"/>
  <c r="H109" i="10"/>
  <c r="H109" i="15" s="1"/>
  <c r="G109" i="10"/>
  <c r="G109" i="15" s="1"/>
  <c r="J109" i="15" s="1"/>
  <c r="I108" i="10"/>
  <c r="I108" i="15" s="1"/>
  <c r="H108" i="10"/>
  <c r="G108" i="10"/>
  <c r="G108" i="15" s="1"/>
  <c r="J108" i="15" s="1"/>
  <c r="I107" i="10"/>
  <c r="I107" i="15" s="1"/>
  <c r="H107" i="10"/>
  <c r="H107" i="15" s="1"/>
  <c r="G107" i="10"/>
  <c r="I105" i="10"/>
  <c r="I105" i="15" s="1"/>
  <c r="H105" i="10"/>
  <c r="H105" i="15" s="1"/>
  <c r="G105" i="10"/>
  <c r="G105" i="15" s="1"/>
  <c r="I104" i="10"/>
  <c r="H104" i="10"/>
  <c r="H104" i="15" s="1"/>
  <c r="G104" i="10"/>
  <c r="G104" i="15" s="1"/>
  <c r="I103" i="10"/>
  <c r="I103" i="15" s="1"/>
  <c r="H103" i="10"/>
  <c r="G103" i="10"/>
  <c r="G103" i="15" s="1"/>
  <c r="I102" i="10"/>
  <c r="I102" i="15" s="1"/>
  <c r="H102" i="10"/>
  <c r="H102" i="15" s="1"/>
  <c r="G102" i="10"/>
  <c r="I106" i="10"/>
  <c r="I106" i="15" s="1"/>
  <c r="H106" i="10"/>
  <c r="H106" i="15" s="1"/>
  <c r="G106" i="10"/>
  <c r="G106" i="15" s="1"/>
  <c r="D115" i="10"/>
  <c r="D115" i="15" s="1"/>
  <c r="C115" i="10"/>
  <c r="C115" i="15" s="1"/>
  <c r="D114" i="10"/>
  <c r="D114" i="15" s="1"/>
  <c r="C114" i="10"/>
  <c r="D113" i="10"/>
  <c r="D113" i="15" s="1"/>
  <c r="C113" i="10"/>
  <c r="F113" i="10" s="1"/>
  <c r="D112" i="10"/>
  <c r="D112" i="15" s="1"/>
  <c r="C112" i="10"/>
  <c r="C112" i="15" s="1"/>
  <c r="D111" i="10"/>
  <c r="C111" i="10"/>
  <c r="C111" i="15" s="1"/>
  <c r="F111" i="15" s="1"/>
  <c r="D110" i="10"/>
  <c r="D110" i="15" s="1"/>
  <c r="C110" i="10"/>
  <c r="D109" i="10"/>
  <c r="D109" i="15" s="1"/>
  <c r="C109" i="10"/>
  <c r="F109" i="10" s="1"/>
  <c r="D108" i="10"/>
  <c r="D108" i="15" s="1"/>
  <c r="C108" i="10"/>
  <c r="E107" i="10"/>
  <c r="E107" i="15" s="1"/>
  <c r="D107" i="10"/>
  <c r="D107" i="15" s="1"/>
  <c r="C107" i="10"/>
  <c r="C107" i="15" s="1"/>
  <c r="E106" i="10"/>
  <c r="E106" i="15" s="1"/>
  <c r="D106" i="10"/>
  <c r="D106" i="15" s="1"/>
  <c r="C106" i="10"/>
  <c r="C106" i="15" s="1"/>
  <c r="E105" i="10"/>
  <c r="E105" i="15" s="1"/>
  <c r="F105" i="15" s="1"/>
  <c r="D105" i="10"/>
  <c r="D105" i="15" s="1"/>
  <c r="C105" i="10"/>
  <c r="E104" i="10"/>
  <c r="E104" i="15" s="1"/>
  <c r="D104" i="10"/>
  <c r="D104" i="15" s="1"/>
  <c r="F104" i="15" s="1"/>
  <c r="C104" i="10"/>
  <c r="C104" i="15" s="1"/>
  <c r="E103" i="10"/>
  <c r="D103" i="10"/>
  <c r="D103" i="15" s="1"/>
  <c r="C103" i="10"/>
  <c r="C103" i="15" s="1"/>
  <c r="E102" i="10"/>
  <c r="E102" i="15" s="1"/>
  <c r="D102" i="10"/>
  <c r="C102" i="10"/>
  <c r="C102" i="15" s="1"/>
  <c r="B100" i="10"/>
  <c r="Q96" i="13"/>
  <c r="B113" i="15"/>
  <c r="B112" i="15"/>
  <c r="B111" i="15"/>
  <c r="B110" i="15"/>
  <c r="B109" i="15"/>
  <c r="B108" i="15"/>
  <c r="B105" i="15"/>
  <c r="B104" i="15"/>
  <c r="B103" i="15"/>
  <c r="B100" i="15"/>
  <c r="B114" i="10"/>
  <c r="B113" i="10"/>
  <c r="B112" i="10"/>
  <c r="B111" i="10"/>
  <c r="B110" i="10"/>
  <c r="B109" i="10"/>
  <c r="B108" i="10"/>
  <c r="B107" i="10"/>
  <c r="B105" i="10"/>
  <c r="B104" i="10"/>
  <c r="B103" i="10"/>
  <c r="O97" i="13"/>
  <c r="O96" i="13"/>
  <c r="O95" i="13"/>
  <c r="O94" i="13"/>
  <c r="O93" i="13"/>
  <c r="O92" i="13"/>
  <c r="O91" i="13"/>
  <c r="O90" i="13"/>
  <c r="O89" i="13"/>
  <c r="O88" i="13"/>
  <c r="B88" i="13"/>
  <c r="O87" i="13"/>
  <c r="O86" i="13"/>
  <c r="O85" i="13"/>
  <c r="O84" i="13"/>
  <c r="O98" i="12"/>
  <c r="O96" i="12"/>
  <c r="O95" i="12"/>
  <c r="O94" i="12"/>
  <c r="O93" i="12"/>
  <c r="O92" i="12"/>
  <c r="O91" i="12"/>
  <c r="O90" i="12"/>
  <c r="O89" i="12"/>
  <c r="O88" i="12"/>
  <c r="B88" i="12"/>
  <c r="O87" i="12"/>
  <c r="O86" i="12"/>
  <c r="O85" i="12"/>
  <c r="O84" i="12"/>
  <c r="O115" i="9"/>
  <c r="O114" i="9"/>
  <c r="O113" i="9"/>
  <c r="O112" i="9"/>
  <c r="O111" i="9"/>
  <c r="O110" i="9"/>
  <c r="O109" i="9"/>
  <c r="O108" i="9"/>
  <c r="O107" i="9"/>
  <c r="O106" i="9"/>
  <c r="B106" i="9"/>
  <c r="O105" i="9"/>
  <c r="O104" i="9"/>
  <c r="O103" i="9"/>
  <c r="O102" i="9"/>
  <c r="O116" i="8"/>
  <c r="O115" i="8"/>
  <c r="O114" i="8"/>
  <c r="O113" i="8"/>
  <c r="O112" i="8"/>
  <c r="O111" i="8"/>
  <c r="O110" i="8"/>
  <c r="O109" i="8"/>
  <c r="O108" i="8"/>
  <c r="O107" i="8"/>
  <c r="B107" i="8"/>
  <c r="O106" i="8"/>
  <c r="O105" i="8"/>
  <c r="O104" i="8"/>
  <c r="O103" i="8"/>
  <c r="O115" i="7"/>
  <c r="O114" i="7"/>
  <c r="O113" i="7"/>
  <c r="O112" i="7"/>
  <c r="O111" i="7"/>
  <c r="O110" i="7"/>
  <c r="O109" i="7"/>
  <c r="O108" i="7"/>
  <c r="O107" i="7"/>
  <c r="O106" i="7"/>
  <c r="B106" i="7"/>
  <c r="B106" i="10" s="1"/>
  <c r="O105" i="7"/>
  <c r="O104" i="7"/>
  <c r="O103" i="7"/>
  <c r="O102" i="7"/>
  <c r="O115" i="6"/>
  <c r="O114" i="6"/>
  <c r="O113" i="6"/>
  <c r="O112" i="6"/>
  <c r="O111" i="6"/>
  <c r="O110" i="6"/>
  <c r="O109" i="6"/>
  <c r="O108" i="6"/>
  <c r="O107" i="6"/>
  <c r="O106" i="6"/>
  <c r="B106" i="6"/>
  <c r="O105" i="6"/>
  <c r="O104" i="6"/>
  <c r="O103" i="6"/>
  <c r="O102" i="6"/>
  <c r="O116" i="5"/>
  <c r="O115" i="5"/>
  <c r="O114" i="5"/>
  <c r="O113" i="5"/>
  <c r="O112" i="5"/>
  <c r="O111" i="5"/>
  <c r="O110" i="5"/>
  <c r="O109" i="5"/>
  <c r="O108" i="5"/>
  <c r="O107" i="5"/>
  <c r="B107" i="5"/>
  <c r="O106" i="5"/>
  <c r="O105" i="5"/>
  <c r="O104" i="5"/>
  <c r="O103" i="5"/>
  <c r="O16" i="13"/>
  <c r="F112" i="15" l="1"/>
  <c r="J102" i="15"/>
  <c r="J103" i="15"/>
  <c r="J105" i="15"/>
  <c r="B106" i="15"/>
  <c r="C109" i="15"/>
  <c r="F109" i="15" s="1"/>
  <c r="C113" i="15"/>
  <c r="F113" i="15" s="1"/>
  <c r="F108" i="10"/>
  <c r="C108" i="15"/>
  <c r="F108" i="15" s="1"/>
  <c r="F102" i="10"/>
  <c r="B97" i="13"/>
  <c r="T34" i="18"/>
  <c r="S55" i="18"/>
  <c r="T53" i="18"/>
  <c r="N102" i="15"/>
  <c r="N103" i="15"/>
  <c r="S103" i="15" s="1"/>
  <c r="N107" i="15"/>
  <c r="N111" i="15"/>
  <c r="T53" i="17"/>
  <c r="S55" i="17"/>
  <c r="R103" i="15"/>
  <c r="S36" i="16"/>
  <c r="T34" i="16"/>
  <c r="R104" i="15"/>
  <c r="R114" i="15"/>
  <c r="N113" i="15"/>
  <c r="S95" i="16"/>
  <c r="R113" i="15"/>
  <c r="R105" i="15"/>
  <c r="R110" i="15"/>
  <c r="R111" i="15"/>
  <c r="F103" i="15"/>
  <c r="R109" i="15"/>
  <c r="J107" i="15"/>
  <c r="J111" i="15"/>
  <c r="J112" i="15"/>
  <c r="N105" i="15"/>
  <c r="N109" i="15"/>
  <c r="N110" i="15"/>
  <c r="F114" i="15"/>
  <c r="F112" i="10"/>
  <c r="F106" i="10"/>
  <c r="F110" i="10"/>
  <c r="F114" i="10"/>
  <c r="F103" i="10"/>
  <c r="F104" i="10"/>
  <c r="F105" i="10"/>
  <c r="F107" i="10"/>
  <c r="F111" i="10"/>
  <c r="F115" i="10"/>
  <c r="F107" i="15"/>
  <c r="F102" i="15"/>
  <c r="N104" i="15"/>
  <c r="R108" i="15"/>
  <c r="J110" i="15"/>
  <c r="R112" i="15"/>
  <c r="R102" i="15"/>
  <c r="J104" i="15"/>
  <c r="R106" i="15"/>
  <c r="N108" i="15"/>
  <c r="F110" i="15"/>
  <c r="N112" i="15"/>
  <c r="J114" i="15"/>
  <c r="J115" i="15"/>
  <c r="R115" i="15"/>
  <c r="N114" i="15"/>
  <c r="N106" i="15"/>
  <c r="J106" i="15"/>
  <c r="F106" i="15"/>
  <c r="N115" i="15"/>
  <c r="F115" i="15"/>
  <c r="R107" i="15"/>
  <c r="B95" i="15"/>
  <c r="S55" i="16" l="1"/>
  <c r="T53" i="16"/>
  <c r="S109" i="15"/>
  <c r="S111" i="15"/>
  <c r="S105" i="15"/>
  <c r="S113" i="15"/>
  <c r="T112" i="16"/>
  <c r="B114" i="16" s="1"/>
  <c r="S114" i="16"/>
  <c r="S104" i="15"/>
  <c r="S108" i="15"/>
  <c r="S112" i="15"/>
  <c r="S114" i="15"/>
  <c r="S106" i="15"/>
  <c r="S107" i="15"/>
  <c r="S110" i="15"/>
  <c r="J113" i="10"/>
  <c r="J112" i="10"/>
  <c r="J105" i="10"/>
  <c r="J109" i="10"/>
  <c r="J108" i="10"/>
  <c r="J102" i="10"/>
  <c r="S102" i="15"/>
  <c r="S115" i="15"/>
  <c r="Q95" i="15"/>
  <c r="P95" i="15"/>
  <c r="O95" i="15"/>
  <c r="Q94" i="15"/>
  <c r="P94" i="15"/>
  <c r="O94" i="15"/>
  <c r="Q93" i="15"/>
  <c r="P93" i="15"/>
  <c r="O93" i="15"/>
  <c r="Q92" i="15"/>
  <c r="P92" i="15"/>
  <c r="O92" i="15"/>
  <c r="R92" i="15" s="1"/>
  <c r="Q91" i="15"/>
  <c r="P91" i="15"/>
  <c r="O91" i="15"/>
  <c r="Q90" i="15"/>
  <c r="P90" i="15"/>
  <c r="R90" i="15" s="1"/>
  <c r="O90" i="15"/>
  <c r="Q89" i="15"/>
  <c r="P89" i="15"/>
  <c r="O89" i="15"/>
  <c r="Q88" i="15"/>
  <c r="P88" i="15"/>
  <c r="O88" i="15"/>
  <c r="R88" i="15" s="1"/>
  <c r="Q87" i="15"/>
  <c r="P87" i="15"/>
  <c r="O87" i="15"/>
  <c r="Q86" i="15"/>
  <c r="P86" i="15"/>
  <c r="O86" i="15"/>
  <c r="Q85" i="15"/>
  <c r="P85" i="15"/>
  <c r="O85" i="15"/>
  <c r="Q84" i="15"/>
  <c r="P84" i="15"/>
  <c r="O84" i="15"/>
  <c r="R84" i="15" s="1"/>
  <c r="Q83" i="15"/>
  <c r="P83" i="15"/>
  <c r="O83" i="15"/>
  <c r="M95" i="15"/>
  <c r="L95" i="15"/>
  <c r="K95" i="15"/>
  <c r="M94" i="15"/>
  <c r="L94" i="15"/>
  <c r="K94" i="15"/>
  <c r="M93" i="15"/>
  <c r="L93" i="15"/>
  <c r="K93" i="15"/>
  <c r="N93" i="15" s="1"/>
  <c r="M92" i="15"/>
  <c r="L92" i="15"/>
  <c r="K92" i="15"/>
  <c r="M91" i="15"/>
  <c r="L91" i="15"/>
  <c r="K91" i="15"/>
  <c r="M90" i="15"/>
  <c r="L90" i="15"/>
  <c r="K90" i="15"/>
  <c r="M89" i="15"/>
  <c r="L89" i="15"/>
  <c r="K89" i="15"/>
  <c r="M88" i="15"/>
  <c r="L88" i="15"/>
  <c r="K88" i="15"/>
  <c r="M87" i="15"/>
  <c r="L87" i="15"/>
  <c r="K87" i="15"/>
  <c r="M86" i="15"/>
  <c r="L86" i="15"/>
  <c r="K86" i="15"/>
  <c r="M85" i="15"/>
  <c r="L85" i="15"/>
  <c r="K85" i="15"/>
  <c r="M84" i="15"/>
  <c r="L84" i="15"/>
  <c r="K84" i="15"/>
  <c r="M83" i="15"/>
  <c r="L83" i="15"/>
  <c r="K83" i="15"/>
  <c r="I96" i="15"/>
  <c r="H96" i="15"/>
  <c r="G96" i="15"/>
  <c r="I95" i="15"/>
  <c r="H95" i="15"/>
  <c r="G95" i="15"/>
  <c r="I94" i="15"/>
  <c r="H94" i="15"/>
  <c r="G94" i="15"/>
  <c r="I93" i="15"/>
  <c r="H93" i="15"/>
  <c r="G93" i="15"/>
  <c r="I92" i="15"/>
  <c r="H92" i="15"/>
  <c r="G92" i="15"/>
  <c r="I91" i="15"/>
  <c r="H91" i="15"/>
  <c r="G91" i="15"/>
  <c r="I90" i="15"/>
  <c r="H90" i="15"/>
  <c r="G90" i="15"/>
  <c r="I89" i="15"/>
  <c r="H89" i="15"/>
  <c r="G89" i="15"/>
  <c r="I88" i="15"/>
  <c r="H88" i="15"/>
  <c r="G88" i="15"/>
  <c r="I87" i="15"/>
  <c r="H87" i="15"/>
  <c r="G87" i="15"/>
  <c r="I86" i="15"/>
  <c r="H86" i="15"/>
  <c r="G86" i="15"/>
  <c r="I85" i="15"/>
  <c r="H85" i="15"/>
  <c r="G85" i="15"/>
  <c r="I84" i="15"/>
  <c r="H84" i="15"/>
  <c r="G84" i="15"/>
  <c r="I83" i="15"/>
  <c r="H83" i="15"/>
  <c r="G83" i="15"/>
  <c r="E95" i="15"/>
  <c r="D95" i="15"/>
  <c r="C95" i="15"/>
  <c r="E94" i="15"/>
  <c r="D94" i="15"/>
  <c r="C94" i="15"/>
  <c r="E93" i="15"/>
  <c r="D93" i="15"/>
  <c r="C93" i="15"/>
  <c r="E92" i="15"/>
  <c r="D92" i="15"/>
  <c r="C92" i="15"/>
  <c r="F92" i="15" s="1"/>
  <c r="E91" i="15"/>
  <c r="D91" i="15"/>
  <c r="C91" i="15"/>
  <c r="E90" i="15"/>
  <c r="D90" i="15"/>
  <c r="C90" i="15"/>
  <c r="E89" i="15"/>
  <c r="D89" i="15"/>
  <c r="C89" i="15"/>
  <c r="E88" i="15"/>
  <c r="D88" i="15"/>
  <c r="C88" i="15"/>
  <c r="F88" i="15" s="1"/>
  <c r="E87" i="15"/>
  <c r="D87" i="15"/>
  <c r="C87" i="15"/>
  <c r="E86" i="15"/>
  <c r="D86" i="15"/>
  <c r="C86" i="15"/>
  <c r="E85" i="15"/>
  <c r="D85" i="15"/>
  <c r="C85" i="15"/>
  <c r="E84" i="15"/>
  <c r="D84" i="15"/>
  <c r="C84" i="15"/>
  <c r="F84" i="15" s="1"/>
  <c r="E83" i="15"/>
  <c r="D83" i="15"/>
  <c r="C83" i="15"/>
  <c r="B81" i="15"/>
  <c r="Q96" i="15"/>
  <c r="P96" i="15"/>
  <c r="O96" i="15"/>
  <c r="M96" i="15"/>
  <c r="L96" i="15"/>
  <c r="K96" i="15"/>
  <c r="E96" i="15"/>
  <c r="D96" i="15"/>
  <c r="C96" i="15"/>
  <c r="B94" i="15"/>
  <c r="B93" i="15"/>
  <c r="B92" i="15"/>
  <c r="B91" i="15"/>
  <c r="B90" i="15"/>
  <c r="B89" i="15"/>
  <c r="B88" i="15"/>
  <c r="B86" i="15"/>
  <c r="N85" i="15"/>
  <c r="B85" i="15"/>
  <c r="B84" i="15"/>
  <c r="B83" i="15"/>
  <c r="Q76" i="15"/>
  <c r="P76" i="15"/>
  <c r="O76" i="15"/>
  <c r="R76" i="15" s="1"/>
  <c r="M76" i="15"/>
  <c r="L76" i="15"/>
  <c r="K76" i="15"/>
  <c r="I76" i="15"/>
  <c r="H76" i="15"/>
  <c r="G76" i="15"/>
  <c r="E76" i="15"/>
  <c r="D76" i="15"/>
  <c r="C76" i="15"/>
  <c r="Q75" i="15"/>
  <c r="P75" i="15"/>
  <c r="R75" i="15" s="1"/>
  <c r="O75" i="15"/>
  <c r="M75" i="15"/>
  <c r="L75" i="15"/>
  <c r="N75" i="15" s="1"/>
  <c r="K75" i="15"/>
  <c r="I75" i="15"/>
  <c r="H75" i="15"/>
  <c r="J75" i="15" s="1"/>
  <c r="G75" i="15"/>
  <c r="E75" i="15"/>
  <c r="D75" i="15"/>
  <c r="F75" i="15" s="1"/>
  <c r="C75" i="15"/>
  <c r="B75" i="15"/>
  <c r="Q74" i="15"/>
  <c r="P74" i="15"/>
  <c r="O74" i="15"/>
  <c r="M74" i="15"/>
  <c r="L74" i="15"/>
  <c r="K74" i="15"/>
  <c r="I74" i="15"/>
  <c r="H74" i="15"/>
  <c r="G74" i="15"/>
  <c r="J74" i="15" s="1"/>
  <c r="E74" i="15"/>
  <c r="D74" i="15"/>
  <c r="C74" i="15"/>
  <c r="B74" i="15"/>
  <c r="Q73" i="15"/>
  <c r="P73" i="15"/>
  <c r="O73" i="15"/>
  <c r="R73" i="15" s="1"/>
  <c r="M73" i="15"/>
  <c r="L73" i="15"/>
  <c r="K73" i="15"/>
  <c r="I73" i="15"/>
  <c r="H73" i="15"/>
  <c r="G73" i="15"/>
  <c r="E73" i="15"/>
  <c r="D73" i="15"/>
  <c r="C73" i="15"/>
  <c r="F73" i="15" s="1"/>
  <c r="B73" i="15"/>
  <c r="Q72" i="15"/>
  <c r="P72" i="15"/>
  <c r="O72" i="15"/>
  <c r="R72" i="15" s="1"/>
  <c r="M72" i="15"/>
  <c r="L72" i="15"/>
  <c r="K72" i="15"/>
  <c r="N72" i="15" s="1"/>
  <c r="I72" i="15"/>
  <c r="H72" i="15"/>
  <c r="G72" i="15"/>
  <c r="E72" i="15"/>
  <c r="D72" i="15"/>
  <c r="C72" i="15"/>
  <c r="B72" i="15"/>
  <c r="Q71" i="15"/>
  <c r="P71" i="15"/>
  <c r="O71" i="15"/>
  <c r="M71" i="15"/>
  <c r="L71" i="15"/>
  <c r="K71" i="15"/>
  <c r="N71" i="15" s="1"/>
  <c r="I71" i="15"/>
  <c r="H71" i="15"/>
  <c r="G71" i="15"/>
  <c r="J71" i="15" s="1"/>
  <c r="E71" i="15"/>
  <c r="D71" i="15"/>
  <c r="C71" i="15"/>
  <c r="B71" i="15"/>
  <c r="Q70" i="15"/>
  <c r="P70" i="15"/>
  <c r="O70" i="15"/>
  <c r="M70" i="15"/>
  <c r="L70" i="15"/>
  <c r="K70" i="15"/>
  <c r="I70" i="15"/>
  <c r="H70" i="15"/>
  <c r="G70" i="15"/>
  <c r="E70" i="15"/>
  <c r="D70" i="15"/>
  <c r="C70" i="15"/>
  <c r="F70" i="15" s="1"/>
  <c r="B70" i="15"/>
  <c r="Q69" i="15"/>
  <c r="P69" i="15"/>
  <c r="O69" i="15"/>
  <c r="R69" i="15" s="1"/>
  <c r="M69" i="15"/>
  <c r="L69" i="15"/>
  <c r="K69" i="15"/>
  <c r="I69" i="15"/>
  <c r="H69" i="15"/>
  <c r="G69" i="15"/>
  <c r="E69" i="15"/>
  <c r="D69" i="15"/>
  <c r="C69" i="15"/>
  <c r="F69" i="15" s="1"/>
  <c r="B69" i="15"/>
  <c r="Q68" i="15"/>
  <c r="P68" i="15"/>
  <c r="O68" i="15"/>
  <c r="M68" i="15"/>
  <c r="L68" i="15"/>
  <c r="K68" i="15"/>
  <c r="I68" i="15"/>
  <c r="H68" i="15"/>
  <c r="G68" i="15"/>
  <c r="E68" i="15"/>
  <c r="D68" i="15"/>
  <c r="C68" i="15"/>
  <c r="B68" i="15"/>
  <c r="Q67" i="15"/>
  <c r="P67" i="15"/>
  <c r="O67" i="15"/>
  <c r="M67" i="15"/>
  <c r="L67" i="15"/>
  <c r="K67" i="15"/>
  <c r="N67" i="15" s="1"/>
  <c r="I67" i="15"/>
  <c r="H67" i="15"/>
  <c r="G67" i="15"/>
  <c r="J67" i="15" s="1"/>
  <c r="E67" i="15"/>
  <c r="D67" i="15"/>
  <c r="C67" i="15"/>
  <c r="Q66" i="15"/>
  <c r="P66" i="15"/>
  <c r="O66" i="15"/>
  <c r="M66" i="15"/>
  <c r="L66" i="15"/>
  <c r="K66" i="15"/>
  <c r="I66" i="15"/>
  <c r="H66" i="15"/>
  <c r="G66" i="15"/>
  <c r="J66" i="15" s="1"/>
  <c r="E66" i="15"/>
  <c r="D66" i="15"/>
  <c r="C66" i="15"/>
  <c r="B66" i="15"/>
  <c r="Q65" i="15"/>
  <c r="P65" i="15"/>
  <c r="O65" i="15"/>
  <c r="R65" i="15" s="1"/>
  <c r="M65" i="15"/>
  <c r="L65" i="15"/>
  <c r="K65" i="15"/>
  <c r="I65" i="15"/>
  <c r="H65" i="15"/>
  <c r="G65" i="15"/>
  <c r="E65" i="15"/>
  <c r="D65" i="15"/>
  <c r="C65" i="15"/>
  <c r="F65" i="15" s="1"/>
  <c r="B65" i="15"/>
  <c r="Q64" i="15"/>
  <c r="P64" i="15"/>
  <c r="O64" i="15"/>
  <c r="R64" i="15" s="1"/>
  <c r="M64" i="15"/>
  <c r="L64" i="15"/>
  <c r="K64" i="15"/>
  <c r="N64" i="15" s="1"/>
  <c r="I64" i="15"/>
  <c r="H64" i="15"/>
  <c r="G64" i="15"/>
  <c r="E64" i="15"/>
  <c r="D64" i="15"/>
  <c r="C64" i="15"/>
  <c r="B64" i="15"/>
  <c r="Q63" i="15"/>
  <c r="P63" i="15"/>
  <c r="O63" i="15"/>
  <c r="M63" i="15"/>
  <c r="L63" i="15"/>
  <c r="K63" i="15"/>
  <c r="N63" i="15" s="1"/>
  <c r="I63" i="15"/>
  <c r="H63" i="15"/>
  <c r="G63" i="15"/>
  <c r="J63" i="15" s="1"/>
  <c r="E63" i="15"/>
  <c r="D63" i="15"/>
  <c r="C63" i="15"/>
  <c r="B63" i="15"/>
  <c r="B61" i="15"/>
  <c r="Q56" i="15"/>
  <c r="P56" i="15"/>
  <c r="O56" i="15"/>
  <c r="R56" i="15" s="1"/>
  <c r="M56" i="15"/>
  <c r="L56" i="15"/>
  <c r="K56" i="15"/>
  <c r="N56" i="15" s="1"/>
  <c r="I56" i="15"/>
  <c r="H56" i="15"/>
  <c r="G56" i="15"/>
  <c r="D56" i="15"/>
  <c r="C56" i="15"/>
  <c r="B56" i="15"/>
  <c r="Q55" i="15"/>
  <c r="P55" i="15"/>
  <c r="O55" i="15"/>
  <c r="M55" i="15"/>
  <c r="L55" i="15"/>
  <c r="K55" i="15"/>
  <c r="I55" i="15"/>
  <c r="H55" i="15"/>
  <c r="G55" i="15"/>
  <c r="E55" i="15"/>
  <c r="D55" i="15"/>
  <c r="C55" i="15"/>
  <c r="B55" i="15"/>
  <c r="Q54" i="15"/>
  <c r="P54" i="15"/>
  <c r="O54" i="15"/>
  <c r="M54" i="15"/>
  <c r="L54" i="15"/>
  <c r="K54" i="15"/>
  <c r="I54" i="15"/>
  <c r="H54" i="15"/>
  <c r="J54" i="15" s="1"/>
  <c r="G54" i="15"/>
  <c r="E54" i="15"/>
  <c r="D54" i="15"/>
  <c r="C54" i="15"/>
  <c r="B54" i="15"/>
  <c r="Q53" i="15"/>
  <c r="P53" i="15"/>
  <c r="R53" i="15" s="1"/>
  <c r="O53" i="15"/>
  <c r="M53" i="15"/>
  <c r="L53" i="15"/>
  <c r="N53" i="15" s="1"/>
  <c r="K53" i="15"/>
  <c r="I53" i="15"/>
  <c r="H53" i="15"/>
  <c r="G53" i="15"/>
  <c r="J53" i="15" s="1"/>
  <c r="E53" i="15"/>
  <c r="D53" i="15"/>
  <c r="C53" i="15"/>
  <c r="F53" i="15" s="1"/>
  <c r="B53" i="15"/>
  <c r="Q52" i="15"/>
  <c r="P52" i="15"/>
  <c r="R52" i="15" s="1"/>
  <c r="O52" i="15"/>
  <c r="M52" i="15"/>
  <c r="L52" i="15"/>
  <c r="K52" i="15"/>
  <c r="I52" i="15"/>
  <c r="H52" i="15"/>
  <c r="G52" i="15"/>
  <c r="J52" i="15" s="1"/>
  <c r="E52" i="15"/>
  <c r="D52" i="15"/>
  <c r="C52" i="15"/>
  <c r="B52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Q50" i="15"/>
  <c r="P50" i="15"/>
  <c r="O50" i="15"/>
  <c r="R50" i="15" s="1"/>
  <c r="M50" i="15"/>
  <c r="L50" i="15"/>
  <c r="K50" i="15"/>
  <c r="I50" i="15"/>
  <c r="H50" i="15"/>
  <c r="G50" i="15"/>
  <c r="E50" i="15"/>
  <c r="D50" i="15"/>
  <c r="C50" i="15"/>
  <c r="B50" i="15"/>
  <c r="Q49" i="15"/>
  <c r="P49" i="15"/>
  <c r="O49" i="15"/>
  <c r="R49" i="15" s="1"/>
  <c r="M49" i="15"/>
  <c r="L49" i="15"/>
  <c r="K49" i="15"/>
  <c r="N49" i="15" s="1"/>
  <c r="I49" i="15"/>
  <c r="H49" i="15"/>
  <c r="G49" i="15"/>
  <c r="J49" i="15" s="1"/>
  <c r="E49" i="15"/>
  <c r="D49" i="15"/>
  <c r="C49" i="15"/>
  <c r="F49" i="15" s="1"/>
  <c r="B49" i="15"/>
  <c r="Q48" i="15"/>
  <c r="P48" i="15"/>
  <c r="O48" i="15"/>
  <c r="M48" i="15"/>
  <c r="L48" i="15"/>
  <c r="K48" i="15"/>
  <c r="I48" i="15"/>
  <c r="H48" i="15"/>
  <c r="G48" i="15"/>
  <c r="E48" i="15"/>
  <c r="D48" i="15"/>
  <c r="C48" i="15"/>
  <c r="B48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Q46" i="15"/>
  <c r="P46" i="15"/>
  <c r="O46" i="15"/>
  <c r="M46" i="15"/>
  <c r="L46" i="15"/>
  <c r="K46" i="15"/>
  <c r="I46" i="15"/>
  <c r="H46" i="15"/>
  <c r="G46" i="15"/>
  <c r="E46" i="15"/>
  <c r="D46" i="15"/>
  <c r="C46" i="15"/>
  <c r="B46" i="15"/>
  <c r="Q45" i="15"/>
  <c r="P45" i="15"/>
  <c r="O45" i="15"/>
  <c r="R45" i="15" s="1"/>
  <c r="M45" i="15"/>
  <c r="L45" i="15"/>
  <c r="K45" i="15"/>
  <c r="N45" i="15" s="1"/>
  <c r="I45" i="15"/>
  <c r="H45" i="15"/>
  <c r="G45" i="15"/>
  <c r="J45" i="15" s="1"/>
  <c r="E45" i="15"/>
  <c r="D45" i="15"/>
  <c r="C45" i="15"/>
  <c r="F45" i="15" s="1"/>
  <c r="B45" i="15"/>
  <c r="Q44" i="15"/>
  <c r="P44" i="15"/>
  <c r="O44" i="15"/>
  <c r="M44" i="15"/>
  <c r="L44" i="15"/>
  <c r="K44" i="15"/>
  <c r="I44" i="15"/>
  <c r="H44" i="15"/>
  <c r="G44" i="15"/>
  <c r="E44" i="15"/>
  <c r="D44" i="15"/>
  <c r="C44" i="15"/>
  <c r="B44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B41" i="15"/>
  <c r="Q36" i="15"/>
  <c r="P36" i="15"/>
  <c r="O36" i="15"/>
  <c r="R36" i="15" s="1"/>
  <c r="M36" i="15"/>
  <c r="L36" i="15"/>
  <c r="K36" i="15"/>
  <c r="N36" i="15" s="1"/>
  <c r="I36" i="15"/>
  <c r="H36" i="15"/>
  <c r="G36" i="15"/>
  <c r="J36" i="15" s="1"/>
  <c r="E36" i="15"/>
  <c r="D36" i="15"/>
  <c r="C36" i="15"/>
  <c r="F36" i="15" s="1"/>
  <c r="Q35" i="15"/>
  <c r="P35" i="15"/>
  <c r="O35" i="15"/>
  <c r="R35" i="15" s="1"/>
  <c r="M35" i="15"/>
  <c r="L35" i="15"/>
  <c r="K35" i="15"/>
  <c r="N35" i="15" s="1"/>
  <c r="I35" i="15"/>
  <c r="H35" i="15"/>
  <c r="G35" i="15"/>
  <c r="E35" i="15"/>
  <c r="D35" i="15"/>
  <c r="C35" i="15"/>
  <c r="Q34" i="15"/>
  <c r="P34" i="15"/>
  <c r="O34" i="15"/>
  <c r="M34" i="15"/>
  <c r="L34" i="15"/>
  <c r="K34" i="15"/>
  <c r="I34" i="15"/>
  <c r="H34" i="15"/>
  <c r="G34" i="15"/>
  <c r="E34" i="15"/>
  <c r="F34" i="15" s="1"/>
  <c r="D34" i="15"/>
  <c r="C34" i="15"/>
  <c r="Q33" i="15"/>
  <c r="R33" i="15" s="1"/>
  <c r="P33" i="15"/>
  <c r="O33" i="15"/>
  <c r="M33" i="15"/>
  <c r="N33" i="15" s="1"/>
  <c r="L33" i="15"/>
  <c r="K33" i="15"/>
  <c r="I33" i="15"/>
  <c r="J33" i="15" s="1"/>
  <c r="H33" i="15"/>
  <c r="G33" i="15"/>
  <c r="E33" i="15"/>
  <c r="F33" i="15" s="1"/>
  <c r="D33" i="15"/>
  <c r="C33" i="15"/>
  <c r="Q32" i="15"/>
  <c r="P32" i="15"/>
  <c r="O32" i="15"/>
  <c r="M32" i="15"/>
  <c r="L32" i="15"/>
  <c r="K32" i="15"/>
  <c r="N32" i="15" s="1"/>
  <c r="I32" i="15"/>
  <c r="H32" i="15"/>
  <c r="G32" i="15"/>
  <c r="J32" i="15" s="1"/>
  <c r="E32" i="15"/>
  <c r="D32" i="15"/>
  <c r="C32" i="15"/>
  <c r="Q31" i="15"/>
  <c r="P31" i="15"/>
  <c r="R31" i="15" s="1"/>
  <c r="O31" i="15"/>
  <c r="M31" i="15"/>
  <c r="L31" i="15"/>
  <c r="K31" i="15"/>
  <c r="I31" i="15"/>
  <c r="H31" i="15"/>
  <c r="G31" i="15"/>
  <c r="J31" i="15" s="1"/>
  <c r="E31" i="15"/>
  <c r="D31" i="15"/>
  <c r="C31" i="15"/>
  <c r="Q30" i="15"/>
  <c r="P30" i="15"/>
  <c r="O30" i="15"/>
  <c r="M30" i="15"/>
  <c r="L30" i="15"/>
  <c r="K30" i="15"/>
  <c r="I30" i="15"/>
  <c r="H30" i="15"/>
  <c r="G30" i="15"/>
  <c r="E30" i="15"/>
  <c r="F30" i="15" s="1"/>
  <c r="D30" i="15"/>
  <c r="C30" i="15"/>
  <c r="Q29" i="15"/>
  <c r="R29" i="15" s="1"/>
  <c r="P29" i="15"/>
  <c r="O29" i="15"/>
  <c r="M29" i="15"/>
  <c r="N29" i="15" s="1"/>
  <c r="L29" i="15"/>
  <c r="K29" i="15"/>
  <c r="I29" i="15"/>
  <c r="J29" i="15" s="1"/>
  <c r="H29" i="15"/>
  <c r="G29" i="15"/>
  <c r="E29" i="15"/>
  <c r="F29" i="15" s="1"/>
  <c r="D29" i="15"/>
  <c r="C29" i="15"/>
  <c r="Q28" i="15"/>
  <c r="P28" i="15"/>
  <c r="O28" i="15"/>
  <c r="M28" i="15"/>
  <c r="L28" i="15"/>
  <c r="K28" i="15"/>
  <c r="N28" i="15" s="1"/>
  <c r="I28" i="15"/>
  <c r="H28" i="15"/>
  <c r="G28" i="15"/>
  <c r="J28" i="15" s="1"/>
  <c r="E28" i="15"/>
  <c r="D28" i="15"/>
  <c r="C28" i="15"/>
  <c r="Q27" i="15"/>
  <c r="P27" i="15"/>
  <c r="R27" i="15" s="1"/>
  <c r="O27" i="15"/>
  <c r="M27" i="15"/>
  <c r="L27" i="15"/>
  <c r="K27" i="15"/>
  <c r="I27" i="15"/>
  <c r="H27" i="15"/>
  <c r="G27" i="15"/>
  <c r="E27" i="15"/>
  <c r="D27" i="15"/>
  <c r="C27" i="15"/>
  <c r="Q26" i="15"/>
  <c r="R26" i="15" s="1"/>
  <c r="P26" i="15"/>
  <c r="O26" i="15"/>
  <c r="M26" i="15"/>
  <c r="N26" i="15" s="1"/>
  <c r="L26" i="15"/>
  <c r="K26" i="15"/>
  <c r="I26" i="15"/>
  <c r="J26" i="15" s="1"/>
  <c r="H26" i="15"/>
  <c r="G26" i="15"/>
  <c r="E26" i="15"/>
  <c r="F26" i="15" s="1"/>
  <c r="D26" i="15"/>
  <c r="C26" i="15"/>
  <c r="Q25" i="15"/>
  <c r="P25" i="15"/>
  <c r="O25" i="15"/>
  <c r="M25" i="15"/>
  <c r="L25" i="15"/>
  <c r="K25" i="15"/>
  <c r="N25" i="15" s="1"/>
  <c r="I25" i="15"/>
  <c r="H25" i="15"/>
  <c r="G25" i="15"/>
  <c r="J25" i="15" s="1"/>
  <c r="E25" i="15"/>
  <c r="D25" i="15"/>
  <c r="C25" i="15"/>
  <c r="Q24" i="15"/>
  <c r="P24" i="15"/>
  <c r="O24" i="15"/>
  <c r="M24" i="15"/>
  <c r="L24" i="15"/>
  <c r="K24" i="15"/>
  <c r="I24" i="15"/>
  <c r="H24" i="15"/>
  <c r="G24" i="15"/>
  <c r="E24" i="15"/>
  <c r="D24" i="15"/>
  <c r="C24" i="15"/>
  <c r="Q23" i="15"/>
  <c r="P23" i="15"/>
  <c r="O23" i="15"/>
  <c r="M23" i="15"/>
  <c r="L23" i="15"/>
  <c r="K23" i="15"/>
  <c r="I23" i="15"/>
  <c r="H23" i="15"/>
  <c r="G23" i="15"/>
  <c r="E23" i="15"/>
  <c r="F23" i="15" s="1"/>
  <c r="D23" i="15"/>
  <c r="C23" i="15"/>
  <c r="B21" i="15"/>
  <c r="B27" i="15" s="1"/>
  <c r="P17" i="15"/>
  <c r="O17" i="15"/>
  <c r="M17" i="15"/>
  <c r="L17" i="15"/>
  <c r="K17" i="15"/>
  <c r="I17" i="15"/>
  <c r="H17" i="15"/>
  <c r="G17" i="15"/>
  <c r="J17" i="15" s="1"/>
  <c r="E17" i="15"/>
  <c r="D17" i="15"/>
  <c r="C17" i="15"/>
  <c r="F17" i="15" s="1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Q15" i="15"/>
  <c r="P15" i="15"/>
  <c r="O15" i="15"/>
  <c r="M15" i="15"/>
  <c r="L15" i="15"/>
  <c r="K15" i="15"/>
  <c r="I15" i="15"/>
  <c r="H15" i="15"/>
  <c r="G15" i="15"/>
  <c r="J15" i="15" s="1"/>
  <c r="E15" i="15"/>
  <c r="D15" i="15"/>
  <c r="C15" i="15"/>
  <c r="F15" i="15" s="1"/>
  <c r="Q14" i="15"/>
  <c r="P14" i="15"/>
  <c r="O14" i="15"/>
  <c r="M14" i="15"/>
  <c r="L14" i="15"/>
  <c r="K14" i="15"/>
  <c r="I14" i="15"/>
  <c r="H14" i="15"/>
  <c r="G14" i="15"/>
  <c r="E14" i="15"/>
  <c r="D14" i="15"/>
  <c r="C14" i="15"/>
  <c r="Q13" i="15"/>
  <c r="P13" i="15"/>
  <c r="O13" i="15"/>
  <c r="M13" i="15"/>
  <c r="L13" i="15"/>
  <c r="K13" i="15"/>
  <c r="I13" i="15"/>
  <c r="H13" i="15"/>
  <c r="G13" i="15"/>
  <c r="J13" i="15" s="1"/>
  <c r="E13" i="15"/>
  <c r="D13" i="15"/>
  <c r="C13" i="15"/>
  <c r="F13" i="15" s="1"/>
  <c r="Q12" i="15"/>
  <c r="P12" i="15"/>
  <c r="O12" i="15"/>
  <c r="R12" i="15" s="1"/>
  <c r="M12" i="15"/>
  <c r="L12" i="15"/>
  <c r="K12" i="15"/>
  <c r="N12" i="15" s="1"/>
  <c r="I12" i="15"/>
  <c r="H12" i="15"/>
  <c r="G12" i="15"/>
  <c r="E12" i="15"/>
  <c r="D12" i="15"/>
  <c r="C12" i="15"/>
  <c r="Q11" i="15"/>
  <c r="P11" i="15"/>
  <c r="O11" i="15"/>
  <c r="R11" i="15" s="1"/>
  <c r="M11" i="15"/>
  <c r="L11" i="15"/>
  <c r="K11" i="15"/>
  <c r="N11" i="15" s="1"/>
  <c r="I11" i="15"/>
  <c r="H11" i="15"/>
  <c r="G11" i="15"/>
  <c r="E11" i="15"/>
  <c r="D11" i="15"/>
  <c r="C11" i="15"/>
  <c r="Q10" i="15"/>
  <c r="P10" i="15"/>
  <c r="O10" i="15"/>
  <c r="M10" i="15"/>
  <c r="L10" i="15"/>
  <c r="K10" i="15"/>
  <c r="I10" i="15"/>
  <c r="J10" i="15" s="1"/>
  <c r="H10" i="15"/>
  <c r="G10" i="15"/>
  <c r="E10" i="15"/>
  <c r="D10" i="15"/>
  <c r="C10" i="15"/>
  <c r="Q9" i="15"/>
  <c r="P9" i="15"/>
  <c r="O9" i="15"/>
  <c r="R9" i="15" s="1"/>
  <c r="M9" i="15"/>
  <c r="L9" i="15"/>
  <c r="K9" i="15"/>
  <c r="N9" i="15" s="1"/>
  <c r="I9" i="15"/>
  <c r="H9" i="15"/>
  <c r="G9" i="15"/>
  <c r="J9" i="15" s="1"/>
  <c r="E9" i="15"/>
  <c r="D9" i="15"/>
  <c r="C9" i="15"/>
  <c r="F9" i="15" s="1"/>
  <c r="Q8" i="15"/>
  <c r="P8" i="15"/>
  <c r="O8" i="15"/>
  <c r="R8" i="15" s="1"/>
  <c r="M8" i="15"/>
  <c r="L8" i="15"/>
  <c r="K8" i="15"/>
  <c r="N8" i="15" s="1"/>
  <c r="I8" i="15"/>
  <c r="H8" i="15"/>
  <c r="G8" i="15"/>
  <c r="E8" i="15"/>
  <c r="D8" i="15"/>
  <c r="C8" i="15"/>
  <c r="Q7" i="15"/>
  <c r="P7" i="15"/>
  <c r="O7" i="15"/>
  <c r="R7" i="15" s="1"/>
  <c r="M7" i="15"/>
  <c r="L7" i="15"/>
  <c r="K7" i="15"/>
  <c r="N7" i="15" s="1"/>
  <c r="I7" i="15"/>
  <c r="H7" i="15"/>
  <c r="G7" i="15"/>
  <c r="E7" i="15"/>
  <c r="D7" i="15"/>
  <c r="C7" i="15"/>
  <c r="Q6" i="15"/>
  <c r="P6" i="15"/>
  <c r="O6" i="15"/>
  <c r="M6" i="15"/>
  <c r="L6" i="15"/>
  <c r="K6" i="15"/>
  <c r="I6" i="15"/>
  <c r="J6" i="15" s="1"/>
  <c r="H6" i="15"/>
  <c r="G6" i="15"/>
  <c r="E6" i="15"/>
  <c r="D6" i="15"/>
  <c r="C6" i="15"/>
  <c r="Q5" i="15"/>
  <c r="P5" i="15"/>
  <c r="O5" i="15"/>
  <c r="R5" i="15" s="1"/>
  <c r="M5" i="15"/>
  <c r="L5" i="15"/>
  <c r="K5" i="15"/>
  <c r="N5" i="15" s="1"/>
  <c r="I5" i="15"/>
  <c r="H5" i="15"/>
  <c r="G5" i="15"/>
  <c r="J5" i="15" s="1"/>
  <c r="E5" i="15"/>
  <c r="D5" i="15"/>
  <c r="C5" i="15"/>
  <c r="F5" i="15" s="1"/>
  <c r="Q4" i="15"/>
  <c r="P4" i="15"/>
  <c r="O4" i="15"/>
  <c r="R4" i="15" s="1"/>
  <c r="M4" i="15"/>
  <c r="L4" i="15"/>
  <c r="K4" i="15"/>
  <c r="N4" i="15" s="1"/>
  <c r="I4" i="15"/>
  <c r="H4" i="15"/>
  <c r="G4" i="15"/>
  <c r="E4" i="15"/>
  <c r="D4" i="15"/>
  <c r="C4" i="15"/>
  <c r="Q96" i="10"/>
  <c r="P96" i="10"/>
  <c r="O96" i="10"/>
  <c r="M96" i="10"/>
  <c r="L96" i="10"/>
  <c r="K96" i="10"/>
  <c r="I96" i="10"/>
  <c r="H96" i="10"/>
  <c r="G96" i="10"/>
  <c r="E96" i="10"/>
  <c r="D96" i="10"/>
  <c r="C96" i="10"/>
  <c r="Q95" i="10"/>
  <c r="P95" i="10"/>
  <c r="O95" i="10"/>
  <c r="M95" i="10"/>
  <c r="L95" i="10"/>
  <c r="K95" i="10"/>
  <c r="I95" i="10"/>
  <c r="H95" i="10"/>
  <c r="G95" i="10"/>
  <c r="E95" i="10"/>
  <c r="D95" i="10"/>
  <c r="C95" i="10"/>
  <c r="B95" i="10"/>
  <c r="R94" i="10"/>
  <c r="S94" i="10" s="1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94" i="10"/>
  <c r="Q93" i="10"/>
  <c r="P93" i="10"/>
  <c r="O93" i="10"/>
  <c r="M93" i="10"/>
  <c r="L93" i="10"/>
  <c r="K93" i="10"/>
  <c r="I93" i="10"/>
  <c r="H93" i="10"/>
  <c r="J93" i="10" s="1"/>
  <c r="G93" i="10"/>
  <c r="E93" i="10"/>
  <c r="D93" i="10"/>
  <c r="C93" i="10"/>
  <c r="B93" i="10"/>
  <c r="Q92" i="10"/>
  <c r="P92" i="10"/>
  <c r="O92" i="10"/>
  <c r="R92" i="10" s="1"/>
  <c r="S92" i="10" s="1"/>
  <c r="M92" i="10"/>
  <c r="L92" i="10"/>
  <c r="K92" i="10"/>
  <c r="N92" i="10" s="1"/>
  <c r="I92" i="10"/>
  <c r="H92" i="10"/>
  <c r="G92" i="10"/>
  <c r="J92" i="10" s="1"/>
  <c r="E92" i="10"/>
  <c r="D92" i="10"/>
  <c r="C92" i="10"/>
  <c r="F92" i="10" s="1"/>
  <c r="B92" i="10"/>
  <c r="Q91" i="10"/>
  <c r="P91" i="10"/>
  <c r="R91" i="10" s="1"/>
  <c r="O91" i="10"/>
  <c r="M91" i="10"/>
  <c r="L91" i="10"/>
  <c r="K91" i="10"/>
  <c r="I91" i="10"/>
  <c r="H91" i="10"/>
  <c r="G91" i="10"/>
  <c r="E91" i="10"/>
  <c r="D91" i="10"/>
  <c r="C91" i="10"/>
  <c r="B91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B90" i="10"/>
  <c r="Q89" i="10"/>
  <c r="P89" i="10"/>
  <c r="O89" i="10"/>
  <c r="M89" i="10"/>
  <c r="L89" i="10"/>
  <c r="K89" i="10"/>
  <c r="I89" i="10"/>
  <c r="H89" i="10"/>
  <c r="J89" i="10" s="1"/>
  <c r="G89" i="10"/>
  <c r="E89" i="10"/>
  <c r="D89" i="10"/>
  <c r="C89" i="10"/>
  <c r="B89" i="10"/>
  <c r="Q88" i="10"/>
  <c r="P88" i="10"/>
  <c r="O88" i="10"/>
  <c r="R88" i="10" s="1"/>
  <c r="S88" i="10" s="1"/>
  <c r="M88" i="10"/>
  <c r="L88" i="10"/>
  <c r="K88" i="10"/>
  <c r="N88" i="10" s="1"/>
  <c r="I88" i="10"/>
  <c r="H88" i="10"/>
  <c r="G88" i="10"/>
  <c r="J88" i="10" s="1"/>
  <c r="E88" i="10"/>
  <c r="D88" i="10"/>
  <c r="C88" i="10"/>
  <c r="F88" i="10" s="1"/>
  <c r="B88" i="10"/>
  <c r="Q87" i="10"/>
  <c r="P87" i="10"/>
  <c r="O87" i="10"/>
  <c r="M87" i="10"/>
  <c r="L87" i="10"/>
  <c r="K87" i="10"/>
  <c r="I87" i="10"/>
  <c r="H87" i="10"/>
  <c r="G87" i="10"/>
  <c r="E87" i="10"/>
  <c r="D87" i="10"/>
  <c r="C87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B86" i="10"/>
  <c r="Q85" i="10"/>
  <c r="P85" i="10"/>
  <c r="O85" i="10"/>
  <c r="M85" i="10"/>
  <c r="L85" i="10"/>
  <c r="K85" i="10"/>
  <c r="I85" i="10"/>
  <c r="H85" i="10"/>
  <c r="J85" i="10" s="1"/>
  <c r="G85" i="10"/>
  <c r="E85" i="10"/>
  <c r="D85" i="10"/>
  <c r="C85" i="10"/>
  <c r="B85" i="10"/>
  <c r="Q84" i="10"/>
  <c r="P84" i="10"/>
  <c r="O84" i="10"/>
  <c r="R84" i="10" s="1"/>
  <c r="M84" i="10"/>
  <c r="L84" i="10"/>
  <c r="K84" i="10"/>
  <c r="N84" i="10" s="1"/>
  <c r="I84" i="10"/>
  <c r="H84" i="10"/>
  <c r="G84" i="10"/>
  <c r="J84" i="10" s="1"/>
  <c r="E84" i="10"/>
  <c r="D84" i="10"/>
  <c r="C84" i="10"/>
  <c r="F84" i="10" s="1"/>
  <c r="B84" i="10"/>
  <c r="Q83" i="10"/>
  <c r="P83" i="10"/>
  <c r="R83" i="10" s="1"/>
  <c r="O83" i="10"/>
  <c r="M83" i="10"/>
  <c r="L83" i="10"/>
  <c r="K83" i="10"/>
  <c r="I83" i="10"/>
  <c r="H83" i="10"/>
  <c r="G83" i="10"/>
  <c r="E83" i="10"/>
  <c r="D83" i="10"/>
  <c r="C83" i="10"/>
  <c r="B83" i="10"/>
  <c r="B81" i="10"/>
  <c r="O96" i="9"/>
  <c r="O95" i="9"/>
  <c r="O94" i="9"/>
  <c r="O93" i="9"/>
  <c r="O92" i="9"/>
  <c r="O91" i="9"/>
  <c r="O90" i="9"/>
  <c r="O89" i="9"/>
  <c r="O88" i="9"/>
  <c r="O87" i="9"/>
  <c r="B87" i="9"/>
  <c r="O86" i="9"/>
  <c r="O85" i="9"/>
  <c r="O84" i="9"/>
  <c r="O83" i="9"/>
  <c r="O96" i="8"/>
  <c r="O95" i="8"/>
  <c r="O94" i="8"/>
  <c r="O93" i="8"/>
  <c r="O92" i="8"/>
  <c r="O91" i="8"/>
  <c r="O90" i="8"/>
  <c r="O89" i="8"/>
  <c r="O88" i="8"/>
  <c r="O87" i="8"/>
  <c r="B87" i="8"/>
  <c r="O86" i="8"/>
  <c r="O85" i="8"/>
  <c r="O84" i="8"/>
  <c r="O83" i="8"/>
  <c r="O96" i="7"/>
  <c r="O95" i="7"/>
  <c r="O94" i="7"/>
  <c r="O93" i="7"/>
  <c r="O92" i="7"/>
  <c r="O91" i="7"/>
  <c r="O90" i="7"/>
  <c r="O89" i="7"/>
  <c r="O88" i="7"/>
  <c r="O87" i="7"/>
  <c r="B87" i="7"/>
  <c r="O86" i="7"/>
  <c r="O85" i="7"/>
  <c r="O84" i="7"/>
  <c r="O83" i="7"/>
  <c r="O95" i="6"/>
  <c r="O94" i="6"/>
  <c r="O93" i="6"/>
  <c r="O92" i="6"/>
  <c r="O91" i="6"/>
  <c r="O90" i="6"/>
  <c r="O89" i="6"/>
  <c r="O88" i="6"/>
  <c r="O87" i="6"/>
  <c r="O86" i="6"/>
  <c r="B86" i="6"/>
  <c r="O85" i="6"/>
  <c r="O84" i="6"/>
  <c r="O83" i="6"/>
  <c r="O82" i="6"/>
  <c r="O96" i="5"/>
  <c r="O95" i="5"/>
  <c r="O94" i="5"/>
  <c r="O93" i="5"/>
  <c r="O92" i="5"/>
  <c r="O91" i="5"/>
  <c r="O90" i="5"/>
  <c r="O89" i="5"/>
  <c r="O88" i="5"/>
  <c r="O87" i="5"/>
  <c r="B87" i="5"/>
  <c r="B87" i="10" s="1"/>
  <c r="O86" i="5"/>
  <c r="O85" i="5"/>
  <c r="O84" i="5"/>
  <c r="O83" i="5"/>
  <c r="B8" i="13"/>
  <c r="B8" i="12"/>
  <c r="O76" i="13"/>
  <c r="O75" i="13"/>
  <c r="O74" i="13"/>
  <c r="O73" i="13"/>
  <c r="O72" i="13"/>
  <c r="O71" i="13"/>
  <c r="O70" i="13"/>
  <c r="O69" i="13"/>
  <c r="O68" i="13"/>
  <c r="O67" i="13"/>
  <c r="B67" i="13"/>
  <c r="O66" i="13"/>
  <c r="O65" i="13"/>
  <c r="O64" i="13"/>
  <c r="O63" i="13"/>
  <c r="O56" i="13"/>
  <c r="O55" i="13"/>
  <c r="O54" i="13"/>
  <c r="O53" i="13"/>
  <c r="O52" i="13"/>
  <c r="O51" i="13"/>
  <c r="O50" i="13"/>
  <c r="O49" i="13"/>
  <c r="O48" i="13"/>
  <c r="O47" i="13"/>
  <c r="B47" i="13"/>
  <c r="O46" i="13"/>
  <c r="O45" i="13"/>
  <c r="O44" i="13"/>
  <c r="O43" i="13"/>
  <c r="O36" i="13"/>
  <c r="O35" i="13"/>
  <c r="O34" i="13"/>
  <c r="O33" i="13"/>
  <c r="O32" i="13"/>
  <c r="O31" i="13"/>
  <c r="O30" i="13"/>
  <c r="O29" i="13"/>
  <c r="O28" i="13"/>
  <c r="O27" i="13"/>
  <c r="B27" i="13"/>
  <c r="O26" i="13"/>
  <c r="O25" i="13"/>
  <c r="O24" i="13"/>
  <c r="O23" i="13"/>
  <c r="O17" i="13"/>
  <c r="Q34" i="13" s="1"/>
  <c r="P36" i="13" s="1"/>
  <c r="O15" i="13"/>
  <c r="O14" i="13"/>
  <c r="O13" i="13"/>
  <c r="O12" i="13"/>
  <c r="O11" i="13"/>
  <c r="O10" i="13"/>
  <c r="O9" i="13"/>
  <c r="O8" i="13"/>
  <c r="O7" i="13"/>
  <c r="O6" i="13"/>
  <c r="O5" i="13"/>
  <c r="O4" i="13"/>
  <c r="S84" i="10" l="1"/>
  <c r="S5" i="15"/>
  <c r="S9" i="15"/>
  <c r="S86" i="10"/>
  <c r="B87" i="15"/>
  <c r="S90" i="10"/>
  <c r="N83" i="10"/>
  <c r="S83" i="10" s="1"/>
  <c r="F85" i="10"/>
  <c r="F89" i="10"/>
  <c r="N91" i="10"/>
  <c r="F93" i="10"/>
  <c r="F6" i="15"/>
  <c r="F10" i="15"/>
  <c r="R23" i="15"/>
  <c r="N27" i="15"/>
  <c r="R30" i="15"/>
  <c r="N31" i="15"/>
  <c r="R34" i="15"/>
  <c r="F54" i="15"/>
  <c r="S54" i="15" s="1"/>
  <c r="S35" i="15"/>
  <c r="J83" i="10"/>
  <c r="R85" i="10"/>
  <c r="R89" i="10"/>
  <c r="J91" i="10"/>
  <c r="S91" i="10" s="1"/>
  <c r="R93" i="10"/>
  <c r="J4" i="15"/>
  <c r="R6" i="15"/>
  <c r="J7" i="15"/>
  <c r="J8" i="15"/>
  <c r="R10" i="15"/>
  <c r="J11" i="15"/>
  <c r="J12" i="15"/>
  <c r="S12" i="15" s="1"/>
  <c r="R14" i="15"/>
  <c r="R15" i="15"/>
  <c r="N23" i="15"/>
  <c r="F25" i="15"/>
  <c r="F27" i="15"/>
  <c r="F28" i="15"/>
  <c r="N30" i="15"/>
  <c r="F32" i="15"/>
  <c r="N34" i="15"/>
  <c r="J35" i="15"/>
  <c r="R54" i="15"/>
  <c r="F55" i="15"/>
  <c r="J56" i="15"/>
  <c r="F63" i="15"/>
  <c r="N65" i="15"/>
  <c r="S65" i="15" s="1"/>
  <c r="F67" i="15"/>
  <c r="J68" i="15"/>
  <c r="N69" i="15"/>
  <c r="S69" i="15" s="1"/>
  <c r="R70" i="15"/>
  <c r="F71" i="15"/>
  <c r="S71" i="15" s="1"/>
  <c r="N73" i="15"/>
  <c r="S73" i="15" s="1"/>
  <c r="J76" i="15"/>
  <c r="F83" i="10"/>
  <c r="N85" i="10"/>
  <c r="N89" i="10"/>
  <c r="F91" i="10"/>
  <c r="N93" i="10"/>
  <c r="S93" i="10" s="1"/>
  <c r="F4" i="15"/>
  <c r="N6" i="15"/>
  <c r="F7" i="15"/>
  <c r="F8" i="15"/>
  <c r="S8" i="15" s="1"/>
  <c r="N10" i="15"/>
  <c r="F11" i="15"/>
  <c r="F12" i="15"/>
  <c r="R13" i="15"/>
  <c r="N14" i="15"/>
  <c r="N15" i="15"/>
  <c r="J23" i="15"/>
  <c r="R25" i="15"/>
  <c r="S25" i="15" s="1"/>
  <c r="R28" i="15"/>
  <c r="J30" i="15"/>
  <c r="R32" i="15"/>
  <c r="J34" i="15"/>
  <c r="F35" i="15"/>
  <c r="R44" i="15"/>
  <c r="J46" i="15"/>
  <c r="R48" i="15"/>
  <c r="J50" i="15"/>
  <c r="N54" i="15"/>
  <c r="R55" i="15"/>
  <c r="R63" i="15"/>
  <c r="J65" i="15"/>
  <c r="N66" i="15"/>
  <c r="R67" i="15"/>
  <c r="S67" i="15" s="1"/>
  <c r="F68" i="15"/>
  <c r="J69" i="15"/>
  <c r="R71" i="15"/>
  <c r="J73" i="15"/>
  <c r="N74" i="15"/>
  <c r="F85" i="15"/>
  <c r="F90" i="15"/>
  <c r="F93" i="15"/>
  <c r="J84" i="15"/>
  <c r="J92" i="15"/>
  <c r="R86" i="15"/>
  <c r="R94" i="15"/>
  <c r="F91" i="15"/>
  <c r="J86" i="15"/>
  <c r="J90" i="15"/>
  <c r="N84" i="15"/>
  <c r="N88" i="15"/>
  <c r="S88" i="15" s="1"/>
  <c r="N92" i="15"/>
  <c r="R91" i="15"/>
  <c r="R95" i="15"/>
  <c r="F86" i="15"/>
  <c r="F89" i="15"/>
  <c r="F94" i="15"/>
  <c r="J88" i="15"/>
  <c r="N90" i="15"/>
  <c r="R93" i="15"/>
  <c r="J103" i="10"/>
  <c r="J104" i="10"/>
  <c r="J115" i="10"/>
  <c r="J111" i="10"/>
  <c r="N86" i="15"/>
  <c r="N89" i="15"/>
  <c r="N94" i="15"/>
  <c r="J93" i="15"/>
  <c r="J94" i="15"/>
  <c r="S94" i="15" s="1"/>
  <c r="N91" i="15"/>
  <c r="J95" i="10"/>
  <c r="N95" i="15"/>
  <c r="F95" i="15"/>
  <c r="N95" i="10"/>
  <c r="R87" i="10"/>
  <c r="N87" i="15"/>
  <c r="J87" i="10"/>
  <c r="F96" i="10"/>
  <c r="R95" i="10"/>
  <c r="J95" i="15"/>
  <c r="F95" i="10"/>
  <c r="R96" i="10"/>
  <c r="N96" i="10"/>
  <c r="J96" i="10"/>
  <c r="J96" i="15"/>
  <c r="F96" i="15"/>
  <c r="N87" i="10"/>
  <c r="F87" i="10"/>
  <c r="F87" i="15"/>
  <c r="N83" i="15"/>
  <c r="F83" i="15"/>
  <c r="S4" i="15"/>
  <c r="S7" i="15"/>
  <c r="S11" i="15"/>
  <c r="S23" i="15"/>
  <c r="R24" i="15"/>
  <c r="F31" i="15"/>
  <c r="S33" i="15"/>
  <c r="S34" i="15"/>
  <c r="S43" i="15"/>
  <c r="N44" i="15"/>
  <c r="F46" i="15"/>
  <c r="S47" i="15"/>
  <c r="N48" i="15"/>
  <c r="F50" i="15"/>
  <c r="S51" i="15"/>
  <c r="N52" i="15"/>
  <c r="N55" i="15"/>
  <c r="J64" i="15"/>
  <c r="F66" i="15"/>
  <c r="R68" i="15"/>
  <c r="N70" i="15"/>
  <c r="J72" i="15"/>
  <c r="F74" i="15"/>
  <c r="N76" i="15"/>
  <c r="J83" i="15"/>
  <c r="R85" i="15"/>
  <c r="J87" i="15"/>
  <c r="R89" i="15"/>
  <c r="J91" i="15"/>
  <c r="R96" i="15"/>
  <c r="S16" i="15"/>
  <c r="N13" i="15"/>
  <c r="J14" i="15"/>
  <c r="N24" i="15"/>
  <c r="J44" i="15"/>
  <c r="S44" i="15" s="1"/>
  <c r="R46" i="15"/>
  <c r="J48" i="15"/>
  <c r="S48" i="15" s="1"/>
  <c r="J55" i="15"/>
  <c r="F64" i="15"/>
  <c r="R66" i="15"/>
  <c r="S66" i="15" s="1"/>
  <c r="N68" i="15"/>
  <c r="J70" i="15"/>
  <c r="S70" i="15" s="1"/>
  <c r="F72" i="15"/>
  <c r="S72" i="15" s="1"/>
  <c r="R74" i="15"/>
  <c r="S74" i="15" s="1"/>
  <c r="S75" i="15"/>
  <c r="S84" i="15"/>
  <c r="S92" i="15"/>
  <c r="N96" i="15"/>
  <c r="S29" i="15"/>
  <c r="F14" i="15"/>
  <c r="N17" i="15"/>
  <c r="F24" i="15"/>
  <c r="J24" i="15"/>
  <c r="S26" i="15"/>
  <c r="J27" i="15"/>
  <c r="S31" i="15"/>
  <c r="S36" i="15"/>
  <c r="F44" i="15"/>
  <c r="S45" i="15"/>
  <c r="N46" i="15"/>
  <c r="F48" i="15"/>
  <c r="S49" i="15"/>
  <c r="N50" i="15"/>
  <c r="S50" i="15" s="1"/>
  <c r="F52" i="15"/>
  <c r="S53" i="15"/>
  <c r="S64" i="15"/>
  <c r="F76" i="15"/>
  <c r="R83" i="15"/>
  <c r="J85" i="15"/>
  <c r="R87" i="15"/>
  <c r="J89" i="15"/>
  <c r="S85" i="10"/>
  <c r="S89" i="10"/>
  <c r="Q54" i="13"/>
  <c r="P56" i="13"/>
  <c r="Q74" i="13" s="1"/>
  <c r="B76" i="13" s="1"/>
  <c r="O15" i="12"/>
  <c r="O14" i="12"/>
  <c r="O13" i="12"/>
  <c r="O12" i="12"/>
  <c r="O11" i="12"/>
  <c r="O10" i="12"/>
  <c r="O9" i="12"/>
  <c r="O76" i="12"/>
  <c r="O75" i="12"/>
  <c r="O74" i="12"/>
  <c r="O73" i="12"/>
  <c r="O72" i="12"/>
  <c r="O71" i="12"/>
  <c r="O70" i="12"/>
  <c r="O69" i="12"/>
  <c r="O68" i="12"/>
  <c r="O67" i="12"/>
  <c r="B67" i="12"/>
  <c r="O66" i="12"/>
  <c r="O65" i="12"/>
  <c r="O64" i="12"/>
  <c r="O63" i="12"/>
  <c r="O56" i="12"/>
  <c r="O55" i="12"/>
  <c r="O54" i="12"/>
  <c r="O53" i="12"/>
  <c r="O52" i="12"/>
  <c r="O51" i="12"/>
  <c r="O50" i="12"/>
  <c r="O49" i="12"/>
  <c r="O48" i="12"/>
  <c r="O47" i="12"/>
  <c r="B47" i="12"/>
  <c r="O46" i="12"/>
  <c r="O45" i="12"/>
  <c r="O44" i="12"/>
  <c r="O43" i="12"/>
  <c r="O36" i="12"/>
  <c r="O35" i="12"/>
  <c r="O34" i="12"/>
  <c r="O33" i="12"/>
  <c r="O32" i="12"/>
  <c r="O31" i="12"/>
  <c r="O30" i="12"/>
  <c r="O29" i="12"/>
  <c r="O28" i="12"/>
  <c r="O27" i="12"/>
  <c r="B27" i="12"/>
  <c r="O26" i="12"/>
  <c r="O25" i="12"/>
  <c r="O24" i="12"/>
  <c r="O23" i="12"/>
  <c r="O16" i="12"/>
  <c r="O8" i="12"/>
  <c r="O7" i="12"/>
  <c r="O6" i="12"/>
  <c r="O5" i="12"/>
  <c r="O4" i="12"/>
  <c r="S52" i="15" l="1"/>
  <c r="S14" i="15"/>
  <c r="S32" i="15"/>
  <c r="S6" i="15"/>
  <c r="S68" i="15"/>
  <c r="S27" i="15"/>
  <c r="S13" i="15"/>
  <c r="S90" i="15"/>
  <c r="S86" i="15"/>
  <c r="S63" i="15"/>
  <c r="S28" i="15"/>
  <c r="S15" i="15"/>
  <c r="S10" i="15"/>
  <c r="S76" i="15"/>
  <c r="S55" i="15"/>
  <c r="S91" i="15"/>
  <c r="S30" i="15"/>
  <c r="S93" i="15"/>
  <c r="J114" i="10"/>
  <c r="N105" i="10"/>
  <c r="N109" i="10"/>
  <c r="J107" i="10"/>
  <c r="N102" i="10"/>
  <c r="S89" i="15"/>
  <c r="S95" i="15"/>
  <c r="S95" i="10"/>
  <c r="S87" i="10"/>
  <c r="S96" i="10"/>
  <c r="S87" i="15"/>
  <c r="S83" i="15"/>
  <c r="S24" i="15"/>
  <c r="S96" i="15"/>
  <c r="S85" i="15"/>
  <c r="S46" i="15"/>
  <c r="P76" i="13"/>
  <c r="P98" i="13" s="1"/>
  <c r="O17" i="12"/>
  <c r="P18" i="12" s="1"/>
  <c r="Q96" i="12" s="1"/>
  <c r="B98" i="12" s="1"/>
  <c r="Q76" i="10"/>
  <c r="P76" i="10"/>
  <c r="O76" i="10"/>
  <c r="M76" i="10"/>
  <c r="L76" i="10"/>
  <c r="K76" i="10"/>
  <c r="I76" i="10"/>
  <c r="H76" i="10"/>
  <c r="G76" i="10"/>
  <c r="E76" i="10"/>
  <c r="D76" i="10"/>
  <c r="C76" i="10"/>
  <c r="Q75" i="10"/>
  <c r="P75" i="10"/>
  <c r="O75" i="10"/>
  <c r="M75" i="10"/>
  <c r="L75" i="10"/>
  <c r="K75" i="10"/>
  <c r="I75" i="10"/>
  <c r="H75" i="10"/>
  <c r="G75" i="10"/>
  <c r="E75" i="10"/>
  <c r="D75" i="10"/>
  <c r="C75" i="10"/>
  <c r="B75" i="10"/>
  <c r="Q74" i="10"/>
  <c r="P74" i="10"/>
  <c r="O74" i="10"/>
  <c r="M74" i="10"/>
  <c r="L74" i="10"/>
  <c r="K74" i="10"/>
  <c r="I74" i="10"/>
  <c r="H74" i="10"/>
  <c r="G74" i="10"/>
  <c r="E74" i="10"/>
  <c r="D74" i="10"/>
  <c r="C74" i="10"/>
  <c r="B74" i="10"/>
  <c r="Q73" i="10"/>
  <c r="P73" i="10"/>
  <c r="O73" i="10"/>
  <c r="M73" i="10"/>
  <c r="L73" i="10"/>
  <c r="K73" i="10"/>
  <c r="I73" i="10"/>
  <c r="H73" i="10"/>
  <c r="G73" i="10"/>
  <c r="E73" i="10"/>
  <c r="D73" i="10"/>
  <c r="C73" i="10"/>
  <c r="B73" i="10"/>
  <c r="Q72" i="10"/>
  <c r="P72" i="10"/>
  <c r="O72" i="10"/>
  <c r="M72" i="10"/>
  <c r="L72" i="10"/>
  <c r="K72" i="10"/>
  <c r="I72" i="10"/>
  <c r="H72" i="10"/>
  <c r="G72" i="10"/>
  <c r="E72" i="10"/>
  <c r="D72" i="10"/>
  <c r="C72" i="10"/>
  <c r="B72" i="10"/>
  <c r="Q71" i="10"/>
  <c r="P71" i="10"/>
  <c r="O71" i="10"/>
  <c r="M71" i="10"/>
  <c r="L71" i="10"/>
  <c r="K71" i="10"/>
  <c r="I71" i="10"/>
  <c r="H71" i="10"/>
  <c r="G71" i="10"/>
  <c r="E71" i="10"/>
  <c r="D71" i="10"/>
  <c r="C71" i="10"/>
  <c r="B71" i="10"/>
  <c r="Q70" i="10"/>
  <c r="P70" i="10"/>
  <c r="O70" i="10"/>
  <c r="M70" i="10"/>
  <c r="L70" i="10"/>
  <c r="K70" i="10"/>
  <c r="I70" i="10"/>
  <c r="H70" i="10"/>
  <c r="G70" i="10"/>
  <c r="E70" i="10"/>
  <c r="D70" i="10"/>
  <c r="C70" i="10"/>
  <c r="B70" i="10"/>
  <c r="Q69" i="10"/>
  <c r="P69" i="10"/>
  <c r="O69" i="10"/>
  <c r="M69" i="10"/>
  <c r="L69" i="10"/>
  <c r="K69" i="10"/>
  <c r="I69" i="10"/>
  <c r="H69" i="10"/>
  <c r="G69" i="10"/>
  <c r="E69" i="10"/>
  <c r="D69" i="10"/>
  <c r="C69" i="10"/>
  <c r="B69" i="10"/>
  <c r="Q68" i="10"/>
  <c r="P68" i="10"/>
  <c r="O68" i="10"/>
  <c r="R68" i="10" s="1"/>
  <c r="M68" i="10"/>
  <c r="L68" i="10"/>
  <c r="K68" i="10"/>
  <c r="I68" i="10"/>
  <c r="H68" i="10"/>
  <c r="G68" i="10"/>
  <c r="E68" i="10"/>
  <c r="D68" i="10"/>
  <c r="C68" i="10"/>
  <c r="B68" i="10"/>
  <c r="Q67" i="10"/>
  <c r="P67" i="10"/>
  <c r="O67" i="10"/>
  <c r="M67" i="10"/>
  <c r="L67" i="10"/>
  <c r="K67" i="10"/>
  <c r="I67" i="10"/>
  <c r="H67" i="10"/>
  <c r="G67" i="10"/>
  <c r="E67" i="10"/>
  <c r="D67" i="10"/>
  <c r="C67" i="10"/>
  <c r="Q66" i="10"/>
  <c r="P66" i="10"/>
  <c r="O66" i="10"/>
  <c r="M66" i="10"/>
  <c r="L66" i="10"/>
  <c r="K66" i="10"/>
  <c r="I66" i="10"/>
  <c r="H66" i="10"/>
  <c r="G66" i="10"/>
  <c r="E66" i="10"/>
  <c r="D66" i="10"/>
  <c r="C66" i="10"/>
  <c r="B66" i="10"/>
  <c r="Q65" i="10"/>
  <c r="P65" i="10"/>
  <c r="O65" i="10"/>
  <c r="M65" i="10"/>
  <c r="L65" i="10"/>
  <c r="K65" i="10"/>
  <c r="I65" i="10"/>
  <c r="H65" i="10"/>
  <c r="G65" i="10"/>
  <c r="E65" i="10"/>
  <c r="D65" i="10"/>
  <c r="C65" i="10"/>
  <c r="B65" i="10"/>
  <c r="Q64" i="10"/>
  <c r="P64" i="10"/>
  <c r="O64" i="10"/>
  <c r="M64" i="10"/>
  <c r="L64" i="10"/>
  <c r="K64" i="10"/>
  <c r="I64" i="10"/>
  <c r="H64" i="10"/>
  <c r="G64" i="10"/>
  <c r="E64" i="10"/>
  <c r="D64" i="10"/>
  <c r="C64" i="10"/>
  <c r="B64" i="10"/>
  <c r="Q63" i="10"/>
  <c r="P63" i="10"/>
  <c r="O63" i="10"/>
  <c r="M63" i="10"/>
  <c r="L63" i="10"/>
  <c r="K63" i="10"/>
  <c r="I63" i="10"/>
  <c r="H63" i="10"/>
  <c r="G63" i="10"/>
  <c r="E63" i="10"/>
  <c r="D63" i="10"/>
  <c r="C63" i="10"/>
  <c r="B63" i="10"/>
  <c r="B61" i="10"/>
  <c r="O76" i="9"/>
  <c r="O75" i="9"/>
  <c r="O74" i="9"/>
  <c r="O73" i="9"/>
  <c r="O72" i="9"/>
  <c r="O71" i="9"/>
  <c r="O70" i="9"/>
  <c r="O69" i="9"/>
  <c r="O68" i="9"/>
  <c r="O67" i="9"/>
  <c r="B67" i="9"/>
  <c r="O66" i="9"/>
  <c r="O65" i="9"/>
  <c r="O64" i="9"/>
  <c r="O63" i="9"/>
  <c r="O76" i="8"/>
  <c r="O75" i="8"/>
  <c r="O74" i="8"/>
  <c r="O73" i="8"/>
  <c r="O72" i="8"/>
  <c r="O71" i="8"/>
  <c r="O70" i="8"/>
  <c r="O69" i="8"/>
  <c r="O68" i="8"/>
  <c r="O67" i="8"/>
  <c r="B67" i="8"/>
  <c r="O66" i="8"/>
  <c r="O65" i="8"/>
  <c r="O64" i="8"/>
  <c r="O63" i="8"/>
  <c r="O76" i="7"/>
  <c r="O75" i="7"/>
  <c r="O74" i="7"/>
  <c r="O73" i="7"/>
  <c r="O72" i="7"/>
  <c r="O71" i="7"/>
  <c r="O70" i="7"/>
  <c r="O69" i="7"/>
  <c r="O68" i="7"/>
  <c r="O67" i="7"/>
  <c r="B67" i="7"/>
  <c r="O66" i="7"/>
  <c r="O65" i="7"/>
  <c r="O64" i="7"/>
  <c r="O63" i="7"/>
  <c r="O75" i="6"/>
  <c r="O74" i="6"/>
  <c r="O73" i="6"/>
  <c r="O72" i="6"/>
  <c r="O71" i="6"/>
  <c r="O70" i="6"/>
  <c r="O69" i="6"/>
  <c r="O68" i="6"/>
  <c r="O67" i="6"/>
  <c r="O66" i="6"/>
  <c r="B66" i="6"/>
  <c r="O65" i="6"/>
  <c r="O64" i="6"/>
  <c r="O63" i="6"/>
  <c r="O62" i="6"/>
  <c r="O76" i="11"/>
  <c r="O75" i="11"/>
  <c r="O74" i="11"/>
  <c r="O73" i="11"/>
  <c r="O72" i="11"/>
  <c r="O71" i="11"/>
  <c r="O70" i="11"/>
  <c r="O69" i="11"/>
  <c r="O68" i="11"/>
  <c r="O67" i="11"/>
  <c r="B67" i="11"/>
  <c r="O66" i="11"/>
  <c r="O65" i="11"/>
  <c r="O64" i="11"/>
  <c r="O63" i="11"/>
  <c r="O76" i="5"/>
  <c r="O75" i="5"/>
  <c r="O74" i="5"/>
  <c r="O73" i="5"/>
  <c r="O72" i="5"/>
  <c r="O71" i="5"/>
  <c r="O70" i="5"/>
  <c r="O69" i="5"/>
  <c r="O68" i="5"/>
  <c r="O67" i="5"/>
  <c r="B67" i="5"/>
  <c r="O66" i="5"/>
  <c r="O65" i="5"/>
  <c r="O64" i="5"/>
  <c r="O63" i="5"/>
  <c r="B67" i="10" l="1"/>
  <c r="B67" i="15"/>
  <c r="N68" i="10"/>
  <c r="N69" i="10"/>
  <c r="F70" i="10"/>
  <c r="F71" i="10"/>
  <c r="J72" i="10"/>
  <c r="J74" i="10"/>
  <c r="R63" i="10"/>
  <c r="S63" i="10" s="1"/>
  <c r="J65" i="10"/>
  <c r="J69" i="10"/>
  <c r="R71" i="10"/>
  <c r="F72" i="10"/>
  <c r="J73" i="10"/>
  <c r="J106" i="10"/>
  <c r="J110" i="10"/>
  <c r="N112" i="10"/>
  <c r="N103" i="10"/>
  <c r="N108" i="10"/>
  <c r="N113" i="10"/>
  <c r="Q34" i="12"/>
  <c r="P36" i="12" s="1"/>
  <c r="P99" i="12"/>
  <c r="Q54" i="12"/>
  <c r="P56" i="12"/>
  <c r="Q74" i="12" s="1"/>
  <c r="B76" i="12" s="1"/>
  <c r="N64" i="10"/>
  <c r="F66" i="10"/>
  <c r="R70" i="10"/>
  <c r="F74" i="10"/>
  <c r="N63" i="10"/>
  <c r="F65" i="10"/>
  <c r="N70" i="10"/>
  <c r="R72" i="10"/>
  <c r="F73" i="10"/>
  <c r="R74" i="10"/>
  <c r="J70" i="10"/>
  <c r="N72" i="10"/>
  <c r="N74" i="10"/>
  <c r="S74" i="10" s="1"/>
  <c r="S70" i="10"/>
  <c r="J68" i="10"/>
  <c r="J64" i="10"/>
  <c r="R66" i="10"/>
  <c r="J63" i="10"/>
  <c r="F64" i="10"/>
  <c r="R65" i="10"/>
  <c r="S65" i="10" s="1"/>
  <c r="N66" i="10"/>
  <c r="F68" i="10"/>
  <c r="F69" i="10"/>
  <c r="N71" i="10"/>
  <c r="S71" i="10" s="1"/>
  <c r="R73" i="10"/>
  <c r="F63" i="10"/>
  <c r="R64" i="10"/>
  <c r="N65" i="10"/>
  <c r="J66" i="10"/>
  <c r="R69" i="10"/>
  <c r="J71" i="10"/>
  <c r="N73" i="10"/>
  <c r="R75" i="10"/>
  <c r="F75" i="10"/>
  <c r="F76" i="10"/>
  <c r="J76" i="10"/>
  <c r="N76" i="10"/>
  <c r="R76" i="10"/>
  <c r="N75" i="10"/>
  <c r="J75" i="10"/>
  <c r="R67" i="10"/>
  <c r="N67" i="10"/>
  <c r="J67" i="10"/>
  <c r="F67" i="10"/>
  <c r="O56" i="11"/>
  <c r="T74" i="11" s="1"/>
  <c r="O55" i="11"/>
  <c r="O54" i="11"/>
  <c r="O53" i="11"/>
  <c r="O52" i="11"/>
  <c r="O51" i="11"/>
  <c r="O50" i="11"/>
  <c r="O49" i="11"/>
  <c r="O48" i="11"/>
  <c r="O47" i="11"/>
  <c r="B47" i="11"/>
  <c r="O46" i="11"/>
  <c r="O45" i="11"/>
  <c r="O44" i="11"/>
  <c r="O43" i="11"/>
  <c r="O36" i="11"/>
  <c r="O35" i="11"/>
  <c r="O34" i="11"/>
  <c r="O33" i="11"/>
  <c r="O32" i="11"/>
  <c r="O31" i="11"/>
  <c r="O30" i="11"/>
  <c r="O29" i="11"/>
  <c r="O28" i="11"/>
  <c r="O27" i="11"/>
  <c r="B27" i="11"/>
  <c r="O26" i="11"/>
  <c r="O25" i="11"/>
  <c r="O24" i="11"/>
  <c r="O23" i="11"/>
  <c r="O17" i="11"/>
  <c r="T16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S72" i="10" l="1"/>
  <c r="S69" i="10"/>
  <c r="S66" i="10"/>
  <c r="N104" i="10"/>
  <c r="R109" i="10"/>
  <c r="S109" i="10" s="1"/>
  <c r="R105" i="10"/>
  <c r="S105" i="10" s="1"/>
  <c r="N114" i="10"/>
  <c r="N111" i="10"/>
  <c r="P76" i="12"/>
  <c r="S68" i="10"/>
  <c r="S76" i="11"/>
  <c r="S73" i="10"/>
  <c r="S64" i="10"/>
  <c r="S75" i="10"/>
  <c r="S76" i="10"/>
  <c r="S67" i="10"/>
  <c r="S18" i="11"/>
  <c r="T34" i="11" s="1"/>
  <c r="S36" i="11" s="1"/>
  <c r="T54" i="11"/>
  <c r="S56" i="11"/>
  <c r="E56" i="5"/>
  <c r="E56" i="15" s="1"/>
  <c r="F56" i="15" s="1"/>
  <c r="S56" i="15" s="1"/>
  <c r="R102" i="10" l="1"/>
  <c r="S102" i="10" s="1"/>
  <c r="R103" i="10"/>
  <c r="S103" i="10" s="1"/>
  <c r="R104" i="10"/>
  <c r="S104" i="10" s="1"/>
  <c r="N107" i="10"/>
  <c r="N106" i="10"/>
  <c r="R113" i="10"/>
  <c r="S113" i="10" s="1"/>
  <c r="R112" i="10"/>
  <c r="S112" i="10" s="1"/>
  <c r="N115" i="10"/>
  <c r="N110" i="10"/>
  <c r="R108" i="10"/>
  <c r="S108" i="10" s="1"/>
  <c r="Q56" i="10"/>
  <c r="P56" i="10"/>
  <c r="O56" i="10"/>
  <c r="Q55" i="10"/>
  <c r="P55" i="10"/>
  <c r="O55" i="10"/>
  <c r="Q54" i="10"/>
  <c r="P54" i="10"/>
  <c r="O54" i="10"/>
  <c r="Q53" i="10"/>
  <c r="P53" i="10"/>
  <c r="O53" i="10"/>
  <c r="Q52" i="10"/>
  <c r="P52" i="10"/>
  <c r="O52" i="10"/>
  <c r="Q51" i="10"/>
  <c r="P51" i="10"/>
  <c r="O51" i="10"/>
  <c r="Q50" i="10"/>
  <c r="P50" i="10"/>
  <c r="O50" i="10"/>
  <c r="Q49" i="10"/>
  <c r="P49" i="10"/>
  <c r="O49" i="10"/>
  <c r="Q48" i="10"/>
  <c r="P48" i="10"/>
  <c r="O48" i="10"/>
  <c r="Q47" i="10"/>
  <c r="P47" i="10"/>
  <c r="O47" i="10"/>
  <c r="Q46" i="10"/>
  <c r="P46" i="10"/>
  <c r="O46" i="10"/>
  <c r="Q45" i="10"/>
  <c r="P45" i="10"/>
  <c r="O45" i="10"/>
  <c r="Q44" i="10"/>
  <c r="P44" i="10"/>
  <c r="O44" i="10"/>
  <c r="Q43" i="10"/>
  <c r="P43" i="10"/>
  <c r="O43" i="10"/>
  <c r="M56" i="10"/>
  <c r="L56" i="10"/>
  <c r="K56" i="10"/>
  <c r="M55" i="10"/>
  <c r="L55" i="10"/>
  <c r="K55" i="10"/>
  <c r="M54" i="10"/>
  <c r="L54" i="10"/>
  <c r="K54" i="10"/>
  <c r="M53" i="10"/>
  <c r="L53" i="10"/>
  <c r="K53" i="10"/>
  <c r="M52" i="10"/>
  <c r="L52" i="10"/>
  <c r="K52" i="10"/>
  <c r="M51" i="10"/>
  <c r="L51" i="10"/>
  <c r="K51" i="10"/>
  <c r="M50" i="10"/>
  <c r="L50" i="10"/>
  <c r="K50" i="10"/>
  <c r="M49" i="10"/>
  <c r="L49" i="10"/>
  <c r="K49" i="10"/>
  <c r="M48" i="10"/>
  <c r="L48" i="10"/>
  <c r="K48" i="10"/>
  <c r="M47" i="10"/>
  <c r="L47" i="10"/>
  <c r="K47" i="10"/>
  <c r="M46" i="10"/>
  <c r="L46" i="10"/>
  <c r="K46" i="10"/>
  <c r="M45" i="10"/>
  <c r="L45" i="10"/>
  <c r="K45" i="10"/>
  <c r="M44" i="10"/>
  <c r="L44" i="10"/>
  <c r="K44" i="10"/>
  <c r="M43" i="10"/>
  <c r="L43" i="10"/>
  <c r="K43" i="10"/>
  <c r="I56" i="10"/>
  <c r="H56" i="10"/>
  <c r="G56" i="10"/>
  <c r="I55" i="10"/>
  <c r="H55" i="10"/>
  <c r="G55" i="10"/>
  <c r="I54" i="10"/>
  <c r="H54" i="10"/>
  <c r="G54" i="10"/>
  <c r="I53" i="10"/>
  <c r="H53" i="10"/>
  <c r="G53" i="10"/>
  <c r="I52" i="10"/>
  <c r="H52" i="10"/>
  <c r="G52" i="10"/>
  <c r="I51" i="10"/>
  <c r="H51" i="10"/>
  <c r="G51" i="10"/>
  <c r="I50" i="10"/>
  <c r="H50" i="10"/>
  <c r="G50" i="10"/>
  <c r="I49" i="10"/>
  <c r="H49" i="10"/>
  <c r="G49" i="10"/>
  <c r="I48" i="10"/>
  <c r="H48" i="10"/>
  <c r="G48" i="10"/>
  <c r="I47" i="10"/>
  <c r="H47" i="10"/>
  <c r="G47" i="10"/>
  <c r="I46" i="10"/>
  <c r="H46" i="10"/>
  <c r="G46" i="10"/>
  <c r="I45" i="10"/>
  <c r="H45" i="10"/>
  <c r="G45" i="10"/>
  <c r="I44" i="10"/>
  <c r="H44" i="10"/>
  <c r="G44" i="10"/>
  <c r="I43" i="10"/>
  <c r="H43" i="10"/>
  <c r="G43" i="10"/>
  <c r="E56" i="10"/>
  <c r="D56" i="10"/>
  <c r="C56" i="10"/>
  <c r="E55" i="10"/>
  <c r="D55" i="10"/>
  <c r="C55" i="10"/>
  <c r="E54" i="10"/>
  <c r="D54" i="10"/>
  <c r="C54" i="10"/>
  <c r="E53" i="10"/>
  <c r="D53" i="10"/>
  <c r="C53" i="10"/>
  <c r="E52" i="10"/>
  <c r="D52" i="10"/>
  <c r="C52" i="10"/>
  <c r="E51" i="10"/>
  <c r="D51" i="10"/>
  <c r="C51" i="10"/>
  <c r="E50" i="10"/>
  <c r="D50" i="10"/>
  <c r="C50" i="10"/>
  <c r="E49" i="10"/>
  <c r="D49" i="10"/>
  <c r="C49" i="10"/>
  <c r="F49" i="10" s="1"/>
  <c r="E48" i="10"/>
  <c r="D48" i="10"/>
  <c r="C48" i="10"/>
  <c r="E47" i="10"/>
  <c r="D47" i="10"/>
  <c r="C47" i="10"/>
  <c r="E46" i="10"/>
  <c r="D46" i="10"/>
  <c r="C46" i="10"/>
  <c r="E45" i="10"/>
  <c r="D45" i="10"/>
  <c r="C45" i="10"/>
  <c r="E44" i="10"/>
  <c r="D44" i="10"/>
  <c r="C44" i="10"/>
  <c r="E43" i="10"/>
  <c r="D43" i="10"/>
  <c r="C43" i="10"/>
  <c r="B56" i="10"/>
  <c r="B55" i="10"/>
  <c r="B54" i="10"/>
  <c r="B53" i="10"/>
  <c r="B52" i="10"/>
  <c r="B51" i="10"/>
  <c r="B50" i="10"/>
  <c r="B49" i="10"/>
  <c r="B48" i="10"/>
  <c r="B46" i="10"/>
  <c r="B45" i="10"/>
  <c r="B44" i="10"/>
  <c r="B43" i="10"/>
  <c r="B41" i="10"/>
  <c r="O56" i="9"/>
  <c r="O55" i="9"/>
  <c r="O54" i="9"/>
  <c r="O53" i="9"/>
  <c r="O52" i="9"/>
  <c r="O51" i="9"/>
  <c r="O50" i="9"/>
  <c r="O49" i="9"/>
  <c r="O48" i="9"/>
  <c r="O47" i="9"/>
  <c r="B47" i="9"/>
  <c r="O46" i="9"/>
  <c r="O45" i="9"/>
  <c r="O44" i="9"/>
  <c r="O43" i="9"/>
  <c r="O56" i="8"/>
  <c r="O55" i="8"/>
  <c r="O54" i="8"/>
  <c r="O53" i="8"/>
  <c r="O52" i="8"/>
  <c r="O51" i="8"/>
  <c r="O50" i="8"/>
  <c r="O49" i="8"/>
  <c r="O48" i="8"/>
  <c r="O47" i="8"/>
  <c r="B47" i="8"/>
  <c r="O46" i="8"/>
  <c r="O45" i="8"/>
  <c r="O44" i="8"/>
  <c r="O43" i="8"/>
  <c r="R45" i="10" l="1"/>
  <c r="R51" i="10"/>
  <c r="J46" i="10"/>
  <c r="F51" i="10"/>
  <c r="J45" i="10"/>
  <c r="J49" i="10"/>
  <c r="F44" i="10"/>
  <c r="F53" i="10"/>
  <c r="J44" i="10"/>
  <c r="J52" i="10"/>
  <c r="F45" i="10"/>
  <c r="F48" i="10"/>
  <c r="F52" i="10"/>
  <c r="J50" i="10"/>
  <c r="J51" i="10"/>
  <c r="J53" i="10"/>
  <c r="J54" i="10"/>
  <c r="N44" i="10"/>
  <c r="N48" i="10"/>
  <c r="N52" i="10"/>
  <c r="N56" i="10"/>
  <c r="R46" i="10"/>
  <c r="R49" i="10"/>
  <c r="F46" i="10"/>
  <c r="F50" i="10"/>
  <c r="F54" i="10"/>
  <c r="J48" i="10"/>
  <c r="R52" i="10"/>
  <c r="J55" i="10"/>
  <c r="J56" i="10"/>
  <c r="J47" i="10"/>
  <c r="F47" i="10"/>
  <c r="J43" i="10"/>
  <c r="N45" i="10"/>
  <c r="N46" i="10"/>
  <c r="N47" i="10"/>
  <c r="N49" i="10"/>
  <c r="N50" i="10"/>
  <c r="N51" i="10"/>
  <c r="N53" i="10"/>
  <c r="N54" i="10"/>
  <c r="N55" i="10"/>
  <c r="R44" i="10"/>
  <c r="R47" i="10"/>
  <c r="R48" i="10"/>
  <c r="R53" i="10"/>
  <c r="R56" i="10"/>
  <c r="R50" i="10"/>
  <c r="R54" i="10"/>
  <c r="S54" i="10" s="1"/>
  <c r="R55" i="10"/>
  <c r="R43" i="10"/>
  <c r="N43" i="10"/>
  <c r="F43" i="10"/>
  <c r="F56" i="10"/>
  <c r="F55" i="10"/>
  <c r="S53" i="10"/>
  <c r="O56" i="7"/>
  <c r="O55" i="7"/>
  <c r="O54" i="7"/>
  <c r="O53" i="7"/>
  <c r="O52" i="7"/>
  <c r="O51" i="7"/>
  <c r="O50" i="7"/>
  <c r="O49" i="7"/>
  <c r="O48" i="7"/>
  <c r="O47" i="7"/>
  <c r="B47" i="7"/>
  <c r="O46" i="7"/>
  <c r="O45" i="7"/>
  <c r="O44" i="7"/>
  <c r="O43" i="7"/>
  <c r="O56" i="5"/>
  <c r="O55" i="5"/>
  <c r="O54" i="5"/>
  <c r="O53" i="5"/>
  <c r="O52" i="5"/>
  <c r="O51" i="5"/>
  <c r="O50" i="5"/>
  <c r="O49" i="5"/>
  <c r="O48" i="5"/>
  <c r="O47" i="5"/>
  <c r="B47" i="5"/>
  <c r="O46" i="5"/>
  <c r="O45" i="5"/>
  <c r="O44" i="5"/>
  <c r="O43" i="5"/>
  <c r="O55" i="6"/>
  <c r="O54" i="6"/>
  <c r="O53" i="6"/>
  <c r="O52" i="6"/>
  <c r="O51" i="6"/>
  <c r="O50" i="6"/>
  <c r="O49" i="6"/>
  <c r="O48" i="6"/>
  <c r="O47" i="6"/>
  <c r="O46" i="6"/>
  <c r="B46" i="6"/>
  <c r="O45" i="6"/>
  <c r="O44" i="6"/>
  <c r="O43" i="6"/>
  <c r="O42" i="6"/>
  <c r="B47" i="15" l="1"/>
  <c r="R110" i="10"/>
  <c r="S110" i="10" s="1"/>
  <c r="R114" i="10"/>
  <c r="S114" i="10" s="1"/>
  <c r="R111" i="10"/>
  <c r="S111" i="10" s="1"/>
  <c r="R106" i="10"/>
  <c r="S106" i="10" s="1"/>
  <c r="R115" i="10"/>
  <c r="S115" i="10" s="1"/>
  <c r="R107" i="10"/>
  <c r="S107" i="10" s="1"/>
  <c r="S44" i="10"/>
  <c r="S51" i="10"/>
  <c r="S46" i="10"/>
  <c r="S49" i="10"/>
  <c r="S45" i="10"/>
  <c r="S48" i="10"/>
  <c r="S52" i="10"/>
  <c r="S56" i="10"/>
  <c r="S50" i="10"/>
  <c r="S47" i="10"/>
  <c r="B47" i="10"/>
  <c r="S55" i="10"/>
  <c r="S43" i="10"/>
  <c r="I35" i="10"/>
  <c r="H35" i="10"/>
  <c r="D35" i="10" l="1"/>
  <c r="C35" i="10"/>
  <c r="D36" i="10" l="1"/>
  <c r="C36" i="10"/>
  <c r="H30" i="10"/>
  <c r="B21" i="10"/>
  <c r="B27" i="5"/>
  <c r="B27" i="9"/>
  <c r="B27" i="8"/>
  <c r="B27" i="7"/>
  <c r="B27" i="6"/>
  <c r="B27" i="10" l="1"/>
  <c r="Q36" i="10" l="1"/>
  <c r="P36" i="10"/>
  <c r="O36" i="10"/>
  <c r="M36" i="10"/>
  <c r="L36" i="10"/>
  <c r="K36" i="10"/>
  <c r="I36" i="10"/>
  <c r="H36" i="10"/>
  <c r="G36" i="10"/>
  <c r="E36" i="10"/>
  <c r="Q35" i="10"/>
  <c r="P35" i="10"/>
  <c r="O35" i="10"/>
  <c r="M35" i="10"/>
  <c r="L35" i="10"/>
  <c r="K35" i="10"/>
  <c r="G35" i="10"/>
  <c r="E35" i="10"/>
  <c r="Q34" i="10"/>
  <c r="P34" i="10"/>
  <c r="O34" i="10"/>
  <c r="M34" i="10"/>
  <c r="L34" i="10"/>
  <c r="K34" i="10"/>
  <c r="I34" i="10"/>
  <c r="H34" i="10"/>
  <c r="G34" i="10"/>
  <c r="E34" i="10"/>
  <c r="D34" i="10"/>
  <c r="C34" i="10"/>
  <c r="Q33" i="10"/>
  <c r="P33" i="10"/>
  <c r="O33" i="10"/>
  <c r="M33" i="10"/>
  <c r="L33" i="10"/>
  <c r="K33" i="10"/>
  <c r="I33" i="10"/>
  <c r="H33" i="10"/>
  <c r="G33" i="10"/>
  <c r="E33" i="10"/>
  <c r="D33" i="10"/>
  <c r="C33" i="10"/>
  <c r="Q32" i="10"/>
  <c r="P32" i="10"/>
  <c r="O32" i="10"/>
  <c r="M32" i="10"/>
  <c r="L32" i="10"/>
  <c r="K32" i="10"/>
  <c r="I32" i="10"/>
  <c r="H32" i="10"/>
  <c r="G32" i="10"/>
  <c r="E32" i="10"/>
  <c r="D32" i="10"/>
  <c r="C32" i="10"/>
  <c r="Q31" i="10"/>
  <c r="P31" i="10"/>
  <c r="O31" i="10"/>
  <c r="M31" i="10"/>
  <c r="L31" i="10"/>
  <c r="K31" i="10"/>
  <c r="I31" i="10"/>
  <c r="H31" i="10"/>
  <c r="G31" i="10"/>
  <c r="E31" i="10"/>
  <c r="D31" i="10"/>
  <c r="C31" i="10"/>
  <c r="Q30" i="10"/>
  <c r="P30" i="10"/>
  <c r="O30" i="10"/>
  <c r="M30" i="10"/>
  <c r="L30" i="10"/>
  <c r="K30" i="10"/>
  <c r="I30" i="10"/>
  <c r="G30" i="10"/>
  <c r="E30" i="10"/>
  <c r="D30" i="10"/>
  <c r="C30" i="10"/>
  <c r="Q29" i="10"/>
  <c r="P29" i="10"/>
  <c r="O29" i="10"/>
  <c r="M29" i="10"/>
  <c r="L29" i="10"/>
  <c r="K29" i="10"/>
  <c r="I29" i="10"/>
  <c r="H29" i="10"/>
  <c r="G29" i="10"/>
  <c r="E29" i="10"/>
  <c r="D29" i="10"/>
  <c r="C29" i="10"/>
  <c r="Q28" i="10"/>
  <c r="P28" i="10"/>
  <c r="O28" i="10"/>
  <c r="M28" i="10"/>
  <c r="L28" i="10"/>
  <c r="K28" i="10"/>
  <c r="I28" i="10"/>
  <c r="H28" i="10"/>
  <c r="G28" i="10"/>
  <c r="E28" i="10"/>
  <c r="D28" i="10"/>
  <c r="C28" i="10"/>
  <c r="Q27" i="10"/>
  <c r="P27" i="10"/>
  <c r="O27" i="10"/>
  <c r="M27" i="10"/>
  <c r="L27" i="10"/>
  <c r="K27" i="10"/>
  <c r="I27" i="10"/>
  <c r="H27" i="10"/>
  <c r="G27" i="10"/>
  <c r="E27" i="10"/>
  <c r="D27" i="10"/>
  <c r="C27" i="10"/>
  <c r="Q26" i="10"/>
  <c r="P26" i="10"/>
  <c r="O26" i="10"/>
  <c r="M26" i="10"/>
  <c r="L26" i="10"/>
  <c r="K26" i="10"/>
  <c r="I26" i="10"/>
  <c r="H26" i="10"/>
  <c r="G26" i="10"/>
  <c r="E26" i="10"/>
  <c r="D26" i="10"/>
  <c r="C26" i="10"/>
  <c r="Q25" i="10"/>
  <c r="P25" i="10"/>
  <c r="O25" i="10"/>
  <c r="M25" i="10"/>
  <c r="L25" i="10"/>
  <c r="K25" i="10"/>
  <c r="I25" i="10"/>
  <c r="H25" i="10"/>
  <c r="G25" i="10"/>
  <c r="E25" i="10"/>
  <c r="D25" i="10"/>
  <c r="C25" i="10"/>
  <c r="Q24" i="10"/>
  <c r="P24" i="10"/>
  <c r="O24" i="10"/>
  <c r="M24" i="10"/>
  <c r="L24" i="10"/>
  <c r="K24" i="10"/>
  <c r="I24" i="10"/>
  <c r="H24" i="10"/>
  <c r="G24" i="10"/>
  <c r="E24" i="10"/>
  <c r="D24" i="10"/>
  <c r="C24" i="10"/>
  <c r="Q23" i="10"/>
  <c r="P23" i="10"/>
  <c r="O23" i="10"/>
  <c r="M23" i="10"/>
  <c r="L23" i="10"/>
  <c r="K23" i="10"/>
  <c r="I23" i="10"/>
  <c r="H23" i="10"/>
  <c r="G23" i="10"/>
  <c r="E23" i="10"/>
  <c r="D23" i="10"/>
  <c r="C23" i="10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Q16" i="9"/>
  <c r="T16" i="8"/>
  <c r="T16" i="7"/>
  <c r="T16" i="6"/>
  <c r="T16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9" i="5"/>
  <c r="O7" i="5"/>
  <c r="O6" i="5"/>
  <c r="O5" i="5"/>
  <c r="O4" i="5"/>
  <c r="O15" i="5"/>
  <c r="O14" i="5"/>
  <c r="O13" i="5"/>
  <c r="O12" i="5"/>
  <c r="O11" i="5"/>
  <c r="O10" i="5"/>
  <c r="O16" i="5"/>
  <c r="J30" i="10" l="1"/>
  <c r="T54" i="6"/>
  <c r="S55" i="6"/>
  <c r="T54" i="8"/>
  <c r="S56" i="8"/>
  <c r="J25" i="10"/>
  <c r="J26" i="10"/>
  <c r="J28" i="10"/>
  <c r="J29" i="10"/>
  <c r="T54" i="7"/>
  <c r="S56" i="7"/>
  <c r="R23" i="10"/>
  <c r="J24" i="10"/>
  <c r="F31" i="10"/>
  <c r="F32" i="10"/>
  <c r="F33" i="10"/>
  <c r="F34" i="10"/>
  <c r="R31" i="10"/>
  <c r="R32" i="10"/>
  <c r="R33" i="10"/>
  <c r="N23" i="10"/>
  <c r="J23" i="10"/>
  <c r="N31" i="10"/>
  <c r="N24" i="10"/>
  <c r="N25" i="10"/>
  <c r="N26" i="10"/>
  <c r="N28" i="10"/>
  <c r="R28" i="10"/>
  <c r="N29" i="10"/>
  <c r="J31" i="10"/>
  <c r="N27" i="10"/>
  <c r="F24" i="10"/>
  <c r="F25" i="10"/>
  <c r="F26" i="10"/>
  <c r="F28" i="10"/>
  <c r="F29" i="10"/>
  <c r="F30" i="10"/>
  <c r="R30" i="10"/>
  <c r="N32" i="10"/>
  <c r="N33" i="10"/>
  <c r="N34" i="10"/>
  <c r="R35" i="10"/>
  <c r="R34" i="10"/>
  <c r="J36" i="10"/>
  <c r="F23" i="10"/>
  <c r="R24" i="10"/>
  <c r="R25" i="10"/>
  <c r="R26" i="10"/>
  <c r="R27" i="10"/>
  <c r="R29" i="10"/>
  <c r="N30" i="10"/>
  <c r="J32" i="10"/>
  <c r="J33" i="10"/>
  <c r="J34" i="10"/>
  <c r="F36" i="10"/>
  <c r="J35" i="10"/>
  <c r="F35" i="10"/>
  <c r="F27" i="10"/>
  <c r="J27" i="10"/>
  <c r="N36" i="10"/>
  <c r="R36" i="10"/>
  <c r="N35" i="10"/>
  <c r="N17" i="9"/>
  <c r="O17" i="9" l="1"/>
  <c r="Q54" i="9" s="1"/>
  <c r="Q17" i="15"/>
  <c r="R17" i="15" s="1"/>
  <c r="S17" i="15" s="1"/>
  <c r="V17" i="15" s="1"/>
  <c r="S33" i="10"/>
  <c r="S26" i="10"/>
  <c r="T74" i="7"/>
  <c r="B76" i="7" s="1"/>
  <c r="S76" i="7"/>
  <c r="T74" i="6"/>
  <c r="B75" i="6" s="1"/>
  <c r="S75" i="6"/>
  <c r="T74" i="8"/>
  <c r="B76" i="8" s="1"/>
  <c r="S76" i="8"/>
  <c r="S34" i="10"/>
  <c r="S25" i="10"/>
  <c r="S29" i="10"/>
  <c r="S24" i="10"/>
  <c r="S32" i="10"/>
  <c r="S30" i="10"/>
  <c r="S31" i="10"/>
  <c r="S23" i="10"/>
  <c r="P56" i="9"/>
  <c r="S28" i="10"/>
  <c r="S27" i="10"/>
  <c r="S36" i="10"/>
  <c r="S35" i="10"/>
  <c r="I11" i="10"/>
  <c r="T94" i="6" l="1"/>
  <c r="B95" i="6" s="1"/>
  <c r="S95" i="6"/>
  <c r="T94" i="7"/>
  <c r="B96" i="7" s="1"/>
  <c r="S96" i="7"/>
  <c r="T94" i="8"/>
  <c r="B96" i="8" s="1"/>
  <c r="S96" i="8"/>
  <c r="Q74" i="9"/>
  <c r="B76" i="9" s="1"/>
  <c r="P76" i="9"/>
  <c r="E16" i="10"/>
  <c r="O8" i="5"/>
  <c r="Q94" i="9" l="1"/>
  <c r="B96" i="9" s="1"/>
  <c r="P96" i="9"/>
  <c r="T114" i="8"/>
  <c r="B116" i="8" s="1"/>
  <c r="S116" i="8"/>
  <c r="T114" i="6"/>
  <c r="B115" i="6" s="1"/>
  <c r="S115" i="6"/>
  <c r="T113" i="7"/>
  <c r="B115" i="7" s="1"/>
  <c r="S115" i="7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O17" i="10"/>
  <c r="O16" i="10"/>
  <c r="O15" i="10"/>
  <c r="O14" i="10"/>
  <c r="R14" i="10" s="1"/>
  <c r="O13" i="10"/>
  <c r="O12" i="10"/>
  <c r="O11" i="10"/>
  <c r="O10" i="10"/>
  <c r="R10" i="10" s="1"/>
  <c r="O9" i="10"/>
  <c r="O8" i="10"/>
  <c r="O7" i="10"/>
  <c r="O6" i="10"/>
  <c r="R6" i="10" s="1"/>
  <c r="O5" i="10"/>
  <c r="O4" i="10"/>
  <c r="M17" i="10"/>
  <c r="L17" i="10"/>
  <c r="K17" i="10"/>
  <c r="M16" i="10"/>
  <c r="L16" i="10"/>
  <c r="K16" i="10"/>
  <c r="M15" i="10"/>
  <c r="L15" i="10"/>
  <c r="K15" i="10"/>
  <c r="M14" i="10"/>
  <c r="L14" i="10"/>
  <c r="K14" i="10"/>
  <c r="M13" i="10"/>
  <c r="L13" i="10"/>
  <c r="K13" i="10"/>
  <c r="M12" i="10"/>
  <c r="L12" i="10"/>
  <c r="K12" i="10"/>
  <c r="M11" i="10"/>
  <c r="L11" i="10"/>
  <c r="K11" i="10"/>
  <c r="M10" i="10"/>
  <c r="L10" i="10"/>
  <c r="K10" i="10"/>
  <c r="M9" i="10"/>
  <c r="L9" i="10"/>
  <c r="K9" i="10"/>
  <c r="M8" i="10"/>
  <c r="L8" i="10"/>
  <c r="K8" i="10"/>
  <c r="M7" i="10"/>
  <c r="L7" i="10"/>
  <c r="K7" i="10"/>
  <c r="M6" i="10"/>
  <c r="L6" i="10"/>
  <c r="K6" i="10"/>
  <c r="M5" i="10"/>
  <c r="L5" i="10"/>
  <c r="K5" i="10"/>
  <c r="M4" i="10"/>
  <c r="L4" i="10"/>
  <c r="K4" i="10"/>
  <c r="I17" i="10"/>
  <c r="H17" i="10"/>
  <c r="G17" i="10"/>
  <c r="I16" i="10"/>
  <c r="H16" i="10"/>
  <c r="G16" i="10"/>
  <c r="I15" i="10"/>
  <c r="H15" i="10"/>
  <c r="G15" i="10"/>
  <c r="I14" i="10"/>
  <c r="H14" i="10"/>
  <c r="G14" i="10"/>
  <c r="I13" i="10"/>
  <c r="H13" i="10"/>
  <c r="G13" i="10"/>
  <c r="I12" i="10"/>
  <c r="H12" i="10"/>
  <c r="G12" i="10"/>
  <c r="H11" i="10"/>
  <c r="G11" i="10"/>
  <c r="I10" i="10"/>
  <c r="H10" i="10"/>
  <c r="G10" i="10"/>
  <c r="I9" i="10"/>
  <c r="H9" i="10"/>
  <c r="G9" i="10"/>
  <c r="I8" i="10"/>
  <c r="H8" i="10"/>
  <c r="G8" i="10"/>
  <c r="I7" i="10"/>
  <c r="H7" i="10"/>
  <c r="G7" i="10"/>
  <c r="I6" i="10"/>
  <c r="H6" i="10"/>
  <c r="G6" i="10"/>
  <c r="I5" i="10"/>
  <c r="H5" i="10"/>
  <c r="G5" i="10"/>
  <c r="G4" i="10"/>
  <c r="E17" i="10"/>
  <c r="D17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I4" i="10"/>
  <c r="H4" i="10"/>
  <c r="E4" i="10"/>
  <c r="D4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17" i="10"/>
  <c r="O17" i="5"/>
  <c r="Q113" i="9" l="1"/>
  <c r="B115" i="9" s="1"/>
  <c r="P115" i="9"/>
  <c r="S18" i="5"/>
  <c r="T34" i="5" s="1"/>
  <c r="T54" i="5"/>
  <c r="S56" i="5"/>
  <c r="V56" i="15" s="1"/>
  <c r="V76" i="15" s="1"/>
  <c r="V96" i="15" s="1"/>
  <c r="W115" i="15" s="1"/>
  <c r="R5" i="10"/>
  <c r="R9" i="10"/>
  <c r="R13" i="10"/>
  <c r="S36" i="5"/>
  <c r="F17" i="10"/>
  <c r="R7" i="10"/>
  <c r="R15" i="10"/>
  <c r="F5" i="10"/>
  <c r="F9" i="10"/>
  <c r="F13" i="10"/>
  <c r="F7" i="10"/>
  <c r="F15" i="10"/>
  <c r="J12" i="10"/>
  <c r="R12" i="10"/>
  <c r="F11" i="10"/>
  <c r="J9" i="10"/>
  <c r="R4" i="10"/>
  <c r="F4" i="10"/>
  <c r="J13" i="10"/>
  <c r="J17" i="10"/>
  <c r="N7" i="10"/>
  <c r="N15" i="10"/>
  <c r="R16" i="10"/>
  <c r="R11" i="10"/>
  <c r="N11" i="10"/>
  <c r="R8" i="10"/>
  <c r="J8" i="10"/>
  <c r="J5" i="10"/>
  <c r="R17" i="10"/>
  <c r="J16" i="10"/>
  <c r="J6" i="10"/>
  <c r="J10" i="10"/>
  <c r="J14" i="10"/>
  <c r="J4" i="10"/>
  <c r="N4" i="10"/>
  <c r="N6" i="10"/>
  <c r="N8" i="10"/>
  <c r="N10" i="10"/>
  <c r="N12" i="10"/>
  <c r="N14" i="10"/>
  <c r="N16" i="10"/>
  <c r="F6" i="10"/>
  <c r="F8" i="10"/>
  <c r="F10" i="10"/>
  <c r="F12" i="10"/>
  <c r="F14" i="10"/>
  <c r="F16" i="10"/>
  <c r="J7" i="10"/>
  <c r="J15" i="10"/>
  <c r="N5" i="10"/>
  <c r="N9" i="10"/>
  <c r="N13" i="10"/>
  <c r="N17" i="10"/>
  <c r="J11" i="10"/>
  <c r="W54" i="10" l="1"/>
  <c r="W54" i="15"/>
  <c r="V56" i="10"/>
  <c r="V76" i="10" s="1"/>
  <c r="V96" i="10" s="1"/>
  <c r="V115" i="10" s="1"/>
  <c r="T74" i="5"/>
  <c r="W74" i="15" s="1"/>
  <c r="B76" i="15" s="1"/>
  <c r="S76" i="5"/>
  <c r="S5" i="10"/>
  <c r="S14" i="10"/>
  <c r="S9" i="10"/>
  <c r="S13" i="10"/>
  <c r="S10" i="10"/>
  <c r="S6" i="10"/>
  <c r="S7" i="10"/>
  <c r="S4" i="10"/>
  <c r="S15" i="10"/>
  <c r="S11" i="10"/>
  <c r="S8" i="10"/>
  <c r="S12" i="10"/>
  <c r="S17" i="10"/>
  <c r="S16" i="10"/>
  <c r="T94" i="5" l="1"/>
  <c r="S96" i="5"/>
  <c r="B76" i="5"/>
  <c r="W74" i="10"/>
  <c r="B76" i="10" s="1"/>
  <c r="V17" i="10"/>
  <c r="T114" i="5" l="1"/>
  <c r="S116" i="5"/>
  <c r="B96" i="5"/>
  <c r="W94" i="10"/>
  <c r="B96" i="10" s="1"/>
  <c r="W94" i="15"/>
  <c r="S18" i="6"/>
  <c r="T35" i="6" s="1"/>
  <c r="S18" i="7"/>
  <c r="T34" i="7" s="1"/>
  <c r="S36" i="7" s="1"/>
  <c r="S18" i="8"/>
  <c r="T34" i="8" s="1"/>
  <c r="S36" i="8" s="1"/>
  <c r="P18" i="9"/>
  <c r="Q34" i="9" s="1"/>
  <c r="P36" i="9" s="1"/>
  <c r="W34" i="15" l="1"/>
  <c r="V36" i="15" s="1"/>
  <c r="B96" i="15"/>
  <c r="W113" i="15"/>
  <c r="B115" i="15" s="1"/>
  <c r="W113" i="10"/>
  <c r="B115" i="10" s="1"/>
  <c r="B116" i="5"/>
  <c r="S36" i="6"/>
  <c r="W34" i="10"/>
  <c r="V36" i="10" s="1"/>
</calcChain>
</file>

<file path=xl/sharedStrings.xml><?xml version="1.0" encoding="utf-8"?>
<sst xmlns="http://schemas.openxmlformats.org/spreadsheetml/2006/main" count="3093" uniqueCount="116">
  <si>
    <t>HSSE</t>
  </si>
  <si>
    <t>LTI</t>
  </si>
  <si>
    <t>TRC</t>
  </si>
  <si>
    <t>Fatalities</t>
  </si>
  <si>
    <t>Spills</t>
  </si>
  <si>
    <t>FAC (First Aid Case)</t>
  </si>
  <si>
    <t>Potential Incidents</t>
  </si>
  <si>
    <t>Near Miss</t>
  </si>
  <si>
    <t>OI (Occupational Illness)</t>
  </si>
  <si>
    <t>Manhours</t>
  </si>
  <si>
    <t>Target</t>
  </si>
  <si>
    <t>2 per month</t>
  </si>
  <si>
    <t>LSR Violations</t>
  </si>
  <si>
    <t>LOPC 10- 100 kgs</t>
  </si>
  <si>
    <t>LOPC &gt;100 - 1000kgs</t>
  </si>
  <si>
    <t>LOPC &gt;1000 kgs</t>
  </si>
  <si>
    <t>Jan.</t>
  </si>
  <si>
    <t>Feb.</t>
  </si>
  <si>
    <t>Mar.</t>
  </si>
  <si>
    <t>Apr.</t>
  </si>
  <si>
    <t>May</t>
  </si>
  <si>
    <t>Jun.</t>
  </si>
  <si>
    <t>Jul.</t>
  </si>
  <si>
    <t>Aug.</t>
  </si>
  <si>
    <t>Sept.</t>
  </si>
  <si>
    <t>Oct.</t>
  </si>
  <si>
    <t>Nov.</t>
  </si>
  <si>
    <t>Dec.</t>
  </si>
  <si>
    <t xml:space="preserve"> </t>
  </si>
  <si>
    <t>AIMC KPIs 2016 - NMIF</t>
  </si>
  <si>
    <t>Contractor HSSE Meet</t>
  </si>
  <si>
    <t>4 per year</t>
  </si>
  <si>
    <t>AIMC KPIs 2016 - Cabadbaran</t>
  </si>
  <si>
    <t>AIMC KPIs 2016 - Iligan</t>
  </si>
  <si>
    <t>AIMC KPIs 2016 - Sasa</t>
  </si>
  <si>
    <t>2 per Annum</t>
  </si>
  <si>
    <t>AIMC KPIs 2016 - Zamboanga</t>
  </si>
  <si>
    <t>2 per mo</t>
  </si>
  <si>
    <t>2 per Yr</t>
  </si>
  <si>
    <t>Q1</t>
  </si>
  <si>
    <t>Q4</t>
  </si>
  <si>
    <t>Q3</t>
  </si>
  <si>
    <t>Q2</t>
  </si>
  <si>
    <t>YTD</t>
  </si>
  <si>
    <t>AIMC KPIs 2016 - Mindanao</t>
  </si>
  <si>
    <t>YTD COUNTDOWN</t>
  </si>
  <si>
    <t>NO INCIDENT MILESTONE   END YEAR 2018</t>
  </si>
  <si>
    <t>AIMC KPIs 2017 - NMIF</t>
  </si>
  <si>
    <t>AIMC KPIs 2017 - Cabadbaran</t>
  </si>
  <si>
    <t>Potential Incidents (4 per staff/mo)</t>
  </si>
  <si>
    <t>No. of Staff</t>
  </si>
  <si>
    <t>AIMC KPIs 2017 - Mindanao</t>
  </si>
  <si>
    <t>AIMC KPIs 2017 - Zamboanga</t>
  </si>
  <si>
    <t>AIMC KPIs 2017 - Sasa</t>
  </si>
  <si>
    <t>AIMC KPIs 2017 - Iligan</t>
  </si>
  <si>
    <t>NO INCIDENT MILESTONE  END YEAR 2017</t>
  </si>
  <si>
    <t>NO INCIDENT MILESTONE   END YEAR 2017</t>
  </si>
  <si>
    <t>AIMC KPIs 2018 - NMIF</t>
  </si>
  <si>
    <t>NO INCIDENT MILESTONE  END YEAR 2018</t>
  </si>
  <si>
    <t>AIMC KPIs 2018- Sasa</t>
  </si>
  <si>
    <t>AIMC KPIs 2019 - Zamboanga</t>
  </si>
  <si>
    <t>AIMC KPIs 2019 - Mindanao</t>
  </si>
  <si>
    <t>AIMC KPIs 2019- Sasa</t>
  </si>
  <si>
    <t>AIMC KPIs 2019 - Iligan</t>
  </si>
  <si>
    <t>AIMC KPIs  - NMIF</t>
  </si>
  <si>
    <t>AIMC KPIs - Cabadbaran</t>
  </si>
  <si>
    <t>AIMC KPIs - Iligan</t>
  </si>
  <si>
    <t>AIMC KPIs- Sasa</t>
  </si>
  <si>
    <t>AIMC KPIs - Zamboanga</t>
  </si>
  <si>
    <t>AIMC KPIs - Mindanao</t>
  </si>
  <si>
    <t>NO INCIDENT MILESTONE  END YEAR 2019</t>
  </si>
  <si>
    <t>NO INCIDENT MILESTONE   END YEAR 2019</t>
  </si>
  <si>
    <t>]</t>
  </si>
  <si>
    <t>AIMC KPIs 2019 - LSC  Zamboanga</t>
  </si>
  <si>
    <t>AIMC KPIs 2020 - Villanueva</t>
  </si>
  <si>
    <t>NO INCIDENT MILESTONE  END YEAR 2020</t>
  </si>
  <si>
    <t>NO INCIDENT MILESTONE   END YEAR 2020</t>
  </si>
  <si>
    <t>2020 AIMC KPIs - Mindanao</t>
  </si>
  <si>
    <t>NO INCIDENT MILESTONE  END YEAR 2021</t>
  </si>
  <si>
    <t>NO INCIDENT MILESTONE   END YEAR 2021</t>
  </si>
  <si>
    <t>Housekeeping</t>
  </si>
  <si>
    <t>AIMC KPIs 2021 - Villanueva</t>
  </si>
  <si>
    <t>2021 AIMC KPIs - Mindanao</t>
  </si>
  <si>
    <t>Moving Vehicle Incident (MVI)</t>
  </si>
  <si>
    <t xml:space="preserve">Security Infringement Incident </t>
  </si>
  <si>
    <t>LOPC &lt; 10 kg</t>
  </si>
  <si>
    <t>LOPC&gt; 10 kg</t>
  </si>
  <si>
    <t>SWOP Compliance</t>
  </si>
  <si>
    <t>SSWT Findings Closure</t>
  </si>
  <si>
    <t>Trainings</t>
  </si>
  <si>
    <t>Shell Rules, standards</t>
  </si>
  <si>
    <t>HSSE Plan Target</t>
  </si>
  <si>
    <t>GR Request Accuracy and timeliness</t>
  </si>
  <si>
    <t>Cycle Count</t>
  </si>
  <si>
    <t>Wall to Wall Count</t>
  </si>
  <si>
    <t>GI Request Accuracy and timeliness</t>
  </si>
  <si>
    <t>Loading time</t>
  </si>
  <si>
    <t>Unloading time</t>
  </si>
  <si>
    <t>Picking Accuracy</t>
  </si>
  <si>
    <t>MHE Downtime</t>
  </si>
  <si>
    <t>Billing Accuracy and Timeliness</t>
  </si>
  <si>
    <t>Operational Availability</t>
  </si>
  <si>
    <t>AIMC KPIs 2021 - Tagbilaran</t>
  </si>
  <si>
    <t>AIMC KPIs 2021 - Palawan</t>
  </si>
  <si>
    <t>AIMC KPIs 2022 - Palawan</t>
  </si>
  <si>
    <t>NO INCIDENT MILESTONE   END YEAR 2022</t>
  </si>
  <si>
    <t>AIMC KPIs 2023- Palawan</t>
  </si>
  <si>
    <t>NO INCIDENT MILESTONE   END YEAR 2023</t>
  </si>
  <si>
    <t>AIMC KPIs 2022 - Tagbilaran</t>
  </si>
  <si>
    <t>AIMC KPIs 2023- Tagbilaran</t>
  </si>
  <si>
    <t>AIMC KPIs 2021 - Mandaue</t>
  </si>
  <si>
    <t>AIMC KPIs 2022 - Mandaue</t>
  </si>
  <si>
    <t>AIMC KPIs - Mindanao &amp; Central Visayas</t>
  </si>
  <si>
    <t>NO INCIDENT MILESTONE  END YEAR 2022</t>
  </si>
  <si>
    <t xml:space="preserve">AIMC KPIs - Mindanao </t>
  </si>
  <si>
    <t>AIMC KPIs - Central Visayas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</si>
</sst>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  <numFmt numFmtId="167" formatCode="_ * #,##0_ ;_ * \-#,##0_ ;_ * &quot;-&quot;??_ ;_ @_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6" xfId="0" applyBorder="1"/>
    <xf numFmtId="4" fontId="0" fillId="0" borderId="8" xfId="0" applyNumberFormat="1" applyBorder="1"/>
    <xf numFmtId="4" fontId="0" fillId="0" borderId="11" xfId="0" applyNumberFormat="1" applyBorder="1"/>
    <xf numFmtId="4" fontId="0" fillId="0" borderId="9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" fontId="0" fillId="0" borderId="0" xfId="0" applyNumberFormat="1"/>
    <xf numFmtId="4" fontId="0" fillId="0" borderId="10" xfId="0" applyNumberFormat="1" applyBorder="1"/>
    <xf numFmtId="0" fontId="1" fillId="2" borderId="18" xfId="0" applyFont="1" applyFill="1" applyBorder="1"/>
    <xf numFmtId="0" fontId="1" fillId="3" borderId="1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165" fontId="0" fillId="0" borderId="13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0" borderId="22" xfId="1" applyNumberFormat="1" applyFont="1" applyBorder="1" applyAlignment="1">
      <alignment vertical="center"/>
    </xf>
    <xf numFmtId="165" fontId="0" fillId="0" borderId="6" xfId="1" applyNumberFormat="1" applyFont="1" applyBorder="1" applyAlignment="1">
      <alignment vertical="center"/>
    </xf>
    <xf numFmtId="165" fontId="0" fillId="0" borderId="23" xfId="1" applyNumberFormat="1" applyFont="1" applyBorder="1" applyAlignment="1">
      <alignment vertical="center"/>
    </xf>
    <xf numFmtId="164" fontId="0" fillId="0" borderId="14" xfId="1" applyFont="1" applyBorder="1"/>
    <xf numFmtId="164" fontId="0" fillId="0" borderId="16" xfId="1" applyFont="1" applyBorder="1"/>
    <xf numFmtId="164" fontId="0" fillId="0" borderId="0" xfId="1" applyFont="1"/>
    <xf numFmtId="0" fontId="0" fillId="4" borderId="2" xfId="0" applyFill="1" applyBorder="1"/>
    <xf numFmtId="164" fontId="0" fillId="4" borderId="2" xfId="1" applyFont="1" applyFill="1" applyBorder="1"/>
    <xf numFmtId="0" fontId="0" fillId="3" borderId="24" xfId="0" applyFill="1" applyBorder="1" applyAlignment="1">
      <alignment horizontal="center"/>
    </xf>
    <xf numFmtId="0" fontId="0" fillId="5" borderId="2" xfId="0" applyFill="1" applyBorder="1"/>
    <xf numFmtId="164" fontId="0" fillId="5" borderId="2" xfId="1" applyFont="1" applyFill="1" applyBorder="1"/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6" borderId="2" xfId="0" applyFill="1" applyBorder="1"/>
    <xf numFmtId="164" fontId="0" fillId="6" borderId="2" xfId="1" applyFont="1" applyFill="1" applyBorder="1"/>
    <xf numFmtId="0" fontId="0" fillId="7" borderId="2" xfId="0" applyFill="1" applyBorder="1"/>
    <xf numFmtId="164" fontId="0" fillId="7" borderId="2" xfId="1" applyFont="1" applyFill="1" applyBorder="1"/>
    <xf numFmtId="166" fontId="5" fillId="4" borderId="0" xfId="1" applyNumberFormat="1" applyFont="1" applyFill="1"/>
    <xf numFmtId="0" fontId="0" fillId="0" borderId="33" xfId="0" applyBorder="1" applyAlignment="1">
      <alignment horizontal="center" vertical="center"/>
    </xf>
    <xf numFmtId="9" fontId="0" fillId="0" borderId="0" xfId="2" applyFont="1"/>
    <xf numFmtId="10" fontId="0" fillId="0" borderId="0" xfId="2" applyNumberFormat="1" applyFont="1"/>
    <xf numFmtId="0" fontId="0" fillId="3" borderId="34" xfId="0" applyFill="1" applyBorder="1" applyAlignment="1">
      <alignment horizontal="center"/>
    </xf>
    <xf numFmtId="167" fontId="0" fillId="0" borderId="35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36" xfId="0" applyNumberFormat="1" applyBorder="1" applyAlignment="1">
      <alignment horizontal="center"/>
    </xf>
    <xf numFmtId="165" fontId="0" fillId="9" borderId="1" xfId="0" applyNumberFormat="1" applyFill="1" applyBorder="1"/>
    <xf numFmtId="167" fontId="0" fillId="9" borderId="1" xfId="0" applyNumberFormat="1" applyFill="1" applyBorder="1"/>
    <xf numFmtId="0" fontId="6" fillId="0" borderId="0" xfId="0" applyFont="1" applyAlignment="1">
      <alignment vertical="top"/>
    </xf>
    <xf numFmtId="164" fontId="1" fillId="0" borderId="0" xfId="1" applyFont="1"/>
    <xf numFmtId="166" fontId="7" fillId="4" borderId="0" xfId="1" applyNumberFormat="1" applyFont="1" applyFill="1"/>
    <xf numFmtId="0" fontId="1" fillId="0" borderId="0" xfId="0" applyFont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0" borderId="1" xfId="0" applyFont="1" applyBorder="1"/>
    <xf numFmtId="0" fontId="0" fillId="0" borderId="15" xfId="0" applyBorder="1" applyAlignment="1">
      <alignment horizontal="right"/>
    </xf>
    <xf numFmtId="166" fontId="0" fillId="0" borderId="16" xfId="1" applyNumberFormat="1" applyFont="1" applyBorder="1"/>
    <xf numFmtId="0" fontId="0" fillId="0" borderId="38" xfId="0" applyBorder="1"/>
    <xf numFmtId="2" fontId="0" fillId="0" borderId="2" xfId="0" applyNumberFormat="1" applyBorder="1"/>
    <xf numFmtId="2" fontId="0" fillId="0" borderId="1" xfId="0" applyNumberFormat="1" applyBorder="1"/>
    <xf numFmtId="2" fontId="0" fillId="0" borderId="23" xfId="1" applyNumberFormat="1" applyFont="1" applyBorder="1" applyAlignment="1">
      <alignment vertical="center"/>
    </xf>
    <xf numFmtId="2" fontId="0" fillId="0" borderId="11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1" xfId="0" applyBorder="1" applyAlignment="1">
      <alignment horizontal="center"/>
    </xf>
    <xf numFmtId="43" fontId="0" fillId="0" borderId="0" xfId="0" applyNumberFormat="1"/>
    <xf numFmtId="166" fontId="0" fillId="0" borderId="0" xfId="0" applyNumberFormat="1"/>
    <xf numFmtId="4" fontId="8" fillId="0" borderId="9" xfId="4" applyNumberFormat="1" applyBorder="1"/>
    <xf numFmtId="0" fontId="8" fillId="0" borderId="6" xfId="4" applyBorder="1"/>
    <xf numFmtId="0" fontId="8" fillId="0" borderId="6" xfId="4" applyBorder="1" applyAlignment="1">
      <alignment horizontal="right"/>
    </xf>
    <xf numFmtId="43" fontId="7" fillId="4" borderId="0" xfId="1" applyNumberFormat="1" applyFont="1" applyFill="1"/>
    <xf numFmtId="43" fontId="0" fillId="0" borderId="16" xfId="0" applyNumberFormat="1" applyBorder="1"/>
    <xf numFmtId="166" fontId="0" fillId="0" borderId="16" xfId="0" applyNumberFormat="1" applyBorder="1"/>
    <xf numFmtId="166" fontId="0" fillId="0" borderId="15" xfId="0" applyNumberFormat="1" applyBorder="1"/>
    <xf numFmtId="0" fontId="0" fillId="4" borderId="13" xfId="0" applyFill="1" applyBorder="1"/>
    <xf numFmtId="0" fontId="0" fillId="4" borderId="15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3" xfId="0" applyFill="1" applyBorder="1"/>
    <xf numFmtId="0" fontId="0" fillId="4" borderId="33" xfId="0" applyFill="1" applyBorder="1" applyAlignment="1">
      <alignment horizontal="center" vertical="center"/>
    </xf>
    <xf numFmtId="0" fontId="0" fillId="4" borderId="0" xfId="0" applyFill="1"/>
    <xf numFmtId="167" fontId="0" fillId="0" borderId="35" xfId="0" applyNumberFormat="1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13" xfId="0" applyFill="1" applyBorder="1"/>
    <xf numFmtId="0" fontId="0" fillId="0" borderId="15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3" xfId="0" applyFill="1" applyBorder="1"/>
    <xf numFmtId="0" fontId="0" fillId="0" borderId="33" xfId="0" applyFill="1" applyBorder="1" applyAlignment="1">
      <alignment horizontal="center" vertical="center"/>
    </xf>
    <xf numFmtId="0" fontId="0" fillId="0" borderId="0" xfId="0" applyFill="1"/>
    <xf numFmtId="0" fontId="0" fillId="10" borderId="13" xfId="0" applyFill="1" applyBorder="1"/>
    <xf numFmtId="167" fontId="0" fillId="0" borderId="1" xfId="0" applyNumberFormat="1" applyBorder="1" applyAlignment="1">
      <alignment horizontal="center"/>
    </xf>
    <xf numFmtId="0" fontId="0" fillId="10" borderId="6" xfId="0" applyFill="1" applyBorder="1"/>
    <xf numFmtId="0" fontId="9" fillId="10" borderId="6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0" fillId="0" borderId="46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11" borderId="13" xfId="0" applyFill="1" applyBorder="1"/>
    <xf numFmtId="0" fontId="0" fillId="11" borderId="15" xfId="0" applyFill="1" applyBorder="1"/>
    <xf numFmtId="0" fontId="0" fillId="11" borderId="2" xfId="0" applyFill="1" applyBorder="1"/>
    <xf numFmtId="0" fontId="0" fillId="11" borderId="1" xfId="0" applyFill="1" applyBorder="1"/>
    <xf numFmtId="0" fontId="0" fillId="11" borderId="6" xfId="0" applyFill="1" applyBorder="1"/>
    <xf numFmtId="0" fontId="0" fillId="11" borderId="3" xfId="0" applyFill="1" applyBorder="1"/>
    <xf numFmtId="0" fontId="0" fillId="11" borderId="33" xfId="0" applyFill="1" applyBorder="1" applyAlignment="1">
      <alignment horizontal="center" vertical="center"/>
    </xf>
    <xf numFmtId="166" fontId="5" fillId="8" borderId="31" xfId="1" applyNumberFormat="1" applyFont="1" applyFill="1" applyBorder="1" applyAlignment="1">
      <alignment wrapText="1"/>
    </xf>
    <xf numFmtId="166" fontId="5" fillId="8" borderId="32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4" fontId="0" fillId="4" borderId="11" xfId="0" applyNumberFormat="1" applyFill="1" applyBorder="1"/>
    <xf numFmtId="4" fontId="0" fillId="0" borderId="1" xfId="0" applyNumberFormat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top" wrapText="1"/>
    </xf>
    <xf numFmtId="166" fontId="5" fillId="8" borderId="31" xfId="1" applyNumberFormat="1" applyFont="1" applyFill="1" applyBorder="1" applyAlignment="1">
      <alignment horizontal="center" wrapText="1"/>
    </xf>
    <xf numFmtId="166" fontId="5" fillId="8" borderId="32" xfId="1" applyNumberFormat="1" applyFont="1" applyFill="1" applyBorder="1" applyAlignment="1">
      <alignment horizontal="center" wrapText="1"/>
    </xf>
    <xf numFmtId="164" fontId="1" fillId="8" borderId="0" xfId="1" applyFont="1" applyFill="1" applyAlignment="1">
      <alignment horizontal="center" wrapText="1"/>
    </xf>
    <xf numFmtId="164" fontId="4" fillId="0" borderId="0" xfId="1" applyFont="1" applyAlignment="1">
      <alignment horizontal="center" wrapText="1"/>
    </xf>
    <xf numFmtId="166" fontId="5" fillId="0" borderId="0" xfId="1" applyNumberFormat="1" applyFont="1" applyAlignment="1">
      <alignment horizontal="center" wrapText="1"/>
    </xf>
    <xf numFmtId="164" fontId="1" fillId="0" borderId="0" xfId="1" applyFont="1" applyAlignment="1">
      <alignment horizontal="center" wrapText="1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0000000}"/>
    <cellStyle name="Normal" xfId="0" builtinId="0"/>
    <cellStyle name="Normal 2" xfId="4" xr:uid="{00000000-0005-0000-0000-000031000000}"/>
    <cellStyle name="Percent" xfId="2" builtinId="5"/>
  </cellStyles>
  <dxfs count="0"/>
  <tableStyles count="0" defaultTableStyle="TableStyleMedium9" defaultPivotStyle="PivotStyleLight16"/>
  <colors>
    <mruColors>
      <color rgb="FFFF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7"/>
  <sheetViews>
    <sheetView topLeftCell="A100" zoomScale="65" zoomScaleNormal="65" workbookViewId="0">
      <pane xSplit="1" ySplit="3" topLeftCell="E103" activePane="bottomRight" state="frozen"/>
      <selection activeCell="A100" sqref="A100"/>
      <selection pane="topRight" activeCell="B100" sqref="B100"/>
      <selection pane="bottomLeft" activeCell="A103" sqref="A103"/>
      <selection pane="bottomRight" activeCell="M119" sqref="M119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customWidth="1"/>
    <col min="8" max="8" width="12.109375" customWidth="1"/>
    <col min="9" max="9" width="15" customWidth="1"/>
    <col min="10" max="10" width="11.109375" customWidth="1"/>
    <col min="11" max="14" width="8.88671875" customWidth="1"/>
    <col min="15" max="15" width="10.88671875" style="51" customWidth="1"/>
    <col min="16" max="16" width="10.33203125" hidden="1" customWidth="1"/>
    <col min="17" max="18" width="0" hidden="1" customWidth="1"/>
    <col min="20" max="20" width="17.77734375" customWidth="1"/>
  </cols>
  <sheetData>
    <row r="1" spans="1:21" ht="21.6" thickBot="1">
      <c r="A1" s="2" t="s">
        <v>29</v>
      </c>
    </row>
    <row r="2" spans="1:21" ht="15.6" thickTop="1" thickBot="1">
      <c r="C2" s="127">
        <v>2016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1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19" t="s">
        <v>27</v>
      </c>
      <c r="O3" s="49" t="s">
        <v>43</v>
      </c>
    </row>
    <row r="4" spans="1:21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5">
        <v>0</v>
      </c>
      <c r="O4" s="46">
        <f t="shared" ref="O4:O7" si="0">SUM(C4:N4)</f>
        <v>0</v>
      </c>
    </row>
    <row r="5" spans="1:21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5">
        <v>0</v>
      </c>
      <c r="O5" s="46">
        <f t="shared" si="0"/>
        <v>0</v>
      </c>
    </row>
    <row r="6" spans="1:21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5">
        <v>0</v>
      </c>
      <c r="O6" s="46">
        <f t="shared" si="0"/>
        <v>0</v>
      </c>
    </row>
    <row r="7" spans="1:21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5">
        <v>0</v>
      </c>
      <c r="O7" s="46">
        <f t="shared" si="0"/>
        <v>0</v>
      </c>
    </row>
    <row r="8" spans="1:21" ht="15" thickBot="1">
      <c r="A8" s="9" t="s">
        <v>6</v>
      </c>
      <c r="B8" s="11" t="s">
        <v>11</v>
      </c>
      <c r="C8" s="3">
        <v>2</v>
      </c>
      <c r="D8" s="1">
        <v>2</v>
      </c>
      <c r="E8" s="5">
        <v>2</v>
      </c>
      <c r="F8" s="3">
        <v>9</v>
      </c>
      <c r="G8" s="1">
        <v>11</v>
      </c>
      <c r="H8" s="5">
        <v>12</v>
      </c>
      <c r="I8" s="3">
        <v>12</v>
      </c>
      <c r="J8" s="1">
        <v>14</v>
      </c>
      <c r="K8" s="5">
        <v>10</v>
      </c>
      <c r="L8" s="3">
        <v>14</v>
      </c>
      <c r="M8" s="1">
        <v>14</v>
      </c>
      <c r="N8" s="5">
        <v>15</v>
      </c>
      <c r="O8" s="46">
        <f>SUM(C8:N8)</f>
        <v>117</v>
      </c>
    </row>
    <row r="9" spans="1:21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5">
        <v>0</v>
      </c>
      <c r="O9" s="50">
        <f>SUM(C9:N9)</f>
        <v>0</v>
      </c>
    </row>
    <row r="10" spans="1:2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5">
        <v>0</v>
      </c>
      <c r="O10" s="50">
        <f t="shared" ref="O10:O15" si="1">SUM(C10:N10)</f>
        <v>0</v>
      </c>
    </row>
    <row r="11" spans="1:2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1</v>
      </c>
      <c r="J11" s="1">
        <v>0</v>
      </c>
      <c r="K11" s="5">
        <v>0</v>
      </c>
      <c r="L11" s="3">
        <v>0</v>
      </c>
      <c r="M11" s="1">
        <v>0</v>
      </c>
      <c r="N11" s="5">
        <v>0</v>
      </c>
      <c r="O11" s="50">
        <f t="shared" si="1"/>
        <v>1</v>
      </c>
    </row>
    <row r="12" spans="1:21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5">
        <v>0</v>
      </c>
      <c r="O12" s="50">
        <f t="shared" si="1"/>
        <v>0</v>
      </c>
    </row>
    <row r="13" spans="1:2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5">
        <v>0</v>
      </c>
      <c r="O13" s="50">
        <f t="shared" si="1"/>
        <v>0</v>
      </c>
    </row>
    <row r="14" spans="1:2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5">
        <v>0</v>
      </c>
      <c r="O14" s="50">
        <f t="shared" si="1"/>
        <v>0</v>
      </c>
      <c r="S14" s="130" t="s">
        <v>46</v>
      </c>
      <c r="T14" s="130"/>
      <c r="U14" s="130"/>
    </row>
    <row r="15" spans="1:2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5">
        <v>0</v>
      </c>
      <c r="O15" s="50">
        <f t="shared" si="1"/>
        <v>0</v>
      </c>
      <c r="S15" s="130"/>
      <c r="T15" s="130"/>
      <c r="U15" s="130"/>
    </row>
    <row r="16" spans="1:21" ht="18">
      <c r="A16" s="9" t="s">
        <v>30</v>
      </c>
      <c r="B16" s="11" t="s">
        <v>31</v>
      </c>
      <c r="C16" s="3">
        <v>0</v>
      </c>
      <c r="D16" s="1">
        <v>1</v>
      </c>
      <c r="E16" s="5">
        <v>0</v>
      </c>
      <c r="F16" s="3">
        <v>0</v>
      </c>
      <c r="G16" s="1">
        <v>1</v>
      </c>
      <c r="H16" s="5">
        <v>0</v>
      </c>
      <c r="I16" s="3">
        <v>1</v>
      </c>
      <c r="J16" s="1">
        <v>0</v>
      </c>
      <c r="K16" s="5">
        <v>0</v>
      </c>
      <c r="L16" s="3">
        <v>0</v>
      </c>
      <c r="M16" s="1">
        <v>1</v>
      </c>
      <c r="N16" s="5">
        <v>0</v>
      </c>
      <c r="O16" s="50">
        <f>SUM(C16:N16)</f>
        <v>4</v>
      </c>
      <c r="T16" s="45">
        <f>0.38*300000</f>
        <v>114000</v>
      </c>
    </row>
    <row r="17" spans="1:22" ht="18" thickBot="1">
      <c r="A17" s="10" t="s">
        <v>9</v>
      </c>
      <c r="B17" s="12"/>
      <c r="C17" s="24">
        <v>2274</v>
      </c>
      <c r="D17" s="25">
        <v>2481</v>
      </c>
      <c r="E17" s="26">
        <v>2773</v>
      </c>
      <c r="F17" s="7">
        <v>2564</v>
      </c>
      <c r="G17" s="6">
        <v>3495.5</v>
      </c>
      <c r="H17" s="8">
        <v>3895</v>
      </c>
      <c r="I17" s="7">
        <v>4164.5</v>
      </c>
      <c r="J17" s="6">
        <v>4294</v>
      </c>
      <c r="K17" s="8">
        <v>3872.5</v>
      </c>
      <c r="L17" s="7">
        <v>4079.5</v>
      </c>
      <c r="M17" s="6">
        <v>4062.5</v>
      </c>
      <c r="N17" s="8">
        <v>4082</v>
      </c>
      <c r="O17" s="52">
        <f>SUM(C17:N17)</f>
        <v>42037.5</v>
      </c>
      <c r="S17" s="134"/>
      <c r="T17" s="134"/>
    </row>
    <row r="18" spans="1:22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S18" s="131">
        <f>$T$16-O17</f>
        <v>71962.5</v>
      </c>
      <c r="T18" s="132"/>
      <c r="U18" s="133" t="s">
        <v>45</v>
      </c>
      <c r="V18" s="133"/>
    </row>
    <row r="20" spans="1:22" ht="21.6" thickBot="1">
      <c r="A20" s="2" t="s">
        <v>47</v>
      </c>
    </row>
    <row r="21" spans="1:22" ht="15.6" thickTop="1" thickBot="1">
      <c r="A21" s="58" t="s">
        <v>50</v>
      </c>
      <c r="B21" s="60">
        <v>13</v>
      </c>
      <c r="C21" s="127">
        <v>2017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22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19" t="s">
        <v>27</v>
      </c>
      <c r="O22" s="49" t="s">
        <v>43</v>
      </c>
    </row>
    <row r="23" spans="1:22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5">
        <v>0</v>
      </c>
      <c r="O23" s="46">
        <f t="shared" ref="O23:O26" si="2">SUM(C23:N23)</f>
        <v>0</v>
      </c>
    </row>
    <row r="24" spans="1:22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5">
        <v>0</v>
      </c>
      <c r="O24" s="46">
        <f t="shared" si="2"/>
        <v>0</v>
      </c>
    </row>
    <row r="25" spans="1:22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5">
        <v>0</v>
      </c>
      <c r="O25" s="46">
        <f t="shared" si="2"/>
        <v>0</v>
      </c>
    </row>
    <row r="26" spans="1:22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5">
        <v>0</v>
      </c>
      <c r="O26" s="46">
        <f t="shared" si="2"/>
        <v>0</v>
      </c>
    </row>
    <row r="27" spans="1:22" ht="15" thickBot="1">
      <c r="A27" s="9" t="s">
        <v>49</v>
      </c>
      <c r="B27" s="11">
        <f>B21*4</f>
        <v>52</v>
      </c>
      <c r="C27" s="3">
        <v>36</v>
      </c>
      <c r="D27" s="1">
        <v>71</v>
      </c>
      <c r="E27" s="5">
        <v>43</v>
      </c>
      <c r="F27" s="3">
        <v>75</v>
      </c>
      <c r="G27" s="1">
        <v>83</v>
      </c>
      <c r="H27" s="5">
        <v>87</v>
      </c>
      <c r="I27" s="3">
        <v>85</v>
      </c>
      <c r="J27" s="1">
        <v>90</v>
      </c>
      <c r="K27" s="5">
        <v>95</v>
      </c>
      <c r="L27" s="3">
        <v>88</v>
      </c>
      <c r="M27" s="1">
        <v>90</v>
      </c>
      <c r="N27" s="5">
        <v>89</v>
      </c>
      <c r="O27" s="46">
        <f>SUM(C27:N27)</f>
        <v>932</v>
      </c>
    </row>
    <row r="28" spans="1:22">
      <c r="A28" s="9" t="s">
        <v>7</v>
      </c>
      <c r="B28" s="11">
        <v>0</v>
      </c>
      <c r="C28" s="3">
        <v>0</v>
      </c>
      <c r="D28" s="1">
        <v>0</v>
      </c>
      <c r="E28" s="5">
        <v>1</v>
      </c>
      <c r="F28" s="3">
        <v>0</v>
      </c>
      <c r="G28" s="1">
        <v>0</v>
      </c>
      <c r="H28" s="5">
        <v>0</v>
      </c>
      <c r="I28" s="3">
        <v>0</v>
      </c>
      <c r="J28" s="1">
        <v>0</v>
      </c>
      <c r="K28" s="5">
        <v>0</v>
      </c>
      <c r="L28" s="3">
        <v>0</v>
      </c>
      <c r="M28" s="1">
        <v>0</v>
      </c>
      <c r="N28" s="5">
        <v>0</v>
      </c>
      <c r="O28" s="50">
        <f>SUM(C28:N28)</f>
        <v>1</v>
      </c>
    </row>
    <row r="29" spans="1:22">
      <c r="A29" s="9" t="s">
        <v>8</v>
      </c>
      <c r="B29" s="11">
        <v>0</v>
      </c>
      <c r="C29" s="3">
        <v>0</v>
      </c>
      <c r="D29" s="1">
        <v>0</v>
      </c>
      <c r="E29" s="5">
        <v>0</v>
      </c>
      <c r="F29" s="3">
        <v>0</v>
      </c>
      <c r="G29" s="1">
        <v>0</v>
      </c>
      <c r="H29" s="5">
        <v>0</v>
      </c>
      <c r="I29" s="3">
        <v>0</v>
      </c>
      <c r="J29" s="1">
        <v>0</v>
      </c>
      <c r="K29" s="5">
        <v>0</v>
      </c>
      <c r="L29" s="3">
        <v>0</v>
      </c>
      <c r="M29" s="1">
        <v>0</v>
      </c>
      <c r="N29" s="5">
        <v>0</v>
      </c>
      <c r="O29" s="50">
        <f t="shared" ref="O29:O34" si="3">SUM(C29:N29)</f>
        <v>0</v>
      </c>
    </row>
    <row r="30" spans="1:22">
      <c r="A30" s="9" t="s">
        <v>13</v>
      </c>
      <c r="B30" s="11">
        <v>0</v>
      </c>
      <c r="C30" s="3">
        <v>0</v>
      </c>
      <c r="D30" s="1">
        <v>0</v>
      </c>
      <c r="E30" s="5">
        <v>0</v>
      </c>
      <c r="F30" s="3">
        <v>0</v>
      </c>
      <c r="G30" s="1">
        <v>0</v>
      </c>
      <c r="H30" s="5">
        <v>0</v>
      </c>
      <c r="I30" s="3">
        <v>0</v>
      </c>
      <c r="J30" s="1">
        <v>0</v>
      </c>
      <c r="K30" s="5">
        <v>0</v>
      </c>
      <c r="L30" s="3">
        <v>0</v>
      </c>
      <c r="M30" s="1">
        <v>0</v>
      </c>
      <c r="N30" s="5">
        <v>0</v>
      </c>
      <c r="O30" s="50">
        <f t="shared" si="3"/>
        <v>0</v>
      </c>
    </row>
    <row r="31" spans="1:22">
      <c r="A31" s="9" t="s">
        <v>14</v>
      </c>
      <c r="B31" s="11">
        <v>0</v>
      </c>
      <c r="C31" s="3">
        <v>0</v>
      </c>
      <c r="D31" s="1">
        <v>0</v>
      </c>
      <c r="E31" s="5">
        <v>0</v>
      </c>
      <c r="F31" s="3">
        <v>0</v>
      </c>
      <c r="G31" s="1">
        <v>0</v>
      </c>
      <c r="H31" s="5">
        <v>0</v>
      </c>
      <c r="I31" s="3">
        <v>0</v>
      </c>
      <c r="J31" s="1">
        <v>0</v>
      </c>
      <c r="K31" s="5">
        <v>0</v>
      </c>
      <c r="L31" s="3">
        <v>0</v>
      </c>
      <c r="M31" s="1">
        <v>0</v>
      </c>
      <c r="N31" s="5">
        <v>0</v>
      </c>
      <c r="O31" s="50">
        <f t="shared" si="3"/>
        <v>0</v>
      </c>
    </row>
    <row r="32" spans="1:22">
      <c r="A32" s="9" t="s">
        <v>15</v>
      </c>
      <c r="B32" s="11">
        <v>0</v>
      </c>
      <c r="C32" s="3">
        <v>0</v>
      </c>
      <c r="D32" s="1">
        <v>0</v>
      </c>
      <c r="E32" s="5">
        <v>0</v>
      </c>
      <c r="F32" s="3">
        <v>0</v>
      </c>
      <c r="G32" s="1">
        <v>0</v>
      </c>
      <c r="H32" s="5">
        <v>0</v>
      </c>
      <c r="I32" s="3">
        <v>0</v>
      </c>
      <c r="J32" s="1">
        <v>0</v>
      </c>
      <c r="K32" s="5">
        <v>0</v>
      </c>
      <c r="L32" s="3">
        <v>0</v>
      </c>
      <c r="M32" s="1">
        <v>0</v>
      </c>
      <c r="N32" s="5">
        <v>0</v>
      </c>
      <c r="O32" s="50">
        <f t="shared" si="3"/>
        <v>0</v>
      </c>
      <c r="S32" s="130" t="s">
        <v>55</v>
      </c>
      <c r="T32" s="130"/>
      <c r="U32" s="130"/>
    </row>
    <row r="33" spans="1:22">
      <c r="A33" s="9" t="s">
        <v>4</v>
      </c>
      <c r="B33" s="11">
        <v>0</v>
      </c>
      <c r="C33" s="3">
        <v>0</v>
      </c>
      <c r="D33" s="1">
        <v>0</v>
      </c>
      <c r="E33" s="5">
        <v>0</v>
      </c>
      <c r="F33" s="3">
        <v>0</v>
      </c>
      <c r="G33" s="1">
        <v>0</v>
      </c>
      <c r="H33" s="5">
        <v>0</v>
      </c>
      <c r="I33" s="3">
        <v>0</v>
      </c>
      <c r="J33" s="1">
        <v>0</v>
      </c>
      <c r="K33" s="5">
        <v>0</v>
      </c>
      <c r="L33" s="3">
        <v>0</v>
      </c>
      <c r="M33" s="1">
        <v>0</v>
      </c>
      <c r="N33" s="5">
        <v>0</v>
      </c>
      <c r="O33" s="50">
        <f t="shared" si="3"/>
        <v>0</v>
      </c>
      <c r="S33" s="130"/>
      <c r="T33" s="130"/>
      <c r="U33" s="130"/>
    </row>
    <row r="34" spans="1:22" ht="18">
      <c r="A34" s="9" t="s">
        <v>12</v>
      </c>
      <c r="B34" s="11">
        <v>0</v>
      </c>
      <c r="C34" s="3">
        <v>0</v>
      </c>
      <c r="D34" s="1">
        <v>0</v>
      </c>
      <c r="E34" s="5">
        <v>0</v>
      </c>
      <c r="F34" s="3">
        <v>0</v>
      </c>
      <c r="G34" s="1">
        <v>0</v>
      </c>
      <c r="H34" s="5">
        <v>0</v>
      </c>
      <c r="I34" s="3">
        <v>0</v>
      </c>
      <c r="J34" s="1">
        <v>0</v>
      </c>
      <c r="K34" s="5">
        <v>0</v>
      </c>
      <c r="L34" s="3">
        <v>0</v>
      </c>
      <c r="M34" s="1">
        <v>0</v>
      </c>
      <c r="N34" s="5">
        <v>0</v>
      </c>
      <c r="O34" s="50">
        <f t="shared" si="3"/>
        <v>0</v>
      </c>
      <c r="T34" s="45">
        <f>S18/2</f>
        <v>35981.25</v>
      </c>
    </row>
    <row r="35" spans="1:22" ht="15" thickBot="1">
      <c r="A35" s="9" t="s">
        <v>30</v>
      </c>
      <c r="B35" s="11" t="s">
        <v>31</v>
      </c>
      <c r="C35" s="3">
        <v>3</v>
      </c>
      <c r="D35" s="1">
        <v>0</v>
      </c>
      <c r="E35" s="5">
        <v>1</v>
      </c>
      <c r="F35" s="3">
        <v>1</v>
      </c>
      <c r="G35" s="1">
        <v>1</v>
      </c>
      <c r="H35" s="5">
        <v>0</v>
      </c>
      <c r="I35" s="3">
        <v>1</v>
      </c>
      <c r="J35" s="1"/>
      <c r="K35" s="5">
        <v>0</v>
      </c>
      <c r="L35" s="3">
        <v>0</v>
      </c>
      <c r="M35" s="1">
        <v>1</v>
      </c>
      <c r="N35" s="5">
        <v>0</v>
      </c>
      <c r="O35" s="50">
        <f>SUM(C35:N35)</f>
        <v>8</v>
      </c>
    </row>
    <row r="36" spans="1:22" ht="18.600000000000001" thickBot="1">
      <c r="A36" s="10" t="s">
        <v>9</v>
      </c>
      <c r="B36" s="62">
        <v>72000</v>
      </c>
      <c r="C36" s="7">
        <v>3547.5</v>
      </c>
      <c r="D36" s="25">
        <v>4520.5</v>
      </c>
      <c r="E36" s="26">
        <v>3779.5</v>
      </c>
      <c r="F36" s="7">
        <v>5389</v>
      </c>
      <c r="G36" s="6">
        <v>7499.5</v>
      </c>
      <c r="H36" s="8">
        <v>5220</v>
      </c>
      <c r="I36" s="7">
        <v>5369.5</v>
      </c>
      <c r="J36" s="6">
        <v>3995</v>
      </c>
      <c r="K36" s="8">
        <v>3892.5</v>
      </c>
      <c r="L36" s="7">
        <v>4082</v>
      </c>
      <c r="M36" s="6">
        <v>4439</v>
      </c>
      <c r="N36" s="8">
        <v>4155</v>
      </c>
      <c r="O36" s="52">
        <f>SUM(C36:N36)</f>
        <v>55889</v>
      </c>
      <c r="S36" s="131">
        <f>T34-O36</f>
        <v>-19907.75</v>
      </c>
      <c r="T36" s="132"/>
      <c r="U36" s="133" t="s">
        <v>45</v>
      </c>
      <c r="V36" s="133"/>
    </row>
    <row r="37" spans="1:22" ht="15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40" spans="1:22" ht="21.6" thickBot="1">
      <c r="A40" s="2" t="s">
        <v>57</v>
      </c>
    </row>
    <row r="41" spans="1:22" ht="15.6" thickTop="1" thickBot="1">
      <c r="A41" s="58" t="s">
        <v>50</v>
      </c>
      <c r="B41" s="60">
        <v>13</v>
      </c>
      <c r="C41" s="127">
        <v>2018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</row>
    <row r="42" spans="1:22" ht="15.6" thickTop="1" thickBot="1">
      <c r="A42" s="15" t="s">
        <v>0</v>
      </c>
      <c r="B42" s="16" t="s">
        <v>10</v>
      </c>
      <c r="C42" s="17" t="s">
        <v>16</v>
      </c>
      <c r="D42" s="18" t="s">
        <v>17</v>
      </c>
      <c r="E42" s="19" t="s">
        <v>18</v>
      </c>
      <c r="F42" s="17" t="s">
        <v>19</v>
      </c>
      <c r="G42" s="18" t="s">
        <v>20</v>
      </c>
      <c r="H42" s="19" t="s">
        <v>21</v>
      </c>
      <c r="I42" s="17" t="s">
        <v>22</v>
      </c>
      <c r="J42" s="18" t="s">
        <v>23</v>
      </c>
      <c r="K42" s="19" t="s">
        <v>24</v>
      </c>
      <c r="L42" s="17" t="s">
        <v>25</v>
      </c>
      <c r="M42" s="18" t="s">
        <v>26</v>
      </c>
      <c r="N42" s="19" t="s">
        <v>27</v>
      </c>
      <c r="O42" s="49" t="s">
        <v>43</v>
      </c>
    </row>
    <row r="43" spans="1:22" ht="15" thickBot="1">
      <c r="A43" s="9" t="s">
        <v>1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5">
        <v>0</v>
      </c>
      <c r="O43" s="46">
        <f t="shared" ref="O43:O46" si="4">SUM(C43:N43)</f>
        <v>0</v>
      </c>
    </row>
    <row r="44" spans="1:22" ht="15" thickBot="1">
      <c r="A44" s="9" t="s">
        <v>2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5">
        <v>0</v>
      </c>
      <c r="O44" s="46">
        <f t="shared" si="4"/>
        <v>0</v>
      </c>
    </row>
    <row r="45" spans="1:22" ht="15" thickBot="1">
      <c r="A45" s="9" t="s">
        <v>5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1</v>
      </c>
      <c r="J45" s="1">
        <v>0</v>
      </c>
      <c r="K45" s="5">
        <v>0</v>
      </c>
      <c r="L45" s="3">
        <v>0</v>
      </c>
      <c r="M45" s="1">
        <v>0</v>
      </c>
      <c r="N45" s="5">
        <v>0</v>
      </c>
      <c r="O45" s="46">
        <f t="shared" si="4"/>
        <v>1</v>
      </c>
    </row>
    <row r="46" spans="1:22" ht="15" thickBot="1">
      <c r="A46" s="9" t="s">
        <v>3</v>
      </c>
      <c r="B46" s="11">
        <v>0</v>
      </c>
      <c r="C46" s="3">
        <v>0</v>
      </c>
      <c r="D46" s="1">
        <v>0</v>
      </c>
      <c r="E46" s="5">
        <v>0</v>
      </c>
      <c r="F46" s="3">
        <v>0</v>
      </c>
      <c r="G46" s="1">
        <v>0</v>
      </c>
      <c r="H46" s="5">
        <v>0</v>
      </c>
      <c r="I46" s="3">
        <v>0</v>
      </c>
      <c r="J46" s="1">
        <v>0</v>
      </c>
      <c r="K46" s="5">
        <v>0</v>
      </c>
      <c r="L46" s="3">
        <v>0</v>
      </c>
      <c r="M46" s="1">
        <v>0</v>
      </c>
      <c r="N46" s="5">
        <v>0</v>
      </c>
      <c r="O46" s="46">
        <f t="shared" si="4"/>
        <v>0</v>
      </c>
    </row>
    <row r="47" spans="1:22" ht="15" thickBot="1">
      <c r="A47" s="9" t="s">
        <v>49</v>
      </c>
      <c r="B47" s="11">
        <f>B41*4</f>
        <v>52</v>
      </c>
      <c r="C47" s="3">
        <v>86</v>
      </c>
      <c r="D47" s="1">
        <v>102</v>
      </c>
      <c r="E47" s="5">
        <v>67</v>
      </c>
      <c r="F47" s="3">
        <v>91</v>
      </c>
      <c r="G47" s="1">
        <v>89</v>
      </c>
      <c r="H47" s="5">
        <v>115</v>
      </c>
      <c r="I47" s="3">
        <v>110</v>
      </c>
      <c r="J47" s="1">
        <v>84</v>
      </c>
      <c r="K47" s="5">
        <v>89</v>
      </c>
      <c r="L47" s="3">
        <v>84</v>
      </c>
      <c r="M47" s="1">
        <v>72</v>
      </c>
      <c r="N47" s="5">
        <v>58</v>
      </c>
      <c r="O47" s="46">
        <f>SUM(C47:N47)</f>
        <v>1047</v>
      </c>
    </row>
    <row r="48" spans="1:22">
      <c r="A48" s="9" t="s">
        <v>7</v>
      </c>
      <c r="B48" s="11">
        <v>0</v>
      </c>
      <c r="C48" s="3">
        <v>0</v>
      </c>
      <c r="D48" s="1">
        <v>0</v>
      </c>
      <c r="E48" s="5">
        <v>0</v>
      </c>
      <c r="F48" s="3">
        <v>0</v>
      </c>
      <c r="G48" s="1">
        <v>0</v>
      </c>
      <c r="H48" s="5">
        <v>0</v>
      </c>
      <c r="I48" s="3">
        <v>0</v>
      </c>
      <c r="J48" s="1">
        <v>0</v>
      </c>
      <c r="K48" s="5">
        <v>0</v>
      </c>
      <c r="L48" s="3">
        <v>0</v>
      </c>
      <c r="M48" s="1">
        <v>0</v>
      </c>
      <c r="N48" s="5">
        <v>0</v>
      </c>
      <c r="O48" s="50">
        <f>SUM(C48:N48)</f>
        <v>0</v>
      </c>
    </row>
    <row r="49" spans="1:22">
      <c r="A49" s="9" t="s">
        <v>8</v>
      </c>
      <c r="B49" s="11">
        <v>0</v>
      </c>
      <c r="C49" s="3">
        <v>0</v>
      </c>
      <c r="D49" s="1">
        <v>0</v>
      </c>
      <c r="E49" s="5">
        <v>0</v>
      </c>
      <c r="F49" s="3">
        <v>0</v>
      </c>
      <c r="G49" s="1">
        <v>0</v>
      </c>
      <c r="H49" s="5">
        <v>0</v>
      </c>
      <c r="I49" s="3">
        <v>0</v>
      </c>
      <c r="J49" s="1">
        <v>0</v>
      </c>
      <c r="K49" s="5">
        <v>0</v>
      </c>
      <c r="L49" s="3">
        <v>0</v>
      </c>
      <c r="M49" s="1">
        <v>0</v>
      </c>
      <c r="N49" s="5">
        <v>0</v>
      </c>
      <c r="O49" s="50">
        <f t="shared" ref="O49:O54" si="5">SUM(C49:N49)</f>
        <v>0</v>
      </c>
    </row>
    <row r="50" spans="1:22">
      <c r="A50" s="9" t="s">
        <v>13</v>
      </c>
      <c r="B50" s="11">
        <v>0</v>
      </c>
      <c r="C50" s="3">
        <v>0</v>
      </c>
      <c r="D50" s="1">
        <v>0</v>
      </c>
      <c r="E50" s="5">
        <v>0</v>
      </c>
      <c r="F50" s="3">
        <v>0</v>
      </c>
      <c r="G50" s="1">
        <v>0</v>
      </c>
      <c r="H50" s="5">
        <v>0</v>
      </c>
      <c r="I50" s="3">
        <v>0</v>
      </c>
      <c r="J50" s="1">
        <v>0</v>
      </c>
      <c r="K50" s="5">
        <v>0</v>
      </c>
      <c r="L50" s="3">
        <v>0</v>
      </c>
      <c r="M50" s="1">
        <v>0</v>
      </c>
      <c r="N50" s="5">
        <v>0</v>
      </c>
      <c r="O50" s="50">
        <f t="shared" si="5"/>
        <v>0</v>
      </c>
    </row>
    <row r="51" spans="1:22">
      <c r="A51" s="9" t="s">
        <v>14</v>
      </c>
      <c r="B51" s="11">
        <v>0</v>
      </c>
      <c r="C51" s="3">
        <v>0</v>
      </c>
      <c r="D51" s="1">
        <v>0</v>
      </c>
      <c r="E51" s="5">
        <v>0</v>
      </c>
      <c r="F51" s="3">
        <v>0</v>
      </c>
      <c r="G51" s="1">
        <v>0</v>
      </c>
      <c r="H51" s="5">
        <v>0</v>
      </c>
      <c r="I51" s="3">
        <v>0</v>
      </c>
      <c r="J51" s="1">
        <v>0</v>
      </c>
      <c r="K51" s="5">
        <v>0</v>
      </c>
      <c r="L51" s="3">
        <v>0</v>
      </c>
      <c r="M51" s="1">
        <v>0</v>
      </c>
      <c r="N51" s="5">
        <v>0</v>
      </c>
      <c r="O51" s="50">
        <f t="shared" si="5"/>
        <v>0</v>
      </c>
    </row>
    <row r="52" spans="1:22">
      <c r="A52" s="9" t="s">
        <v>15</v>
      </c>
      <c r="B52" s="11">
        <v>0</v>
      </c>
      <c r="C52" s="3">
        <v>0</v>
      </c>
      <c r="D52" s="1">
        <v>0</v>
      </c>
      <c r="E52" s="5">
        <v>0</v>
      </c>
      <c r="F52" s="3">
        <v>0</v>
      </c>
      <c r="G52" s="1">
        <v>0</v>
      </c>
      <c r="H52" s="5">
        <v>0</v>
      </c>
      <c r="I52" s="3">
        <v>0</v>
      </c>
      <c r="J52" s="1">
        <v>0</v>
      </c>
      <c r="K52" s="5">
        <v>0</v>
      </c>
      <c r="L52" s="3">
        <v>0</v>
      </c>
      <c r="M52" s="1">
        <v>0</v>
      </c>
      <c r="N52" s="5">
        <v>0</v>
      </c>
      <c r="O52" s="50">
        <f t="shared" si="5"/>
        <v>0</v>
      </c>
      <c r="S52" s="130" t="s">
        <v>58</v>
      </c>
      <c r="T52" s="130"/>
      <c r="U52" s="130"/>
    </row>
    <row r="53" spans="1:22">
      <c r="A53" s="9" t="s">
        <v>4</v>
      </c>
      <c r="B53" s="11">
        <v>0</v>
      </c>
      <c r="C53" s="3">
        <v>0</v>
      </c>
      <c r="D53" s="1">
        <v>0</v>
      </c>
      <c r="E53" s="5">
        <v>0</v>
      </c>
      <c r="F53" s="3">
        <v>0</v>
      </c>
      <c r="G53" s="1">
        <v>0</v>
      </c>
      <c r="H53" s="5">
        <v>0</v>
      </c>
      <c r="I53" s="3">
        <v>0</v>
      </c>
      <c r="J53" s="1">
        <v>0</v>
      </c>
      <c r="K53" s="5">
        <v>0</v>
      </c>
      <c r="L53" s="3">
        <v>0</v>
      </c>
      <c r="M53" s="1">
        <v>0</v>
      </c>
      <c r="N53" s="5">
        <v>0</v>
      </c>
      <c r="O53" s="50">
        <f t="shared" si="5"/>
        <v>0</v>
      </c>
      <c r="S53" s="130"/>
      <c r="T53" s="130"/>
      <c r="U53" s="130"/>
    </row>
    <row r="54" spans="1:22" ht="18">
      <c r="A54" s="9" t="s">
        <v>12</v>
      </c>
      <c r="B54" s="11">
        <v>0</v>
      </c>
      <c r="C54" s="3">
        <v>0</v>
      </c>
      <c r="D54" s="1">
        <v>0</v>
      </c>
      <c r="E54" s="5">
        <v>0</v>
      </c>
      <c r="F54" s="3">
        <v>0</v>
      </c>
      <c r="G54" s="1">
        <v>0</v>
      </c>
      <c r="H54" s="5">
        <v>0</v>
      </c>
      <c r="I54" s="3">
        <v>0</v>
      </c>
      <c r="J54" s="1">
        <v>0</v>
      </c>
      <c r="K54" s="5">
        <v>0</v>
      </c>
      <c r="L54" s="3">
        <v>0</v>
      </c>
      <c r="M54" s="1">
        <v>0</v>
      </c>
      <c r="N54" s="5">
        <v>0</v>
      </c>
      <c r="O54" s="50">
        <f t="shared" si="5"/>
        <v>0</v>
      </c>
      <c r="T54" s="57">
        <f>(B41*8*22*12)+O36+O17</f>
        <v>125382.5</v>
      </c>
    </row>
    <row r="55" spans="1:22" ht="15" thickBot="1">
      <c r="A55" s="9" t="s">
        <v>30</v>
      </c>
      <c r="B55" s="11">
        <v>4</v>
      </c>
      <c r="C55" s="3">
        <v>1</v>
      </c>
      <c r="D55" s="1">
        <v>0</v>
      </c>
      <c r="E55" s="5">
        <v>0</v>
      </c>
      <c r="F55" s="3">
        <v>0</v>
      </c>
      <c r="G55" s="1">
        <v>1</v>
      </c>
      <c r="H55" s="5">
        <v>0</v>
      </c>
      <c r="I55" s="3">
        <v>0</v>
      </c>
      <c r="J55" s="1"/>
      <c r="K55" s="5">
        <v>1</v>
      </c>
      <c r="L55" s="3">
        <v>0</v>
      </c>
      <c r="M55" s="1">
        <v>0</v>
      </c>
      <c r="N55" s="5">
        <v>0</v>
      </c>
      <c r="O55" s="50">
        <f>SUM(C55:N55)</f>
        <v>3</v>
      </c>
    </row>
    <row r="56" spans="1:22" ht="18.600000000000001" thickBot="1">
      <c r="A56" s="10" t="s">
        <v>9</v>
      </c>
      <c r="B56" s="62"/>
      <c r="C56" s="7">
        <v>4560.5</v>
      </c>
      <c r="D56" s="25">
        <v>5097</v>
      </c>
      <c r="E56" s="26">
        <f>3953.5+626.5</f>
        <v>4580</v>
      </c>
      <c r="F56" s="7">
        <v>4721</v>
      </c>
      <c r="G56" s="6">
        <v>5320</v>
      </c>
      <c r="H56" s="8">
        <v>5531</v>
      </c>
      <c r="I56" s="7">
        <v>5613</v>
      </c>
      <c r="J56" s="6">
        <v>5593</v>
      </c>
      <c r="K56" s="8">
        <v>5490</v>
      </c>
      <c r="L56" s="7">
        <v>5490</v>
      </c>
      <c r="M56" s="6">
        <v>5554</v>
      </c>
      <c r="N56" s="8">
        <v>5509.5</v>
      </c>
      <c r="O56" s="52">
        <f>SUM(C56:N56)</f>
        <v>63059</v>
      </c>
      <c r="S56" s="131">
        <f>O56+O36+O17</f>
        <v>160985.5</v>
      </c>
      <c r="T56" s="132"/>
      <c r="U56" s="133" t="s">
        <v>45</v>
      </c>
      <c r="V56" s="133"/>
    </row>
    <row r="57" spans="1:22" ht="15" thickTop="1"/>
    <row r="60" spans="1:22" ht="21.6" thickBot="1">
      <c r="A60" s="2" t="s">
        <v>64</v>
      </c>
    </row>
    <row r="61" spans="1:22" ht="15.6" thickTop="1" thickBot="1">
      <c r="A61" s="58" t="s">
        <v>50</v>
      </c>
      <c r="B61" s="60">
        <v>21</v>
      </c>
      <c r="C61" s="127">
        <v>2019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9"/>
    </row>
    <row r="62" spans="1:22" ht="15.6" thickTop="1" thickBot="1">
      <c r="A62" s="15" t="s">
        <v>0</v>
      </c>
      <c r="B62" s="16" t="s">
        <v>10</v>
      </c>
      <c r="C62" s="17" t="s">
        <v>16</v>
      </c>
      <c r="D62" s="18" t="s">
        <v>17</v>
      </c>
      <c r="E62" s="19" t="s">
        <v>18</v>
      </c>
      <c r="F62" s="17" t="s">
        <v>19</v>
      </c>
      <c r="G62" s="18" t="s">
        <v>20</v>
      </c>
      <c r="H62" s="19" t="s">
        <v>21</v>
      </c>
      <c r="I62" s="17" t="s">
        <v>22</v>
      </c>
      <c r="J62" s="18" t="s">
        <v>23</v>
      </c>
      <c r="K62" s="19" t="s">
        <v>24</v>
      </c>
      <c r="L62" s="17" t="s">
        <v>25</v>
      </c>
      <c r="M62" s="18" t="s">
        <v>26</v>
      </c>
      <c r="N62" s="19" t="s">
        <v>27</v>
      </c>
      <c r="O62" s="49" t="s">
        <v>43</v>
      </c>
    </row>
    <row r="63" spans="1:22" ht="15" thickBot="1">
      <c r="A63" s="9" t="s">
        <v>1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5">
        <v>0</v>
      </c>
      <c r="O63" s="46">
        <f t="shared" ref="O63:O66" si="6">SUM(C63:N63)</f>
        <v>0</v>
      </c>
    </row>
    <row r="64" spans="1:22" ht="15" thickBot="1">
      <c r="A64" s="9" t="s">
        <v>2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5">
        <v>0</v>
      </c>
      <c r="O64" s="46">
        <f t="shared" si="6"/>
        <v>0</v>
      </c>
    </row>
    <row r="65" spans="1:22" ht="15" thickBot="1">
      <c r="A65" s="9" t="s">
        <v>5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5">
        <v>0</v>
      </c>
      <c r="O65" s="46">
        <f t="shared" si="6"/>
        <v>0</v>
      </c>
    </row>
    <row r="66" spans="1:22" ht="15" thickBot="1">
      <c r="A66" s="9" t="s">
        <v>3</v>
      </c>
      <c r="B66" s="11">
        <v>0</v>
      </c>
      <c r="C66" s="3">
        <v>0</v>
      </c>
      <c r="D66" s="1">
        <v>0</v>
      </c>
      <c r="E66" s="5">
        <v>0</v>
      </c>
      <c r="F66" s="3">
        <v>0</v>
      </c>
      <c r="G66" s="1">
        <v>0</v>
      </c>
      <c r="H66" s="5">
        <v>0</v>
      </c>
      <c r="I66" s="3">
        <v>0</v>
      </c>
      <c r="J66" s="1">
        <v>0</v>
      </c>
      <c r="K66" s="5">
        <v>0</v>
      </c>
      <c r="L66" s="3">
        <v>0</v>
      </c>
      <c r="M66" s="1">
        <v>0</v>
      </c>
      <c r="N66" s="5">
        <v>0</v>
      </c>
      <c r="O66" s="46">
        <f t="shared" si="6"/>
        <v>0</v>
      </c>
    </row>
    <row r="67" spans="1:22" ht="15" thickBot="1">
      <c r="A67" s="9" t="s">
        <v>49</v>
      </c>
      <c r="B67" s="11">
        <f>B61*4</f>
        <v>84</v>
      </c>
      <c r="C67" s="3">
        <v>75</v>
      </c>
      <c r="D67" s="1">
        <v>75</v>
      </c>
      <c r="E67" s="5">
        <v>80</v>
      </c>
      <c r="F67" s="3">
        <v>88</v>
      </c>
      <c r="G67" s="1">
        <v>92</v>
      </c>
      <c r="H67" s="5">
        <v>88</v>
      </c>
      <c r="I67" s="3">
        <v>99</v>
      </c>
      <c r="J67" s="1">
        <v>93</v>
      </c>
      <c r="K67" s="5">
        <v>92</v>
      </c>
      <c r="L67" s="3">
        <v>78</v>
      </c>
      <c r="M67" s="1">
        <v>83</v>
      </c>
      <c r="N67" s="5">
        <v>69</v>
      </c>
      <c r="O67" s="46">
        <f>SUM(C67:N67)</f>
        <v>1012</v>
      </c>
    </row>
    <row r="68" spans="1:22">
      <c r="A68" s="9" t="s">
        <v>7</v>
      </c>
      <c r="B68" s="11">
        <v>0</v>
      </c>
      <c r="C68" s="3">
        <v>0</v>
      </c>
      <c r="D68" s="1">
        <v>0</v>
      </c>
      <c r="E68" s="5">
        <v>0</v>
      </c>
      <c r="F68" s="3">
        <v>0</v>
      </c>
      <c r="G68" s="1">
        <v>0</v>
      </c>
      <c r="H68" s="5">
        <v>0</v>
      </c>
      <c r="I68" s="3">
        <v>0</v>
      </c>
      <c r="J68" s="1">
        <v>0</v>
      </c>
      <c r="K68" s="5">
        <v>0</v>
      </c>
      <c r="L68" s="3">
        <v>0</v>
      </c>
      <c r="M68" s="1">
        <v>0</v>
      </c>
      <c r="N68" s="5">
        <v>0</v>
      </c>
      <c r="O68" s="50">
        <f>SUM(C68:N68)</f>
        <v>0</v>
      </c>
    </row>
    <row r="69" spans="1:22">
      <c r="A69" s="9" t="s">
        <v>8</v>
      </c>
      <c r="B69" s="11">
        <v>0</v>
      </c>
      <c r="C69" s="3">
        <v>0</v>
      </c>
      <c r="D69" s="1">
        <v>0</v>
      </c>
      <c r="E69" s="5">
        <v>0</v>
      </c>
      <c r="F69" s="3">
        <v>0</v>
      </c>
      <c r="G69" s="1">
        <v>0</v>
      </c>
      <c r="H69" s="5">
        <v>0</v>
      </c>
      <c r="I69" s="3">
        <v>0</v>
      </c>
      <c r="J69" s="1">
        <v>0</v>
      </c>
      <c r="K69" s="5">
        <v>0</v>
      </c>
      <c r="L69" s="3">
        <v>0</v>
      </c>
      <c r="M69" s="1">
        <v>0</v>
      </c>
      <c r="N69" s="5">
        <v>0</v>
      </c>
      <c r="O69" s="50">
        <f t="shared" ref="O69:O74" si="7">SUM(C69:N69)</f>
        <v>0</v>
      </c>
    </row>
    <row r="70" spans="1:22">
      <c r="A70" s="9" t="s">
        <v>13</v>
      </c>
      <c r="B70" s="11">
        <v>0</v>
      </c>
      <c r="C70" s="3">
        <v>0</v>
      </c>
      <c r="D70" s="1">
        <v>0</v>
      </c>
      <c r="E70" s="5">
        <v>0</v>
      </c>
      <c r="F70" s="3">
        <v>0</v>
      </c>
      <c r="G70" s="1">
        <v>0</v>
      </c>
      <c r="H70" s="5">
        <v>0</v>
      </c>
      <c r="I70" s="3">
        <v>0</v>
      </c>
      <c r="J70" s="1">
        <v>0</v>
      </c>
      <c r="K70" s="5">
        <v>0</v>
      </c>
      <c r="L70" s="3">
        <v>0</v>
      </c>
      <c r="M70" s="1">
        <v>0</v>
      </c>
      <c r="N70" s="5">
        <v>0</v>
      </c>
      <c r="O70" s="50">
        <f t="shared" si="7"/>
        <v>0</v>
      </c>
    </row>
    <row r="71" spans="1:22">
      <c r="A71" s="9" t="s">
        <v>14</v>
      </c>
      <c r="B71" s="11">
        <v>0</v>
      </c>
      <c r="C71" s="3">
        <v>0</v>
      </c>
      <c r="D71" s="1">
        <v>0</v>
      </c>
      <c r="E71" s="5">
        <v>0</v>
      </c>
      <c r="F71" s="3">
        <v>0</v>
      </c>
      <c r="G71" s="1">
        <v>0</v>
      </c>
      <c r="H71" s="5">
        <v>0</v>
      </c>
      <c r="I71" s="3">
        <v>0</v>
      </c>
      <c r="J71" s="1">
        <v>0</v>
      </c>
      <c r="K71" s="5">
        <v>0</v>
      </c>
      <c r="L71" s="3">
        <v>0</v>
      </c>
      <c r="M71" s="1">
        <v>0</v>
      </c>
      <c r="N71" s="5">
        <v>0</v>
      </c>
      <c r="O71" s="50">
        <f t="shared" si="7"/>
        <v>0</v>
      </c>
    </row>
    <row r="72" spans="1:22">
      <c r="A72" s="9" t="s">
        <v>15</v>
      </c>
      <c r="B72" s="11">
        <v>0</v>
      </c>
      <c r="C72" s="3">
        <v>0</v>
      </c>
      <c r="D72" s="1">
        <v>0</v>
      </c>
      <c r="E72" s="5">
        <v>0</v>
      </c>
      <c r="F72" s="3">
        <v>0</v>
      </c>
      <c r="G72" s="1">
        <v>0</v>
      </c>
      <c r="H72" s="5">
        <v>0</v>
      </c>
      <c r="I72" s="3">
        <v>0</v>
      </c>
      <c r="J72" s="1">
        <v>0</v>
      </c>
      <c r="K72" s="5">
        <v>0</v>
      </c>
      <c r="L72" s="3">
        <v>0</v>
      </c>
      <c r="M72" s="1">
        <v>0</v>
      </c>
      <c r="N72" s="5">
        <v>0</v>
      </c>
      <c r="O72" s="50">
        <f t="shared" si="7"/>
        <v>0</v>
      </c>
      <c r="S72" s="130" t="s">
        <v>70</v>
      </c>
      <c r="T72" s="130"/>
      <c r="U72" s="130"/>
    </row>
    <row r="73" spans="1:22">
      <c r="A73" s="9" t="s">
        <v>4</v>
      </c>
      <c r="B73" s="11">
        <v>0</v>
      </c>
      <c r="C73" s="3">
        <v>0</v>
      </c>
      <c r="D73" s="1">
        <v>0</v>
      </c>
      <c r="E73" s="5">
        <v>0</v>
      </c>
      <c r="F73" s="3">
        <v>0</v>
      </c>
      <c r="G73" s="1">
        <v>0</v>
      </c>
      <c r="H73" s="5">
        <v>0</v>
      </c>
      <c r="I73" s="3">
        <v>0</v>
      </c>
      <c r="J73" s="1">
        <v>0</v>
      </c>
      <c r="K73" s="5">
        <v>0</v>
      </c>
      <c r="L73" s="3">
        <v>0</v>
      </c>
      <c r="M73" s="1">
        <v>0</v>
      </c>
      <c r="N73" s="5">
        <v>0</v>
      </c>
      <c r="O73" s="50">
        <f t="shared" si="7"/>
        <v>0</v>
      </c>
      <c r="S73" s="130"/>
      <c r="T73" s="130"/>
      <c r="U73" s="130"/>
    </row>
    <row r="74" spans="1:22" ht="18">
      <c r="A74" s="9" t="s">
        <v>12</v>
      </c>
      <c r="B74" s="11">
        <v>0</v>
      </c>
      <c r="C74" s="3">
        <v>0</v>
      </c>
      <c r="D74" s="1">
        <v>0</v>
      </c>
      <c r="E74" s="5">
        <v>0</v>
      </c>
      <c r="F74" s="3">
        <v>0</v>
      </c>
      <c r="G74" s="1">
        <v>0</v>
      </c>
      <c r="H74" s="5">
        <v>0</v>
      </c>
      <c r="I74" s="3">
        <v>0</v>
      </c>
      <c r="J74" s="1">
        <v>0</v>
      </c>
      <c r="K74" s="5">
        <v>0</v>
      </c>
      <c r="L74" s="3">
        <v>0</v>
      </c>
      <c r="M74" s="1">
        <v>0</v>
      </c>
      <c r="N74" s="5">
        <v>0</v>
      </c>
      <c r="O74" s="50">
        <f t="shared" si="7"/>
        <v>0</v>
      </c>
      <c r="T74" s="76">
        <f>(B61*8*22*12)+S56</f>
        <v>205337.5</v>
      </c>
    </row>
    <row r="75" spans="1:22" ht="15" thickBot="1">
      <c r="A75" s="9" t="s">
        <v>30</v>
      </c>
      <c r="B75" s="11">
        <v>4</v>
      </c>
      <c r="C75" s="3">
        <v>1</v>
      </c>
      <c r="D75" s="1">
        <v>0</v>
      </c>
      <c r="E75" s="5">
        <v>1</v>
      </c>
      <c r="F75" s="3">
        <v>1</v>
      </c>
      <c r="G75" s="1">
        <v>1</v>
      </c>
      <c r="H75" s="5">
        <v>0</v>
      </c>
      <c r="I75" s="3">
        <v>0</v>
      </c>
      <c r="J75" s="1">
        <v>1</v>
      </c>
      <c r="K75" s="5">
        <v>0</v>
      </c>
      <c r="L75" s="3">
        <v>0</v>
      </c>
      <c r="M75" s="1">
        <v>0</v>
      </c>
      <c r="N75" s="5">
        <v>1</v>
      </c>
      <c r="O75" s="50">
        <f>SUM(C75:N75)</f>
        <v>6</v>
      </c>
    </row>
    <row r="76" spans="1:22" ht="18.600000000000001" thickBot="1">
      <c r="A76" s="10" t="s">
        <v>9</v>
      </c>
      <c r="B76" s="62">
        <f>T74</f>
        <v>205337.5</v>
      </c>
      <c r="C76" s="7">
        <v>5865</v>
      </c>
      <c r="D76" s="25">
        <v>6299</v>
      </c>
      <c r="E76" s="26">
        <v>4888</v>
      </c>
      <c r="F76" s="7">
        <v>5529</v>
      </c>
      <c r="G76" s="6">
        <v>5028</v>
      </c>
      <c r="H76" s="8">
        <v>5858</v>
      </c>
      <c r="I76" s="7">
        <v>5971</v>
      </c>
      <c r="J76" s="6">
        <v>5447</v>
      </c>
      <c r="K76" s="8">
        <v>5585</v>
      </c>
      <c r="L76" s="7">
        <v>5236.5</v>
      </c>
      <c r="M76" s="6">
        <v>6027</v>
      </c>
      <c r="N76" s="8">
        <v>5705</v>
      </c>
      <c r="O76" s="52">
        <f>SUM(C76:N76)</f>
        <v>67438.5</v>
      </c>
      <c r="S76" s="131">
        <f>S56+O76</f>
        <v>228424</v>
      </c>
      <c r="T76" s="132"/>
      <c r="U76" s="133" t="s">
        <v>45</v>
      </c>
      <c r="V76" s="133"/>
    </row>
    <row r="77" spans="1:22" ht="15" thickTop="1"/>
    <row r="80" spans="1:22" ht="21.6" thickBot="1">
      <c r="A80" s="2" t="s">
        <v>64</v>
      </c>
    </row>
    <row r="81" spans="1:22" ht="15.6" thickTop="1" thickBot="1">
      <c r="A81" s="58" t="s">
        <v>50</v>
      </c>
      <c r="B81" s="60">
        <v>21</v>
      </c>
      <c r="C81" s="127">
        <v>2020</v>
      </c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9"/>
    </row>
    <row r="82" spans="1:22" ht="15.6" thickTop="1" thickBot="1">
      <c r="A82" s="15" t="s">
        <v>0</v>
      </c>
      <c r="B82" s="16" t="s">
        <v>10</v>
      </c>
      <c r="C82" s="17" t="s">
        <v>16</v>
      </c>
      <c r="D82" s="18" t="s">
        <v>17</v>
      </c>
      <c r="E82" s="19" t="s">
        <v>18</v>
      </c>
      <c r="F82" s="17" t="s">
        <v>19</v>
      </c>
      <c r="G82" s="18" t="s">
        <v>20</v>
      </c>
      <c r="H82" s="19" t="s">
        <v>21</v>
      </c>
      <c r="I82" s="17" t="s">
        <v>22</v>
      </c>
      <c r="J82" s="18" t="s">
        <v>23</v>
      </c>
      <c r="K82" s="19" t="s">
        <v>24</v>
      </c>
      <c r="L82" s="17" t="s">
        <v>25</v>
      </c>
      <c r="M82" s="18" t="s">
        <v>26</v>
      </c>
      <c r="N82" s="19" t="s">
        <v>27</v>
      </c>
      <c r="O82" s="49" t="s">
        <v>43</v>
      </c>
    </row>
    <row r="83" spans="1:22" ht="15" thickBot="1">
      <c r="A83" s="9" t="s">
        <v>1</v>
      </c>
      <c r="B83" s="11">
        <v>0</v>
      </c>
      <c r="C83" s="3">
        <v>0</v>
      </c>
      <c r="D83" s="1">
        <v>0</v>
      </c>
      <c r="E83" s="5">
        <v>0</v>
      </c>
      <c r="F83" s="3">
        <v>0</v>
      </c>
      <c r="G83" s="1">
        <v>0</v>
      </c>
      <c r="H83" s="5">
        <v>0</v>
      </c>
      <c r="I83" s="3">
        <v>0</v>
      </c>
      <c r="J83" s="1">
        <v>0</v>
      </c>
      <c r="K83" s="5">
        <v>0</v>
      </c>
      <c r="L83" s="3">
        <v>0</v>
      </c>
      <c r="M83" s="1">
        <v>0</v>
      </c>
      <c r="N83" s="5">
        <v>0</v>
      </c>
      <c r="O83" s="46">
        <f t="shared" ref="O83:O86" si="8">SUM(C83:N83)</f>
        <v>0</v>
      </c>
    </row>
    <row r="84" spans="1:22" ht="15" thickBot="1">
      <c r="A84" s="9" t="s">
        <v>2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5">
        <v>0</v>
      </c>
      <c r="O84" s="46">
        <f t="shared" si="8"/>
        <v>0</v>
      </c>
    </row>
    <row r="85" spans="1:22" ht="15" thickBot="1">
      <c r="A85" s="9" t="s">
        <v>5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5">
        <v>0</v>
      </c>
      <c r="O85" s="46">
        <f t="shared" si="8"/>
        <v>0</v>
      </c>
    </row>
    <row r="86" spans="1:22" ht="15" thickBot="1">
      <c r="A86" s="9" t="s">
        <v>3</v>
      </c>
      <c r="B86" s="11">
        <v>0</v>
      </c>
      <c r="C86" s="3">
        <v>0</v>
      </c>
      <c r="D86" s="1">
        <v>0</v>
      </c>
      <c r="E86" s="5">
        <v>0</v>
      </c>
      <c r="F86" s="3">
        <v>0</v>
      </c>
      <c r="G86" s="1">
        <v>0</v>
      </c>
      <c r="H86" s="5">
        <v>0</v>
      </c>
      <c r="I86" s="3">
        <v>0</v>
      </c>
      <c r="J86" s="1">
        <v>0</v>
      </c>
      <c r="K86" s="5">
        <v>0</v>
      </c>
      <c r="L86" s="3">
        <v>0</v>
      </c>
      <c r="M86" s="1">
        <v>0</v>
      </c>
      <c r="N86" s="5">
        <v>0</v>
      </c>
      <c r="O86" s="46">
        <f t="shared" si="8"/>
        <v>0</v>
      </c>
    </row>
    <row r="87" spans="1:22" ht="15" thickBot="1">
      <c r="A87" s="9" t="s">
        <v>49</v>
      </c>
      <c r="B87" s="11">
        <f>B81*4</f>
        <v>84</v>
      </c>
      <c r="C87" s="3">
        <v>75</v>
      </c>
      <c r="D87" s="1">
        <v>65</v>
      </c>
      <c r="E87" s="5">
        <v>68</v>
      </c>
      <c r="F87" s="3">
        <v>101</v>
      </c>
      <c r="G87" s="1">
        <v>87</v>
      </c>
      <c r="H87" s="5">
        <v>82</v>
      </c>
      <c r="I87" s="3">
        <v>71</v>
      </c>
      <c r="J87" s="1">
        <v>82</v>
      </c>
      <c r="K87" s="5">
        <v>63</v>
      </c>
      <c r="L87" s="3">
        <v>87</v>
      </c>
      <c r="M87" s="1">
        <v>60</v>
      </c>
      <c r="N87" s="5">
        <v>84</v>
      </c>
      <c r="O87" s="46">
        <f>SUM(C87:N87)</f>
        <v>925</v>
      </c>
    </row>
    <row r="88" spans="1:22">
      <c r="A88" s="9" t="s">
        <v>7</v>
      </c>
      <c r="B88" s="11">
        <v>0</v>
      </c>
      <c r="C88" s="3">
        <v>0</v>
      </c>
      <c r="D88" s="1">
        <v>0</v>
      </c>
      <c r="E88" s="5">
        <v>0</v>
      </c>
      <c r="F88" s="3">
        <v>0</v>
      </c>
      <c r="G88" s="1">
        <v>0</v>
      </c>
      <c r="H88" s="5">
        <v>0</v>
      </c>
      <c r="I88" s="3">
        <v>0</v>
      </c>
      <c r="J88" s="1">
        <v>0</v>
      </c>
      <c r="K88" s="5">
        <v>0</v>
      </c>
      <c r="L88" s="3">
        <v>0</v>
      </c>
      <c r="M88" s="1">
        <v>0</v>
      </c>
      <c r="N88" s="5">
        <v>0</v>
      </c>
      <c r="O88" s="50">
        <f>SUM(C88:N88)</f>
        <v>0</v>
      </c>
    </row>
    <row r="89" spans="1:22">
      <c r="A89" s="9" t="s">
        <v>8</v>
      </c>
      <c r="B89" s="11">
        <v>0</v>
      </c>
      <c r="C89" s="3">
        <v>0</v>
      </c>
      <c r="D89" s="1">
        <v>0</v>
      </c>
      <c r="E89" s="5">
        <v>0</v>
      </c>
      <c r="F89" s="3">
        <v>0</v>
      </c>
      <c r="G89" s="1">
        <v>0</v>
      </c>
      <c r="H89" s="5">
        <v>0</v>
      </c>
      <c r="I89" s="3">
        <v>0</v>
      </c>
      <c r="J89" s="1">
        <v>0</v>
      </c>
      <c r="K89" s="5">
        <v>0</v>
      </c>
      <c r="L89" s="3">
        <v>0</v>
      </c>
      <c r="M89" s="1">
        <v>0</v>
      </c>
      <c r="N89" s="5">
        <v>0</v>
      </c>
      <c r="O89" s="50">
        <f t="shared" ref="O89:O94" si="9">SUM(C89:N89)</f>
        <v>0</v>
      </c>
    </row>
    <row r="90" spans="1:22">
      <c r="A90" s="9" t="s">
        <v>13</v>
      </c>
      <c r="B90" s="11">
        <v>0</v>
      </c>
      <c r="C90" s="3">
        <v>0</v>
      </c>
      <c r="D90" s="1">
        <v>0</v>
      </c>
      <c r="E90" s="5">
        <v>0</v>
      </c>
      <c r="F90" s="3">
        <v>0</v>
      </c>
      <c r="G90" s="1">
        <v>0</v>
      </c>
      <c r="H90" s="5">
        <v>0</v>
      </c>
      <c r="I90" s="3">
        <v>0</v>
      </c>
      <c r="J90" s="1">
        <v>0</v>
      </c>
      <c r="K90" s="5">
        <v>0</v>
      </c>
      <c r="L90" s="3">
        <v>0</v>
      </c>
      <c r="M90" s="1">
        <v>0</v>
      </c>
      <c r="N90" s="5">
        <v>0</v>
      </c>
      <c r="O90" s="50">
        <f t="shared" si="9"/>
        <v>0</v>
      </c>
    </row>
    <row r="91" spans="1:22">
      <c r="A91" s="9" t="s">
        <v>14</v>
      </c>
      <c r="B91" s="11">
        <v>0</v>
      </c>
      <c r="C91" s="3">
        <v>0</v>
      </c>
      <c r="D91" s="1">
        <v>0</v>
      </c>
      <c r="E91" s="5">
        <v>0</v>
      </c>
      <c r="F91" s="3">
        <v>0</v>
      </c>
      <c r="G91" s="1">
        <v>0</v>
      </c>
      <c r="H91" s="5">
        <v>0</v>
      </c>
      <c r="I91" s="3">
        <v>0</v>
      </c>
      <c r="J91" s="1">
        <v>0</v>
      </c>
      <c r="K91" s="5">
        <v>0</v>
      </c>
      <c r="L91" s="3">
        <v>0</v>
      </c>
      <c r="M91" s="1">
        <v>0</v>
      </c>
      <c r="N91" s="5">
        <v>0</v>
      </c>
      <c r="O91" s="50">
        <f t="shared" si="9"/>
        <v>0</v>
      </c>
    </row>
    <row r="92" spans="1:22">
      <c r="A92" s="9" t="s">
        <v>15</v>
      </c>
      <c r="B92" s="11">
        <v>0</v>
      </c>
      <c r="C92" s="3">
        <v>0</v>
      </c>
      <c r="D92" s="1">
        <v>0</v>
      </c>
      <c r="E92" s="5">
        <v>0</v>
      </c>
      <c r="F92" s="3">
        <v>0</v>
      </c>
      <c r="G92" s="1">
        <v>0</v>
      </c>
      <c r="H92" s="5">
        <v>0</v>
      </c>
      <c r="I92" s="3">
        <v>0</v>
      </c>
      <c r="J92" s="1">
        <v>0</v>
      </c>
      <c r="K92" s="5">
        <v>0</v>
      </c>
      <c r="L92" s="3">
        <v>0</v>
      </c>
      <c r="M92" s="1">
        <v>0</v>
      </c>
      <c r="N92" s="5">
        <v>0</v>
      </c>
      <c r="O92" s="50">
        <f t="shared" si="9"/>
        <v>0</v>
      </c>
      <c r="S92" s="130" t="s">
        <v>75</v>
      </c>
      <c r="T92" s="130"/>
      <c r="U92" s="130"/>
    </row>
    <row r="93" spans="1:22">
      <c r="A93" s="9" t="s">
        <v>4</v>
      </c>
      <c r="B93" s="11">
        <v>0</v>
      </c>
      <c r="C93" s="3">
        <v>0</v>
      </c>
      <c r="D93" s="1">
        <v>0</v>
      </c>
      <c r="E93" s="5">
        <v>0</v>
      </c>
      <c r="F93" s="3">
        <v>0</v>
      </c>
      <c r="G93" s="1">
        <v>0</v>
      </c>
      <c r="H93" s="5">
        <v>0</v>
      </c>
      <c r="I93" s="3">
        <v>0</v>
      </c>
      <c r="J93" s="1">
        <v>0</v>
      </c>
      <c r="K93" s="5">
        <v>0</v>
      </c>
      <c r="L93" s="3">
        <v>0</v>
      </c>
      <c r="M93" s="1">
        <v>0</v>
      </c>
      <c r="N93" s="5">
        <v>0</v>
      </c>
      <c r="O93" s="50">
        <f t="shared" si="9"/>
        <v>0</v>
      </c>
      <c r="S93" s="130"/>
      <c r="T93" s="130"/>
      <c r="U93" s="130"/>
    </row>
    <row r="94" spans="1:22" ht="18">
      <c r="A94" s="9" t="s">
        <v>12</v>
      </c>
      <c r="B94" s="11">
        <v>0</v>
      </c>
      <c r="C94" s="3">
        <v>0</v>
      </c>
      <c r="D94" s="1">
        <v>0</v>
      </c>
      <c r="E94" s="5">
        <v>0</v>
      </c>
      <c r="F94" s="3">
        <v>0</v>
      </c>
      <c r="G94" s="1">
        <v>0</v>
      </c>
      <c r="H94" s="5">
        <v>0</v>
      </c>
      <c r="I94" s="3">
        <v>0</v>
      </c>
      <c r="J94" s="1">
        <v>0</v>
      </c>
      <c r="K94" s="5">
        <v>0</v>
      </c>
      <c r="L94" s="3">
        <v>0</v>
      </c>
      <c r="M94" s="1">
        <v>0</v>
      </c>
      <c r="N94" s="5">
        <v>0</v>
      </c>
      <c r="O94" s="50">
        <f t="shared" si="9"/>
        <v>0</v>
      </c>
      <c r="T94" s="76">
        <f>(B81*8*22*12)+S76</f>
        <v>272776</v>
      </c>
    </row>
    <row r="95" spans="1:22" ht="15" thickBot="1">
      <c r="A95" s="9" t="s">
        <v>30</v>
      </c>
      <c r="B95" s="11">
        <v>1</v>
      </c>
      <c r="C95" s="3">
        <v>0</v>
      </c>
      <c r="D95" s="1">
        <v>1</v>
      </c>
      <c r="E95" s="5">
        <v>0</v>
      </c>
      <c r="F95" s="3">
        <v>0</v>
      </c>
      <c r="G95" s="1">
        <v>1</v>
      </c>
      <c r="H95" s="5">
        <v>1</v>
      </c>
      <c r="I95" s="3">
        <v>1</v>
      </c>
      <c r="J95" s="1">
        <v>0</v>
      </c>
      <c r="K95" s="5">
        <v>0</v>
      </c>
      <c r="L95" s="3">
        <v>0</v>
      </c>
      <c r="M95" s="1">
        <v>0</v>
      </c>
      <c r="N95" s="5">
        <v>0</v>
      </c>
      <c r="O95" s="50">
        <f>SUM(C95:N95)</f>
        <v>4</v>
      </c>
    </row>
    <row r="96" spans="1:22" ht="18.600000000000001" thickBot="1">
      <c r="A96" s="10" t="s">
        <v>9</v>
      </c>
      <c r="B96" s="62">
        <f>T94</f>
        <v>272776</v>
      </c>
      <c r="C96" s="7">
        <v>5661.5</v>
      </c>
      <c r="D96" s="25">
        <v>6092.5</v>
      </c>
      <c r="E96" s="26">
        <v>6374</v>
      </c>
      <c r="F96" s="7">
        <v>6523.5</v>
      </c>
      <c r="G96" s="6">
        <v>5525</v>
      </c>
      <c r="H96" s="8">
        <v>5911</v>
      </c>
      <c r="I96" s="7">
        <v>6177</v>
      </c>
      <c r="J96" s="6">
        <v>5938</v>
      </c>
      <c r="K96" s="8">
        <v>5961</v>
      </c>
      <c r="L96" s="7">
        <v>6043</v>
      </c>
      <c r="M96" s="6">
        <v>5977.5</v>
      </c>
      <c r="N96" s="8">
        <v>4987.5</v>
      </c>
      <c r="O96" s="52">
        <f>SUM(C96:N96)</f>
        <v>71171.5</v>
      </c>
      <c r="S96" s="131">
        <f>S76+O96</f>
        <v>299595.5</v>
      </c>
      <c r="T96" s="132"/>
      <c r="U96" s="133" t="s">
        <v>45</v>
      </c>
      <c r="V96" s="133"/>
    </row>
    <row r="97" spans="1:21" ht="15" thickTop="1"/>
    <row r="100" spans="1:21" ht="21.6" thickBot="1">
      <c r="A100" s="2" t="s">
        <v>64</v>
      </c>
    </row>
    <row r="101" spans="1:21" ht="15.6" thickTop="1" thickBot="1">
      <c r="A101" s="58" t="s">
        <v>50</v>
      </c>
      <c r="B101" s="60">
        <v>21</v>
      </c>
      <c r="C101" s="127">
        <v>2021</v>
      </c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9"/>
    </row>
    <row r="102" spans="1:21" ht="15.6" thickTop="1" thickBot="1">
      <c r="A102" s="15" t="s">
        <v>0</v>
      </c>
      <c r="B102" s="16" t="s">
        <v>10</v>
      </c>
      <c r="C102" s="17" t="s">
        <v>16</v>
      </c>
      <c r="D102" s="18" t="s">
        <v>17</v>
      </c>
      <c r="E102" s="19" t="s">
        <v>18</v>
      </c>
      <c r="F102" s="17" t="s">
        <v>19</v>
      </c>
      <c r="G102" s="18" t="s">
        <v>20</v>
      </c>
      <c r="H102" s="19" t="s">
        <v>21</v>
      </c>
      <c r="I102" s="17" t="s">
        <v>22</v>
      </c>
      <c r="J102" s="18" t="s">
        <v>23</v>
      </c>
      <c r="K102" s="19" t="s">
        <v>24</v>
      </c>
      <c r="L102" s="17" t="s">
        <v>25</v>
      </c>
      <c r="M102" s="18" t="s">
        <v>26</v>
      </c>
      <c r="N102" s="19" t="s">
        <v>27</v>
      </c>
      <c r="O102" s="49" t="s">
        <v>43</v>
      </c>
    </row>
    <row r="103" spans="1:21" ht="15" thickBot="1">
      <c r="A103" s="9" t="s">
        <v>1</v>
      </c>
      <c r="B103" s="11">
        <v>0</v>
      </c>
      <c r="C103" s="3">
        <v>0</v>
      </c>
      <c r="D103" s="1">
        <v>0</v>
      </c>
      <c r="E103" s="5">
        <v>0</v>
      </c>
      <c r="F103" s="3">
        <v>0</v>
      </c>
      <c r="G103" s="1">
        <v>0</v>
      </c>
      <c r="H103" s="5">
        <v>0</v>
      </c>
      <c r="I103" s="3">
        <v>0</v>
      </c>
      <c r="J103" s="1">
        <v>0</v>
      </c>
      <c r="K103" s="5">
        <v>0</v>
      </c>
      <c r="L103" s="3">
        <v>0</v>
      </c>
      <c r="M103" s="1">
        <v>0</v>
      </c>
      <c r="N103" s="5">
        <v>0</v>
      </c>
      <c r="O103" s="46">
        <f t="shared" ref="O103:O106" si="10">SUM(C103:N103)</f>
        <v>0</v>
      </c>
    </row>
    <row r="104" spans="1:21" ht="15" thickBot="1">
      <c r="A104" s="9" t="s">
        <v>2</v>
      </c>
      <c r="B104" s="11">
        <v>0</v>
      </c>
      <c r="C104" s="3">
        <v>0</v>
      </c>
      <c r="D104" s="1">
        <v>0</v>
      </c>
      <c r="E104" s="5">
        <v>0</v>
      </c>
      <c r="F104" s="3">
        <v>0</v>
      </c>
      <c r="G104" s="1">
        <v>0</v>
      </c>
      <c r="H104" s="5">
        <v>0</v>
      </c>
      <c r="I104" s="3">
        <v>0</v>
      </c>
      <c r="J104" s="1">
        <v>0</v>
      </c>
      <c r="K104" s="5">
        <v>0</v>
      </c>
      <c r="L104" s="3">
        <v>0</v>
      </c>
      <c r="M104" s="1">
        <v>0</v>
      </c>
      <c r="N104" s="5">
        <v>0</v>
      </c>
      <c r="O104" s="46">
        <f t="shared" si="10"/>
        <v>0</v>
      </c>
    </row>
    <row r="105" spans="1:21" ht="15" thickBot="1">
      <c r="A105" s="9" t="s">
        <v>5</v>
      </c>
      <c r="B105" s="11">
        <v>0</v>
      </c>
      <c r="C105" s="3">
        <v>0</v>
      </c>
      <c r="D105" s="1">
        <v>0</v>
      </c>
      <c r="E105" s="5">
        <v>0</v>
      </c>
      <c r="F105" s="3">
        <v>0</v>
      </c>
      <c r="G105" s="1">
        <v>0</v>
      </c>
      <c r="H105" s="5">
        <v>0</v>
      </c>
      <c r="I105" s="3">
        <v>0</v>
      </c>
      <c r="J105" s="1">
        <v>0</v>
      </c>
      <c r="K105" s="5">
        <v>0</v>
      </c>
      <c r="L105" s="3">
        <v>0</v>
      </c>
      <c r="M105" s="1">
        <v>0</v>
      </c>
      <c r="N105" s="5">
        <v>0</v>
      </c>
      <c r="O105" s="46">
        <f t="shared" si="10"/>
        <v>0</v>
      </c>
    </row>
    <row r="106" spans="1:21" ht="15" thickBot="1">
      <c r="A106" s="9" t="s">
        <v>3</v>
      </c>
      <c r="B106" s="11">
        <v>0</v>
      </c>
      <c r="C106" s="3">
        <v>0</v>
      </c>
      <c r="D106" s="1">
        <v>0</v>
      </c>
      <c r="E106" s="5">
        <v>0</v>
      </c>
      <c r="F106" s="3">
        <v>0</v>
      </c>
      <c r="G106" s="1">
        <v>0</v>
      </c>
      <c r="H106" s="5">
        <v>0</v>
      </c>
      <c r="I106" s="3">
        <v>0</v>
      </c>
      <c r="J106" s="1">
        <v>0</v>
      </c>
      <c r="K106" s="5">
        <v>0</v>
      </c>
      <c r="L106" s="3">
        <v>0</v>
      </c>
      <c r="M106" s="1">
        <v>0</v>
      </c>
      <c r="N106" s="5">
        <v>0</v>
      </c>
      <c r="O106" s="46">
        <f t="shared" si="10"/>
        <v>0</v>
      </c>
    </row>
    <row r="107" spans="1:21" ht="15" thickBot="1">
      <c r="A107" s="9" t="s">
        <v>49</v>
      </c>
      <c r="B107" s="11">
        <f>B101*4</f>
        <v>84</v>
      </c>
      <c r="C107" s="3">
        <v>84</v>
      </c>
      <c r="D107" s="1">
        <v>84</v>
      </c>
      <c r="E107" s="5">
        <v>84</v>
      </c>
      <c r="F107" s="3">
        <v>100</v>
      </c>
      <c r="G107" s="1">
        <v>77</v>
      </c>
      <c r="H107" s="5">
        <v>80</v>
      </c>
      <c r="I107" s="3">
        <v>84</v>
      </c>
      <c r="J107" s="1">
        <v>84</v>
      </c>
      <c r="K107" s="5">
        <v>85</v>
      </c>
      <c r="L107" s="3">
        <v>104</v>
      </c>
      <c r="M107" s="1">
        <v>94</v>
      </c>
      <c r="N107" s="5">
        <v>76</v>
      </c>
      <c r="O107" s="46">
        <f>SUM(C107:N107)</f>
        <v>1036</v>
      </c>
    </row>
    <row r="108" spans="1:21">
      <c r="A108" s="9" t="s">
        <v>7</v>
      </c>
      <c r="B108" s="11">
        <v>0</v>
      </c>
      <c r="C108" s="3">
        <v>0</v>
      </c>
      <c r="D108" s="1">
        <v>0</v>
      </c>
      <c r="E108" s="5">
        <v>0</v>
      </c>
      <c r="F108" s="3">
        <v>0</v>
      </c>
      <c r="G108" s="1">
        <v>0</v>
      </c>
      <c r="H108" s="5">
        <v>0</v>
      </c>
      <c r="I108" s="3">
        <v>0</v>
      </c>
      <c r="J108" s="1">
        <v>0</v>
      </c>
      <c r="K108" s="5">
        <v>0</v>
      </c>
      <c r="L108" s="3">
        <v>0</v>
      </c>
      <c r="M108" s="1">
        <v>0</v>
      </c>
      <c r="N108" s="5">
        <v>0</v>
      </c>
      <c r="O108" s="50">
        <f>SUM(C108:N108)</f>
        <v>0</v>
      </c>
    </row>
    <row r="109" spans="1:21">
      <c r="A109" s="9" t="s">
        <v>8</v>
      </c>
      <c r="B109" s="11">
        <v>0</v>
      </c>
      <c r="C109" s="3">
        <v>0</v>
      </c>
      <c r="D109" s="1">
        <v>0</v>
      </c>
      <c r="E109" s="5">
        <v>0</v>
      </c>
      <c r="F109" s="3">
        <v>0</v>
      </c>
      <c r="G109" s="1">
        <v>0</v>
      </c>
      <c r="H109" s="5">
        <v>0</v>
      </c>
      <c r="I109" s="3">
        <v>0</v>
      </c>
      <c r="J109" s="1">
        <v>0</v>
      </c>
      <c r="K109" s="5">
        <v>0</v>
      </c>
      <c r="L109" s="3">
        <v>0</v>
      </c>
      <c r="M109" s="1">
        <v>0</v>
      </c>
      <c r="N109" s="5">
        <v>0</v>
      </c>
      <c r="O109" s="50">
        <f t="shared" ref="O109:O114" si="11">SUM(C109:N109)</f>
        <v>0</v>
      </c>
    </row>
    <row r="110" spans="1:21">
      <c r="A110" s="9" t="s">
        <v>13</v>
      </c>
      <c r="B110" s="11">
        <v>0</v>
      </c>
      <c r="C110" s="3">
        <v>0</v>
      </c>
      <c r="D110" s="1">
        <v>0</v>
      </c>
      <c r="E110" s="5">
        <v>0</v>
      </c>
      <c r="F110" s="3">
        <v>0</v>
      </c>
      <c r="G110" s="1">
        <v>0</v>
      </c>
      <c r="H110" s="5">
        <v>0</v>
      </c>
      <c r="I110" s="3">
        <v>0</v>
      </c>
      <c r="J110" s="1">
        <v>0</v>
      </c>
      <c r="K110" s="5">
        <v>0</v>
      </c>
      <c r="L110" s="3">
        <v>0</v>
      </c>
      <c r="M110" s="1">
        <v>0</v>
      </c>
      <c r="N110" s="5">
        <v>0</v>
      </c>
      <c r="O110" s="50">
        <f t="shared" si="11"/>
        <v>0</v>
      </c>
    </row>
    <row r="111" spans="1:21">
      <c r="A111" s="9" t="s">
        <v>14</v>
      </c>
      <c r="B111" s="11">
        <v>0</v>
      </c>
      <c r="C111" s="3">
        <v>0</v>
      </c>
      <c r="D111" s="1">
        <v>0</v>
      </c>
      <c r="E111" s="5">
        <v>0</v>
      </c>
      <c r="F111" s="3">
        <v>0</v>
      </c>
      <c r="G111" s="1">
        <v>0</v>
      </c>
      <c r="H111" s="5">
        <v>0</v>
      </c>
      <c r="I111" s="3">
        <v>0</v>
      </c>
      <c r="J111" s="1">
        <v>0</v>
      </c>
      <c r="K111" s="5">
        <v>0</v>
      </c>
      <c r="L111" s="3">
        <v>0</v>
      </c>
      <c r="M111" s="1">
        <v>0</v>
      </c>
      <c r="N111" s="5">
        <v>0</v>
      </c>
      <c r="O111" s="50">
        <f t="shared" si="11"/>
        <v>0</v>
      </c>
    </row>
    <row r="112" spans="1:21">
      <c r="A112" s="9" t="s">
        <v>15</v>
      </c>
      <c r="B112" s="11">
        <v>0</v>
      </c>
      <c r="C112" s="3">
        <v>0</v>
      </c>
      <c r="D112" s="1">
        <v>0</v>
      </c>
      <c r="E112" s="5">
        <v>0</v>
      </c>
      <c r="F112" s="3">
        <v>0</v>
      </c>
      <c r="G112" s="1">
        <v>0</v>
      </c>
      <c r="H112" s="5">
        <v>0</v>
      </c>
      <c r="I112" s="3">
        <v>0</v>
      </c>
      <c r="J112" s="1">
        <v>0</v>
      </c>
      <c r="K112" s="5">
        <v>0</v>
      </c>
      <c r="L112" s="3">
        <v>0</v>
      </c>
      <c r="M112" s="1">
        <v>0</v>
      </c>
      <c r="N112" s="5">
        <v>0</v>
      </c>
      <c r="O112" s="50">
        <f t="shared" si="11"/>
        <v>0</v>
      </c>
      <c r="S112" s="130" t="s">
        <v>78</v>
      </c>
      <c r="T112" s="130"/>
      <c r="U112" s="130"/>
    </row>
    <row r="113" spans="1:22">
      <c r="A113" s="9" t="s">
        <v>4</v>
      </c>
      <c r="B113" s="11">
        <v>0</v>
      </c>
      <c r="C113" s="3">
        <v>0</v>
      </c>
      <c r="D113" s="1">
        <v>0</v>
      </c>
      <c r="E113" s="5">
        <v>0</v>
      </c>
      <c r="F113" s="3">
        <v>0</v>
      </c>
      <c r="G113" s="1">
        <v>0</v>
      </c>
      <c r="H113" s="5">
        <v>0</v>
      </c>
      <c r="I113" s="3">
        <v>0</v>
      </c>
      <c r="J113" s="1">
        <v>0</v>
      </c>
      <c r="K113" s="5">
        <v>0</v>
      </c>
      <c r="L113" s="3">
        <v>0</v>
      </c>
      <c r="M113" s="1">
        <v>0</v>
      </c>
      <c r="N113" s="5">
        <v>0</v>
      </c>
      <c r="O113" s="50">
        <f t="shared" si="11"/>
        <v>0</v>
      </c>
      <c r="S113" s="130"/>
      <c r="T113" s="130"/>
      <c r="U113" s="130"/>
    </row>
    <row r="114" spans="1:22" ht="18">
      <c r="A114" s="9" t="s">
        <v>12</v>
      </c>
      <c r="B114" s="11">
        <v>0</v>
      </c>
      <c r="C114" s="3">
        <v>0</v>
      </c>
      <c r="D114" s="1">
        <v>0</v>
      </c>
      <c r="E114" s="5">
        <v>0</v>
      </c>
      <c r="F114" s="3">
        <v>0</v>
      </c>
      <c r="G114" s="1">
        <v>0</v>
      </c>
      <c r="H114" s="5">
        <v>0</v>
      </c>
      <c r="I114" s="3">
        <v>0</v>
      </c>
      <c r="J114" s="1">
        <v>0</v>
      </c>
      <c r="K114" s="5">
        <v>0</v>
      </c>
      <c r="L114" s="3">
        <v>0</v>
      </c>
      <c r="M114" s="1">
        <v>0</v>
      </c>
      <c r="N114" s="5">
        <v>0</v>
      </c>
      <c r="O114" s="50">
        <f t="shared" si="11"/>
        <v>0</v>
      </c>
      <c r="T114" s="76">
        <f>(B101*8*22*12)+S96</f>
        <v>343947.5</v>
      </c>
    </row>
    <row r="115" spans="1:22" ht="15" thickBot="1">
      <c r="A115" s="9" t="s">
        <v>30</v>
      </c>
      <c r="B115" s="11">
        <v>4</v>
      </c>
      <c r="C115" s="3">
        <v>0</v>
      </c>
      <c r="D115" s="1">
        <v>1</v>
      </c>
      <c r="E115" s="5">
        <v>0</v>
      </c>
      <c r="F115" s="3">
        <v>0</v>
      </c>
      <c r="G115" s="1">
        <v>1</v>
      </c>
      <c r="H115" s="5">
        <v>1</v>
      </c>
      <c r="I115" s="3">
        <v>0</v>
      </c>
      <c r="J115" s="1">
        <v>0</v>
      </c>
      <c r="K115" s="5">
        <v>1</v>
      </c>
      <c r="L115" s="3">
        <v>0</v>
      </c>
      <c r="M115" s="1">
        <v>0</v>
      </c>
      <c r="N115" s="5">
        <v>1</v>
      </c>
      <c r="O115" s="50">
        <f>SUM(C115:N115)</f>
        <v>5</v>
      </c>
    </row>
    <row r="116" spans="1:22" ht="18.600000000000001" thickBot="1">
      <c r="A116" s="10" t="s">
        <v>9</v>
      </c>
      <c r="B116" s="62">
        <f>T114-S96</f>
        <v>44352</v>
      </c>
      <c r="C116" s="7">
        <v>5263.5</v>
      </c>
      <c r="D116" s="25">
        <v>6065</v>
      </c>
      <c r="E116" s="26">
        <v>6146.5</v>
      </c>
      <c r="F116" s="7">
        <v>6207.5</v>
      </c>
      <c r="G116" s="6">
        <v>6311</v>
      </c>
      <c r="H116" s="8">
        <v>5429</v>
      </c>
      <c r="I116" s="7">
        <v>3929</v>
      </c>
      <c r="J116" s="6">
        <v>4233</v>
      </c>
      <c r="K116" s="8">
        <v>4301</v>
      </c>
      <c r="L116" s="7">
        <v>4060</v>
      </c>
      <c r="M116" s="6">
        <v>4144</v>
      </c>
      <c r="N116" s="8">
        <v>4692</v>
      </c>
      <c r="O116" s="52">
        <f>SUM(C116:N116)</f>
        <v>60781.5</v>
      </c>
      <c r="S116" s="131">
        <f>S96+O116</f>
        <v>360377</v>
      </c>
      <c r="T116" s="132"/>
      <c r="U116" s="133" t="s">
        <v>45</v>
      </c>
      <c r="V116" s="133"/>
    </row>
    <row r="117" spans="1:22" ht="15" thickTop="1"/>
    <row r="120" spans="1:22" ht="21.6" thickBot="1">
      <c r="A120" s="2" t="s">
        <v>64</v>
      </c>
    </row>
    <row r="121" spans="1:22" ht="15.6" thickTop="1" thickBot="1">
      <c r="A121" s="58" t="s">
        <v>50</v>
      </c>
      <c r="B121" s="60">
        <v>21</v>
      </c>
      <c r="C121" s="127">
        <v>2022</v>
      </c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9"/>
    </row>
    <row r="122" spans="1:22" ht="15.6" thickTop="1" thickBot="1">
      <c r="A122" s="15" t="s">
        <v>0</v>
      </c>
      <c r="B122" s="16" t="s">
        <v>10</v>
      </c>
      <c r="C122" s="17" t="s">
        <v>16</v>
      </c>
      <c r="D122" s="18" t="s">
        <v>17</v>
      </c>
      <c r="E122" s="19" t="s">
        <v>18</v>
      </c>
      <c r="F122" s="17" t="s">
        <v>19</v>
      </c>
      <c r="G122" s="18" t="s">
        <v>20</v>
      </c>
      <c r="H122" s="19" t="s">
        <v>21</v>
      </c>
      <c r="I122" s="17" t="s">
        <v>22</v>
      </c>
      <c r="J122" s="18" t="s">
        <v>23</v>
      </c>
      <c r="K122" s="19" t="s">
        <v>24</v>
      </c>
      <c r="L122" s="17" t="s">
        <v>25</v>
      </c>
      <c r="M122" s="18" t="s">
        <v>26</v>
      </c>
      <c r="N122" s="19" t="s">
        <v>27</v>
      </c>
      <c r="O122" s="49" t="s">
        <v>43</v>
      </c>
    </row>
    <row r="123" spans="1:22" ht="15" thickBot="1">
      <c r="A123" s="9" t="s">
        <v>1</v>
      </c>
      <c r="B123" s="11">
        <v>0</v>
      </c>
      <c r="C123" s="3">
        <v>0</v>
      </c>
      <c r="D123" s="1">
        <v>0</v>
      </c>
      <c r="E123" s="5">
        <v>0</v>
      </c>
      <c r="F123" s="3">
        <v>0</v>
      </c>
      <c r="G123" s="1">
        <v>0</v>
      </c>
      <c r="H123" s="5">
        <v>0</v>
      </c>
      <c r="I123" s="3">
        <v>0</v>
      </c>
      <c r="J123" s="1">
        <v>0</v>
      </c>
      <c r="K123" s="5">
        <v>0</v>
      </c>
      <c r="L123" s="3">
        <v>0</v>
      </c>
      <c r="M123" s="1">
        <v>0</v>
      </c>
      <c r="N123" s="5">
        <v>0</v>
      </c>
      <c r="O123" s="46">
        <f t="shared" ref="O123:O126" si="12">SUM(C123:N123)</f>
        <v>0</v>
      </c>
    </row>
    <row r="124" spans="1:22" ht="15" thickBot="1">
      <c r="A124" s="9" t="s">
        <v>2</v>
      </c>
      <c r="B124" s="11">
        <v>0</v>
      </c>
      <c r="C124" s="3">
        <v>0</v>
      </c>
      <c r="D124" s="1">
        <v>0</v>
      </c>
      <c r="E124" s="5">
        <v>0</v>
      </c>
      <c r="F124" s="3">
        <v>0</v>
      </c>
      <c r="G124" s="1">
        <v>0</v>
      </c>
      <c r="H124" s="5">
        <v>0</v>
      </c>
      <c r="I124" s="3">
        <v>0</v>
      </c>
      <c r="J124" s="1">
        <v>0</v>
      </c>
      <c r="K124" s="5">
        <v>0</v>
      </c>
      <c r="L124" s="3">
        <v>0</v>
      </c>
      <c r="M124" s="1">
        <v>0</v>
      </c>
      <c r="N124" s="5">
        <v>0</v>
      </c>
      <c r="O124" s="46">
        <f t="shared" si="12"/>
        <v>0</v>
      </c>
    </row>
    <row r="125" spans="1:22" ht="15" thickBot="1">
      <c r="A125" s="9" t="s">
        <v>5</v>
      </c>
      <c r="B125" s="11">
        <v>0</v>
      </c>
      <c r="C125" s="3">
        <v>0</v>
      </c>
      <c r="D125" s="1">
        <v>0</v>
      </c>
      <c r="E125" s="5">
        <v>0</v>
      </c>
      <c r="F125" s="3">
        <v>0</v>
      </c>
      <c r="G125" s="1">
        <v>0</v>
      </c>
      <c r="H125" s="5">
        <v>0</v>
      </c>
      <c r="I125" s="3">
        <v>0</v>
      </c>
      <c r="J125" s="1">
        <v>0</v>
      </c>
      <c r="K125" s="5">
        <v>0</v>
      </c>
      <c r="L125" s="3">
        <v>0</v>
      </c>
      <c r="M125" s="1">
        <v>0</v>
      </c>
      <c r="N125" s="5">
        <v>0</v>
      </c>
      <c r="O125" s="46">
        <f t="shared" si="12"/>
        <v>0</v>
      </c>
    </row>
    <row r="126" spans="1:22" ht="15" thickBot="1">
      <c r="A126" s="9" t="s">
        <v>3</v>
      </c>
      <c r="B126" s="11">
        <v>0</v>
      </c>
      <c r="C126" s="3">
        <v>0</v>
      </c>
      <c r="D126" s="1">
        <v>0</v>
      </c>
      <c r="E126" s="5">
        <v>0</v>
      </c>
      <c r="F126" s="3">
        <v>0</v>
      </c>
      <c r="G126" s="1">
        <v>0</v>
      </c>
      <c r="H126" s="5">
        <v>0</v>
      </c>
      <c r="I126" s="3">
        <v>0</v>
      </c>
      <c r="J126" s="1">
        <v>0</v>
      </c>
      <c r="K126" s="5">
        <v>0</v>
      </c>
      <c r="L126" s="3">
        <v>0</v>
      </c>
      <c r="M126" s="1">
        <v>0</v>
      </c>
      <c r="N126" s="5">
        <v>0</v>
      </c>
      <c r="O126" s="46">
        <f t="shared" si="12"/>
        <v>0</v>
      </c>
    </row>
    <row r="127" spans="1:22" ht="15" thickBot="1">
      <c r="A127" s="9" t="s">
        <v>49</v>
      </c>
      <c r="B127" s="11">
        <f>B121*4</f>
        <v>84</v>
      </c>
      <c r="C127" s="3">
        <v>0</v>
      </c>
      <c r="D127" s="1">
        <v>0</v>
      </c>
      <c r="E127" s="5">
        <v>0</v>
      </c>
      <c r="F127" s="3">
        <v>0</v>
      </c>
      <c r="G127" s="1">
        <v>0</v>
      </c>
      <c r="H127" s="5">
        <v>0</v>
      </c>
      <c r="I127" s="3">
        <v>0</v>
      </c>
      <c r="J127" s="1">
        <v>0</v>
      </c>
      <c r="K127" s="5">
        <v>0</v>
      </c>
      <c r="L127" s="3">
        <v>0</v>
      </c>
      <c r="M127" s="1">
        <v>0</v>
      </c>
      <c r="N127" s="5">
        <v>0</v>
      </c>
      <c r="O127" s="46">
        <f>SUM(C127:N127)</f>
        <v>0</v>
      </c>
    </row>
    <row r="128" spans="1:22">
      <c r="A128" s="9" t="s">
        <v>7</v>
      </c>
      <c r="B128" s="11">
        <v>0</v>
      </c>
      <c r="C128" s="3">
        <v>1</v>
      </c>
      <c r="D128" s="1">
        <v>0</v>
      </c>
      <c r="E128" s="5">
        <v>0</v>
      </c>
      <c r="F128" s="3">
        <v>0</v>
      </c>
      <c r="G128" s="1">
        <v>0</v>
      </c>
      <c r="H128" s="5">
        <v>0</v>
      </c>
      <c r="I128" s="3">
        <v>0</v>
      </c>
      <c r="J128" s="1">
        <v>0</v>
      </c>
      <c r="K128" s="5">
        <v>0</v>
      </c>
      <c r="L128" s="3">
        <v>0</v>
      </c>
      <c r="M128" s="1">
        <v>0</v>
      </c>
      <c r="N128" s="5">
        <v>0</v>
      </c>
      <c r="O128" s="50">
        <f>SUM(C128:N128)</f>
        <v>1</v>
      </c>
    </row>
    <row r="129" spans="1:22">
      <c r="A129" s="9" t="s">
        <v>8</v>
      </c>
      <c r="B129" s="11">
        <v>0</v>
      </c>
      <c r="C129" s="3">
        <v>0</v>
      </c>
      <c r="D129" s="1">
        <v>0</v>
      </c>
      <c r="E129" s="5">
        <v>0</v>
      </c>
      <c r="F129" s="3">
        <v>0</v>
      </c>
      <c r="G129" s="1">
        <v>0</v>
      </c>
      <c r="H129" s="5">
        <v>0</v>
      </c>
      <c r="I129" s="3">
        <v>0</v>
      </c>
      <c r="J129" s="1">
        <v>0</v>
      </c>
      <c r="K129" s="5">
        <v>0</v>
      </c>
      <c r="L129" s="3">
        <v>0</v>
      </c>
      <c r="M129" s="1">
        <v>0</v>
      </c>
      <c r="N129" s="5">
        <v>0</v>
      </c>
      <c r="O129" s="50">
        <f t="shared" ref="O129:O134" si="13">SUM(C129:N129)</f>
        <v>0</v>
      </c>
    </row>
    <row r="130" spans="1:22">
      <c r="A130" s="9" t="s">
        <v>13</v>
      </c>
      <c r="B130" s="11">
        <v>0</v>
      </c>
      <c r="C130" s="3">
        <v>0</v>
      </c>
      <c r="D130" s="1">
        <v>0</v>
      </c>
      <c r="E130" s="5">
        <v>0</v>
      </c>
      <c r="F130" s="3">
        <v>0</v>
      </c>
      <c r="G130" s="1">
        <v>0</v>
      </c>
      <c r="H130" s="5">
        <v>0</v>
      </c>
      <c r="I130" s="3">
        <v>0</v>
      </c>
      <c r="J130" s="1">
        <v>0</v>
      </c>
      <c r="K130" s="5">
        <v>0</v>
      </c>
      <c r="L130" s="3">
        <v>0</v>
      </c>
      <c r="M130" s="1">
        <v>0</v>
      </c>
      <c r="N130" s="5">
        <v>0</v>
      </c>
      <c r="O130" s="50">
        <f t="shared" si="13"/>
        <v>0</v>
      </c>
    </row>
    <row r="131" spans="1:22">
      <c r="A131" s="9" t="s">
        <v>14</v>
      </c>
      <c r="B131" s="11">
        <v>0</v>
      </c>
      <c r="C131" s="3">
        <v>0</v>
      </c>
      <c r="D131" s="1">
        <v>0</v>
      </c>
      <c r="E131" s="5">
        <v>0</v>
      </c>
      <c r="F131" s="3">
        <v>0</v>
      </c>
      <c r="G131" s="1">
        <v>0</v>
      </c>
      <c r="H131" s="5">
        <v>0</v>
      </c>
      <c r="I131" s="3">
        <v>0</v>
      </c>
      <c r="J131" s="1">
        <v>0</v>
      </c>
      <c r="K131" s="5">
        <v>0</v>
      </c>
      <c r="L131" s="3">
        <v>0</v>
      </c>
      <c r="M131" s="1">
        <v>0</v>
      </c>
      <c r="N131" s="5">
        <v>0</v>
      </c>
      <c r="O131" s="50">
        <f t="shared" si="13"/>
        <v>0</v>
      </c>
    </row>
    <row r="132" spans="1:22">
      <c r="A132" s="9" t="s">
        <v>15</v>
      </c>
      <c r="B132" s="11">
        <v>0</v>
      </c>
      <c r="C132" s="3">
        <v>0</v>
      </c>
      <c r="D132" s="1">
        <v>0</v>
      </c>
      <c r="E132" s="5">
        <v>0</v>
      </c>
      <c r="F132" s="3">
        <v>0</v>
      </c>
      <c r="G132" s="1">
        <v>0</v>
      </c>
      <c r="H132" s="5">
        <v>0</v>
      </c>
      <c r="I132" s="3">
        <v>0</v>
      </c>
      <c r="J132" s="1">
        <v>0</v>
      </c>
      <c r="K132" s="5">
        <v>0</v>
      </c>
      <c r="L132" s="3">
        <v>0</v>
      </c>
      <c r="M132" s="1">
        <v>0</v>
      </c>
      <c r="N132" s="5">
        <v>0</v>
      </c>
      <c r="O132" s="50">
        <f t="shared" si="13"/>
        <v>0</v>
      </c>
      <c r="S132" s="130" t="s">
        <v>113</v>
      </c>
      <c r="T132" s="130"/>
      <c r="U132" s="130"/>
    </row>
    <row r="133" spans="1:22">
      <c r="A133" s="9" t="s">
        <v>4</v>
      </c>
      <c r="B133" s="11">
        <v>0</v>
      </c>
      <c r="C133" s="3">
        <v>0</v>
      </c>
      <c r="D133" s="1">
        <v>0</v>
      </c>
      <c r="E133" s="5">
        <v>0</v>
      </c>
      <c r="F133" s="3">
        <v>0</v>
      </c>
      <c r="G133" s="1">
        <v>0</v>
      </c>
      <c r="H133" s="5">
        <v>0</v>
      </c>
      <c r="I133" s="3">
        <v>0</v>
      </c>
      <c r="J133" s="1">
        <v>0</v>
      </c>
      <c r="K133" s="5">
        <v>0</v>
      </c>
      <c r="L133" s="3">
        <v>0</v>
      </c>
      <c r="M133" s="1">
        <v>0</v>
      </c>
      <c r="N133" s="5">
        <v>0</v>
      </c>
      <c r="O133" s="50">
        <f t="shared" si="13"/>
        <v>0</v>
      </c>
      <c r="S133" s="130"/>
      <c r="T133" s="130"/>
      <c r="U133" s="130"/>
    </row>
    <row r="134" spans="1:22" ht="18">
      <c r="A134" s="9" t="s">
        <v>12</v>
      </c>
      <c r="B134" s="11">
        <v>0</v>
      </c>
      <c r="C134" s="3">
        <v>0</v>
      </c>
      <c r="D134" s="1">
        <v>0</v>
      </c>
      <c r="E134" s="5">
        <v>0</v>
      </c>
      <c r="F134" s="3">
        <v>0</v>
      </c>
      <c r="G134" s="1">
        <v>0</v>
      </c>
      <c r="H134" s="5">
        <v>0</v>
      </c>
      <c r="I134" s="3">
        <v>0</v>
      </c>
      <c r="J134" s="1">
        <v>0</v>
      </c>
      <c r="K134" s="5">
        <v>0</v>
      </c>
      <c r="L134" s="3">
        <v>0</v>
      </c>
      <c r="M134" s="1">
        <v>0</v>
      </c>
      <c r="N134" s="5">
        <v>0</v>
      </c>
      <c r="O134" s="50">
        <f t="shared" si="13"/>
        <v>0</v>
      </c>
      <c r="T134" s="76">
        <f>(B121*8*22*12)+S116</f>
        <v>404729</v>
      </c>
    </row>
    <row r="135" spans="1:22" ht="15" thickBot="1">
      <c r="A135" s="9" t="s">
        <v>30</v>
      </c>
      <c r="B135" s="11">
        <v>4</v>
      </c>
      <c r="C135" s="3">
        <v>0</v>
      </c>
      <c r="D135" s="1">
        <v>0</v>
      </c>
      <c r="E135" s="5">
        <v>0</v>
      </c>
      <c r="F135" s="3">
        <v>0</v>
      </c>
      <c r="G135" s="1">
        <v>0</v>
      </c>
      <c r="H135" s="5">
        <v>0</v>
      </c>
      <c r="I135" s="3">
        <v>0</v>
      </c>
      <c r="J135" s="1">
        <v>0</v>
      </c>
      <c r="K135" s="5">
        <v>0</v>
      </c>
      <c r="L135" s="3">
        <v>0</v>
      </c>
      <c r="M135" s="1">
        <v>0</v>
      </c>
      <c r="N135" s="5">
        <v>0</v>
      </c>
      <c r="O135" s="50">
        <f>SUM(C135:N135)</f>
        <v>0</v>
      </c>
    </row>
    <row r="136" spans="1:22" ht="18.600000000000001" thickBot="1">
      <c r="A136" s="10" t="s">
        <v>9</v>
      </c>
      <c r="B136" s="62">
        <f>T134-S116</f>
        <v>44352</v>
      </c>
      <c r="C136" s="7">
        <v>0</v>
      </c>
      <c r="D136" s="25">
        <v>0</v>
      </c>
      <c r="E136" s="26">
        <v>0</v>
      </c>
      <c r="F136" s="7">
        <v>0</v>
      </c>
      <c r="G136" s="6">
        <v>0</v>
      </c>
      <c r="H136" s="8">
        <v>0</v>
      </c>
      <c r="I136" s="7">
        <v>0</v>
      </c>
      <c r="J136" s="6">
        <v>0</v>
      </c>
      <c r="K136" s="8">
        <v>0</v>
      </c>
      <c r="L136" s="7">
        <v>0</v>
      </c>
      <c r="M136" s="6">
        <v>0</v>
      </c>
      <c r="N136" s="8">
        <v>0</v>
      </c>
      <c r="O136" s="52">
        <f>SUM(C136:N136)</f>
        <v>0</v>
      </c>
      <c r="S136" s="131">
        <f>S116+O136</f>
        <v>360377</v>
      </c>
      <c r="T136" s="132"/>
      <c r="U136" s="133" t="s">
        <v>45</v>
      </c>
      <c r="V136" s="133"/>
    </row>
    <row r="137" spans="1:22" ht="15" thickTop="1"/>
  </sheetData>
  <mergeCells count="29">
    <mergeCell ref="C121:N121"/>
    <mergeCell ref="S132:U133"/>
    <mergeCell ref="S136:T136"/>
    <mergeCell ref="U136:V136"/>
    <mergeCell ref="C21:N21"/>
    <mergeCell ref="S36:T36"/>
    <mergeCell ref="U36:V36"/>
    <mergeCell ref="S32:U33"/>
    <mergeCell ref="C61:N61"/>
    <mergeCell ref="S72:U73"/>
    <mergeCell ref="S76:T76"/>
    <mergeCell ref="U76:V76"/>
    <mergeCell ref="C41:N41"/>
    <mergeCell ref="S52:U53"/>
    <mergeCell ref="S56:T56"/>
    <mergeCell ref="U56:V56"/>
    <mergeCell ref="C2:N2"/>
    <mergeCell ref="S14:U15"/>
    <mergeCell ref="S17:T17"/>
    <mergeCell ref="S18:T18"/>
    <mergeCell ref="U18:V18"/>
    <mergeCell ref="C101:N101"/>
    <mergeCell ref="S112:U113"/>
    <mergeCell ref="S116:T116"/>
    <mergeCell ref="U116:V116"/>
    <mergeCell ref="C81:N81"/>
    <mergeCell ref="S92:U93"/>
    <mergeCell ref="S96:T96"/>
    <mergeCell ref="U96:V9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523BE-0791-4A8D-864D-55293DF11A4B}">
  <dimension ref="A1:V115"/>
  <sheetViews>
    <sheetView topLeftCell="G1" zoomScale="75" zoomScaleNormal="75" workbookViewId="0">
      <selection activeCell="L18" sqref="L18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0.6640625" customWidth="1"/>
    <col min="10" max="10" width="10" customWidth="1"/>
    <col min="11" max="11" width="10.33203125" customWidth="1"/>
    <col min="12" max="12" width="11" customWidth="1"/>
    <col min="13" max="13" width="10.33203125" customWidth="1"/>
    <col min="14" max="14" width="10.21875" customWidth="1"/>
    <col min="15" max="15" width="10.88671875" style="122" customWidth="1"/>
    <col min="16" max="18" width="0" hidden="1" customWidth="1"/>
    <col min="20" max="20" width="16.77734375" customWidth="1"/>
  </cols>
  <sheetData>
    <row r="1" spans="1:21" ht="21.6" thickBot="1">
      <c r="A1" s="2" t="s">
        <v>102</v>
      </c>
    </row>
    <row r="2" spans="1:21" ht="15.6" thickTop="1" thickBot="1">
      <c r="A2" s="58" t="s">
        <v>50</v>
      </c>
      <c r="B2" s="60">
        <v>9</v>
      </c>
      <c r="C2" s="127">
        <v>2021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1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123" t="s">
        <v>43</v>
      </c>
    </row>
    <row r="4" spans="1:21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21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21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21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21" ht="15" thickBot="1">
      <c r="A8" s="9" t="s">
        <v>6</v>
      </c>
      <c r="B8" s="11" t="s">
        <v>11</v>
      </c>
      <c r="C8" s="3"/>
      <c r="D8" s="1"/>
      <c r="E8" s="5"/>
      <c r="F8" s="3"/>
      <c r="G8" s="1"/>
      <c r="H8" s="5"/>
      <c r="I8" s="3">
        <v>3</v>
      </c>
      <c r="J8" s="1">
        <v>3</v>
      </c>
      <c r="K8" s="5">
        <v>1</v>
      </c>
      <c r="L8" s="32">
        <v>3</v>
      </c>
      <c r="M8" s="1">
        <v>2</v>
      </c>
      <c r="N8" s="4">
        <v>0</v>
      </c>
      <c r="O8" s="46">
        <f>SUM(C8:N8)</f>
        <v>12</v>
      </c>
    </row>
    <row r="9" spans="1:21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1</v>
      </c>
      <c r="K9" s="5">
        <v>0</v>
      </c>
      <c r="L9" s="3">
        <v>0</v>
      </c>
      <c r="M9" s="1">
        <v>0</v>
      </c>
      <c r="N9" s="4">
        <v>0</v>
      </c>
      <c r="O9" s="87">
        <f>SUM(C9:N9)</f>
        <v>1</v>
      </c>
    </row>
    <row r="10" spans="1:2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87">
        <f t="shared" ref="O10:O15" si="1">SUM(C10:N10)</f>
        <v>0</v>
      </c>
    </row>
    <row r="11" spans="1:2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87">
        <f t="shared" si="1"/>
        <v>0</v>
      </c>
    </row>
    <row r="12" spans="1:21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87">
        <f t="shared" si="1"/>
        <v>0</v>
      </c>
    </row>
    <row r="13" spans="1:2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87">
        <f t="shared" si="1"/>
        <v>0</v>
      </c>
    </row>
    <row r="14" spans="1:2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87">
        <f t="shared" si="1"/>
        <v>0</v>
      </c>
      <c r="S14" s="130" t="s">
        <v>79</v>
      </c>
      <c r="T14" s="130"/>
      <c r="U14" s="130"/>
    </row>
    <row r="15" spans="1:2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87">
        <f t="shared" si="1"/>
        <v>0</v>
      </c>
      <c r="S15" s="130"/>
      <c r="T15" s="130"/>
      <c r="U15" s="130"/>
    </row>
    <row r="16" spans="1:21" ht="18">
      <c r="A16" s="9" t="s">
        <v>30</v>
      </c>
      <c r="B16" s="11" t="s">
        <v>31</v>
      </c>
      <c r="C16" s="3"/>
      <c r="D16" s="1"/>
      <c r="E16" s="5"/>
      <c r="F16" s="3"/>
      <c r="G16" s="1">
        <v>1</v>
      </c>
      <c r="H16" s="5">
        <v>0</v>
      </c>
      <c r="I16" s="3">
        <v>0</v>
      </c>
      <c r="J16" s="1">
        <v>0</v>
      </c>
      <c r="K16" s="5">
        <v>1</v>
      </c>
      <c r="L16" s="3">
        <v>0</v>
      </c>
      <c r="M16" s="1">
        <v>0</v>
      </c>
      <c r="N16" s="4">
        <v>0</v>
      </c>
      <c r="O16" s="87">
        <f>SUM(C16:N16)</f>
        <v>2</v>
      </c>
      <c r="T16" s="45">
        <f>B2*8*22*6</f>
        <v>9504</v>
      </c>
    </row>
    <row r="17" spans="1:22" ht="18" thickBot="1">
      <c r="A17" s="10" t="s">
        <v>9</v>
      </c>
      <c r="B17" s="12"/>
      <c r="C17" s="27"/>
      <c r="D17" s="27"/>
      <c r="E17" s="28"/>
      <c r="F17" s="7"/>
      <c r="G17" s="6"/>
      <c r="H17" s="8"/>
      <c r="I17" s="7">
        <v>1664</v>
      </c>
      <c r="J17" s="6">
        <v>1746</v>
      </c>
      <c r="K17" s="8">
        <v>1597</v>
      </c>
      <c r="L17" s="125">
        <v>1594</v>
      </c>
      <c r="M17" s="6">
        <v>2042</v>
      </c>
      <c r="N17" s="14">
        <v>2183</v>
      </c>
      <c r="O17" s="124">
        <f>SUM(C17:N17)</f>
        <v>10826</v>
      </c>
      <c r="S17" s="134"/>
      <c r="T17" s="134"/>
    </row>
    <row r="18" spans="1:22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S18" s="131">
        <f>T16-O17</f>
        <v>-1322</v>
      </c>
      <c r="T18" s="132"/>
      <c r="U18" s="133" t="s">
        <v>45</v>
      </c>
      <c r="V18" s="133"/>
    </row>
    <row r="20" spans="1:22" ht="21.6" thickBot="1">
      <c r="A20" s="2" t="s">
        <v>108</v>
      </c>
    </row>
    <row r="21" spans="1:22" ht="15.6" thickTop="1" thickBot="1">
      <c r="A21" s="58" t="s">
        <v>50</v>
      </c>
      <c r="B21" s="60">
        <v>9</v>
      </c>
      <c r="C21" s="127">
        <f>C2+1</f>
        <v>2022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22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123" t="s">
        <v>43</v>
      </c>
    </row>
    <row r="23" spans="1:22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22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22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22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22" ht="15" thickBot="1">
      <c r="A27" s="9" t="s">
        <v>49</v>
      </c>
      <c r="B27" s="11">
        <f>B21*4</f>
        <v>36</v>
      </c>
      <c r="C27" s="3"/>
      <c r="D27" s="1"/>
      <c r="E27" s="5"/>
      <c r="F27" s="3"/>
      <c r="G27" s="1"/>
      <c r="H27" s="5"/>
      <c r="I27" s="3"/>
      <c r="J27" s="1"/>
      <c r="K27" s="5"/>
      <c r="L27" s="3"/>
      <c r="M27" s="1"/>
      <c r="N27" s="4"/>
      <c r="O27" s="46">
        <f>SUM(C27:N27)</f>
        <v>0</v>
      </c>
    </row>
    <row r="28" spans="1:22">
      <c r="A28" s="9" t="s">
        <v>7</v>
      </c>
      <c r="B28" s="11">
        <v>0</v>
      </c>
      <c r="C28" s="3"/>
      <c r="D28" s="1"/>
      <c r="E28" s="5"/>
      <c r="F28" s="3"/>
      <c r="G28" s="1"/>
      <c r="H28" s="5"/>
      <c r="I28" s="3"/>
      <c r="J28" s="1"/>
      <c r="K28" s="5"/>
      <c r="L28" s="3"/>
      <c r="M28" s="1"/>
      <c r="N28" s="4"/>
      <c r="O28" s="87">
        <f>SUM(C28:N28)</f>
        <v>0</v>
      </c>
    </row>
    <row r="29" spans="1:22">
      <c r="A29" s="9" t="s">
        <v>8</v>
      </c>
      <c r="B29" s="11">
        <v>0</v>
      </c>
      <c r="C29" s="3"/>
      <c r="D29" s="1"/>
      <c r="E29" s="5"/>
      <c r="F29" s="3"/>
      <c r="G29" s="1"/>
      <c r="H29" s="5"/>
      <c r="I29" s="3"/>
      <c r="J29" s="1"/>
      <c r="K29" s="5"/>
      <c r="L29" s="3"/>
      <c r="M29" s="1"/>
      <c r="N29" s="4"/>
      <c r="O29" s="87">
        <f t="shared" ref="O29:O34" si="3">SUM(C29:N29)</f>
        <v>0</v>
      </c>
    </row>
    <row r="30" spans="1:22">
      <c r="A30" s="9" t="s">
        <v>13</v>
      </c>
      <c r="B30" s="11">
        <v>0</v>
      </c>
      <c r="C30" s="3"/>
      <c r="D30" s="1"/>
      <c r="E30" s="5"/>
      <c r="F30" s="3"/>
      <c r="G30" s="1"/>
      <c r="H30" s="5"/>
      <c r="I30" s="3"/>
      <c r="J30" s="1"/>
      <c r="K30" s="5"/>
      <c r="L30" s="3"/>
      <c r="M30" s="1"/>
      <c r="N30" s="4"/>
      <c r="O30" s="87">
        <f t="shared" si="3"/>
        <v>0</v>
      </c>
    </row>
    <row r="31" spans="1:22">
      <c r="A31" s="9" t="s">
        <v>14</v>
      </c>
      <c r="B31" s="11">
        <v>0</v>
      </c>
      <c r="C31" s="3"/>
      <c r="D31" s="1"/>
      <c r="E31" s="5"/>
      <c r="F31" s="3"/>
      <c r="G31" s="1"/>
      <c r="H31" s="5"/>
      <c r="I31" s="3"/>
      <c r="J31" s="1"/>
      <c r="K31" s="5"/>
      <c r="L31" s="3"/>
      <c r="M31" s="1"/>
      <c r="N31" s="4"/>
      <c r="O31" s="87">
        <f t="shared" si="3"/>
        <v>0</v>
      </c>
    </row>
    <row r="32" spans="1:22">
      <c r="A32" s="9" t="s">
        <v>15</v>
      </c>
      <c r="B32" s="11">
        <v>0</v>
      </c>
      <c r="C32" s="3"/>
      <c r="D32" s="1"/>
      <c r="E32" s="5"/>
      <c r="F32" s="3"/>
      <c r="G32" s="1"/>
      <c r="H32" s="5"/>
      <c r="I32" s="3"/>
      <c r="J32" s="1"/>
      <c r="K32" s="5"/>
      <c r="L32" s="3"/>
      <c r="M32" s="1"/>
      <c r="N32" s="4"/>
      <c r="O32" s="87">
        <f t="shared" si="3"/>
        <v>0</v>
      </c>
      <c r="S32" s="130" t="s">
        <v>105</v>
      </c>
      <c r="T32" s="130"/>
      <c r="U32" s="130"/>
    </row>
    <row r="33" spans="1:22" ht="14.4" customHeight="1">
      <c r="A33" s="9" t="s">
        <v>4</v>
      </c>
      <c r="B33" s="11">
        <v>0</v>
      </c>
      <c r="C33" s="3"/>
      <c r="D33" s="1"/>
      <c r="E33" s="5"/>
      <c r="F33" s="3"/>
      <c r="G33" s="1"/>
      <c r="H33" s="5"/>
      <c r="I33" s="3"/>
      <c r="J33" s="1"/>
      <c r="K33" s="5"/>
      <c r="L33" s="3"/>
      <c r="M33" s="1"/>
      <c r="N33" s="4"/>
      <c r="O33" s="87">
        <f t="shared" si="3"/>
        <v>0</v>
      </c>
      <c r="S33" s="130"/>
      <c r="T33" s="130"/>
      <c r="U33" s="130"/>
    </row>
    <row r="34" spans="1:22" ht="14.4" customHeight="1">
      <c r="A34" s="9" t="s">
        <v>12</v>
      </c>
      <c r="B34" s="11">
        <v>0</v>
      </c>
      <c r="C34" s="3"/>
      <c r="D34" s="1"/>
      <c r="E34" s="5"/>
      <c r="F34" s="3"/>
      <c r="G34" s="1"/>
      <c r="H34" s="5"/>
      <c r="I34" s="3"/>
      <c r="J34" s="1"/>
      <c r="K34" s="5"/>
      <c r="L34" s="3"/>
      <c r="M34" s="1"/>
      <c r="N34" s="4"/>
      <c r="O34" s="87">
        <f t="shared" si="3"/>
        <v>0</v>
      </c>
      <c r="T34" s="45">
        <f>S18+(B21*22*8*12)</f>
        <v>17686</v>
      </c>
    </row>
    <row r="35" spans="1:22" ht="18" thickBot="1">
      <c r="A35" s="9" t="s">
        <v>30</v>
      </c>
      <c r="B35" s="11" t="s">
        <v>31</v>
      </c>
      <c r="C35" s="3"/>
      <c r="D35" s="1"/>
      <c r="E35" s="5"/>
      <c r="F35" s="3"/>
      <c r="G35" s="1"/>
      <c r="H35" s="5"/>
      <c r="I35" s="3"/>
      <c r="J35" s="1"/>
      <c r="K35" s="5"/>
      <c r="L35" s="3"/>
      <c r="M35" s="1"/>
      <c r="N35" s="4"/>
      <c r="O35" s="87">
        <f>SUM(C35:N35)</f>
        <v>0</v>
      </c>
      <c r="S35" s="134"/>
      <c r="T35" s="134"/>
    </row>
    <row r="36" spans="1:22" ht="18.600000000000001" customHeight="1" thickBot="1">
      <c r="A36" s="10" t="s">
        <v>9</v>
      </c>
      <c r="B36" s="12"/>
      <c r="C36" s="27"/>
      <c r="D36" s="27"/>
      <c r="E36" s="28"/>
      <c r="F36" s="7"/>
      <c r="G36" s="6"/>
      <c r="H36" s="8"/>
      <c r="I36" s="7"/>
      <c r="J36" s="6"/>
      <c r="K36" s="8"/>
      <c r="L36" s="7"/>
      <c r="M36" s="6"/>
      <c r="N36" s="14"/>
      <c r="O36" s="124">
        <f>SUM(C36:N36)</f>
        <v>0</v>
      </c>
      <c r="S36" s="131">
        <f>S18+O36</f>
        <v>-1322</v>
      </c>
      <c r="T36" s="132"/>
      <c r="U36" s="133" t="s">
        <v>45</v>
      </c>
      <c r="V36" s="133"/>
    </row>
    <row r="37" spans="1:22" ht="15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9" spans="1:22" ht="21.6" thickBot="1">
      <c r="A39" s="2" t="s">
        <v>109</v>
      </c>
    </row>
    <row r="40" spans="1:22" ht="15.6" thickTop="1" thickBot="1">
      <c r="A40" s="58" t="s">
        <v>50</v>
      </c>
      <c r="B40" s="60">
        <v>9</v>
      </c>
      <c r="C40" s="127">
        <f>C21+1</f>
        <v>2023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9"/>
    </row>
    <row r="41" spans="1:22" ht="15.6" thickTop="1" thickBot="1">
      <c r="A41" s="15" t="s">
        <v>0</v>
      </c>
      <c r="B41" s="16" t="s">
        <v>10</v>
      </c>
      <c r="C41" s="17" t="s">
        <v>16</v>
      </c>
      <c r="D41" s="18" t="s">
        <v>17</v>
      </c>
      <c r="E41" s="19" t="s">
        <v>18</v>
      </c>
      <c r="F41" s="17" t="s">
        <v>19</v>
      </c>
      <c r="G41" s="18" t="s">
        <v>20</v>
      </c>
      <c r="H41" s="19" t="s">
        <v>21</v>
      </c>
      <c r="I41" s="17" t="s">
        <v>22</v>
      </c>
      <c r="J41" s="18" t="s">
        <v>23</v>
      </c>
      <c r="K41" s="19" t="s">
        <v>24</v>
      </c>
      <c r="L41" s="17" t="s">
        <v>25</v>
      </c>
      <c r="M41" s="18" t="s">
        <v>26</v>
      </c>
      <c r="N41" s="20" t="s">
        <v>27</v>
      </c>
      <c r="O41" s="123" t="s">
        <v>43</v>
      </c>
    </row>
    <row r="42" spans="1:22" ht="15" thickBot="1">
      <c r="A42" s="9" t="s">
        <v>1</v>
      </c>
      <c r="B42" s="11">
        <v>0</v>
      </c>
      <c r="C42" s="3">
        <v>0</v>
      </c>
      <c r="D42" s="1">
        <v>0</v>
      </c>
      <c r="E42" s="5">
        <v>0</v>
      </c>
      <c r="F42" s="3">
        <v>0</v>
      </c>
      <c r="G42" s="1">
        <v>0</v>
      </c>
      <c r="H42" s="5">
        <v>0</v>
      </c>
      <c r="I42" s="3">
        <v>0</v>
      </c>
      <c r="J42" s="1">
        <v>0</v>
      </c>
      <c r="K42" s="5">
        <v>0</v>
      </c>
      <c r="L42" s="3">
        <v>0</v>
      </c>
      <c r="M42" s="1">
        <v>0</v>
      </c>
      <c r="N42" s="4">
        <v>0</v>
      </c>
      <c r="O42" s="46">
        <f t="shared" ref="O42:O45" si="4">SUM(C42:N42)</f>
        <v>0</v>
      </c>
    </row>
    <row r="43" spans="1:22" ht="15" thickBot="1">
      <c r="A43" s="9" t="s">
        <v>2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si="4"/>
        <v>0</v>
      </c>
    </row>
    <row r="44" spans="1:22" ht="15" thickBot="1">
      <c r="A44" s="9" t="s">
        <v>5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22" ht="15" thickBot="1">
      <c r="A45" s="9" t="s">
        <v>3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22" ht="15" thickBot="1">
      <c r="A46" s="9" t="s">
        <v>49</v>
      </c>
      <c r="B46" s="11">
        <f>B40*4</f>
        <v>36</v>
      </c>
      <c r="C46" s="3"/>
      <c r="D46" s="1"/>
      <c r="E46" s="5"/>
      <c r="F46" s="3"/>
      <c r="G46" s="1"/>
      <c r="H46" s="5"/>
      <c r="I46" s="3"/>
      <c r="J46" s="1"/>
      <c r="K46" s="5"/>
      <c r="L46" s="3"/>
      <c r="M46" s="1"/>
      <c r="N46" s="4"/>
      <c r="O46" s="46">
        <f>SUM(C46:N46)</f>
        <v>0</v>
      </c>
    </row>
    <row r="47" spans="1:22">
      <c r="A47" s="9" t="s">
        <v>7</v>
      </c>
      <c r="B47" s="11">
        <v>0</v>
      </c>
      <c r="C47" s="3"/>
      <c r="D47" s="1"/>
      <c r="E47" s="5"/>
      <c r="F47" s="3"/>
      <c r="G47" s="1"/>
      <c r="H47" s="5"/>
      <c r="I47" s="3"/>
      <c r="J47" s="1"/>
      <c r="K47" s="5"/>
      <c r="L47" s="3"/>
      <c r="M47" s="1"/>
      <c r="N47" s="4"/>
      <c r="O47" s="87">
        <f>SUM(C47:N47)</f>
        <v>0</v>
      </c>
    </row>
    <row r="48" spans="1:22">
      <c r="A48" s="9" t="s">
        <v>8</v>
      </c>
      <c r="B48" s="11">
        <v>0</v>
      </c>
      <c r="C48" s="3"/>
      <c r="D48" s="1"/>
      <c r="E48" s="5"/>
      <c r="F48" s="3"/>
      <c r="G48" s="1"/>
      <c r="H48" s="5"/>
      <c r="I48" s="3"/>
      <c r="J48" s="1"/>
      <c r="K48" s="5"/>
      <c r="L48" s="3"/>
      <c r="M48" s="1"/>
      <c r="N48" s="4"/>
      <c r="O48" s="87">
        <f t="shared" ref="O48:O53" si="5">SUM(C48:N48)</f>
        <v>0</v>
      </c>
    </row>
    <row r="49" spans="1:22">
      <c r="A49" s="9" t="s">
        <v>13</v>
      </c>
      <c r="B49" s="11">
        <v>0</v>
      </c>
      <c r="C49" s="3"/>
      <c r="D49" s="1"/>
      <c r="E49" s="5"/>
      <c r="F49" s="3"/>
      <c r="G49" s="1"/>
      <c r="H49" s="5"/>
      <c r="I49" s="3"/>
      <c r="J49" s="1"/>
      <c r="K49" s="5"/>
      <c r="L49" s="3"/>
      <c r="M49" s="1"/>
      <c r="N49" s="4"/>
      <c r="O49" s="87">
        <f t="shared" si="5"/>
        <v>0</v>
      </c>
    </row>
    <row r="50" spans="1:22">
      <c r="A50" s="9" t="s">
        <v>14</v>
      </c>
      <c r="B50" s="11">
        <v>0</v>
      </c>
      <c r="C50" s="3"/>
      <c r="D50" s="1"/>
      <c r="E50" s="5"/>
      <c r="F50" s="3"/>
      <c r="G50" s="1"/>
      <c r="H50" s="5"/>
      <c r="I50" s="3"/>
      <c r="J50" s="1"/>
      <c r="K50" s="5"/>
      <c r="L50" s="3"/>
      <c r="M50" s="1"/>
      <c r="N50" s="4"/>
      <c r="O50" s="87">
        <f t="shared" si="5"/>
        <v>0</v>
      </c>
    </row>
    <row r="51" spans="1:22">
      <c r="A51" s="9" t="s">
        <v>15</v>
      </c>
      <c r="B51" s="11">
        <v>0</v>
      </c>
      <c r="C51" s="3"/>
      <c r="D51" s="1"/>
      <c r="E51" s="5"/>
      <c r="F51" s="3"/>
      <c r="G51" s="1"/>
      <c r="H51" s="5"/>
      <c r="I51" s="3"/>
      <c r="J51" s="1"/>
      <c r="K51" s="5"/>
      <c r="L51" s="3"/>
      <c r="M51" s="1"/>
      <c r="N51" s="4"/>
      <c r="O51" s="87">
        <f t="shared" si="5"/>
        <v>0</v>
      </c>
      <c r="S51" s="130" t="s">
        <v>107</v>
      </c>
      <c r="T51" s="130"/>
      <c r="U51" s="130"/>
    </row>
    <row r="52" spans="1:22" ht="14.4" customHeight="1">
      <c r="A52" s="9" t="s">
        <v>4</v>
      </c>
      <c r="B52" s="11">
        <v>0</v>
      </c>
      <c r="C52" s="3"/>
      <c r="D52" s="1"/>
      <c r="E52" s="5"/>
      <c r="F52" s="3"/>
      <c r="G52" s="1"/>
      <c r="H52" s="5"/>
      <c r="I52" s="3"/>
      <c r="J52" s="1"/>
      <c r="K52" s="5"/>
      <c r="L52" s="3"/>
      <c r="M52" s="1"/>
      <c r="N52" s="4"/>
      <c r="O52" s="87">
        <f t="shared" si="5"/>
        <v>0</v>
      </c>
      <c r="S52" s="130"/>
      <c r="T52" s="130"/>
      <c r="U52" s="130"/>
    </row>
    <row r="53" spans="1:22" ht="14.4" customHeight="1">
      <c r="A53" s="9" t="s">
        <v>12</v>
      </c>
      <c r="B53" s="11">
        <v>0</v>
      </c>
      <c r="C53" s="3"/>
      <c r="D53" s="1"/>
      <c r="E53" s="5"/>
      <c r="F53" s="3"/>
      <c r="G53" s="1"/>
      <c r="H53" s="5"/>
      <c r="I53" s="3"/>
      <c r="J53" s="1"/>
      <c r="K53" s="5"/>
      <c r="L53" s="3"/>
      <c r="M53" s="1"/>
      <c r="N53" s="4"/>
      <c r="O53" s="87">
        <f t="shared" si="5"/>
        <v>0</v>
      </c>
      <c r="T53" s="45">
        <f>S36+(B40*22*8*12)</f>
        <v>17686</v>
      </c>
    </row>
    <row r="54" spans="1:22" ht="18" thickBot="1">
      <c r="A54" s="9" t="s">
        <v>30</v>
      </c>
      <c r="B54" s="11" t="s">
        <v>31</v>
      </c>
      <c r="C54" s="3"/>
      <c r="D54" s="1"/>
      <c r="E54" s="5"/>
      <c r="F54" s="3"/>
      <c r="G54" s="1"/>
      <c r="H54" s="5"/>
      <c r="I54" s="3"/>
      <c r="J54" s="1"/>
      <c r="K54" s="5"/>
      <c r="L54" s="3"/>
      <c r="M54" s="1"/>
      <c r="N54" s="4"/>
      <c r="O54" s="87">
        <f>SUM(C54:N54)</f>
        <v>0</v>
      </c>
      <c r="S54" s="134"/>
      <c r="T54" s="134"/>
    </row>
    <row r="55" spans="1:22" ht="18.600000000000001" customHeight="1" thickBot="1">
      <c r="A55" s="10" t="s">
        <v>9</v>
      </c>
      <c r="B55" s="12"/>
      <c r="C55" s="27"/>
      <c r="D55" s="27"/>
      <c r="E55" s="28"/>
      <c r="F55" s="7"/>
      <c r="G55" s="6"/>
      <c r="H55" s="8"/>
      <c r="I55" s="7"/>
      <c r="J55" s="6"/>
      <c r="K55" s="8"/>
      <c r="L55" s="7"/>
      <c r="M55" s="6"/>
      <c r="N55" s="14"/>
      <c r="O55" s="124">
        <f>SUM(C55:N55)</f>
        <v>0</v>
      </c>
      <c r="S55" s="131">
        <f>S36+O55</f>
        <v>-1322</v>
      </c>
      <c r="T55" s="132"/>
      <c r="U55" s="133" t="s">
        <v>45</v>
      </c>
      <c r="V55" s="133"/>
    </row>
    <row r="56" spans="1:22" ht="15" thickTop="1"/>
    <row r="59" spans="1:22" ht="21.6" thickBot="1">
      <c r="A59" s="2" t="s">
        <v>66</v>
      </c>
    </row>
    <row r="60" spans="1:22" ht="15.6" thickTop="1" thickBot="1">
      <c r="A60" s="58" t="s">
        <v>50</v>
      </c>
      <c r="B60" s="60">
        <v>8</v>
      </c>
      <c r="C60" s="127">
        <v>2019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9"/>
    </row>
    <row r="61" spans="1:22" ht="15.6" thickTop="1" thickBot="1">
      <c r="A61" s="15" t="s">
        <v>0</v>
      </c>
      <c r="B61" s="16" t="s">
        <v>10</v>
      </c>
      <c r="C61" s="17" t="s">
        <v>16</v>
      </c>
      <c r="D61" s="18" t="s">
        <v>17</v>
      </c>
      <c r="E61" s="19" t="s">
        <v>18</v>
      </c>
      <c r="F61" s="17" t="s">
        <v>19</v>
      </c>
      <c r="G61" s="18" t="s">
        <v>20</v>
      </c>
      <c r="H61" s="19" t="s">
        <v>21</v>
      </c>
      <c r="I61" s="17" t="s">
        <v>22</v>
      </c>
      <c r="J61" s="18" t="s">
        <v>23</v>
      </c>
      <c r="K61" s="19" t="s">
        <v>24</v>
      </c>
      <c r="L61" s="17" t="s">
        <v>25</v>
      </c>
      <c r="M61" s="18" t="s">
        <v>26</v>
      </c>
      <c r="N61" s="20" t="s">
        <v>27</v>
      </c>
      <c r="O61" s="123" t="s">
        <v>43</v>
      </c>
    </row>
    <row r="62" spans="1:22" ht="15" thickBot="1">
      <c r="A62" s="9" t="s">
        <v>1</v>
      </c>
      <c r="B62" s="11">
        <v>0</v>
      </c>
      <c r="C62" s="3">
        <v>0</v>
      </c>
      <c r="D62" s="1">
        <v>0</v>
      </c>
      <c r="E62" s="5">
        <v>0</v>
      </c>
      <c r="F62" s="3">
        <v>0</v>
      </c>
      <c r="G62" s="1">
        <v>0</v>
      </c>
      <c r="H62" s="5">
        <v>0</v>
      </c>
      <c r="I62" s="3">
        <v>0</v>
      </c>
      <c r="J62" s="1">
        <v>0</v>
      </c>
      <c r="K62" s="5">
        <v>0</v>
      </c>
      <c r="L62" s="3">
        <v>0</v>
      </c>
      <c r="M62" s="1">
        <v>0</v>
      </c>
      <c r="N62" s="4">
        <v>0</v>
      </c>
      <c r="O62" s="46">
        <f t="shared" ref="O62:O65" si="6">SUM(C62:N62)</f>
        <v>0</v>
      </c>
    </row>
    <row r="63" spans="1:22" ht="15" thickBot="1">
      <c r="A63" s="9" t="s">
        <v>2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si="6"/>
        <v>0</v>
      </c>
    </row>
    <row r="64" spans="1:22" ht="15" thickBot="1">
      <c r="A64" s="9" t="s">
        <v>5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22" ht="15" thickBot="1">
      <c r="A65" s="9" t="s">
        <v>3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22" ht="15" thickBot="1">
      <c r="A66" s="9" t="s">
        <v>49</v>
      </c>
      <c r="B66" s="11">
        <f>B60*4</f>
        <v>32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6">
        <f>SUM(C66:N66)</f>
        <v>0</v>
      </c>
    </row>
    <row r="67" spans="1:22">
      <c r="A67" s="9" t="s">
        <v>7</v>
      </c>
      <c r="B67" s="11">
        <v>0</v>
      </c>
      <c r="C67" s="3"/>
      <c r="D67" s="1"/>
      <c r="E67" s="5"/>
      <c r="F67" s="3"/>
      <c r="G67" s="1"/>
      <c r="H67" s="5"/>
      <c r="I67" s="3"/>
      <c r="J67" s="1"/>
      <c r="K67" s="5"/>
      <c r="L67" s="3"/>
      <c r="M67" s="1"/>
      <c r="N67" s="4"/>
      <c r="O67" s="87">
        <f>SUM(C67:N67)</f>
        <v>0</v>
      </c>
    </row>
    <row r="68" spans="1:22">
      <c r="A68" s="9" t="s">
        <v>8</v>
      </c>
      <c r="B68" s="11">
        <v>0</v>
      </c>
      <c r="C68" s="3"/>
      <c r="D68" s="1"/>
      <c r="E68" s="5"/>
      <c r="F68" s="3"/>
      <c r="G68" s="1"/>
      <c r="H68" s="5"/>
      <c r="I68" s="3"/>
      <c r="J68" s="1"/>
      <c r="K68" s="5"/>
      <c r="L68" s="3"/>
      <c r="M68" s="1"/>
      <c r="N68" s="4"/>
      <c r="O68" s="87">
        <f t="shared" ref="O68:O73" si="7">SUM(C68:N68)</f>
        <v>0</v>
      </c>
    </row>
    <row r="69" spans="1:22">
      <c r="A69" s="9" t="s">
        <v>13</v>
      </c>
      <c r="B69" s="11">
        <v>0</v>
      </c>
      <c r="C69" s="3"/>
      <c r="D69" s="1"/>
      <c r="E69" s="5"/>
      <c r="F69" s="3"/>
      <c r="G69" s="1"/>
      <c r="H69" s="5"/>
      <c r="I69" s="3"/>
      <c r="J69" s="1"/>
      <c r="K69" s="5"/>
      <c r="L69" s="3"/>
      <c r="M69" s="1"/>
      <c r="N69" s="4"/>
      <c r="O69" s="87">
        <f t="shared" si="7"/>
        <v>0</v>
      </c>
    </row>
    <row r="70" spans="1:22">
      <c r="A70" s="9" t="s">
        <v>14</v>
      </c>
      <c r="B70" s="11">
        <v>0</v>
      </c>
      <c r="C70" s="3"/>
      <c r="D70" s="1"/>
      <c r="E70" s="5"/>
      <c r="F70" s="3"/>
      <c r="G70" s="1"/>
      <c r="H70" s="5"/>
      <c r="I70" s="3"/>
      <c r="J70" s="1"/>
      <c r="K70" s="5"/>
      <c r="L70" s="3"/>
      <c r="M70" s="1"/>
      <c r="N70" s="4"/>
      <c r="O70" s="87">
        <f t="shared" si="7"/>
        <v>0</v>
      </c>
    </row>
    <row r="71" spans="1:22">
      <c r="A71" s="9" t="s">
        <v>15</v>
      </c>
      <c r="B71" s="11">
        <v>0</v>
      </c>
      <c r="C71" s="3"/>
      <c r="D71" s="1"/>
      <c r="E71" s="5"/>
      <c r="F71" s="3"/>
      <c r="G71" s="1"/>
      <c r="H71" s="5"/>
      <c r="I71" s="3"/>
      <c r="J71" s="1"/>
      <c r="K71" s="5"/>
      <c r="L71" s="3"/>
      <c r="M71" s="1"/>
      <c r="N71" s="4"/>
      <c r="O71" s="87">
        <f t="shared" si="7"/>
        <v>0</v>
      </c>
      <c r="S71" s="130" t="s">
        <v>56</v>
      </c>
      <c r="T71" s="130"/>
      <c r="U71" s="130"/>
    </row>
    <row r="72" spans="1:22" ht="14.4" customHeight="1">
      <c r="A72" s="9" t="s">
        <v>4</v>
      </c>
      <c r="B72" s="11">
        <v>0</v>
      </c>
      <c r="C72" s="3"/>
      <c r="D72" s="1"/>
      <c r="E72" s="5"/>
      <c r="F72" s="3"/>
      <c r="G72" s="1"/>
      <c r="H72" s="5"/>
      <c r="I72" s="3"/>
      <c r="J72" s="1"/>
      <c r="K72" s="5"/>
      <c r="L72" s="3"/>
      <c r="M72" s="1"/>
      <c r="N72" s="4"/>
      <c r="O72" s="87">
        <f t="shared" si="7"/>
        <v>0</v>
      </c>
      <c r="S72" s="130"/>
      <c r="T72" s="130"/>
      <c r="U72" s="130"/>
    </row>
    <row r="73" spans="1:22" ht="14.4" customHeight="1">
      <c r="A73" s="9" t="s">
        <v>12</v>
      </c>
      <c r="B73" s="11">
        <v>0</v>
      </c>
      <c r="C73" s="3"/>
      <c r="D73" s="1"/>
      <c r="E73" s="5"/>
      <c r="F73" s="3"/>
      <c r="G73" s="1"/>
      <c r="H73" s="5"/>
      <c r="I73" s="3"/>
      <c r="J73" s="1"/>
      <c r="K73" s="5"/>
      <c r="L73" s="3"/>
      <c r="M73" s="1"/>
      <c r="N73" s="4"/>
      <c r="O73" s="87">
        <f t="shared" si="7"/>
        <v>0</v>
      </c>
      <c r="T73" s="76" t="e">
        <f>(B60*8*22*12)+#REF!</f>
        <v>#REF!</v>
      </c>
    </row>
    <row r="74" spans="1:22" ht="18" thickBot="1">
      <c r="A74" s="9" t="s">
        <v>30</v>
      </c>
      <c r="B74" s="11">
        <v>4</v>
      </c>
      <c r="C74" s="3"/>
      <c r="D74" s="1"/>
      <c r="E74" s="5"/>
      <c r="F74" s="3"/>
      <c r="G74" s="1"/>
      <c r="H74" s="5"/>
      <c r="I74" s="3"/>
      <c r="J74" s="1"/>
      <c r="K74" s="5"/>
      <c r="L74" s="3"/>
      <c r="M74" s="1"/>
      <c r="N74" s="4"/>
      <c r="O74" s="87">
        <f>SUM(C74:N74)</f>
        <v>0</v>
      </c>
      <c r="S74" s="134"/>
      <c r="T74" s="134"/>
    </row>
    <row r="75" spans="1:22" ht="18.600000000000001" customHeight="1" thickBot="1">
      <c r="A75" s="10" t="s">
        <v>9</v>
      </c>
      <c r="B75" s="77" t="e">
        <f>T73</f>
        <v>#REF!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124">
        <f>SUM(C75:N75)</f>
        <v>0</v>
      </c>
      <c r="S75" s="131" t="e">
        <f>O75+#REF!</f>
        <v>#REF!</v>
      </c>
      <c r="T75" s="132"/>
      <c r="U75" s="133" t="s">
        <v>45</v>
      </c>
      <c r="V75" s="133"/>
    </row>
    <row r="76" spans="1:22" ht="15" thickTop="1">
      <c r="E76" t="s">
        <v>72</v>
      </c>
    </row>
    <row r="79" spans="1:22" ht="21.6" thickBot="1">
      <c r="A79" s="2" t="s">
        <v>66</v>
      </c>
    </row>
    <row r="80" spans="1:22" ht="15.6" thickTop="1" thickBot="1">
      <c r="A80" s="58" t="s">
        <v>50</v>
      </c>
      <c r="B80" s="60">
        <v>8</v>
      </c>
      <c r="C80" s="127">
        <v>2020</v>
      </c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</row>
    <row r="81" spans="1:22" ht="15.6" thickTop="1" thickBot="1">
      <c r="A81" s="15" t="s">
        <v>0</v>
      </c>
      <c r="B81" s="16" t="s">
        <v>10</v>
      </c>
      <c r="C81" s="17" t="s">
        <v>16</v>
      </c>
      <c r="D81" s="18" t="s">
        <v>17</v>
      </c>
      <c r="E81" s="19" t="s">
        <v>18</v>
      </c>
      <c r="F81" s="17" t="s">
        <v>19</v>
      </c>
      <c r="G81" s="18" t="s">
        <v>20</v>
      </c>
      <c r="H81" s="19" t="s">
        <v>21</v>
      </c>
      <c r="I81" s="17" t="s">
        <v>22</v>
      </c>
      <c r="J81" s="18" t="s">
        <v>23</v>
      </c>
      <c r="K81" s="19" t="s">
        <v>24</v>
      </c>
      <c r="L81" s="17" t="s">
        <v>25</v>
      </c>
      <c r="M81" s="18" t="s">
        <v>26</v>
      </c>
      <c r="N81" s="20" t="s">
        <v>27</v>
      </c>
      <c r="O81" s="123" t="s">
        <v>43</v>
      </c>
    </row>
    <row r="82" spans="1:22" ht="15" thickBot="1">
      <c r="A82" s="9" t="s">
        <v>1</v>
      </c>
      <c r="B82" s="11">
        <v>0</v>
      </c>
      <c r="C82" s="3">
        <v>0</v>
      </c>
      <c r="D82" s="1">
        <v>0</v>
      </c>
      <c r="E82" s="5">
        <v>0</v>
      </c>
      <c r="F82" s="3">
        <v>0</v>
      </c>
      <c r="G82" s="1">
        <v>0</v>
      </c>
      <c r="H82" s="5">
        <v>0</v>
      </c>
      <c r="I82" s="3">
        <v>0</v>
      </c>
      <c r="J82" s="1">
        <v>0</v>
      </c>
      <c r="K82" s="5">
        <v>0</v>
      </c>
      <c r="L82" s="3">
        <v>0</v>
      </c>
      <c r="M82" s="1">
        <v>0</v>
      </c>
      <c r="N82" s="4">
        <v>0</v>
      </c>
      <c r="O82" s="46">
        <f t="shared" ref="O82:O85" si="8">SUM(C82:N82)</f>
        <v>0</v>
      </c>
    </row>
    <row r="83" spans="1:22" ht="15" thickBot="1">
      <c r="A83" s="9" t="s">
        <v>2</v>
      </c>
      <c r="B83" s="11">
        <v>0</v>
      </c>
      <c r="C83" s="3">
        <v>0</v>
      </c>
      <c r="D83" s="1">
        <v>0</v>
      </c>
      <c r="E83" s="5">
        <v>0</v>
      </c>
      <c r="F83" s="3">
        <v>0</v>
      </c>
      <c r="G83" s="1">
        <v>0</v>
      </c>
      <c r="H83" s="5">
        <v>0</v>
      </c>
      <c r="I83" s="3">
        <v>0</v>
      </c>
      <c r="J83" s="1">
        <v>0</v>
      </c>
      <c r="K83" s="5">
        <v>0</v>
      </c>
      <c r="L83" s="3">
        <v>0</v>
      </c>
      <c r="M83" s="1">
        <v>0</v>
      </c>
      <c r="N83" s="4">
        <v>0</v>
      </c>
      <c r="O83" s="46">
        <f t="shared" si="8"/>
        <v>0</v>
      </c>
    </row>
    <row r="84" spans="1:22" ht="15" thickBot="1">
      <c r="A84" s="9" t="s">
        <v>5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4">
        <v>0</v>
      </c>
      <c r="O84" s="46">
        <f t="shared" si="8"/>
        <v>0</v>
      </c>
    </row>
    <row r="85" spans="1:22" ht="15" thickBot="1">
      <c r="A85" s="9" t="s">
        <v>3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4">
        <v>0</v>
      </c>
      <c r="O85" s="46">
        <f t="shared" si="8"/>
        <v>0</v>
      </c>
    </row>
    <row r="86" spans="1:22" ht="15" thickBot="1">
      <c r="A86" s="9" t="s">
        <v>49</v>
      </c>
      <c r="B86" s="11">
        <f>B80*4</f>
        <v>32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6">
        <f>SUM(C86:N86)</f>
        <v>0</v>
      </c>
    </row>
    <row r="87" spans="1:22">
      <c r="A87" s="9" t="s">
        <v>7</v>
      </c>
      <c r="B87" s="11">
        <v>0</v>
      </c>
      <c r="C87" s="3"/>
      <c r="D87" s="1"/>
      <c r="E87" s="5"/>
      <c r="F87" s="3"/>
      <c r="G87" s="1"/>
      <c r="H87" s="5"/>
      <c r="I87" s="3"/>
      <c r="J87" s="1"/>
      <c r="K87" s="5"/>
      <c r="L87" s="3"/>
      <c r="M87" s="1"/>
      <c r="N87" s="4"/>
      <c r="O87" s="87">
        <f>SUM(C87:N87)</f>
        <v>0</v>
      </c>
    </row>
    <row r="88" spans="1:22">
      <c r="A88" s="9" t="s">
        <v>8</v>
      </c>
      <c r="B88" s="11">
        <v>0</v>
      </c>
      <c r="C88" s="3"/>
      <c r="D88" s="1"/>
      <c r="E88" s="5"/>
      <c r="F88" s="3"/>
      <c r="G88" s="1"/>
      <c r="H88" s="5"/>
      <c r="I88" s="3"/>
      <c r="J88" s="1"/>
      <c r="K88" s="5"/>
      <c r="L88" s="3"/>
      <c r="M88" s="1"/>
      <c r="N88" s="4"/>
      <c r="O88" s="87">
        <f t="shared" ref="O88:O93" si="9">SUM(C88:N88)</f>
        <v>0</v>
      </c>
    </row>
    <row r="89" spans="1:22">
      <c r="A89" s="9" t="s">
        <v>13</v>
      </c>
      <c r="B89" s="11">
        <v>0</v>
      </c>
      <c r="C89" s="3"/>
      <c r="D89" s="1"/>
      <c r="E89" s="5"/>
      <c r="F89" s="3"/>
      <c r="G89" s="1"/>
      <c r="H89" s="5"/>
      <c r="I89" s="3"/>
      <c r="J89" s="1"/>
      <c r="K89" s="5"/>
      <c r="L89" s="3"/>
      <c r="M89" s="1"/>
      <c r="N89" s="4"/>
      <c r="O89" s="87">
        <f t="shared" si="9"/>
        <v>0</v>
      </c>
    </row>
    <row r="90" spans="1:22">
      <c r="A90" s="9" t="s">
        <v>14</v>
      </c>
      <c r="B90" s="11">
        <v>0</v>
      </c>
      <c r="C90" s="3"/>
      <c r="D90" s="1"/>
      <c r="E90" s="5"/>
      <c r="F90" s="3"/>
      <c r="G90" s="1"/>
      <c r="H90" s="5"/>
      <c r="I90" s="3"/>
      <c r="J90" s="1"/>
      <c r="K90" s="5"/>
      <c r="L90" s="3"/>
      <c r="M90" s="1"/>
      <c r="N90" s="4"/>
      <c r="O90" s="87">
        <f t="shared" si="9"/>
        <v>0</v>
      </c>
    </row>
    <row r="91" spans="1:22">
      <c r="A91" s="9" t="s">
        <v>15</v>
      </c>
      <c r="B91" s="11">
        <v>0</v>
      </c>
      <c r="C91" s="3"/>
      <c r="D91" s="1"/>
      <c r="E91" s="5"/>
      <c r="F91" s="3"/>
      <c r="G91" s="1"/>
      <c r="H91" s="5"/>
      <c r="I91" s="3"/>
      <c r="J91" s="1"/>
      <c r="K91" s="5"/>
      <c r="L91" s="3"/>
      <c r="M91" s="1"/>
      <c r="N91" s="4"/>
      <c r="O91" s="87">
        <f t="shared" si="9"/>
        <v>0</v>
      </c>
      <c r="S91" s="130" t="s">
        <v>76</v>
      </c>
      <c r="T91" s="130"/>
      <c r="U91" s="130"/>
    </row>
    <row r="92" spans="1:22" ht="14.4" customHeight="1">
      <c r="A92" s="9" t="s">
        <v>4</v>
      </c>
      <c r="B92" s="11">
        <v>0</v>
      </c>
      <c r="C92" s="3"/>
      <c r="D92" s="1"/>
      <c r="E92" s="5"/>
      <c r="F92" s="3"/>
      <c r="G92" s="1"/>
      <c r="H92" s="5"/>
      <c r="I92" s="3"/>
      <c r="J92" s="1"/>
      <c r="K92" s="5"/>
      <c r="L92" s="3"/>
      <c r="M92" s="1"/>
      <c r="N92" s="4"/>
      <c r="O92" s="87">
        <f t="shared" si="9"/>
        <v>0</v>
      </c>
      <c r="S92" s="130"/>
      <c r="T92" s="130"/>
      <c r="U92" s="130"/>
    </row>
    <row r="93" spans="1:22" ht="14.4" customHeight="1">
      <c r="A93" s="9" t="s">
        <v>12</v>
      </c>
      <c r="B93" s="11">
        <v>0</v>
      </c>
      <c r="C93" s="3"/>
      <c r="D93" s="1"/>
      <c r="E93" s="5"/>
      <c r="F93" s="3"/>
      <c r="G93" s="1"/>
      <c r="H93" s="5"/>
      <c r="I93" s="3"/>
      <c r="J93" s="1"/>
      <c r="K93" s="5"/>
      <c r="L93" s="3"/>
      <c r="M93" s="1"/>
      <c r="N93" s="4"/>
      <c r="O93" s="87">
        <f t="shared" si="9"/>
        <v>0</v>
      </c>
      <c r="T93" s="76" t="e">
        <f>(B80*8*22*12)+S75</f>
        <v>#REF!</v>
      </c>
    </row>
    <row r="94" spans="1:22" ht="18" thickBot="1">
      <c r="A94" s="9" t="s">
        <v>30</v>
      </c>
      <c r="B94" s="11">
        <v>1</v>
      </c>
      <c r="C94" s="3"/>
      <c r="D94" s="1"/>
      <c r="E94" s="5"/>
      <c r="F94" s="3"/>
      <c r="G94" s="1"/>
      <c r="H94" s="5"/>
      <c r="I94" s="3"/>
      <c r="J94" s="1"/>
      <c r="K94" s="5"/>
      <c r="L94" s="3"/>
      <c r="M94" s="1"/>
      <c r="N94" s="4"/>
      <c r="O94" s="87">
        <f>SUM(C94:N94)</f>
        <v>0</v>
      </c>
      <c r="S94" s="134"/>
      <c r="T94" s="134"/>
    </row>
    <row r="95" spans="1:22" ht="18.600000000000001" customHeight="1" thickBot="1">
      <c r="A95" s="10" t="s">
        <v>9</v>
      </c>
      <c r="B95" s="77" t="e">
        <f>T93</f>
        <v>#REF!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124">
        <f>SUM(C95:N95)</f>
        <v>0</v>
      </c>
      <c r="S95" s="131" t="e">
        <f>O95+S75</f>
        <v>#REF!</v>
      </c>
      <c r="T95" s="132"/>
      <c r="U95" s="133" t="s">
        <v>45</v>
      </c>
      <c r="V95" s="133"/>
    </row>
    <row r="96" spans="1:22" ht="15" thickTop="1"/>
    <row r="98" spans="1:21" ht="21.6" thickBot="1">
      <c r="A98" s="2" t="s">
        <v>66</v>
      </c>
    </row>
    <row r="99" spans="1:21" ht="15.6" thickTop="1" thickBot="1">
      <c r="A99" s="58" t="s">
        <v>50</v>
      </c>
      <c r="B99" s="60">
        <v>8</v>
      </c>
      <c r="C99" s="127">
        <v>2021</v>
      </c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9"/>
    </row>
    <row r="100" spans="1:21" ht="15.6" thickTop="1" thickBot="1">
      <c r="A100" s="15" t="s">
        <v>0</v>
      </c>
      <c r="B100" s="16" t="s">
        <v>10</v>
      </c>
      <c r="C100" s="17" t="s">
        <v>16</v>
      </c>
      <c r="D100" s="18" t="s">
        <v>17</v>
      </c>
      <c r="E100" s="19" t="s">
        <v>18</v>
      </c>
      <c r="F100" s="17" t="s">
        <v>19</v>
      </c>
      <c r="G100" s="18" t="s">
        <v>20</v>
      </c>
      <c r="H100" s="19" t="s">
        <v>21</v>
      </c>
      <c r="I100" s="17" t="s">
        <v>22</v>
      </c>
      <c r="J100" s="18" t="s">
        <v>23</v>
      </c>
      <c r="K100" s="19" t="s">
        <v>24</v>
      </c>
      <c r="L100" s="17" t="s">
        <v>25</v>
      </c>
      <c r="M100" s="18" t="s">
        <v>26</v>
      </c>
      <c r="N100" s="20" t="s">
        <v>27</v>
      </c>
      <c r="O100" s="123" t="s">
        <v>43</v>
      </c>
    </row>
    <row r="101" spans="1:21" ht="15" thickBot="1">
      <c r="A101" s="9" t="s">
        <v>1</v>
      </c>
      <c r="B101" s="11">
        <v>0</v>
      </c>
      <c r="C101" s="3">
        <v>0</v>
      </c>
      <c r="D101" s="1">
        <v>0</v>
      </c>
      <c r="E101" s="5">
        <v>0</v>
      </c>
      <c r="F101" s="3">
        <v>0</v>
      </c>
      <c r="G101" s="1">
        <v>0</v>
      </c>
      <c r="H101" s="5">
        <v>0</v>
      </c>
      <c r="I101" s="3">
        <v>0</v>
      </c>
      <c r="J101" s="1">
        <v>0</v>
      </c>
      <c r="K101" s="5">
        <v>0</v>
      </c>
      <c r="L101" s="3">
        <v>0</v>
      </c>
      <c r="M101" s="1">
        <v>0</v>
      </c>
      <c r="N101" s="4">
        <v>0</v>
      </c>
      <c r="O101" s="46">
        <f t="shared" ref="O101:O104" si="10">SUM(C101:N101)</f>
        <v>0</v>
      </c>
    </row>
    <row r="102" spans="1:21" ht="15" thickBot="1">
      <c r="A102" s="9" t="s">
        <v>2</v>
      </c>
      <c r="B102" s="11">
        <v>0</v>
      </c>
      <c r="C102" s="3">
        <v>0</v>
      </c>
      <c r="D102" s="1">
        <v>0</v>
      </c>
      <c r="E102" s="5">
        <v>0</v>
      </c>
      <c r="F102" s="3">
        <v>0</v>
      </c>
      <c r="G102" s="1">
        <v>0</v>
      </c>
      <c r="H102" s="5">
        <v>0</v>
      </c>
      <c r="I102" s="3">
        <v>0</v>
      </c>
      <c r="J102" s="1">
        <v>0</v>
      </c>
      <c r="K102" s="5">
        <v>0</v>
      </c>
      <c r="L102" s="3">
        <v>0</v>
      </c>
      <c r="M102" s="1">
        <v>0</v>
      </c>
      <c r="N102" s="4">
        <v>0</v>
      </c>
      <c r="O102" s="46">
        <f t="shared" si="10"/>
        <v>0</v>
      </c>
    </row>
    <row r="103" spans="1:21" ht="15" thickBot="1">
      <c r="A103" s="9" t="s">
        <v>5</v>
      </c>
      <c r="B103" s="11">
        <v>0</v>
      </c>
      <c r="C103" s="3">
        <v>0</v>
      </c>
      <c r="D103" s="1">
        <v>0</v>
      </c>
      <c r="E103" s="5">
        <v>0</v>
      </c>
      <c r="F103" s="3">
        <v>0</v>
      </c>
      <c r="G103" s="1">
        <v>0</v>
      </c>
      <c r="H103" s="5">
        <v>0</v>
      </c>
      <c r="I103" s="3">
        <v>0</v>
      </c>
      <c r="J103" s="1">
        <v>0</v>
      </c>
      <c r="K103" s="5">
        <v>0</v>
      </c>
      <c r="L103" s="3">
        <v>0</v>
      </c>
      <c r="M103" s="1">
        <v>0</v>
      </c>
      <c r="N103" s="4">
        <v>0</v>
      </c>
      <c r="O103" s="46">
        <f t="shared" si="10"/>
        <v>0</v>
      </c>
    </row>
    <row r="104" spans="1:21" ht="15" thickBot="1">
      <c r="A104" s="9" t="s">
        <v>3</v>
      </c>
      <c r="B104" s="11">
        <v>0</v>
      </c>
      <c r="C104" s="3">
        <v>0</v>
      </c>
      <c r="D104" s="1">
        <v>0</v>
      </c>
      <c r="E104" s="5">
        <v>0</v>
      </c>
      <c r="F104" s="3">
        <v>0</v>
      </c>
      <c r="G104" s="1">
        <v>0</v>
      </c>
      <c r="H104" s="5">
        <v>0</v>
      </c>
      <c r="I104" s="3">
        <v>0</v>
      </c>
      <c r="J104" s="1">
        <v>0</v>
      </c>
      <c r="K104" s="5">
        <v>0</v>
      </c>
      <c r="L104" s="3">
        <v>0</v>
      </c>
      <c r="M104" s="1">
        <v>0</v>
      </c>
      <c r="N104" s="4">
        <v>0</v>
      </c>
      <c r="O104" s="46">
        <f t="shared" si="10"/>
        <v>0</v>
      </c>
    </row>
    <row r="105" spans="1:21" ht="15" thickBot="1">
      <c r="A105" s="9" t="s">
        <v>49</v>
      </c>
      <c r="B105" s="11">
        <f>B99*4</f>
        <v>32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46">
        <f>SUM(C105:N105)</f>
        <v>0</v>
      </c>
    </row>
    <row r="106" spans="1:21">
      <c r="A106" s="9" t="s">
        <v>7</v>
      </c>
      <c r="B106" s="11">
        <v>0</v>
      </c>
      <c r="C106" s="3"/>
      <c r="D106" s="1"/>
      <c r="E106" s="5"/>
      <c r="F106" s="3"/>
      <c r="G106" s="1"/>
      <c r="H106" s="5"/>
      <c r="I106" s="3"/>
      <c r="J106" s="1"/>
      <c r="K106" s="5"/>
      <c r="L106" s="3"/>
      <c r="M106" s="1"/>
      <c r="N106" s="4"/>
      <c r="O106" s="87">
        <f>SUM(C106:N106)</f>
        <v>0</v>
      </c>
    </row>
    <row r="107" spans="1:21">
      <c r="A107" s="9" t="s">
        <v>8</v>
      </c>
      <c r="B107" s="11">
        <v>0</v>
      </c>
      <c r="C107" s="3"/>
      <c r="D107" s="1"/>
      <c r="E107" s="5"/>
      <c r="F107" s="3"/>
      <c r="G107" s="1"/>
      <c r="H107" s="5"/>
      <c r="I107" s="3"/>
      <c r="J107" s="1"/>
      <c r="K107" s="5"/>
      <c r="L107" s="3"/>
      <c r="M107" s="1"/>
      <c r="N107" s="4"/>
      <c r="O107" s="87">
        <f t="shared" ref="O107:O112" si="11">SUM(C107:N107)</f>
        <v>0</v>
      </c>
    </row>
    <row r="108" spans="1:21">
      <c r="A108" s="9" t="s">
        <v>13</v>
      </c>
      <c r="B108" s="11">
        <v>0</v>
      </c>
      <c r="C108" s="3"/>
      <c r="D108" s="1"/>
      <c r="E108" s="5"/>
      <c r="F108" s="3"/>
      <c r="G108" s="1"/>
      <c r="H108" s="5"/>
      <c r="I108" s="3"/>
      <c r="J108" s="1"/>
      <c r="K108" s="5"/>
      <c r="L108" s="3"/>
      <c r="M108" s="1"/>
      <c r="N108" s="4"/>
      <c r="O108" s="87">
        <f t="shared" si="11"/>
        <v>0</v>
      </c>
    </row>
    <row r="109" spans="1:21">
      <c r="A109" s="9" t="s">
        <v>14</v>
      </c>
      <c r="B109" s="11">
        <v>0</v>
      </c>
      <c r="C109" s="3"/>
      <c r="D109" s="1"/>
      <c r="E109" s="5"/>
      <c r="F109" s="3"/>
      <c r="G109" s="1"/>
      <c r="H109" s="5"/>
      <c r="I109" s="3"/>
      <c r="J109" s="1"/>
      <c r="K109" s="5"/>
      <c r="L109" s="3"/>
      <c r="M109" s="1"/>
      <c r="N109" s="4"/>
      <c r="O109" s="87">
        <f t="shared" si="11"/>
        <v>0</v>
      </c>
    </row>
    <row r="110" spans="1:21">
      <c r="A110" s="9" t="s">
        <v>15</v>
      </c>
      <c r="B110" s="11">
        <v>0</v>
      </c>
      <c r="C110" s="3"/>
      <c r="D110" s="1"/>
      <c r="E110" s="5"/>
      <c r="F110" s="3"/>
      <c r="G110" s="1"/>
      <c r="H110" s="5"/>
      <c r="I110" s="3"/>
      <c r="J110" s="1"/>
      <c r="K110" s="5"/>
      <c r="L110" s="3"/>
      <c r="M110" s="1"/>
      <c r="N110" s="4"/>
      <c r="O110" s="87">
        <f t="shared" si="11"/>
        <v>0</v>
      </c>
      <c r="S110" s="130" t="s">
        <v>79</v>
      </c>
      <c r="T110" s="130"/>
      <c r="U110" s="130"/>
    </row>
    <row r="111" spans="1:21" ht="14.4" customHeight="1">
      <c r="A111" s="9" t="s">
        <v>4</v>
      </c>
      <c r="B111" s="11">
        <v>0</v>
      </c>
      <c r="C111" s="3"/>
      <c r="D111" s="1"/>
      <c r="E111" s="5"/>
      <c r="F111" s="3"/>
      <c r="G111" s="1"/>
      <c r="H111" s="5"/>
      <c r="I111" s="3"/>
      <c r="J111" s="1"/>
      <c r="K111" s="5"/>
      <c r="L111" s="3"/>
      <c r="M111" s="1"/>
      <c r="N111" s="4"/>
      <c r="O111" s="87">
        <f t="shared" si="11"/>
        <v>0</v>
      </c>
      <c r="S111" s="130"/>
      <c r="T111" s="130"/>
      <c r="U111" s="130"/>
    </row>
    <row r="112" spans="1:21" ht="14.4" customHeight="1">
      <c r="A112" s="9" t="s">
        <v>12</v>
      </c>
      <c r="B112" s="11">
        <v>0</v>
      </c>
      <c r="C112" s="3"/>
      <c r="D112" s="1"/>
      <c r="E112" s="5"/>
      <c r="F112" s="3"/>
      <c r="G112" s="1"/>
      <c r="H112" s="5"/>
      <c r="I112" s="3"/>
      <c r="J112" s="1"/>
      <c r="K112" s="5"/>
      <c r="L112" s="3"/>
      <c r="M112" s="1"/>
      <c r="N112" s="4"/>
      <c r="O112" s="87">
        <f t="shared" si="11"/>
        <v>0</v>
      </c>
      <c r="T112" s="76" t="e">
        <f>(B99*8*22*12)+S95</f>
        <v>#REF!</v>
      </c>
    </row>
    <row r="113" spans="1:22" ht="18" thickBot="1">
      <c r="A113" s="9" t="s">
        <v>30</v>
      </c>
      <c r="B113" s="11">
        <v>1</v>
      </c>
      <c r="C113" s="3"/>
      <c r="D113" s="1"/>
      <c r="E113" s="5"/>
      <c r="F113" s="3"/>
      <c r="G113" s="1"/>
      <c r="H113" s="5"/>
      <c r="I113" s="3"/>
      <c r="J113" s="1"/>
      <c r="K113" s="5"/>
      <c r="L113" s="3"/>
      <c r="M113" s="1"/>
      <c r="N113" s="4"/>
      <c r="O113" s="87">
        <f>SUM(C113:N113)</f>
        <v>0</v>
      </c>
      <c r="S113" s="134"/>
      <c r="T113" s="134"/>
    </row>
    <row r="114" spans="1:22" ht="18.600000000000001" customHeight="1" thickBot="1">
      <c r="A114" s="10" t="s">
        <v>9</v>
      </c>
      <c r="B114" s="77" t="e">
        <f>T112-S95</f>
        <v>#REF!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124">
        <f>SUM(C114:N114)</f>
        <v>0</v>
      </c>
      <c r="S114" s="131" t="e">
        <f>O114+S95</f>
        <v>#REF!</v>
      </c>
      <c r="T114" s="132"/>
      <c r="U114" s="133" t="s">
        <v>45</v>
      </c>
      <c r="V114" s="133"/>
    </row>
    <row r="115" spans="1:22" ht="15" thickTop="1"/>
  </sheetData>
  <mergeCells count="30">
    <mergeCell ref="C99:N99"/>
    <mergeCell ref="C60:N60"/>
    <mergeCell ref="S71:U72"/>
    <mergeCell ref="S74:T74"/>
    <mergeCell ref="S54:T54"/>
    <mergeCell ref="U55:V55"/>
    <mergeCell ref="U75:V75"/>
    <mergeCell ref="C80:N80"/>
    <mergeCell ref="S75:T75"/>
    <mergeCell ref="S55:T55"/>
    <mergeCell ref="S114:T114"/>
    <mergeCell ref="S91:U92"/>
    <mergeCell ref="S94:T94"/>
    <mergeCell ref="U95:V95"/>
    <mergeCell ref="S110:U111"/>
    <mergeCell ref="S113:T113"/>
    <mergeCell ref="U114:V114"/>
    <mergeCell ref="S95:T95"/>
    <mergeCell ref="C21:N21"/>
    <mergeCell ref="C2:N2"/>
    <mergeCell ref="S14:U15"/>
    <mergeCell ref="S17:T17"/>
    <mergeCell ref="S18:T18"/>
    <mergeCell ref="U18:V18"/>
    <mergeCell ref="C40:N40"/>
    <mergeCell ref="S51:U52"/>
    <mergeCell ref="S32:U33"/>
    <mergeCell ref="S35:T35"/>
    <mergeCell ref="S36:T36"/>
    <mergeCell ref="U36:V3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353B-3572-4B0D-88A2-5CB692C79DCB}">
  <dimension ref="A1:V115"/>
  <sheetViews>
    <sheetView topLeftCell="F1" zoomScale="75" zoomScaleNormal="75" workbookViewId="0">
      <selection activeCell="K18" sqref="K18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0.6640625" customWidth="1"/>
    <col min="10" max="10" width="10" customWidth="1"/>
    <col min="11" max="11" width="10.33203125" customWidth="1"/>
    <col min="12" max="12" width="11" customWidth="1"/>
    <col min="13" max="13" width="10.33203125" customWidth="1"/>
    <col min="14" max="14" width="10.21875" customWidth="1"/>
    <col min="15" max="15" width="10.88671875" style="51" customWidth="1"/>
    <col min="16" max="18" width="0" hidden="1" customWidth="1"/>
    <col min="20" max="20" width="16.77734375" customWidth="1"/>
  </cols>
  <sheetData>
    <row r="1" spans="1:21" ht="21.6" thickBot="1">
      <c r="A1" s="2" t="s">
        <v>110</v>
      </c>
    </row>
    <row r="2" spans="1:21" ht="15.6" thickTop="1" thickBot="1">
      <c r="A2" s="58" t="s">
        <v>50</v>
      </c>
      <c r="B2" s="60">
        <v>3</v>
      </c>
      <c r="C2" s="127">
        <v>2021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1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49" t="s">
        <v>43</v>
      </c>
    </row>
    <row r="4" spans="1:21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21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21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21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21" ht="15" thickBot="1">
      <c r="A8" s="9" t="s">
        <v>6</v>
      </c>
      <c r="B8" s="11" t="s">
        <v>11</v>
      </c>
      <c r="C8" s="3"/>
      <c r="D8" s="1"/>
      <c r="E8" s="5"/>
      <c r="F8" s="3"/>
      <c r="G8" s="1"/>
      <c r="H8" s="5"/>
      <c r="I8" s="3"/>
      <c r="J8" s="1"/>
      <c r="K8" s="5"/>
      <c r="L8" s="3"/>
      <c r="M8" s="1"/>
      <c r="N8" s="4"/>
      <c r="O8" s="46">
        <f>SUM(C8:N8)</f>
        <v>0</v>
      </c>
    </row>
    <row r="9" spans="1:21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4">
        <v>0</v>
      </c>
      <c r="O9" s="50">
        <f>SUM(C9:N9)</f>
        <v>0</v>
      </c>
    </row>
    <row r="10" spans="1:2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50">
        <f t="shared" ref="O10:O15" si="1">SUM(C10:N10)</f>
        <v>0</v>
      </c>
    </row>
    <row r="11" spans="1:2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50">
        <f t="shared" si="1"/>
        <v>0</v>
      </c>
    </row>
    <row r="12" spans="1:21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50">
        <f t="shared" si="1"/>
        <v>0</v>
      </c>
    </row>
    <row r="13" spans="1:2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50">
        <f t="shared" si="1"/>
        <v>0</v>
      </c>
    </row>
    <row r="14" spans="1:2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50">
        <f t="shared" si="1"/>
        <v>0</v>
      </c>
      <c r="S14" s="130" t="s">
        <v>79</v>
      </c>
      <c r="T14" s="130"/>
      <c r="U14" s="130"/>
    </row>
    <row r="15" spans="1:2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50">
        <f t="shared" si="1"/>
        <v>0</v>
      </c>
      <c r="S15" s="130"/>
      <c r="T15" s="130"/>
      <c r="U15" s="130"/>
    </row>
    <row r="16" spans="1:21" ht="18">
      <c r="A16" s="9" t="s">
        <v>30</v>
      </c>
      <c r="B16" s="11" t="s">
        <v>31</v>
      </c>
      <c r="C16" s="3">
        <v>0</v>
      </c>
      <c r="D16" s="1">
        <v>0</v>
      </c>
      <c r="E16" s="5">
        <v>0</v>
      </c>
      <c r="F16" s="3">
        <v>0</v>
      </c>
      <c r="G16" s="1">
        <v>1</v>
      </c>
      <c r="H16" s="5">
        <v>0</v>
      </c>
      <c r="I16" s="3">
        <v>0</v>
      </c>
      <c r="J16" s="1"/>
      <c r="K16" s="5"/>
      <c r="L16" s="3"/>
      <c r="M16" s="1"/>
      <c r="N16" s="4"/>
      <c r="O16" s="50">
        <f>SUM(C16:N16)</f>
        <v>1</v>
      </c>
      <c r="T16" s="45">
        <f>B2*8*22*6</f>
        <v>3168</v>
      </c>
    </row>
    <row r="17" spans="1:22" ht="18" thickBot="1">
      <c r="A17" s="10" t="s">
        <v>9</v>
      </c>
      <c r="B17" s="12"/>
      <c r="C17" s="27">
        <v>0</v>
      </c>
      <c r="D17" s="27">
        <v>0</v>
      </c>
      <c r="E17" s="28">
        <v>0</v>
      </c>
      <c r="F17" s="7">
        <v>0</v>
      </c>
      <c r="G17" s="6">
        <v>0</v>
      </c>
      <c r="H17" s="8">
        <v>0</v>
      </c>
      <c r="I17" s="7">
        <v>653</v>
      </c>
      <c r="J17" s="6">
        <v>635</v>
      </c>
      <c r="K17" s="8">
        <v>624</v>
      </c>
      <c r="L17" s="7">
        <v>624</v>
      </c>
      <c r="M17" s="126">
        <v>608</v>
      </c>
      <c r="N17" s="126">
        <v>832</v>
      </c>
      <c r="O17" s="52">
        <f>SUM(C17:N17)</f>
        <v>3976</v>
      </c>
      <c r="S17" s="134"/>
      <c r="T17" s="134"/>
    </row>
    <row r="18" spans="1:22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S18" s="131">
        <f>T16-O17</f>
        <v>-808</v>
      </c>
      <c r="T18" s="132"/>
      <c r="U18" s="133" t="s">
        <v>45</v>
      </c>
      <c r="V18" s="133"/>
    </row>
    <row r="20" spans="1:22" ht="21.6" thickBot="1">
      <c r="A20" s="2" t="s">
        <v>111</v>
      </c>
    </row>
    <row r="21" spans="1:22" ht="15.6" thickTop="1" thickBot="1">
      <c r="A21" s="58" t="s">
        <v>50</v>
      </c>
      <c r="B21" s="60">
        <v>3</v>
      </c>
      <c r="C21" s="127">
        <f>C2+1</f>
        <v>2022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22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49" t="s">
        <v>43</v>
      </c>
    </row>
    <row r="23" spans="1:22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22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22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22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22" ht="15" thickBot="1">
      <c r="A27" s="9" t="s">
        <v>49</v>
      </c>
      <c r="B27" s="11">
        <f>B21*4</f>
        <v>12</v>
      </c>
      <c r="C27" s="3"/>
      <c r="D27" s="1"/>
      <c r="E27" s="5"/>
      <c r="F27" s="3"/>
      <c r="G27" s="1"/>
      <c r="H27" s="5"/>
      <c r="I27" s="3"/>
      <c r="J27" s="1"/>
      <c r="K27" s="5"/>
      <c r="L27" s="3"/>
      <c r="M27" s="1"/>
      <c r="N27" s="4"/>
      <c r="O27" s="46">
        <f>SUM(C27:N27)</f>
        <v>0</v>
      </c>
    </row>
    <row r="28" spans="1:22">
      <c r="A28" s="9" t="s">
        <v>7</v>
      </c>
      <c r="B28" s="11">
        <v>0</v>
      </c>
      <c r="C28" s="3"/>
      <c r="D28" s="1"/>
      <c r="E28" s="5"/>
      <c r="F28" s="3"/>
      <c r="G28" s="1"/>
      <c r="H28" s="5"/>
      <c r="I28" s="3"/>
      <c r="J28" s="1"/>
      <c r="K28" s="5"/>
      <c r="L28" s="3"/>
      <c r="M28" s="1"/>
      <c r="N28" s="4"/>
      <c r="O28" s="50">
        <f>SUM(C28:N28)</f>
        <v>0</v>
      </c>
    </row>
    <row r="29" spans="1:22">
      <c r="A29" s="9" t="s">
        <v>8</v>
      </c>
      <c r="B29" s="11">
        <v>0</v>
      </c>
      <c r="C29" s="3"/>
      <c r="D29" s="1"/>
      <c r="E29" s="5"/>
      <c r="F29" s="3"/>
      <c r="G29" s="1"/>
      <c r="H29" s="5"/>
      <c r="I29" s="3"/>
      <c r="J29" s="1"/>
      <c r="K29" s="5"/>
      <c r="L29" s="3"/>
      <c r="M29" s="1"/>
      <c r="N29" s="4"/>
      <c r="O29" s="50">
        <f t="shared" ref="O29:O34" si="3">SUM(C29:N29)</f>
        <v>0</v>
      </c>
    </row>
    <row r="30" spans="1:22">
      <c r="A30" s="9" t="s">
        <v>13</v>
      </c>
      <c r="B30" s="11">
        <v>0</v>
      </c>
      <c r="C30" s="3"/>
      <c r="D30" s="1"/>
      <c r="E30" s="5"/>
      <c r="F30" s="3"/>
      <c r="G30" s="1"/>
      <c r="H30" s="5"/>
      <c r="I30" s="3"/>
      <c r="J30" s="1"/>
      <c r="K30" s="5"/>
      <c r="L30" s="3"/>
      <c r="M30" s="1"/>
      <c r="N30" s="4"/>
      <c r="O30" s="50">
        <f t="shared" si="3"/>
        <v>0</v>
      </c>
    </row>
    <row r="31" spans="1:22">
      <c r="A31" s="9" t="s">
        <v>14</v>
      </c>
      <c r="B31" s="11">
        <v>0</v>
      </c>
      <c r="C31" s="3"/>
      <c r="D31" s="1"/>
      <c r="E31" s="5"/>
      <c r="F31" s="3"/>
      <c r="G31" s="1"/>
      <c r="H31" s="5"/>
      <c r="I31" s="3"/>
      <c r="J31" s="1"/>
      <c r="K31" s="5"/>
      <c r="L31" s="3"/>
      <c r="M31" s="1"/>
      <c r="N31" s="4"/>
      <c r="O31" s="50">
        <f t="shared" si="3"/>
        <v>0</v>
      </c>
    </row>
    <row r="32" spans="1:22">
      <c r="A32" s="9" t="s">
        <v>15</v>
      </c>
      <c r="B32" s="11">
        <v>0</v>
      </c>
      <c r="C32" s="3"/>
      <c r="D32" s="1"/>
      <c r="E32" s="5"/>
      <c r="F32" s="3"/>
      <c r="G32" s="1"/>
      <c r="H32" s="5"/>
      <c r="I32" s="3"/>
      <c r="J32" s="1"/>
      <c r="K32" s="5"/>
      <c r="L32" s="3"/>
      <c r="M32" s="1"/>
      <c r="N32" s="4"/>
      <c r="O32" s="50">
        <f t="shared" si="3"/>
        <v>0</v>
      </c>
      <c r="S32" s="130" t="s">
        <v>105</v>
      </c>
      <c r="T32" s="130"/>
      <c r="U32" s="130"/>
    </row>
    <row r="33" spans="1:22" ht="14.4" customHeight="1">
      <c r="A33" s="9" t="s">
        <v>4</v>
      </c>
      <c r="B33" s="11">
        <v>0</v>
      </c>
      <c r="C33" s="3"/>
      <c r="D33" s="1"/>
      <c r="E33" s="5"/>
      <c r="F33" s="3"/>
      <c r="G33" s="1"/>
      <c r="H33" s="5"/>
      <c r="I33" s="3"/>
      <c r="J33" s="1"/>
      <c r="K33" s="5"/>
      <c r="L33" s="3"/>
      <c r="M33" s="1"/>
      <c r="N33" s="4"/>
      <c r="O33" s="50">
        <f t="shared" si="3"/>
        <v>0</v>
      </c>
      <c r="S33" s="130"/>
      <c r="T33" s="130"/>
      <c r="U33" s="130"/>
    </row>
    <row r="34" spans="1:22" ht="14.4" customHeight="1">
      <c r="A34" s="9" t="s">
        <v>12</v>
      </c>
      <c r="B34" s="11">
        <v>0</v>
      </c>
      <c r="C34" s="3"/>
      <c r="D34" s="1"/>
      <c r="E34" s="5"/>
      <c r="F34" s="3"/>
      <c r="G34" s="1"/>
      <c r="H34" s="5"/>
      <c r="I34" s="3"/>
      <c r="J34" s="1"/>
      <c r="K34" s="5"/>
      <c r="L34" s="3"/>
      <c r="M34" s="1"/>
      <c r="N34" s="4"/>
      <c r="O34" s="50">
        <f t="shared" si="3"/>
        <v>0</v>
      </c>
      <c r="T34" s="45">
        <f>S18+(B21*22*8*12)</f>
        <v>5528</v>
      </c>
    </row>
    <row r="35" spans="1:22" ht="18" thickBot="1">
      <c r="A35" s="9" t="s">
        <v>30</v>
      </c>
      <c r="B35" s="11" t="s">
        <v>31</v>
      </c>
      <c r="C35" s="3"/>
      <c r="D35" s="1"/>
      <c r="E35" s="5"/>
      <c r="F35" s="3"/>
      <c r="G35" s="1"/>
      <c r="H35" s="5"/>
      <c r="I35" s="3"/>
      <c r="J35" s="1"/>
      <c r="K35" s="5"/>
      <c r="L35" s="3"/>
      <c r="M35" s="1"/>
      <c r="N35" s="4"/>
      <c r="O35" s="50">
        <f>SUM(C35:N35)</f>
        <v>0</v>
      </c>
      <c r="S35" s="134"/>
      <c r="T35" s="134"/>
    </row>
    <row r="36" spans="1:22" ht="18.600000000000001" customHeight="1" thickBot="1">
      <c r="A36" s="10" t="s">
        <v>9</v>
      </c>
      <c r="B36" s="12"/>
      <c r="C36" s="27"/>
      <c r="D36" s="27"/>
      <c r="E36" s="28"/>
      <c r="F36" s="7"/>
      <c r="G36" s="6"/>
      <c r="H36" s="8"/>
      <c r="I36" s="7"/>
      <c r="J36" s="6"/>
      <c r="K36" s="8"/>
      <c r="L36" s="7"/>
      <c r="M36" s="6"/>
      <c r="N36" s="14"/>
      <c r="O36" s="52">
        <f>SUM(C36:N36)</f>
        <v>0</v>
      </c>
      <c r="S36" s="131">
        <f>S18+O36</f>
        <v>-808</v>
      </c>
      <c r="T36" s="132"/>
      <c r="U36" s="133" t="s">
        <v>45</v>
      </c>
      <c r="V36" s="133"/>
    </row>
    <row r="37" spans="1:22" ht="15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9" spans="1:22" ht="21.6" thickBot="1">
      <c r="A39" s="2" t="s">
        <v>109</v>
      </c>
    </row>
    <row r="40" spans="1:22" ht="15.6" thickTop="1" thickBot="1">
      <c r="A40" s="58" t="s">
        <v>50</v>
      </c>
      <c r="B40" s="60">
        <v>3</v>
      </c>
      <c r="C40" s="127">
        <f>C21+1</f>
        <v>2023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9"/>
    </row>
    <row r="41" spans="1:22" ht="15.6" thickTop="1" thickBot="1">
      <c r="A41" s="15" t="s">
        <v>0</v>
      </c>
      <c r="B41" s="16" t="s">
        <v>10</v>
      </c>
      <c r="C41" s="17" t="s">
        <v>16</v>
      </c>
      <c r="D41" s="18" t="s">
        <v>17</v>
      </c>
      <c r="E41" s="19" t="s">
        <v>18</v>
      </c>
      <c r="F41" s="17" t="s">
        <v>19</v>
      </c>
      <c r="G41" s="18" t="s">
        <v>20</v>
      </c>
      <c r="H41" s="19" t="s">
        <v>21</v>
      </c>
      <c r="I41" s="17" t="s">
        <v>22</v>
      </c>
      <c r="J41" s="18" t="s">
        <v>23</v>
      </c>
      <c r="K41" s="19" t="s">
        <v>24</v>
      </c>
      <c r="L41" s="17" t="s">
        <v>25</v>
      </c>
      <c r="M41" s="18" t="s">
        <v>26</v>
      </c>
      <c r="N41" s="20" t="s">
        <v>27</v>
      </c>
      <c r="O41" s="49" t="s">
        <v>43</v>
      </c>
    </row>
    <row r="42" spans="1:22" ht="15" thickBot="1">
      <c r="A42" s="9" t="s">
        <v>1</v>
      </c>
      <c r="B42" s="11">
        <v>0</v>
      </c>
      <c r="C42" s="3">
        <v>0</v>
      </c>
      <c r="D42" s="1">
        <v>0</v>
      </c>
      <c r="E42" s="5">
        <v>0</v>
      </c>
      <c r="F42" s="3">
        <v>0</v>
      </c>
      <c r="G42" s="1">
        <v>0</v>
      </c>
      <c r="H42" s="5">
        <v>0</v>
      </c>
      <c r="I42" s="3">
        <v>0</v>
      </c>
      <c r="J42" s="1">
        <v>0</v>
      </c>
      <c r="K42" s="5">
        <v>0</v>
      </c>
      <c r="L42" s="3">
        <v>0</v>
      </c>
      <c r="M42" s="1">
        <v>0</v>
      </c>
      <c r="N42" s="4">
        <v>0</v>
      </c>
      <c r="O42" s="46">
        <f t="shared" ref="O42:O45" si="4">SUM(C42:N42)</f>
        <v>0</v>
      </c>
    </row>
    <row r="43" spans="1:22" ht="15" thickBot="1">
      <c r="A43" s="9" t="s">
        <v>2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si="4"/>
        <v>0</v>
      </c>
    </row>
    <row r="44" spans="1:22" ht="15" thickBot="1">
      <c r="A44" s="9" t="s">
        <v>5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22" ht="15" thickBot="1">
      <c r="A45" s="9" t="s">
        <v>3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22" ht="15" thickBot="1">
      <c r="A46" s="9" t="s">
        <v>49</v>
      </c>
      <c r="B46" s="11">
        <f>B40*4</f>
        <v>12</v>
      </c>
      <c r="C46" s="3"/>
      <c r="D46" s="1"/>
      <c r="E46" s="5"/>
      <c r="F46" s="3"/>
      <c r="G46" s="1"/>
      <c r="H46" s="5"/>
      <c r="I46" s="3"/>
      <c r="J46" s="1"/>
      <c r="K46" s="5"/>
      <c r="L46" s="3"/>
      <c r="M46" s="1"/>
      <c r="N46" s="4"/>
      <c r="O46" s="46">
        <f>SUM(C46:N46)</f>
        <v>0</v>
      </c>
    </row>
    <row r="47" spans="1:22">
      <c r="A47" s="9" t="s">
        <v>7</v>
      </c>
      <c r="B47" s="11">
        <v>0</v>
      </c>
      <c r="C47" s="3"/>
      <c r="D47" s="1"/>
      <c r="E47" s="5"/>
      <c r="F47" s="3"/>
      <c r="G47" s="1"/>
      <c r="H47" s="5"/>
      <c r="I47" s="3"/>
      <c r="J47" s="1"/>
      <c r="K47" s="5"/>
      <c r="L47" s="3"/>
      <c r="M47" s="1"/>
      <c r="N47" s="4"/>
      <c r="O47" s="50">
        <f>SUM(C47:N47)</f>
        <v>0</v>
      </c>
    </row>
    <row r="48" spans="1:22">
      <c r="A48" s="9" t="s">
        <v>8</v>
      </c>
      <c r="B48" s="11">
        <v>0</v>
      </c>
      <c r="C48" s="3"/>
      <c r="D48" s="1"/>
      <c r="E48" s="5"/>
      <c r="F48" s="3"/>
      <c r="G48" s="1"/>
      <c r="H48" s="5"/>
      <c r="I48" s="3"/>
      <c r="J48" s="1"/>
      <c r="K48" s="5"/>
      <c r="L48" s="3"/>
      <c r="M48" s="1"/>
      <c r="N48" s="4"/>
      <c r="O48" s="50">
        <f t="shared" ref="O48:O53" si="5">SUM(C48:N48)</f>
        <v>0</v>
      </c>
    </row>
    <row r="49" spans="1:22">
      <c r="A49" s="9" t="s">
        <v>13</v>
      </c>
      <c r="B49" s="11">
        <v>0</v>
      </c>
      <c r="C49" s="3"/>
      <c r="D49" s="1"/>
      <c r="E49" s="5"/>
      <c r="F49" s="3"/>
      <c r="G49" s="1"/>
      <c r="H49" s="5"/>
      <c r="I49" s="3"/>
      <c r="J49" s="1"/>
      <c r="K49" s="5"/>
      <c r="L49" s="3"/>
      <c r="M49" s="1"/>
      <c r="N49" s="4"/>
      <c r="O49" s="50">
        <f t="shared" si="5"/>
        <v>0</v>
      </c>
    </row>
    <row r="50" spans="1:22">
      <c r="A50" s="9" t="s">
        <v>14</v>
      </c>
      <c r="B50" s="11">
        <v>0</v>
      </c>
      <c r="C50" s="3"/>
      <c r="D50" s="1"/>
      <c r="E50" s="5"/>
      <c r="F50" s="3"/>
      <c r="G50" s="1"/>
      <c r="H50" s="5"/>
      <c r="I50" s="3"/>
      <c r="J50" s="1"/>
      <c r="K50" s="5"/>
      <c r="L50" s="3"/>
      <c r="M50" s="1"/>
      <c r="N50" s="4"/>
      <c r="O50" s="50">
        <f t="shared" si="5"/>
        <v>0</v>
      </c>
    </row>
    <row r="51" spans="1:22">
      <c r="A51" s="9" t="s">
        <v>15</v>
      </c>
      <c r="B51" s="11">
        <v>0</v>
      </c>
      <c r="C51" s="3"/>
      <c r="D51" s="1"/>
      <c r="E51" s="5"/>
      <c r="F51" s="3"/>
      <c r="G51" s="1"/>
      <c r="H51" s="5"/>
      <c r="I51" s="3"/>
      <c r="J51" s="1"/>
      <c r="K51" s="5"/>
      <c r="L51" s="3"/>
      <c r="M51" s="1"/>
      <c r="N51" s="4"/>
      <c r="O51" s="50">
        <f t="shared" si="5"/>
        <v>0</v>
      </c>
      <c r="S51" s="130" t="s">
        <v>107</v>
      </c>
      <c r="T51" s="130"/>
      <c r="U51" s="130"/>
    </row>
    <row r="52" spans="1:22" ht="14.4" customHeight="1">
      <c r="A52" s="9" t="s">
        <v>4</v>
      </c>
      <c r="B52" s="11">
        <v>0</v>
      </c>
      <c r="C52" s="3"/>
      <c r="D52" s="1"/>
      <c r="E52" s="5"/>
      <c r="F52" s="3"/>
      <c r="G52" s="1"/>
      <c r="H52" s="5"/>
      <c r="I52" s="3"/>
      <c r="J52" s="1"/>
      <c r="K52" s="5"/>
      <c r="L52" s="3"/>
      <c r="M52" s="1"/>
      <c r="N52" s="4"/>
      <c r="O52" s="50">
        <f t="shared" si="5"/>
        <v>0</v>
      </c>
      <c r="S52" s="130"/>
      <c r="T52" s="130"/>
      <c r="U52" s="130"/>
    </row>
    <row r="53" spans="1:22" ht="14.4" customHeight="1">
      <c r="A53" s="9" t="s">
        <v>12</v>
      </c>
      <c r="B53" s="11">
        <v>0</v>
      </c>
      <c r="C53" s="3"/>
      <c r="D53" s="1"/>
      <c r="E53" s="5"/>
      <c r="F53" s="3"/>
      <c r="G53" s="1"/>
      <c r="H53" s="5"/>
      <c r="I53" s="3"/>
      <c r="J53" s="1"/>
      <c r="K53" s="5"/>
      <c r="L53" s="3"/>
      <c r="M53" s="1"/>
      <c r="N53" s="4"/>
      <c r="O53" s="50">
        <f t="shared" si="5"/>
        <v>0</v>
      </c>
      <c r="T53" s="45">
        <f>S36+(B40*22*8*12)</f>
        <v>5528</v>
      </c>
    </row>
    <row r="54" spans="1:22" ht="18" thickBot="1">
      <c r="A54" s="9" t="s">
        <v>30</v>
      </c>
      <c r="B54" s="11" t="s">
        <v>31</v>
      </c>
      <c r="C54" s="3"/>
      <c r="D54" s="1"/>
      <c r="E54" s="5"/>
      <c r="F54" s="3"/>
      <c r="G54" s="1"/>
      <c r="H54" s="5"/>
      <c r="I54" s="3"/>
      <c r="J54" s="1"/>
      <c r="K54" s="5"/>
      <c r="L54" s="3"/>
      <c r="M54" s="1"/>
      <c r="N54" s="4"/>
      <c r="O54" s="50">
        <f>SUM(C54:N54)</f>
        <v>0</v>
      </c>
      <c r="S54" s="134"/>
      <c r="T54" s="134"/>
    </row>
    <row r="55" spans="1:22" ht="18.600000000000001" customHeight="1" thickBot="1">
      <c r="A55" s="10" t="s">
        <v>9</v>
      </c>
      <c r="B55" s="12"/>
      <c r="C55" s="27"/>
      <c r="D55" s="27"/>
      <c r="E55" s="28"/>
      <c r="F55" s="7"/>
      <c r="G55" s="6"/>
      <c r="H55" s="8"/>
      <c r="I55" s="7"/>
      <c r="J55" s="6"/>
      <c r="K55" s="8"/>
      <c r="L55" s="7"/>
      <c r="M55" s="6"/>
      <c r="N55" s="14"/>
      <c r="O55" s="52">
        <f>SUM(C55:N55)</f>
        <v>0</v>
      </c>
      <c r="S55" s="131">
        <f>S36+O55</f>
        <v>-808</v>
      </c>
      <c r="T55" s="132"/>
      <c r="U55" s="133" t="s">
        <v>45</v>
      </c>
      <c r="V55" s="133"/>
    </row>
    <row r="56" spans="1:22" ht="15" thickTop="1"/>
    <row r="59" spans="1:22" ht="21.6" thickBot="1">
      <c r="A59" s="2" t="s">
        <v>66</v>
      </c>
    </row>
    <row r="60" spans="1:22" ht="15.6" thickTop="1" thickBot="1">
      <c r="A60" s="58" t="s">
        <v>50</v>
      </c>
      <c r="B60" s="60">
        <v>8</v>
      </c>
      <c r="C60" s="127">
        <v>2019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9"/>
    </row>
    <row r="61" spans="1:22" ht="15.6" thickTop="1" thickBot="1">
      <c r="A61" s="15" t="s">
        <v>0</v>
      </c>
      <c r="B61" s="16" t="s">
        <v>10</v>
      </c>
      <c r="C61" s="17" t="s">
        <v>16</v>
      </c>
      <c r="D61" s="18" t="s">
        <v>17</v>
      </c>
      <c r="E61" s="19" t="s">
        <v>18</v>
      </c>
      <c r="F61" s="17" t="s">
        <v>19</v>
      </c>
      <c r="G61" s="18" t="s">
        <v>20</v>
      </c>
      <c r="H61" s="19" t="s">
        <v>21</v>
      </c>
      <c r="I61" s="17" t="s">
        <v>22</v>
      </c>
      <c r="J61" s="18" t="s">
        <v>23</v>
      </c>
      <c r="K61" s="19" t="s">
        <v>24</v>
      </c>
      <c r="L61" s="17" t="s">
        <v>25</v>
      </c>
      <c r="M61" s="18" t="s">
        <v>26</v>
      </c>
      <c r="N61" s="20" t="s">
        <v>27</v>
      </c>
      <c r="O61" s="49" t="s">
        <v>43</v>
      </c>
    </row>
    <row r="62" spans="1:22" ht="15" thickBot="1">
      <c r="A62" s="9" t="s">
        <v>1</v>
      </c>
      <c r="B62" s="11">
        <v>0</v>
      </c>
      <c r="C62" s="3">
        <v>0</v>
      </c>
      <c r="D62" s="1">
        <v>0</v>
      </c>
      <c r="E62" s="5">
        <v>0</v>
      </c>
      <c r="F62" s="3">
        <v>0</v>
      </c>
      <c r="G62" s="1">
        <v>0</v>
      </c>
      <c r="H62" s="5">
        <v>0</v>
      </c>
      <c r="I62" s="3">
        <v>0</v>
      </c>
      <c r="J62" s="1">
        <v>0</v>
      </c>
      <c r="K62" s="5">
        <v>0</v>
      </c>
      <c r="L62" s="3">
        <v>0</v>
      </c>
      <c r="M62" s="1">
        <v>0</v>
      </c>
      <c r="N62" s="4">
        <v>0</v>
      </c>
      <c r="O62" s="46">
        <f t="shared" ref="O62:O65" si="6">SUM(C62:N62)</f>
        <v>0</v>
      </c>
    </row>
    <row r="63" spans="1:22" ht="15" thickBot="1">
      <c r="A63" s="9" t="s">
        <v>2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si="6"/>
        <v>0</v>
      </c>
    </row>
    <row r="64" spans="1:22" ht="15" thickBot="1">
      <c r="A64" s="9" t="s">
        <v>5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22" ht="15" thickBot="1">
      <c r="A65" s="9" t="s">
        <v>3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22" ht="15" thickBot="1">
      <c r="A66" s="9" t="s">
        <v>49</v>
      </c>
      <c r="B66" s="11">
        <f>B60*4</f>
        <v>32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6">
        <f>SUM(C66:N66)</f>
        <v>0</v>
      </c>
    </row>
    <row r="67" spans="1:22">
      <c r="A67" s="9" t="s">
        <v>7</v>
      </c>
      <c r="B67" s="11">
        <v>0</v>
      </c>
      <c r="C67" s="3"/>
      <c r="D67" s="1"/>
      <c r="E67" s="5"/>
      <c r="F67" s="3"/>
      <c r="G67" s="1"/>
      <c r="H67" s="5"/>
      <c r="I67" s="3"/>
      <c r="J67" s="1"/>
      <c r="K67" s="5"/>
      <c r="L67" s="3"/>
      <c r="M67" s="1"/>
      <c r="N67" s="4"/>
      <c r="O67" s="50">
        <f>SUM(C67:N67)</f>
        <v>0</v>
      </c>
    </row>
    <row r="68" spans="1:22">
      <c r="A68" s="9" t="s">
        <v>8</v>
      </c>
      <c r="B68" s="11">
        <v>0</v>
      </c>
      <c r="C68" s="3"/>
      <c r="D68" s="1"/>
      <c r="E68" s="5"/>
      <c r="F68" s="3"/>
      <c r="G68" s="1"/>
      <c r="H68" s="5"/>
      <c r="I68" s="3"/>
      <c r="J68" s="1"/>
      <c r="K68" s="5"/>
      <c r="L68" s="3"/>
      <c r="M68" s="1"/>
      <c r="N68" s="4"/>
      <c r="O68" s="50">
        <f t="shared" ref="O68:O73" si="7">SUM(C68:N68)</f>
        <v>0</v>
      </c>
    </row>
    <row r="69" spans="1:22">
      <c r="A69" s="9" t="s">
        <v>13</v>
      </c>
      <c r="B69" s="11">
        <v>0</v>
      </c>
      <c r="C69" s="3"/>
      <c r="D69" s="1"/>
      <c r="E69" s="5"/>
      <c r="F69" s="3"/>
      <c r="G69" s="1"/>
      <c r="H69" s="5"/>
      <c r="I69" s="3"/>
      <c r="J69" s="1"/>
      <c r="K69" s="5"/>
      <c r="L69" s="3"/>
      <c r="M69" s="1"/>
      <c r="N69" s="4"/>
      <c r="O69" s="50">
        <f t="shared" si="7"/>
        <v>0</v>
      </c>
    </row>
    <row r="70" spans="1:22">
      <c r="A70" s="9" t="s">
        <v>14</v>
      </c>
      <c r="B70" s="11">
        <v>0</v>
      </c>
      <c r="C70" s="3"/>
      <c r="D70" s="1"/>
      <c r="E70" s="5"/>
      <c r="F70" s="3"/>
      <c r="G70" s="1"/>
      <c r="H70" s="5"/>
      <c r="I70" s="3"/>
      <c r="J70" s="1"/>
      <c r="K70" s="5"/>
      <c r="L70" s="3"/>
      <c r="M70" s="1"/>
      <c r="N70" s="4"/>
      <c r="O70" s="50">
        <f t="shared" si="7"/>
        <v>0</v>
      </c>
    </row>
    <row r="71" spans="1:22">
      <c r="A71" s="9" t="s">
        <v>15</v>
      </c>
      <c r="B71" s="11">
        <v>0</v>
      </c>
      <c r="C71" s="3"/>
      <c r="D71" s="1"/>
      <c r="E71" s="5"/>
      <c r="F71" s="3"/>
      <c r="G71" s="1"/>
      <c r="H71" s="5"/>
      <c r="I71" s="3"/>
      <c r="J71" s="1"/>
      <c r="K71" s="5"/>
      <c r="L71" s="3"/>
      <c r="M71" s="1"/>
      <c r="N71" s="4"/>
      <c r="O71" s="50">
        <f t="shared" si="7"/>
        <v>0</v>
      </c>
      <c r="S71" s="130" t="s">
        <v>56</v>
      </c>
      <c r="T71" s="130"/>
      <c r="U71" s="130"/>
    </row>
    <row r="72" spans="1:22" ht="14.4" customHeight="1">
      <c r="A72" s="9" t="s">
        <v>4</v>
      </c>
      <c r="B72" s="11">
        <v>0</v>
      </c>
      <c r="C72" s="3"/>
      <c r="D72" s="1"/>
      <c r="E72" s="5"/>
      <c r="F72" s="3"/>
      <c r="G72" s="1"/>
      <c r="H72" s="5"/>
      <c r="I72" s="3"/>
      <c r="J72" s="1"/>
      <c r="K72" s="5"/>
      <c r="L72" s="3"/>
      <c r="M72" s="1"/>
      <c r="N72" s="4"/>
      <c r="O72" s="50">
        <f t="shared" si="7"/>
        <v>0</v>
      </c>
      <c r="S72" s="130"/>
      <c r="T72" s="130"/>
      <c r="U72" s="130"/>
    </row>
    <row r="73" spans="1:22" ht="14.4" customHeight="1">
      <c r="A73" s="9" t="s">
        <v>12</v>
      </c>
      <c r="B73" s="11">
        <v>0</v>
      </c>
      <c r="C73" s="3"/>
      <c r="D73" s="1"/>
      <c r="E73" s="5"/>
      <c r="F73" s="3"/>
      <c r="G73" s="1"/>
      <c r="H73" s="5"/>
      <c r="I73" s="3"/>
      <c r="J73" s="1"/>
      <c r="K73" s="5"/>
      <c r="L73" s="3"/>
      <c r="M73" s="1"/>
      <c r="N73" s="4"/>
      <c r="O73" s="50">
        <f t="shared" si="7"/>
        <v>0</v>
      </c>
      <c r="T73" s="76" t="e">
        <f>(B60*8*22*12)+#REF!</f>
        <v>#REF!</v>
      </c>
    </row>
    <row r="74" spans="1:22" ht="18" thickBot="1">
      <c r="A74" s="9" t="s">
        <v>30</v>
      </c>
      <c r="B74" s="11">
        <v>4</v>
      </c>
      <c r="C74" s="3"/>
      <c r="D74" s="1"/>
      <c r="E74" s="5"/>
      <c r="F74" s="3"/>
      <c r="G74" s="1"/>
      <c r="H74" s="5"/>
      <c r="I74" s="3"/>
      <c r="J74" s="1"/>
      <c r="K74" s="5"/>
      <c r="L74" s="3"/>
      <c r="M74" s="1"/>
      <c r="N74" s="4"/>
      <c r="O74" s="50">
        <f>SUM(C74:N74)</f>
        <v>0</v>
      </c>
      <c r="S74" s="134"/>
      <c r="T74" s="134"/>
    </row>
    <row r="75" spans="1:22" ht="18.600000000000001" customHeight="1" thickBot="1">
      <c r="A75" s="10" t="s">
        <v>9</v>
      </c>
      <c r="B75" s="77" t="e">
        <f>T73</f>
        <v>#REF!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52">
        <f>SUM(C75:N75)</f>
        <v>0</v>
      </c>
      <c r="S75" s="131" t="e">
        <f>O75+#REF!</f>
        <v>#REF!</v>
      </c>
      <c r="T75" s="132"/>
      <c r="U75" s="133" t="s">
        <v>45</v>
      </c>
      <c r="V75" s="133"/>
    </row>
    <row r="76" spans="1:22" ht="15" thickTop="1">
      <c r="E76" t="s">
        <v>72</v>
      </c>
    </row>
    <row r="79" spans="1:22" ht="21.6" thickBot="1">
      <c r="A79" s="2" t="s">
        <v>66</v>
      </c>
    </row>
    <row r="80" spans="1:22" ht="15.6" thickTop="1" thickBot="1">
      <c r="A80" s="58" t="s">
        <v>50</v>
      </c>
      <c r="B80" s="60">
        <v>8</v>
      </c>
      <c r="C80" s="127">
        <v>2020</v>
      </c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</row>
    <row r="81" spans="1:22" ht="15.6" thickTop="1" thickBot="1">
      <c r="A81" s="15" t="s">
        <v>0</v>
      </c>
      <c r="B81" s="16" t="s">
        <v>10</v>
      </c>
      <c r="C81" s="17" t="s">
        <v>16</v>
      </c>
      <c r="D81" s="18" t="s">
        <v>17</v>
      </c>
      <c r="E81" s="19" t="s">
        <v>18</v>
      </c>
      <c r="F81" s="17" t="s">
        <v>19</v>
      </c>
      <c r="G81" s="18" t="s">
        <v>20</v>
      </c>
      <c r="H81" s="19" t="s">
        <v>21</v>
      </c>
      <c r="I81" s="17" t="s">
        <v>22</v>
      </c>
      <c r="J81" s="18" t="s">
        <v>23</v>
      </c>
      <c r="K81" s="19" t="s">
        <v>24</v>
      </c>
      <c r="L81" s="17" t="s">
        <v>25</v>
      </c>
      <c r="M81" s="18" t="s">
        <v>26</v>
      </c>
      <c r="N81" s="20" t="s">
        <v>27</v>
      </c>
      <c r="O81" s="49" t="s">
        <v>43</v>
      </c>
    </row>
    <row r="82" spans="1:22" ht="15" thickBot="1">
      <c r="A82" s="9" t="s">
        <v>1</v>
      </c>
      <c r="B82" s="11">
        <v>0</v>
      </c>
      <c r="C82" s="3">
        <v>0</v>
      </c>
      <c r="D82" s="1">
        <v>0</v>
      </c>
      <c r="E82" s="5">
        <v>0</v>
      </c>
      <c r="F82" s="3">
        <v>0</v>
      </c>
      <c r="G82" s="1">
        <v>0</v>
      </c>
      <c r="H82" s="5">
        <v>0</v>
      </c>
      <c r="I82" s="3">
        <v>0</v>
      </c>
      <c r="J82" s="1">
        <v>0</v>
      </c>
      <c r="K82" s="5">
        <v>0</v>
      </c>
      <c r="L82" s="3">
        <v>0</v>
      </c>
      <c r="M82" s="1">
        <v>0</v>
      </c>
      <c r="N82" s="4">
        <v>0</v>
      </c>
      <c r="O82" s="46">
        <f t="shared" ref="O82:O85" si="8">SUM(C82:N82)</f>
        <v>0</v>
      </c>
    </row>
    <row r="83" spans="1:22" ht="15" thickBot="1">
      <c r="A83" s="9" t="s">
        <v>2</v>
      </c>
      <c r="B83" s="11">
        <v>0</v>
      </c>
      <c r="C83" s="3">
        <v>0</v>
      </c>
      <c r="D83" s="1">
        <v>0</v>
      </c>
      <c r="E83" s="5">
        <v>0</v>
      </c>
      <c r="F83" s="3">
        <v>0</v>
      </c>
      <c r="G83" s="1">
        <v>0</v>
      </c>
      <c r="H83" s="5">
        <v>0</v>
      </c>
      <c r="I83" s="3">
        <v>0</v>
      </c>
      <c r="J83" s="1">
        <v>0</v>
      </c>
      <c r="K83" s="5">
        <v>0</v>
      </c>
      <c r="L83" s="3">
        <v>0</v>
      </c>
      <c r="M83" s="1">
        <v>0</v>
      </c>
      <c r="N83" s="4">
        <v>0</v>
      </c>
      <c r="O83" s="46">
        <f t="shared" si="8"/>
        <v>0</v>
      </c>
    </row>
    <row r="84" spans="1:22" ht="15" thickBot="1">
      <c r="A84" s="9" t="s">
        <v>5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4">
        <v>0</v>
      </c>
      <c r="O84" s="46">
        <f t="shared" si="8"/>
        <v>0</v>
      </c>
    </row>
    <row r="85" spans="1:22" ht="15" thickBot="1">
      <c r="A85" s="9" t="s">
        <v>3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4">
        <v>0</v>
      </c>
      <c r="O85" s="46">
        <f t="shared" si="8"/>
        <v>0</v>
      </c>
    </row>
    <row r="86" spans="1:22" ht="15" thickBot="1">
      <c r="A86" s="9" t="s">
        <v>49</v>
      </c>
      <c r="B86" s="11">
        <f>B80*4</f>
        <v>32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6">
        <f>SUM(C86:N86)</f>
        <v>0</v>
      </c>
    </row>
    <row r="87" spans="1:22">
      <c r="A87" s="9" t="s">
        <v>7</v>
      </c>
      <c r="B87" s="11">
        <v>0</v>
      </c>
      <c r="C87" s="3"/>
      <c r="D87" s="1"/>
      <c r="E87" s="5"/>
      <c r="F87" s="3"/>
      <c r="G87" s="1"/>
      <c r="H87" s="5"/>
      <c r="I87" s="3"/>
      <c r="J87" s="1"/>
      <c r="K87" s="5"/>
      <c r="L87" s="3"/>
      <c r="M87" s="1"/>
      <c r="N87" s="4"/>
      <c r="O87" s="50">
        <f>SUM(C87:N87)</f>
        <v>0</v>
      </c>
    </row>
    <row r="88" spans="1:22">
      <c r="A88" s="9" t="s">
        <v>8</v>
      </c>
      <c r="B88" s="11">
        <v>0</v>
      </c>
      <c r="C88" s="3"/>
      <c r="D88" s="1"/>
      <c r="E88" s="5"/>
      <c r="F88" s="3"/>
      <c r="G88" s="1"/>
      <c r="H88" s="5"/>
      <c r="I88" s="3"/>
      <c r="J88" s="1"/>
      <c r="K88" s="5"/>
      <c r="L88" s="3"/>
      <c r="M88" s="1"/>
      <c r="N88" s="4"/>
      <c r="O88" s="50">
        <f t="shared" ref="O88:O93" si="9">SUM(C88:N88)</f>
        <v>0</v>
      </c>
    </row>
    <row r="89" spans="1:22">
      <c r="A89" s="9" t="s">
        <v>13</v>
      </c>
      <c r="B89" s="11">
        <v>0</v>
      </c>
      <c r="C89" s="3"/>
      <c r="D89" s="1"/>
      <c r="E89" s="5"/>
      <c r="F89" s="3"/>
      <c r="G89" s="1"/>
      <c r="H89" s="5"/>
      <c r="I89" s="3"/>
      <c r="J89" s="1"/>
      <c r="K89" s="5"/>
      <c r="L89" s="3"/>
      <c r="M89" s="1"/>
      <c r="N89" s="4"/>
      <c r="O89" s="50">
        <f t="shared" si="9"/>
        <v>0</v>
      </c>
    </row>
    <row r="90" spans="1:22">
      <c r="A90" s="9" t="s">
        <v>14</v>
      </c>
      <c r="B90" s="11">
        <v>0</v>
      </c>
      <c r="C90" s="3"/>
      <c r="D90" s="1"/>
      <c r="E90" s="5"/>
      <c r="F90" s="3"/>
      <c r="G90" s="1"/>
      <c r="H90" s="5"/>
      <c r="I90" s="3"/>
      <c r="J90" s="1"/>
      <c r="K90" s="5"/>
      <c r="L90" s="3"/>
      <c r="M90" s="1"/>
      <c r="N90" s="4"/>
      <c r="O90" s="50">
        <f t="shared" si="9"/>
        <v>0</v>
      </c>
    </row>
    <row r="91" spans="1:22">
      <c r="A91" s="9" t="s">
        <v>15</v>
      </c>
      <c r="B91" s="11">
        <v>0</v>
      </c>
      <c r="C91" s="3"/>
      <c r="D91" s="1"/>
      <c r="E91" s="5"/>
      <c r="F91" s="3"/>
      <c r="G91" s="1"/>
      <c r="H91" s="5"/>
      <c r="I91" s="3"/>
      <c r="J91" s="1"/>
      <c r="K91" s="5"/>
      <c r="L91" s="3"/>
      <c r="M91" s="1"/>
      <c r="N91" s="4"/>
      <c r="O91" s="50">
        <f t="shared" si="9"/>
        <v>0</v>
      </c>
      <c r="S91" s="130" t="s">
        <v>76</v>
      </c>
      <c r="T91" s="130"/>
      <c r="U91" s="130"/>
    </row>
    <row r="92" spans="1:22" ht="14.4" customHeight="1">
      <c r="A92" s="9" t="s">
        <v>4</v>
      </c>
      <c r="B92" s="11">
        <v>0</v>
      </c>
      <c r="C92" s="3"/>
      <c r="D92" s="1"/>
      <c r="E92" s="5"/>
      <c r="F92" s="3"/>
      <c r="G92" s="1"/>
      <c r="H92" s="5"/>
      <c r="I92" s="3"/>
      <c r="J92" s="1"/>
      <c r="K92" s="5"/>
      <c r="L92" s="3"/>
      <c r="M92" s="1"/>
      <c r="N92" s="4"/>
      <c r="O92" s="50">
        <f t="shared" si="9"/>
        <v>0</v>
      </c>
      <c r="S92" s="130"/>
      <c r="T92" s="130"/>
      <c r="U92" s="130"/>
    </row>
    <row r="93" spans="1:22" ht="14.4" customHeight="1">
      <c r="A93" s="9" t="s">
        <v>12</v>
      </c>
      <c r="B93" s="11">
        <v>0</v>
      </c>
      <c r="C93" s="3"/>
      <c r="D93" s="1"/>
      <c r="E93" s="5"/>
      <c r="F93" s="3"/>
      <c r="G93" s="1"/>
      <c r="H93" s="5"/>
      <c r="I93" s="3"/>
      <c r="J93" s="1"/>
      <c r="K93" s="5"/>
      <c r="L93" s="3"/>
      <c r="M93" s="1"/>
      <c r="N93" s="4"/>
      <c r="O93" s="50">
        <f t="shared" si="9"/>
        <v>0</v>
      </c>
      <c r="T93" s="76" t="e">
        <f>(B80*8*22*12)+S75</f>
        <v>#REF!</v>
      </c>
    </row>
    <row r="94" spans="1:22" ht="18" thickBot="1">
      <c r="A94" s="9" t="s">
        <v>30</v>
      </c>
      <c r="B94" s="11">
        <v>1</v>
      </c>
      <c r="C94" s="3"/>
      <c r="D94" s="1"/>
      <c r="E94" s="5"/>
      <c r="F94" s="3"/>
      <c r="G94" s="1"/>
      <c r="H94" s="5"/>
      <c r="I94" s="3"/>
      <c r="J94" s="1"/>
      <c r="K94" s="5"/>
      <c r="L94" s="3"/>
      <c r="M94" s="1"/>
      <c r="N94" s="4"/>
      <c r="O94" s="50">
        <f>SUM(C94:N94)</f>
        <v>0</v>
      </c>
      <c r="S94" s="134"/>
      <c r="T94" s="134"/>
    </row>
    <row r="95" spans="1:22" ht="18.600000000000001" customHeight="1" thickBot="1">
      <c r="A95" s="10" t="s">
        <v>9</v>
      </c>
      <c r="B95" s="77" t="e">
        <f>T93</f>
        <v>#REF!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52">
        <f>SUM(C95:N95)</f>
        <v>0</v>
      </c>
      <c r="S95" s="131" t="e">
        <f>O95+S75</f>
        <v>#REF!</v>
      </c>
      <c r="T95" s="132"/>
      <c r="U95" s="133" t="s">
        <v>45</v>
      </c>
      <c r="V95" s="133"/>
    </row>
    <row r="96" spans="1:22" ht="15" thickTop="1"/>
    <row r="98" spans="1:21" ht="21.6" thickBot="1">
      <c r="A98" s="2" t="s">
        <v>66</v>
      </c>
    </row>
    <row r="99" spans="1:21" ht="15.6" thickTop="1" thickBot="1">
      <c r="A99" s="58" t="s">
        <v>50</v>
      </c>
      <c r="B99" s="60">
        <v>8</v>
      </c>
      <c r="C99" s="127">
        <v>2021</v>
      </c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9"/>
    </row>
    <row r="100" spans="1:21" ht="15.6" thickTop="1" thickBot="1">
      <c r="A100" s="15" t="s">
        <v>0</v>
      </c>
      <c r="B100" s="16" t="s">
        <v>10</v>
      </c>
      <c r="C100" s="17" t="s">
        <v>16</v>
      </c>
      <c r="D100" s="18" t="s">
        <v>17</v>
      </c>
      <c r="E100" s="19" t="s">
        <v>18</v>
      </c>
      <c r="F100" s="17" t="s">
        <v>19</v>
      </c>
      <c r="G100" s="18" t="s">
        <v>20</v>
      </c>
      <c r="H100" s="19" t="s">
        <v>21</v>
      </c>
      <c r="I100" s="17" t="s">
        <v>22</v>
      </c>
      <c r="J100" s="18" t="s">
        <v>23</v>
      </c>
      <c r="K100" s="19" t="s">
        <v>24</v>
      </c>
      <c r="L100" s="17" t="s">
        <v>25</v>
      </c>
      <c r="M100" s="18" t="s">
        <v>26</v>
      </c>
      <c r="N100" s="20" t="s">
        <v>27</v>
      </c>
      <c r="O100" s="49" t="s">
        <v>43</v>
      </c>
    </row>
    <row r="101" spans="1:21" ht="15" thickBot="1">
      <c r="A101" s="9" t="s">
        <v>1</v>
      </c>
      <c r="B101" s="11">
        <v>0</v>
      </c>
      <c r="C101" s="3">
        <v>0</v>
      </c>
      <c r="D101" s="1">
        <v>0</v>
      </c>
      <c r="E101" s="5">
        <v>0</v>
      </c>
      <c r="F101" s="3">
        <v>0</v>
      </c>
      <c r="G101" s="1">
        <v>0</v>
      </c>
      <c r="H101" s="5">
        <v>0</v>
      </c>
      <c r="I101" s="3">
        <v>0</v>
      </c>
      <c r="J101" s="1">
        <v>0</v>
      </c>
      <c r="K101" s="5">
        <v>0</v>
      </c>
      <c r="L101" s="3">
        <v>0</v>
      </c>
      <c r="M101" s="1">
        <v>0</v>
      </c>
      <c r="N101" s="4">
        <v>0</v>
      </c>
      <c r="O101" s="46">
        <f t="shared" ref="O101:O104" si="10">SUM(C101:N101)</f>
        <v>0</v>
      </c>
    </row>
    <row r="102" spans="1:21" ht="15" thickBot="1">
      <c r="A102" s="9" t="s">
        <v>2</v>
      </c>
      <c r="B102" s="11">
        <v>0</v>
      </c>
      <c r="C102" s="3">
        <v>0</v>
      </c>
      <c r="D102" s="1">
        <v>0</v>
      </c>
      <c r="E102" s="5">
        <v>0</v>
      </c>
      <c r="F102" s="3">
        <v>0</v>
      </c>
      <c r="G102" s="1">
        <v>0</v>
      </c>
      <c r="H102" s="5">
        <v>0</v>
      </c>
      <c r="I102" s="3">
        <v>0</v>
      </c>
      <c r="J102" s="1">
        <v>0</v>
      </c>
      <c r="K102" s="5">
        <v>0</v>
      </c>
      <c r="L102" s="3">
        <v>0</v>
      </c>
      <c r="M102" s="1">
        <v>0</v>
      </c>
      <c r="N102" s="4">
        <v>0</v>
      </c>
      <c r="O102" s="46">
        <f t="shared" si="10"/>
        <v>0</v>
      </c>
    </row>
    <row r="103" spans="1:21" ht="15" thickBot="1">
      <c r="A103" s="9" t="s">
        <v>5</v>
      </c>
      <c r="B103" s="11">
        <v>0</v>
      </c>
      <c r="C103" s="3">
        <v>0</v>
      </c>
      <c r="D103" s="1">
        <v>0</v>
      </c>
      <c r="E103" s="5">
        <v>0</v>
      </c>
      <c r="F103" s="3">
        <v>0</v>
      </c>
      <c r="G103" s="1">
        <v>0</v>
      </c>
      <c r="H103" s="5">
        <v>0</v>
      </c>
      <c r="I103" s="3">
        <v>0</v>
      </c>
      <c r="J103" s="1">
        <v>0</v>
      </c>
      <c r="K103" s="5">
        <v>0</v>
      </c>
      <c r="L103" s="3">
        <v>0</v>
      </c>
      <c r="M103" s="1">
        <v>0</v>
      </c>
      <c r="N103" s="4">
        <v>0</v>
      </c>
      <c r="O103" s="46">
        <f t="shared" si="10"/>
        <v>0</v>
      </c>
    </row>
    <row r="104" spans="1:21" ht="15" thickBot="1">
      <c r="A104" s="9" t="s">
        <v>3</v>
      </c>
      <c r="B104" s="11">
        <v>0</v>
      </c>
      <c r="C104" s="3">
        <v>0</v>
      </c>
      <c r="D104" s="1">
        <v>0</v>
      </c>
      <c r="E104" s="5">
        <v>0</v>
      </c>
      <c r="F104" s="3">
        <v>0</v>
      </c>
      <c r="G104" s="1">
        <v>0</v>
      </c>
      <c r="H104" s="5">
        <v>0</v>
      </c>
      <c r="I104" s="3">
        <v>0</v>
      </c>
      <c r="J104" s="1">
        <v>0</v>
      </c>
      <c r="K104" s="5">
        <v>0</v>
      </c>
      <c r="L104" s="3">
        <v>0</v>
      </c>
      <c r="M104" s="1">
        <v>0</v>
      </c>
      <c r="N104" s="4">
        <v>0</v>
      </c>
      <c r="O104" s="46">
        <f t="shared" si="10"/>
        <v>0</v>
      </c>
    </row>
    <row r="105" spans="1:21" ht="15" thickBot="1">
      <c r="A105" s="9" t="s">
        <v>49</v>
      </c>
      <c r="B105" s="11">
        <f>B99*4</f>
        <v>32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46">
        <f>SUM(C105:N105)</f>
        <v>0</v>
      </c>
    </row>
    <row r="106" spans="1:21">
      <c r="A106" s="9" t="s">
        <v>7</v>
      </c>
      <c r="B106" s="11">
        <v>0</v>
      </c>
      <c r="C106" s="3"/>
      <c r="D106" s="1"/>
      <c r="E106" s="5"/>
      <c r="F106" s="3"/>
      <c r="G106" s="1"/>
      <c r="H106" s="5"/>
      <c r="I106" s="3"/>
      <c r="J106" s="1"/>
      <c r="K106" s="5"/>
      <c r="L106" s="3"/>
      <c r="M106" s="1"/>
      <c r="N106" s="4"/>
      <c r="O106" s="50">
        <f>SUM(C106:N106)</f>
        <v>0</v>
      </c>
    </row>
    <row r="107" spans="1:21">
      <c r="A107" s="9" t="s">
        <v>8</v>
      </c>
      <c r="B107" s="11">
        <v>0</v>
      </c>
      <c r="C107" s="3"/>
      <c r="D107" s="1"/>
      <c r="E107" s="5"/>
      <c r="F107" s="3"/>
      <c r="G107" s="1"/>
      <c r="H107" s="5"/>
      <c r="I107" s="3"/>
      <c r="J107" s="1"/>
      <c r="K107" s="5"/>
      <c r="L107" s="3"/>
      <c r="M107" s="1"/>
      <c r="N107" s="4"/>
      <c r="O107" s="50">
        <f t="shared" ref="O107:O112" si="11">SUM(C107:N107)</f>
        <v>0</v>
      </c>
    </row>
    <row r="108" spans="1:21">
      <c r="A108" s="9" t="s">
        <v>13</v>
      </c>
      <c r="B108" s="11">
        <v>0</v>
      </c>
      <c r="C108" s="3"/>
      <c r="D108" s="1"/>
      <c r="E108" s="5"/>
      <c r="F108" s="3"/>
      <c r="G108" s="1"/>
      <c r="H108" s="5"/>
      <c r="I108" s="3"/>
      <c r="J108" s="1"/>
      <c r="K108" s="5"/>
      <c r="L108" s="3"/>
      <c r="M108" s="1"/>
      <c r="N108" s="4"/>
      <c r="O108" s="50">
        <f t="shared" si="11"/>
        <v>0</v>
      </c>
    </row>
    <row r="109" spans="1:21">
      <c r="A109" s="9" t="s">
        <v>14</v>
      </c>
      <c r="B109" s="11">
        <v>0</v>
      </c>
      <c r="C109" s="3"/>
      <c r="D109" s="1"/>
      <c r="E109" s="5"/>
      <c r="F109" s="3"/>
      <c r="G109" s="1"/>
      <c r="H109" s="5"/>
      <c r="I109" s="3"/>
      <c r="J109" s="1"/>
      <c r="K109" s="5"/>
      <c r="L109" s="3"/>
      <c r="M109" s="1"/>
      <c r="N109" s="4"/>
      <c r="O109" s="50">
        <f t="shared" si="11"/>
        <v>0</v>
      </c>
    </row>
    <row r="110" spans="1:21">
      <c r="A110" s="9" t="s">
        <v>15</v>
      </c>
      <c r="B110" s="11">
        <v>0</v>
      </c>
      <c r="C110" s="3"/>
      <c r="D110" s="1"/>
      <c r="E110" s="5"/>
      <c r="F110" s="3"/>
      <c r="G110" s="1"/>
      <c r="H110" s="5"/>
      <c r="I110" s="3"/>
      <c r="J110" s="1"/>
      <c r="K110" s="5"/>
      <c r="L110" s="3"/>
      <c r="M110" s="1"/>
      <c r="N110" s="4"/>
      <c r="O110" s="50">
        <f t="shared" si="11"/>
        <v>0</v>
      </c>
      <c r="S110" s="130" t="s">
        <v>79</v>
      </c>
      <c r="T110" s="130"/>
      <c r="U110" s="130"/>
    </row>
    <row r="111" spans="1:21" ht="14.4" customHeight="1">
      <c r="A111" s="9" t="s">
        <v>4</v>
      </c>
      <c r="B111" s="11">
        <v>0</v>
      </c>
      <c r="C111" s="3"/>
      <c r="D111" s="1"/>
      <c r="E111" s="5"/>
      <c r="F111" s="3"/>
      <c r="G111" s="1"/>
      <c r="H111" s="5"/>
      <c r="I111" s="3"/>
      <c r="J111" s="1"/>
      <c r="K111" s="5"/>
      <c r="L111" s="3"/>
      <c r="M111" s="1"/>
      <c r="N111" s="4"/>
      <c r="O111" s="50">
        <f t="shared" si="11"/>
        <v>0</v>
      </c>
      <c r="S111" s="130"/>
      <c r="T111" s="130"/>
      <c r="U111" s="130"/>
    </row>
    <row r="112" spans="1:21" ht="14.4" customHeight="1">
      <c r="A112" s="9" t="s">
        <v>12</v>
      </c>
      <c r="B112" s="11">
        <v>0</v>
      </c>
      <c r="C112" s="3"/>
      <c r="D112" s="1"/>
      <c r="E112" s="5"/>
      <c r="F112" s="3"/>
      <c r="G112" s="1"/>
      <c r="H112" s="5"/>
      <c r="I112" s="3"/>
      <c r="J112" s="1"/>
      <c r="K112" s="5"/>
      <c r="L112" s="3"/>
      <c r="M112" s="1"/>
      <c r="N112" s="4"/>
      <c r="O112" s="50">
        <f t="shared" si="11"/>
        <v>0</v>
      </c>
      <c r="T112" s="76" t="e">
        <f>(B99*8*22*12)+S95</f>
        <v>#REF!</v>
      </c>
    </row>
    <row r="113" spans="1:22" ht="18" thickBot="1">
      <c r="A113" s="9" t="s">
        <v>30</v>
      </c>
      <c r="B113" s="11">
        <v>1</v>
      </c>
      <c r="C113" s="3"/>
      <c r="D113" s="1"/>
      <c r="E113" s="5"/>
      <c r="F113" s="3"/>
      <c r="G113" s="1"/>
      <c r="H113" s="5"/>
      <c r="I113" s="3"/>
      <c r="J113" s="1"/>
      <c r="K113" s="5"/>
      <c r="L113" s="3"/>
      <c r="M113" s="1"/>
      <c r="N113" s="4"/>
      <c r="O113" s="50">
        <f>SUM(C113:N113)</f>
        <v>0</v>
      </c>
      <c r="S113" s="134"/>
      <c r="T113" s="134"/>
    </row>
    <row r="114" spans="1:22" ht="18.600000000000001" customHeight="1" thickBot="1">
      <c r="A114" s="10" t="s">
        <v>9</v>
      </c>
      <c r="B114" s="77" t="e">
        <f>T112-S95</f>
        <v>#REF!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52">
        <f>SUM(C114:N114)</f>
        <v>0</v>
      </c>
      <c r="S114" s="131" t="e">
        <f>O114+S95</f>
        <v>#REF!</v>
      </c>
      <c r="T114" s="132"/>
      <c r="U114" s="133" t="s">
        <v>45</v>
      </c>
      <c r="V114" s="133"/>
    </row>
    <row r="115" spans="1:22" ht="15" thickTop="1"/>
  </sheetData>
  <mergeCells count="30">
    <mergeCell ref="C99:N99"/>
    <mergeCell ref="C60:N60"/>
    <mergeCell ref="S71:U72"/>
    <mergeCell ref="S74:T74"/>
    <mergeCell ref="S54:T54"/>
    <mergeCell ref="U55:V55"/>
    <mergeCell ref="U75:V75"/>
    <mergeCell ref="C80:N80"/>
    <mergeCell ref="S75:T75"/>
    <mergeCell ref="S55:T55"/>
    <mergeCell ref="S114:T114"/>
    <mergeCell ref="S91:U92"/>
    <mergeCell ref="S94:T94"/>
    <mergeCell ref="U95:V95"/>
    <mergeCell ref="S110:U111"/>
    <mergeCell ref="S113:T113"/>
    <mergeCell ref="U114:V114"/>
    <mergeCell ref="S95:T95"/>
    <mergeCell ref="C21:N21"/>
    <mergeCell ref="C2:N2"/>
    <mergeCell ref="S14:U15"/>
    <mergeCell ref="S17:T17"/>
    <mergeCell ref="S18:T18"/>
    <mergeCell ref="U18:V18"/>
    <mergeCell ref="C40:N40"/>
    <mergeCell ref="S51:U52"/>
    <mergeCell ref="S32:U33"/>
    <mergeCell ref="S35:T35"/>
    <mergeCell ref="S36:T36"/>
    <mergeCell ref="U36:V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6"/>
  <sheetViews>
    <sheetView topLeftCell="A99" zoomScale="75" zoomScaleNormal="75" workbookViewId="0">
      <pane xSplit="1" ySplit="3" topLeftCell="B102" activePane="bottomRight" state="frozen"/>
      <selection activeCell="A99" sqref="A99"/>
      <selection pane="topRight" activeCell="B99" sqref="B99"/>
      <selection pane="bottomLeft" activeCell="A102" sqref="A102"/>
      <selection pane="bottomRight" activeCell="A99" sqref="A1:XFD1048576"/>
    </sheetView>
  </sheetViews>
  <sheetFormatPr defaultRowHeight="14.4"/>
  <cols>
    <col min="1" max="1" width="32.5546875" bestFit="1" customWidth="1"/>
    <col min="2" max="2" width="11.5546875" customWidth="1"/>
    <col min="3" max="3" width="11.88671875" customWidth="1"/>
    <col min="4" max="4" width="11.6640625" customWidth="1"/>
    <col min="5" max="5" width="11.44140625" customWidth="1"/>
    <col min="6" max="6" width="10.6640625" customWidth="1"/>
    <col min="7" max="7" width="12.33203125" customWidth="1"/>
    <col min="8" max="8" width="11.5546875" customWidth="1"/>
    <col min="9" max="9" width="12.109375" customWidth="1"/>
    <col min="10" max="10" width="10.6640625" customWidth="1"/>
    <col min="11" max="11" width="11.44140625" customWidth="1"/>
    <col min="12" max="12" width="11.109375" customWidth="1"/>
    <col min="13" max="13" width="8.88671875" customWidth="1"/>
    <col min="14" max="14" width="10.6640625" customWidth="1"/>
    <col min="15" max="15" width="11" customWidth="1"/>
    <col min="16" max="16" width="10.109375" customWidth="1"/>
    <col min="17" max="17" width="11" customWidth="1"/>
    <col min="18" max="18" width="10.6640625" customWidth="1"/>
    <col min="19" max="19" width="12.77734375" customWidth="1"/>
    <col min="20" max="20" width="8.33203125" style="47" customWidth="1"/>
    <col min="21" max="22" width="5.5546875" customWidth="1"/>
    <col min="23" max="23" width="12.109375" bestFit="1" customWidth="1"/>
  </cols>
  <sheetData>
    <row r="1" spans="1:24" ht="21">
      <c r="A1" s="2" t="s">
        <v>44</v>
      </c>
    </row>
    <row r="2" spans="1:24" ht="15" thickBot="1">
      <c r="C2" s="139">
        <v>2016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8"/>
    </row>
    <row r="3" spans="1:24" ht="15" thickTop="1">
      <c r="A3" s="15" t="s">
        <v>0</v>
      </c>
      <c r="B3" s="16" t="s">
        <v>10</v>
      </c>
      <c r="C3" s="37" t="s">
        <v>16</v>
      </c>
      <c r="D3" s="34" t="s">
        <v>17</v>
      </c>
      <c r="E3" s="38" t="s">
        <v>18</v>
      </c>
      <c r="F3" s="34" t="s">
        <v>39</v>
      </c>
      <c r="G3" s="39" t="s">
        <v>19</v>
      </c>
      <c r="H3" s="34" t="s">
        <v>20</v>
      </c>
      <c r="I3" s="38" t="s">
        <v>21</v>
      </c>
      <c r="J3" s="34" t="s">
        <v>42</v>
      </c>
      <c r="K3" s="37" t="s">
        <v>22</v>
      </c>
      <c r="L3" s="34" t="s">
        <v>23</v>
      </c>
      <c r="M3" s="38" t="s">
        <v>24</v>
      </c>
      <c r="N3" s="34" t="s">
        <v>41</v>
      </c>
      <c r="O3" s="37" t="s">
        <v>25</v>
      </c>
      <c r="P3" s="34" t="s">
        <v>26</v>
      </c>
      <c r="Q3" s="40" t="s">
        <v>27</v>
      </c>
      <c r="R3" s="34" t="s">
        <v>40</v>
      </c>
      <c r="S3" s="34" t="s">
        <v>43</v>
      </c>
    </row>
    <row r="4" spans="1:24">
      <c r="A4" s="9" t="s">
        <v>1</v>
      </c>
      <c r="B4" s="11">
        <v>0</v>
      </c>
      <c r="C4" s="32">
        <f>NMIF!C4+Cabadbaran!C4+Iligan!C4+Sasa!C4+Zambo!C4</f>
        <v>0</v>
      </c>
      <c r="D4" s="32">
        <f>NMIF!D4+Cabadbaran!D4+Iligan!D4+Sasa!D4+Zambo!D4</f>
        <v>0</v>
      </c>
      <c r="E4" s="32">
        <f>NMIF!E4+Cabadbaran!E4+Iligan!E4+Sasa!E4+Zambo!E4</f>
        <v>0</v>
      </c>
      <c r="F4" s="32">
        <f>C4+D4+E4</f>
        <v>0</v>
      </c>
      <c r="G4" s="35">
        <f>NMIF!F4+Cabadbaran!F4+Iligan!F4+Sasa!F4+Zambo!F4</f>
        <v>0</v>
      </c>
      <c r="H4" s="35">
        <f>NMIF!H4+Cabadbaran!H4+Iligan!H4+Sasa!H4+Zambo!H4</f>
        <v>0</v>
      </c>
      <c r="I4" s="35">
        <f>NMIF!I4+Cabadbaran!I4+Iligan!I4+Sasa!I4+Zambo!I4</f>
        <v>0</v>
      </c>
      <c r="J4" s="35">
        <f>G4+H4+I4</f>
        <v>0</v>
      </c>
      <c r="K4" s="41">
        <f>NMIF!I4+Cabadbaran!I4+Iligan!I4+Sasa!I4+Zambo!I4</f>
        <v>0</v>
      </c>
      <c r="L4" s="41">
        <f>NMIF!J4+Cabadbaran!J4+Iligan!J4+Sasa!J4+Zambo!J4</f>
        <v>0</v>
      </c>
      <c r="M4" s="41">
        <f>NMIF!K4+Cabadbaran!K4+Iligan!K4+Sasa!K4+Zambo!K4</f>
        <v>0</v>
      </c>
      <c r="N4" s="41">
        <f>K4+L4+M4</f>
        <v>0</v>
      </c>
      <c r="O4" s="43">
        <f>NMIF!L4+Cabadbaran!L4+Iligan!L4+Sasa!L4+Zambo!L4</f>
        <v>0</v>
      </c>
      <c r="P4" s="43">
        <f>NMIF!M4+Cabadbaran!M4+Iligan!M4+Sasa!M4+Zambo!M4</f>
        <v>0</v>
      </c>
      <c r="Q4" s="43">
        <f>NMIF!N4+Cabadbaran!N4+Iligan!N4+Sasa!N4+Zambo!N4</f>
        <v>0</v>
      </c>
      <c r="R4" s="43">
        <f>O4+P4+Q4</f>
        <v>0</v>
      </c>
      <c r="S4" s="53">
        <f t="shared" ref="S4:S16" si="0">R4+N4+J4+F4</f>
        <v>0</v>
      </c>
    </row>
    <row r="5" spans="1:24">
      <c r="A5" s="9" t="s">
        <v>2</v>
      </c>
      <c r="B5" s="11">
        <v>0</v>
      </c>
      <c r="C5" s="32">
        <f>NMIF!C5+Cabadbaran!C5+Iligan!C5+Sasa!C5+Zambo!C5</f>
        <v>0</v>
      </c>
      <c r="D5" s="32">
        <f>NMIF!D5+Cabadbaran!D5+Iligan!D5+Sasa!D5+Zambo!D5</f>
        <v>0</v>
      </c>
      <c r="E5" s="32">
        <f>NMIF!E5+Cabadbaran!E5+Iligan!E5+Sasa!E5+Zambo!E5</f>
        <v>0</v>
      </c>
      <c r="F5" s="32">
        <f t="shared" ref="F5:F17" si="1">C5+D5+E5</f>
        <v>0</v>
      </c>
      <c r="G5" s="35">
        <f>NMIF!F5+Cabadbaran!F5+Iligan!F5+Sasa!F5+Zambo!F5</f>
        <v>0</v>
      </c>
      <c r="H5" s="35">
        <f>NMIF!H5+Cabadbaran!H5+Iligan!H5+Sasa!H5+Zambo!H5</f>
        <v>0</v>
      </c>
      <c r="I5" s="35">
        <f>NMIF!I5+Cabadbaran!I5+Iligan!I5+Sasa!I5+Zambo!I5</f>
        <v>0</v>
      </c>
      <c r="J5" s="35">
        <f t="shared" ref="J5:J17" si="2">G5+H5+I5</f>
        <v>0</v>
      </c>
      <c r="K5" s="41">
        <f>NMIF!I5+Cabadbaran!I5+Iligan!I5+Sasa!I5+Zambo!I5</f>
        <v>0</v>
      </c>
      <c r="L5" s="41">
        <f>NMIF!J5+Cabadbaran!J5+Iligan!J5+Sasa!J5+Zambo!J5</f>
        <v>0</v>
      </c>
      <c r="M5" s="41">
        <f>NMIF!K5+Cabadbaran!K5+Iligan!K5+Sasa!K5+Zambo!K5</f>
        <v>0</v>
      </c>
      <c r="N5" s="41">
        <f t="shared" ref="N5:N17" si="3">K5+L5+M5</f>
        <v>0</v>
      </c>
      <c r="O5" s="43">
        <f>NMIF!L5+Cabadbaran!L5+Iligan!L5+Sasa!L5+Zambo!L5</f>
        <v>0</v>
      </c>
      <c r="P5" s="43">
        <f>NMIF!M5+Cabadbaran!M5+Iligan!M5+Sasa!M5+Zambo!M5</f>
        <v>0</v>
      </c>
      <c r="Q5" s="43">
        <f>NMIF!N5+Cabadbaran!N5+Iligan!N5+Sasa!N5+Zambo!N5</f>
        <v>0</v>
      </c>
      <c r="R5" s="43">
        <f t="shared" ref="R5:R17" si="4">O5+P5+Q5</f>
        <v>0</v>
      </c>
      <c r="S5" s="53">
        <f t="shared" si="0"/>
        <v>0</v>
      </c>
    </row>
    <row r="6" spans="1:24">
      <c r="A6" s="9" t="s">
        <v>5</v>
      </c>
      <c r="B6" s="11">
        <v>0</v>
      </c>
      <c r="C6" s="32">
        <f>NMIF!C6+Cabadbaran!C6+Iligan!C6+Sasa!C6+Zambo!C6</f>
        <v>0</v>
      </c>
      <c r="D6" s="32">
        <f>NMIF!D6+Cabadbaran!D6+Iligan!D6+Sasa!D6+Zambo!D6</f>
        <v>0</v>
      </c>
      <c r="E6" s="32">
        <f>NMIF!E6+Cabadbaran!E6+Iligan!E6+Sasa!E6+Zambo!E6</f>
        <v>0</v>
      </c>
      <c r="F6" s="32">
        <f t="shared" si="1"/>
        <v>0</v>
      </c>
      <c r="G6" s="35">
        <f>NMIF!F6+Cabadbaran!F6+Iligan!F6+Sasa!F6+Zambo!F6</f>
        <v>0</v>
      </c>
      <c r="H6" s="35">
        <f>NMIF!H6+Cabadbaran!H6+Iligan!H6+Sasa!H6+Zambo!H6</f>
        <v>0</v>
      </c>
      <c r="I6" s="35">
        <f>NMIF!I6+Cabadbaran!I6+Iligan!I6+Sasa!I6+Zambo!I6</f>
        <v>0</v>
      </c>
      <c r="J6" s="35">
        <f t="shared" si="2"/>
        <v>0</v>
      </c>
      <c r="K6" s="41">
        <f>NMIF!I6+Cabadbaran!I6+Iligan!I6+Sasa!I6+Zambo!I6</f>
        <v>0</v>
      </c>
      <c r="L6" s="41">
        <f>NMIF!J6+Cabadbaran!J6+Iligan!J6+Sasa!J6+Zambo!J6</f>
        <v>0</v>
      </c>
      <c r="M6" s="41">
        <f>NMIF!K6+Cabadbaran!K6+Iligan!K6+Sasa!K6+Zambo!K6</f>
        <v>0</v>
      </c>
      <c r="N6" s="41">
        <f t="shared" si="3"/>
        <v>0</v>
      </c>
      <c r="O6" s="43">
        <f>NMIF!L6+Cabadbaran!L6+Iligan!L6+Sasa!L6+Zambo!L6</f>
        <v>0</v>
      </c>
      <c r="P6" s="43">
        <f>NMIF!M6+Cabadbaran!M6+Iligan!M6+Sasa!M6+Zambo!M6</f>
        <v>0</v>
      </c>
      <c r="Q6" s="43">
        <f>NMIF!N6+Cabadbaran!N6+Iligan!N6+Sasa!N6+Zambo!N6</f>
        <v>0</v>
      </c>
      <c r="R6" s="43">
        <f t="shared" si="4"/>
        <v>0</v>
      </c>
      <c r="S6" s="53">
        <f t="shared" si="0"/>
        <v>0</v>
      </c>
    </row>
    <row r="7" spans="1:24">
      <c r="A7" s="9" t="s">
        <v>3</v>
      </c>
      <c r="B7" s="11">
        <v>0</v>
      </c>
      <c r="C7" s="32">
        <f>NMIF!C7+Cabadbaran!C7+Iligan!C7+Sasa!C7+Zambo!C7</f>
        <v>0</v>
      </c>
      <c r="D7" s="32">
        <f>NMIF!D7+Cabadbaran!D7+Iligan!D7+Sasa!D7+Zambo!D7</f>
        <v>0</v>
      </c>
      <c r="E7" s="32">
        <f>NMIF!E7+Cabadbaran!E7+Iligan!E7+Sasa!E7+Zambo!E7</f>
        <v>0</v>
      </c>
      <c r="F7" s="32">
        <f t="shared" si="1"/>
        <v>0</v>
      </c>
      <c r="G7" s="35">
        <f>NMIF!F7+Cabadbaran!F7+Iligan!F7+Sasa!F7+Zambo!F7</f>
        <v>0</v>
      </c>
      <c r="H7" s="35">
        <f>NMIF!H7+Cabadbaran!H7+Iligan!H7+Sasa!H7+Zambo!H7</f>
        <v>0</v>
      </c>
      <c r="I7" s="35">
        <f>NMIF!I7+Cabadbaran!I7+Iligan!I7+Sasa!I7+Zambo!I7</f>
        <v>0</v>
      </c>
      <c r="J7" s="35">
        <f t="shared" si="2"/>
        <v>0</v>
      </c>
      <c r="K7" s="41">
        <f>NMIF!I7+Cabadbaran!I7+Iligan!I7+Sasa!I7+Zambo!I7</f>
        <v>0</v>
      </c>
      <c r="L7" s="41">
        <f>NMIF!J7+Cabadbaran!J7+Iligan!J7+Sasa!J7+Zambo!J7</f>
        <v>0</v>
      </c>
      <c r="M7" s="41">
        <f>NMIF!K7+Cabadbaran!K7+Iligan!K7+Sasa!K7+Zambo!K7</f>
        <v>0</v>
      </c>
      <c r="N7" s="41">
        <f t="shared" si="3"/>
        <v>0</v>
      </c>
      <c r="O7" s="43">
        <f>NMIF!L7+Cabadbaran!L7+Iligan!L7+Sasa!L7+Zambo!L7</f>
        <v>0</v>
      </c>
      <c r="P7" s="43">
        <f>NMIF!M7+Cabadbaran!M7+Iligan!M7+Sasa!M7+Zambo!M7</f>
        <v>0</v>
      </c>
      <c r="Q7" s="43">
        <f>NMIF!N7+Cabadbaran!N7+Iligan!N7+Sasa!N7+Zambo!N7</f>
        <v>0</v>
      </c>
      <c r="R7" s="43">
        <f t="shared" si="4"/>
        <v>0</v>
      </c>
      <c r="S7" s="53">
        <f t="shared" si="0"/>
        <v>0</v>
      </c>
    </row>
    <row r="8" spans="1:24">
      <c r="A8" s="9" t="s">
        <v>6</v>
      </c>
      <c r="B8" s="11" t="s">
        <v>37</v>
      </c>
      <c r="C8" s="32">
        <f>NMIF!C8+Cabadbaran!C8+Iligan!C8+Sasa!C8+Zambo!C8</f>
        <v>8</v>
      </c>
      <c r="D8" s="32">
        <f>NMIF!D8+Cabadbaran!D8+Iligan!D8+Sasa!D8+Zambo!D8</f>
        <v>15</v>
      </c>
      <c r="E8" s="32">
        <f>NMIF!E8+Cabadbaran!E8+Iligan!E8+Sasa!E8+Zambo!E8</f>
        <v>6</v>
      </c>
      <c r="F8" s="32">
        <f t="shared" si="1"/>
        <v>29</v>
      </c>
      <c r="G8" s="35">
        <f>NMIF!F8+Cabadbaran!F8+Iligan!F8+Sasa!F8+Zambo!F8</f>
        <v>14</v>
      </c>
      <c r="H8" s="35">
        <f>NMIF!H8+Cabadbaran!H8+Iligan!H8+Sasa!H8+Zambo!H8</f>
        <v>19</v>
      </c>
      <c r="I8" s="35">
        <f>NMIF!I8+Cabadbaran!I8+Iligan!I8+Sasa!I8+Zambo!I8</f>
        <v>18</v>
      </c>
      <c r="J8" s="35">
        <f t="shared" si="2"/>
        <v>51</v>
      </c>
      <c r="K8" s="41">
        <f>NMIF!I8+Cabadbaran!I8+Iligan!I8+Sasa!I8+Zambo!I8</f>
        <v>18</v>
      </c>
      <c r="L8" s="41">
        <f>NMIF!J8+Cabadbaran!J8+Iligan!J8+Sasa!J8+Zambo!J8</f>
        <v>14</v>
      </c>
      <c r="M8" s="41">
        <f>NMIF!K8+Cabadbaran!K8+Iligan!K8+Sasa!K8+Zambo!K8</f>
        <v>10</v>
      </c>
      <c r="N8" s="41">
        <f t="shared" si="3"/>
        <v>42</v>
      </c>
      <c r="O8" s="43">
        <f>NMIF!L8+Cabadbaran!L8+Iligan!L8+Sasa!L8+Zambo!L8</f>
        <v>14</v>
      </c>
      <c r="P8" s="43">
        <f>NMIF!M8+Cabadbaran!M8+Iligan!M8+Sasa!M8+Zambo!M8</f>
        <v>14</v>
      </c>
      <c r="Q8" s="43">
        <f>NMIF!N8+Cabadbaran!N8+Iligan!N8+Sasa!N8+Zambo!N8</f>
        <v>15</v>
      </c>
      <c r="R8" s="43">
        <f t="shared" si="4"/>
        <v>43</v>
      </c>
      <c r="S8" s="53">
        <f t="shared" si="0"/>
        <v>165</v>
      </c>
    </row>
    <row r="9" spans="1:24">
      <c r="A9" s="9" t="s">
        <v>7</v>
      </c>
      <c r="B9" s="11">
        <v>0</v>
      </c>
      <c r="C9" s="32">
        <f>NMIF!C9+Cabadbaran!C9+Iligan!C9+Sasa!C9+Zambo!C9</f>
        <v>0</v>
      </c>
      <c r="D9" s="32">
        <f>NMIF!D9+Cabadbaran!D9+Iligan!D9+Sasa!D9+Zambo!D9</f>
        <v>0</v>
      </c>
      <c r="E9" s="32">
        <f>NMIF!E9+Cabadbaran!E9+Iligan!E9+Sasa!E9+Zambo!E9</f>
        <v>0</v>
      </c>
      <c r="F9" s="32">
        <f t="shared" si="1"/>
        <v>0</v>
      </c>
      <c r="G9" s="35">
        <f>NMIF!F9+Cabadbaran!F9+Iligan!F9+Sasa!F9+Zambo!F9</f>
        <v>0</v>
      </c>
      <c r="H9" s="35">
        <f>NMIF!H9+Cabadbaran!H9+Iligan!H9+Sasa!H9+Zambo!H9</f>
        <v>0</v>
      </c>
      <c r="I9" s="35">
        <f>NMIF!I9+Cabadbaran!I9+Iligan!I9+Sasa!I9+Zambo!I9</f>
        <v>0</v>
      </c>
      <c r="J9" s="35">
        <f t="shared" si="2"/>
        <v>0</v>
      </c>
      <c r="K9" s="41">
        <f>NMIF!I9+Cabadbaran!I9+Iligan!I9+Sasa!I9+Zambo!I9</f>
        <v>0</v>
      </c>
      <c r="L9" s="41">
        <f>NMIF!J9+Cabadbaran!J9+Iligan!J9+Sasa!J9+Zambo!J9</f>
        <v>0</v>
      </c>
      <c r="M9" s="41">
        <f>NMIF!K9+Cabadbaran!K9+Iligan!K9+Sasa!K9+Zambo!K9</f>
        <v>0</v>
      </c>
      <c r="N9" s="41">
        <f t="shared" si="3"/>
        <v>0</v>
      </c>
      <c r="O9" s="43">
        <f>NMIF!L9+Cabadbaran!L9+Iligan!L9+Sasa!L9+Zambo!L9</f>
        <v>0</v>
      </c>
      <c r="P9" s="43">
        <f>NMIF!M9+Cabadbaran!M9+Iligan!M9+Sasa!M9+Zambo!M9</f>
        <v>0</v>
      </c>
      <c r="Q9" s="43">
        <f>NMIF!N9+Cabadbaran!N9+Iligan!N9+Sasa!N9+Zambo!N9</f>
        <v>0</v>
      </c>
      <c r="R9" s="43">
        <f t="shared" si="4"/>
        <v>0</v>
      </c>
      <c r="S9" s="53">
        <f t="shared" si="0"/>
        <v>0</v>
      </c>
    </row>
    <row r="10" spans="1:24">
      <c r="A10" s="9" t="s">
        <v>8</v>
      </c>
      <c r="B10" s="11">
        <v>0</v>
      </c>
      <c r="C10" s="32">
        <f>NMIF!C10+Cabadbaran!C10+Iligan!C10+Sasa!C10+Zambo!C10</f>
        <v>0</v>
      </c>
      <c r="D10" s="32">
        <f>NMIF!D10+Cabadbaran!D10+Iligan!D10+Sasa!D10+Zambo!D10</f>
        <v>0</v>
      </c>
      <c r="E10" s="32">
        <f>NMIF!E10+Cabadbaran!E10+Iligan!E10+Sasa!E10+Zambo!E10</f>
        <v>0</v>
      </c>
      <c r="F10" s="32">
        <f t="shared" si="1"/>
        <v>0</v>
      </c>
      <c r="G10" s="35">
        <f>NMIF!F10+Cabadbaran!F10+Iligan!F10+Sasa!F10+Zambo!F10</f>
        <v>0</v>
      </c>
      <c r="H10" s="35">
        <f>NMIF!H10+Cabadbaran!H10+Iligan!H10+Sasa!H10+Zambo!H10</f>
        <v>0</v>
      </c>
      <c r="I10" s="35">
        <f>NMIF!I10+Cabadbaran!I10+Iligan!I10+Sasa!I10+Zambo!I10</f>
        <v>0</v>
      </c>
      <c r="J10" s="35">
        <f t="shared" si="2"/>
        <v>0</v>
      </c>
      <c r="K10" s="41">
        <f>NMIF!I10+Cabadbaran!I10+Iligan!I10+Sasa!I10+Zambo!I10</f>
        <v>0</v>
      </c>
      <c r="L10" s="41">
        <f>NMIF!J10+Cabadbaran!J10+Iligan!J10+Sasa!J10+Zambo!J10</f>
        <v>0</v>
      </c>
      <c r="M10" s="41">
        <f>NMIF!K10+Cabadbaran!K10+Iligan!K10+Sasa!K10+Zambo!K10</f>
        <v>0</v>
      </c>
      <c r="N10" s="41">
        <f t="shared" si="3"/>
        <v>0</v>
      </c>
      <c r="O10" s="43">
        <f>NMIF!L10+Cabadbaran!L10+Iligan!L10+Sasa!L10+Zambo!L10</f>
        <v>0</v>
      </c>
      <c r="P10" s="43">
        <f>NMIF!M10+Cabadbaran!M10+Iligan!M10+Sasa!M10+Zambo!M10</f>
        <v>0</v>
      </c>
      <c r="Q10" s="43">
        <f>NMIF!N10+Cabadbaran!N10+Iligan!N10+Sasa!N10+Zambo!N10</f>
        <v>0</v>
      </c>
      <c r="R10" s="43">
        <f t="shared" si="4"/>
        <v>0</v>
      </c>
      <c r="S10" s="53">
        <f t="shared" si="0"/>
        <v>0</v>
      </c>
    </row>
    <row r="11" spans="1:24">
      <c r="A11" s="9" t="s">
        <v>13</v>
      </c>
      <c r="B11" s="11">
        <v>0</v>
      </c>
      <c r="C11" s="32">
        <f>NMIF!C11+Cabadbaran!C11+Iligan!C11+Sasa!C11+Zambo!C11</f>
        <v>0</v>
      </c>
      <c r="D11" s="32">
        <f>NMIF!D11+Cabadbaran!D11+Iligan!D11+Sasa!D11+Zambo!D11</f>
        <v>0</v>
      </c>
      <c r="E11" s="32">
        <f>NMIF!E11+Cabadbaran!E11+Iligan!E11+Sasa!E11+Zambo!E11</f>
        <v>0</v>
      </c>
      <c r="F11" s="32">
        <f t="shared" si="1"/>
        <v>0</v>
      </c>
      <c r="G11" s="35">
        <f>NMIF!F11+Cabadbaran!F11+Iligan!F11+Sasa!F11+Zambo!F11</f>
        <v>0</v>
      </c>
      <c r="H11" s="35">
        <f>NMIF!H11+Cabadbaran!H11+Iligan!H11+Sasa!H11+Zambo!H11</f>
        <v>0</v>
      </c>
      <c r="I11" s="35">
        <f>NMIF!H11+Cabadbaran!H11+Iligan!H11+Sasa!H11+Zambo!H11</f>
        <v>0</v>
      </c>
      <c r="J11" s="35">
        <f t="shared" si="2"/>
        <v>0</v>
      </c>
      <c r="K11" s="41">
        <f>NMIF!I11+Cabadbaran!I11+Iligan!I11+Sasa!I11+Zambo!I11</f>
        <v>1</v>
      </c>
      <c r="L11" s="41">
        <f>NMIF!J11+Cabadbaran!J11+Iligan!J11+Sasa!J11+Zambo!J11</f>
        <v>0</v>
      </c>
      <c r="M11" s="41">
        <f>NMIF!K11+Cabadbaran!K11+Iligan!K11+Sasa!K11+Zambo!K11</f>
        <v>0</v>
      </c>
      <c r="N11" s="41">
        <f t="shared" si="3"/>
        <v>1</v>
      </c>
      <c r="O11" s="43">
        <f>NMIF!L11+Cabadbaran!L11+Iligan!L11+Sasa!L11+Zambo!L11</f>
        <v>0</v>
      </c>
      <c r="P11" s="43">
        <f>NMIF!M11+Cabadbaran!M11+Iligan!M11+Sasa!M11+Zambo!M11</f>
        <v>0</v>
      </c>
      <c r="Q11" s="43">
        <f>NMIF!N11+Cabadbaran!N11+Iligan!N11+Sasa!N11+Zambo!N11</f>
        <v>0</v>
      </c>
      <c r="R11" s="43">
        <f t="shared" si="4"/>
        <v>0</v>
      </c>
      <c r="S11" s="54">
        <f t="shared" si="0"/>
        <v>1</v>
      </c>
    </row>
    <row r="12" spans="1:24">
      <c r="A12" s="9" t="s">
        <v>14</v>
      </c>
      <c r="B12" s="11">
        <v>0</v>
      </c>
      <c r="C12" s="32">
        <f>NMIF!C12+Cabadbaran!C12+Iligan!C12+Sasa!C12+Zambo!C12</f>
        <v>0</v>
      </c>
      <c r="D12" s="32">
        <f>NMIF!D12+Cabadbaran!D12+Iligan!D12+Sasa!D12+Zambo!D12</f>
        <v>0</v>
      </c>
      <c r="E12" s="32">
        <f>NMIF!E12+Cabadbaran!E12+Iligan!E12+Sasa!E12+Zambo!E12</f>
        <v>0</v>
      </c>
      <c r="F12" s="32">
        <f t="shared" si="1"/>
        <v>0</v>
      </c>
      <c r="G12" s="35">
        <f>NMIF!F12+Cabadbaran!F12+Iligan!F12+Sasa!F12+Zambo!F12</f>
        <v>0</v>
      </c>
      <c r="H12" s="35">
        <f>NMIF!H12+Cabadbaran!H12+Iligan!H12+Sasa!H12+Zambo!H12</f>
        <v>0</v>
      </c>
      <c r="I12" s="35">
        <f>NMIF!I12+Cabadbaran!I12+Iligan!I12+Sasa!I12+Zambo!I12</f>
        <v>0</v>
      </c>
      <c r="J12" s="35">
        <f t="shared" si="2"/>
        <v>0</v>
      </c>
      <c r="K12" s="41">
        <f>NMIF!I12+Cabadbaran!I12+Iligan!I12+Sasa!I12+Zambo!I12</f>
        <v>0</v>
      </c>
      <c r="L12" s="41">
        <f>NMIF!J12+Cabadbaran!J12+Iligan!J12+Sasa!J12+Zambo!J12</f>
        <v>0</v>
      </c>
      <c r="M12" s="41">
        <f>NMIF!K12+Cabadbaran!K12+Iligan!K12+Sasa!K12+Zambo!K12</f>
        <v>0</v>
      </c>
      <c r="N12" s="41">
        <f t="shared" si="3"/>
        <v>0</v>
      </c>
      <c r="O12" s="43">
        <f>NMIF!L12+Cabadbaran!L12+Iligan!L12+Sasa!L12+Zambo!L12</f>
        <v>0</v>
      </c>
      <c r="P12" s="43">
        <f>NMIF!M12+Cabadbaran!M12+Iligan!M12+Sasa!M12+Zambo!M12</f>
        <v>0</v>
      </c>
      <c r="Q12" s="43">
        <f>NMIF!N12+Cabadbaran!N12+Iligan!N12+Sasa!N12+Zambo!N12</f>
        <v>0</v>
      </c>
      <c r="R12" s="43">
        <f t="shared" si="4"/>
        <v>0</v>
      </c>
      <c r="S12" s="53">
        <f t="shared" si="0"/>
        <v>0</v>
      </c>
    </row>
    <row r="13" spans="1:24">
      <c r="A13" s="9" t="s">
        <v>15</v>
      </c>
      <c r="B13" s="11">
        <v>0</v>
      </c>
      <c r="C13" s="32">
        <f>NMIF!C13+Cabadbaran!C13+Iligan!C13+Sasa!C13+Zambo!C13</f>
        <v>0</v>
      </c>
      <c r="D13" s="32">
        <f>NMIF!D13+Cabadbaran!D13+Iligan!D13+Sasa!D13+Zambo!D13</f>
        <v>0</v>
      </c>
      <c r="E13" s="32">
        <f>NMIF!E13+Cabadbaran!E13+Iligan!E13+Sasa!E13+Zambo!E13</f>
        <v>0</v>
      </c>
      <c r="F13" s="32">
        <f t="shared" si="1"/>
        <v>0</v>
      </c>
      <c r="G13" s="35">
        <f>NMIF!F13+Cabadbaran!F13+Iligan!F13+Sasa!F13+Zambo!F13</f>
        <v>0</v>
      </c>
      <c r="H13" s="35">
        <f>NMIF!H13+Cabadbaran!H13+Iligan!H13+Sasa!H13+Zambo!H13</f>
        <v>0</v>
      </c>
      <c r="I13" s="35">
        <f>NMIF!I13+Cabadbaran!I13+Iligan!I13+Sasa!I13+Zambo!I13</f>
        <v>0</v>
      </c>
      <c r="J13" s="35">
        <f t="shared" si="2"/>
        <v>0</v>
      </c>
      <c r="K13" s="41">
        <f>NMIF!I13+Cabadbaran!I13+Iligan!I13+Sasa!I13+Zambo!I13</f>
        <v>0</v>
      </c>
      <c r="L13" s="41">
        <f>NMIF!J13+Cabadbaran!J13+Iligan!J13+Sasa!J13+Zambo!J13</f>
        <v>0</v>
      </c>
      <c r="M13" s="41">
        <f>NMIF!K13+Cabadbaran!K13+Iligan!K13+Sasa!K13+Zambo!K13</f>
        <v>0</v>
      </c>
      <c r="N13" s="41">
        <f t="shared" si="3"/>
        <v>0</v>
      </c>
      <c r="O13" s="43">
        <f>NMIF!L13+Cabadbaran!L13+Iligan!L13+Sasa!L13+Zambo!L13</f>
        <v>0</v>
      </c>
      <c r="P13" s="43">
        <f>NMIF!M13+Cabadbaran!M13+Iligan!M13+Sasa!M13+Zambo!M13</f>
        <v>0</v>
      </c>
      <c r="Q13" s="43">
        <f>NMIF!N13+Cabadbaran!N13+Iligan!N13+Sasa!N13+Zambo!N13</f>
        <v>0</v>
      </c>
      <c r="R13" s="43">
        <f t="shared" si="4"/>
        <v>0</v>
      </c>
      <c r="S13" s="53">
        <f t="shared" si="0"/>
        <v>0</v>
      </c>
      <c r="V13" s="130" t="s">
        <v>46</v>
      </c>
      <c r="W13" s="130"/>
      <c r="X13" s="130"/>
    </row>
    <row r="14" spans="1:24">
      <c r="A14" s="9" t="s">
        <v>4</v>
      </c>
      <c r="B14" s="11">
        <v>0</v>
      </c>
      <c r="C14" s="32">
        <f>NMIF!C14+Cabadbaran!C14+Iligan!C14+Sasa!C14+Zambo!C14</f>
        <v>0</v>
      </c>
      <c r="D14" s="32">
        <f>NMIF!D14+Cabadbaran!D14+Iligan!D14+Sasa!D14+Zambo!D14</f>
        <v>0</v>
      </c>
      <c r="E14" s="32">
        <f>NMIF!E14+Cabadbaran!E14+Iligan!E14+Sasa!E14+Zambo!E14</f>
        <v>0</v>
      </c>
      <c r="F14" s="32">
        <f t="shared" si="1"/>
        <v>0</v>
      </c>
      <c r="G14" s="35">
        <f>NMIF!F14+Cabadbaran!F14+Iligan!F14+Sasa!F14+Zambo!F14</f>
        <v>0</v>
      </c>
      <c r="H14" s="35">
        <f>NMIF!H14+Cabadbaran!H14+Iligan!H14+Sasa!H14+Zambo!H14</f>
        <v>0</v>
      </c>
      <c r="I14" s="35">
        <f>NMIF!I14+Cabadbaran!I14+Iligan!I14+Sasa!I14+Zambo!I14</f>
        <v>0</v>
      </c>
      <c r="J14" s="35">
        <f t="shared" si="2"/>
        <v>0</v>
      </c>
      <c r="K14" s="41">
        <f>NMIF!I14+Cabadbaran!I14+Iligan!I14+Sasa!I14+Zambo!I14</f>
        <v>0</v>
      </c>
      <c r="L14" s="41">
        <f>NMIF!J14+Cabadbaran!J14+Iligan!J14+Sasa!J14+Zambo!J14</f>
        <v>0</v>
      </c>
      <c r="M14" s="41">
        <f>NMIF!K14+Cabadbaran!K14+Iligan!K14+Sasa!K14+Zambo!K14</f>
        <v>0</v>
      </c>
      <c r="N14" s="41">
        <f t="shared" si="3"/>
        <v>0</v>
      </c>
      <c r="O14" s="43">
        <f>NMIF!L14+Cabadbaran!L14+Iligan!L14+Sasa!L14+Zambo!L14</f>
        <v>0</v>
      </c>
      <c r="P14" s="43">
        <f>NMIF!M14+Cabadbaran!M14+Iligan!M14+Sasa!M14+Zambo!M14</f>
        <v>0</v>
      </c>
      <c r="Q14" s="43">
        <f>NMIF!N14+Cabadbaran!N14+Iligan!N14+Sasa!N14+Zambo!N14</f>
        <v>0</v>
      </c>
      <c r="R14" s="43">
        <f t="shared" si="4"/>
        <v>0</v>
      </c>
      <c r="S14" s="53">
        <f t="shared" si="0"/>
        <v>0</v>
      </c>
      <c r="V14" s="130"/>
      <c r="W14" s="130"/>
      <c r="X14" s="130"/>
    </row>
    <row r="15" spans="1:24" ht="18">
      <c r="A15" s="9" t="s">
        <v>12</v>
      </c>
      <c r="B15" s="11">
        <v>0</v>
      </c>
      <c r="C15" s="32">
        <f>NMIF!C15+Cabadbaran!C15+Iligan!C15+Sasa!C15+Zambo!C15</f>
        <v>0</v>
      </c>
      <c r="D15" s="32">
        <f>NMIF!D15+Cabadbaran!D15+Iligan!D15+Sasa!D15+Zambo!D15</f>
        <v>0</v>
      </c>
      <c r="E15" s="32">
        <f>NMIF!E15+Cabadbaran!E15+Iligan!E15+Sasa!E15+Zambo!E15</f>
        <v>0</v>
      </c>
      <c r="F15" s="32">
        <f t="shared" si="1"/>
        <v>0</v>
      </c>
      <c r="G15" s="35">
        <f>NMIF!F15+Cabadbaran!F15+Iligan!F15+Sasa!F15+Zambo!F15</f>
        <v>0</v>
      </c>
      <c r="H15" s="35">
        <f>NMIF!H15+Cabadbaran!H15+Iligan!H15+Sasa!H15+Zambo!H15</f>
        <v>0</v>
      </c>
      <c r="I15" s="35">
        <f>NMIF!I15+Cabadbaran!I15+Iligan!I15+Sasa!I15+Zambo!I15</f>
        <v>0</v>
      </c>
      <c r="J15" s="35">
        <f t="shared" si="2"/>
        <v>0</v>
      </c>
      <c r="K15" s="41">
        <f>NMIF!I15+Cabadbaran!I15+Iligan!I15+Sasa!I15+Zambo!I15</f>
        <v>0</v>
      </c>
      <c r="L15" s="41">
        <f>NMIF!J15+Cabadbaran!J15+Iligan!J15+Sasa!J15+Zambo!J15</f>
        <v>0</v>
      </c>
      <c r="M15" s="41">
        <f>NMIF!K15+Cabadbaran!K15+Iligan!K15+Sasa!K15+Zambo!K15</f>
        <v>0</v>
      </c>
      <c r="N15" s="41">
        <f t="shared" si="3"/>
        <v>0</v>
      </c>
      <c r="O15" s="43">
        <f>NMIF!L15+Cabadbaran!L15+Iligan!L15+Sasa!L15+Zambo!L15</f>
        <v>0</v>
      </c>
      <c r="P15" s="43">
        <f>NMIF!M15+Cabadbaran!M15+Iligan!M15+Sasa!M15+Zambo!M15</f>
        <v>0</v>
      </c>
      <c r="Q15" s="43">
        <f>NMIF!N15+Cabadbaran!N15+Iligan!N15+Sasa!N15+Zambo!N15</f>
        <v>0</v>
      </c>
      <c r="R15" s="43">
        <f t="shared" si="4"/>
        <v>0</v>
      </c>
      <c r="S15" s="53">
        <f t="shared" si="0"/>
        <v>0</v>
      </c>
      <c r="W15" s="45">
        <v>300000</v>
      </c>
    </row>
    <row r="16" spans="1:24" ht="18" thickBot="1">
      <c r="A16" s="9" t="s">
        <v>30</v>
      </c>
      <c r="B16" s="11" t="s">
        <v>38</v>
      </c>
      <c r="C16" s="32">
        <f>NMIF!C16+Cabadbaran!C16+Iligan!C16+Sasa!C16+Zambo!C16</f>
        <v>0</v>
      </c>
      <c r="D16" s="32">
        <f>NMIF!D16+Cabadbaran!D16+Iligan!D16+Sasa!D16+Zambo!D16</f>
        <v>2</v>
      </c>
      <c r="E16" s="32">
        <f>NMIF!E16+Cabadbaran!E16+Iligan!E16+Sasa!E16+Zambo!E16</f>
        <v>1</v>
      </c>
      <c r="F16" s="32">
        <f t="shared" si="1"/>
        <v>3</v>
      </c>
      <c r="G16" s="35">
        <f>NMIF!F16+Cabadbaran!F16+Iligan!F16+Sasa!F16+Zambo!F16</f>
        <v>2</v>
      </c>
      <c r="H16" s="35">
        <f>NMIF!H16+Cabadbaran!H16+Iligan!H16+Sasa!H16+Zambo!H16</f>
        <v>1</v>
      </c>
      <c r="I16" s="35">
        <f>NMIF!I16+Cabadbaran!I16+Iligan!I16+Sasa!I16+Zambo!I16</f>
        <v>2</v>
      </c>
      <c r="J16" s="35">
        <f t="shared" si="2"/>
        <v>5</v>
      </c>
      <c r="K16" s="41">
        <f>NMIF!I16+Cabadbaran!I16+Iligan!I16+Sasa!I16+Zambo!I16</f>
        <v>2</v>
      </c>
      <c r="L16" s="41">
        <f>NMIF!J16+Cabadbaran!J16+Iligan!J16+Sasa!J16+Zambo!J16</f>
        <v>1</v>
      </c>
      <c r="M16" s="41">
        <f>NMIF!K16+Cabadbaran!K16+Iligan!K16+Sasa!K16+Zambo!K16</f>
        <v>1</v>
      </c>
      <c r="N16" s="41">
        <f t="shared" si="3"/>
        <v>4</v>
      </c>
      <c r="O16" s="43">
        <f>NMIF!L16+Cabadbaran!L16+Iligan!L16+Sasa!L16+Zambo!L16</f>
        <v>1</v>
      </c>
      <c r="P16" s="43">
        <f>NMIF!M16+Cabadbaran!M16+Iligan!M16+Sasa!M16+Zambo!M16</f>
        <v>1</v>
      </c>
      <c r="Q16" s="43">
        <f>NMIF!N16+Cabadbaran!N16+Iligan!N16+Sasa!N16+Zambo!N16</f>
        <v>2</v>
      </c>
      <c r="R16" s="43">
        <f t="shared" si="4"/>
        <v>4</v>
      </c>
      <c r="S16" s="54">
        <f t="shared" si="0"/>
        <v>16</v>
      </c>
      <c r="V16" s="134"/>
      <c r="W16" s="134"/>
    </row>
    <row r="17" spans="1:25" s="31" customFormat="1" ht="18.600000000000001" thickBot="1">
      <c r="A17" s="29" t="s">
        <v>9</v>
      </c>
      <c r="B17" s="30"/>
      <c r="C17" s="33">
        <f>NMIF!C17+Cabadbaran!C17+Iligan!C17+Sasa!C17+Zambo!C17</f>
        <v>7071.5</v>
      </c>
      <c r="D17" s="33">
        <f>NMIF!D17+Cabadbaran!D17+Iligan!D17+Sasa!D17+Zambo!D17</f>
        <v>7405.5</v>
      </c>
      <c r="E17" s="33">
        <f>NMIF!E17+Cabadbaran!E17+Iligan!E17+Sasa!E17+Zambo!E17</f>
        <v>8221.5</v>
      </c>
      <c r="F17" s="33">
        <f t="shared" si="1"/>
        <v>22698.5</v>
      </c>
      <c r="G17" s="36">
        <f>NMIF!F17+Cabadbaran!F17+Iligan!F17+Sasa!F17+Zambo!F17</f>
        <v>7668.5</v>
      </c>
      <c r="H17" s="36">
        <f>NMIF!H17+Cabadbaran!H17+Iligan!H17+Sasa!H17+Zambo!H17</f>
        <v>9635.5</v>
      </c>
      <c r="I17" s="36">
        <f>NMIF!I17+Cabadbaran!I17+Iligan!I17+Sasa!I17+Zambo!I17</f>
        <v>10136.5</v>
      </c>
      <c r="J17" s="36">
        <f t="shared" si="2"/>
        <v>27440.5</v>
      </c>
      <c r="K17" s="42">
        <f>NMIF!I17+Cabadbaran!I17+Iligan!I17+Sasa!I17+Zambo!I17</f>
        <v>10136.5</v>
      </c>
      <c r="L17" s="42">
        <f>NMIF!J17+Cabadbaran!J17+Iligan!J17+Sasa!J17+Zambo!J17</f>
        <v>9899.5</v>
      </c>
      <c r="M17" s="42">
        <f>NMIF!K17+Cabadbaran!K17+Iligan!K17+Sasa!K17+Zambo!K17</f>
        <v>9528.5</v>
      </c>
      <c r="N17" s="42">
        <f t="shared" si="3"/>
        <v>29564.5</v>
      </c>
      <c r="O17" s="44">
        <f>NMIF!L17+Cabadbaran!L17+Iligan!L17+Sasa!L17+Zambo!L17</f>
        <v>10320</v>
      </c>
      <c r="P17" s="44">
        <f>NMIF!M17+Cabadbaran!M17+Iligan!M17+Sasa!M17+Zambo!M17</f>
        <v>10458.5</v>
      </c>
      <c r="Q17" s="44">
        <f>NMIF!N17+Cabadbaran!N17+Iligan!N17+Sasa!N17+Zambo!N17</f>
        <v>10617.636363636364</v>
      </c>
      <c r="R17" s="44">
        <f t="shared" si="4"/>
        <v>31396.136363636364</v>
      </c>
      <c r="S17" s="53">
        <f>R17+N17+J17+F17</f>
        <v>111099.63636363637</v>
      </c>
      <c r="T17" s="47"/>
      <c r="V17" s="131">
        <f>W15-S17</f>
        <v>188900.36363636365</v>
      </c>
      <c r="W17" s="132"/>
      <c r="X17" s="133" t="s">
        <v>45</v>
      </c>
      <c r="Y17" s="133"/>
    </row>
    <row r="18" spans="1:25" ht="15" thickTop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25">
      <c r="S19" s="31"/>
      <c r="T19" s="48"/>
    </row>
    <row r="20" spans="1:25" ht="21">
      <c r="A20" s="2" t="s">
        <v>51</v>
      </c>
      <c r="T20" s="48"/>
    </row>
    <row r="21" spans="1:25" ht="15" thickBot="1">
      <c r="A21" s="58" t="s">
        <v>50</v>
      </c>
      <c r="B21" s="60">
        <f>NMIF!B21+Cabadbaran!B21+Iligan!B21+Sasa!B21+Zambo!B21</f>
        <v>36</v>
      </c>
      <c r="C21" s="137">
        <v>2017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8"/>
      <c r="T21" s="48" t="s">
        <v>28</v>
      </c>
    </row>
    <row r="22" spans="1:25" ht="15" thickTop="1">
      <c r="A22" s="15" t="s">
        <v>0</v>
      </c>
      <c r="B22" s="59" t="s">
        <v>10</v>
      </c>
      <c r="C22" s="37" t="s">
        <v>16</v>
      </c>
      <c r="D22" s="34" t="s">
        <v>17</v>
      </c>
      <c r="E22" s="38" t="s">
        <v>18</v>
      </c>
      <c r="F22" s="34" t="s">
        <v>39</v>
      </c>
      <c r="G22" s="39" t="s">
        <v>19</v>
      </c>
      <c r="H22" s="34" t="s">
        <v>20</v>
      </c>
      <c r="I22" s="38" t="s">
        <v>21</v>
      </c>
      <c r="J22" s="34" t="s">
        <v>42</v>
      </c>
      <c r="K22" s="37" t="s">
        <v>22</v>
      </c>
      <c r="L22" s="34" t="s">
        <v>23</v>
      </c>
      <c r="M22" s="38" t="s">
        <v>24</v>
      </c>
      <c r="N22" s="34" t="s">
        <v>41</v>
      </c>
      <c r="O22" s="37" t="s">
        <v>25</v>
      </c>
      <c r="P22" s="34" t="s">
        <v>26</v>
      </c>
      <c r="Q22" s="40" t="s">
        <v>27</v>
      </c>
      <c r="R22" s="34" t="s">
        <v>40</v>
      </c>
      <c r="S22" s="34" t="s">
        <v>43</v>
      </c>
      <c r="T22" s="48" t="s">
        <v>28</v>
      </c>
    </row>
    <row r="23" spans="1:25">
      <c r="A23" s="9" t="s">
        <v>1</v>
      </c>
      <c r="B23" s="11">
        <v>0</v>
      </c>
      <c r="C23" s="32">
        <f>NMIF!C23+Cabadbaran!C23+Iligan!C23+Sasa!C23+Zambo!C23</f>
        <v>0</v>
      </c>
      <c r="D23" s="32">
        <f>NMIF!D23+Cabadbaran!D23+Iligan!D23+Sasa!D23+Zambo!D23</f>
        <v>0</v>
      </c>
      <c r="E23" s="32">
        <f>NMIF!E23+Cabadbaran!E23+Iligan!E23+Sasa!E23+Zambo!E23</f>
        <v>0</v>
      </c>
      <c r="F23" s="32">
        <f>C23+D23+E23</f>
        <v>0</v>
      </c>
      <c r="G23" s="35">
        <f>NMIF!F23+Cabadbaran!F23+Iligan!F23+Sasa!F23+Zambo!F23</f>
        <v>0</v>
      </c>
      <c r="H23" s="35">
        <f>NMIF!H23+Cabadbaran!H23+Iligan!H23+Sasa!H23+Zambo!H23</f>
        <v>0</v>
      </c>
      <c r="I23" s="35">
        <f>NMIF!I23+Cabadbaran!I23+Iligan!I23+Sasa!I23+Zambo!I23</f>
        <v>0</v>
      </c>
      <c r="J23" s="35">
        <f>G23+H23+I23</f>
        <v>0</v>
      </c>
      <c r="K23" s="41">
        <f>NMIF!I23+Cabadbaran!I23+Iligan!I23+Sasa!I23+Zambo!I23</f>
        <v>0</v>
      </c>
      <c r="L23" s="41">
        <f>NMIF!J23+Cabadbaran!J23+Iligan!J23+Sasa!J23+Zambo!J23</f>
        <v>0</v>
      </c>
      <c r="M23" s="41">
        <f>NMIF!K23+Cabadbaran!K23+Iligan!K23+Sasa!K23+Zambo!K23</f>
        <v>0</v>
      </c>
      <c r="N23" s="41">
        <f>K23+L23+M23</f>
        <v>0</v>
      </c>
      <c r="O23" s="43">
        <f>NMIF!L23+Cabadbaran!L23+Iligan!L23+Sasa!L23+Zambo!L23</f>
        <v>0</v>
      </c>
      <c r="P23" s="43">
        <f>NMIF!M23+Cabadbaran!M23+Iligan!M23+Sasa!M23+Zambo!M23</f>
        <v>0</v>
      </c>
      <c r="Q23" s="43">
        <f>NMIF!N23+Cabadbaran!N23+Iligan!N23+Sasa!N23+Zambo!N23</f>
        <v>0</v>
      </c>
      <c r="R23" s="43">
        <f>O23+P23+Q23</f>
        <v>0</v>
      </c>
      <c r="S23" s="53">
        <f t="shared" ref="S23:S35" si="5">R23+N23+J23+F23</f>
        <v>0</v>
      </c>
      <c r="T23" s="48" t="s">
        <v>28</v>
      </c>
    </row>
    <row r="24" spans="1:25">
      <c r="A24" s="9" t="s">
        <v>2</v>
      </c>
      <c r="B24" s="11">
        <v>0</v>
      </c>
      <c r="C24" s="32">
        <f>NMIF!C24+Cabadbaran!C24+Iligan!C24+Sasa!C24+Zambo!C24</f>
        <v>0</v>
      </c>
      <c r="D24" s="32">
        <f>NMIF!D24+Cabadbaran!D24+Iligan!D24+Sasa!D24+Zambo!D24</f>
        <v>0</v>
      </c>
      <c r="E24" s="32">
        <f>NMIF!E24+Cabadbaran!E24+Iligan!E24+Sasa!E24+Zambo!E24</f>
        <v>0</v>
      </c>
      <c r="F24" s="32">
        <f t="shared" ref="F24:F36" si="6">C24+D24+E24</f>
        <v>0</v>
      </c>
      <c r="G24" s="35">
        <f>NMIF!F24+Cabadbaran!F24+Iligan!F24+Sasa!F24+Zambo!F24</f>
        <v>0</v>
      </c>
      <c r="H24" s="35">
        <f>NMIF!H24+Cabadbaran!H24+Iligan!H24+Sasa!H24+Zambo!H24</f>
        <v>0</v>
      </c>
      <c r="I24" s="35">
        <f>NMIF!I24+Cabadbaran!I24+Iligan!I24+Sasa!I24+Zambo!I24</f>
        <v>0</v>
      </c>
      <c r="J24" s="35">
        <f t="shared" ref="J24:J36" si="7">G24+H24+I24</f>
        <v>0</v>
      </c>
      <c r="K24" s="41">
        <f>NMIF!I24+Cabadbaran!I24+Iligan!I24+Sasa!I24+Zambo!I24</f>
        <v>0</v>
      </c>
      <c r="L24" s="41">
        <f>NMIF!J24+Cabadbaran!J24+Iligan!J24+Sasa!J24+Zambo!J24</f>
        <v>0</v>
      </c>
      <c r="M24" s="41">
        <f>NMIF!K24+Cabadbaran!K24+Iligan!K24+Sasa!K24+Zambo!K24</f>
        <v>0</v>
      </c>
      <c r="N24" s="41">
        <f t="shared" ref="N24:N36" si="8">K24+L24+M24</f>
        <v>0</v>
      </c>
      <c r="O24" s="43">
        <f>NMIF!L24+Cabadbaran!L24+Iligan!L24+Sasa!L24+Zambo!L24</f>
        <v>0</v>
      </c>
      <c r="P24" s="43">
        <f>NMIF!M24+Cabadbaran!M24+Iligan!M24+Sasa!M24+Zambo!M24</f>
        <v>0</v>
      </c>
      <c r="Q24" s="43">
        <f>NMIF!N24+Cabadbaran!N24+Iligan!N24+Sasa!N24+Zambo!N24</f>
        <v>0</v>
      </c>
      <c r="R24" s="43">
        <f t="shared" ref="R24:R36" si="9">O24+P24+Q24</f>
        <v>0</v>
      </c>
      <c r="S24" s="53">
        <f t="shared" si="5"/>
        <v>0</v>
      </c>
      <c r="T24" s="48" t="s">
        <v>28</v>
      </c>
    </row>
    <row r="25" spans="1:25">
      <c r="A25" s="9" t="s">
        <v>5</v>
      </c>
      <c r="B25" s="11">
        <v>0</v>
      </c>
      <c r="C25" s="32">
        <f>NMIF!C25+Cabadbaran!C25+Iligan!C25+Sasa!C25+Zambo!C25</f>
        <v>0</v>
      </c>
      <c r="D25" s="32">
        <f>NMIF!D25+Cabadbaran!D25+Iligan!D25+Sasa!D25+Zambo!D25</f>
        <v>0</v>
      </c>
      <c r="E25" s="32">
        <f>NMIF!E25+Cabadbaran!E25+Iligan!E25+Sasa!E25+Zambo!E25</f>
        <v>0</v>
      </c>
      <c r="F25" s="32">
        <f t="shared" si="6"/>
        <v>0</v>
      </c>
      <c r="G25" s="35">
        <f>NMIF!F25+Cabadbaran!F25+Iligan!F25+Sasa!F25+Zambo!F25</f>
        <v>0</v>
      </c>
      <c r="H25" s="35">
        <f>NMIF!H25+Cabadbaran!H25+Iligan!H25+Sasa!H25+Zambo!H25</f>
        <v>0</v>
      </c>
      <c r="I25" s="35">
        <f>NMIF!I25+Cabadbaran!I25+Iligan!I25+Sasa!I25+Zambo!I25</f>
        <v>0</v>
      </c>
      <c r="J25" s="35">
        <f t="shared" si="7"/>
        <v>0</v>
      </c>
      <c r="K25" s="41">
        <f>NMIF!I25+Cabadbaran!I25+Iligan!I25+Sasa!I25+Zambo!I25</f>
        <v>0</v>
      </c>
      <c r="L25" s="41">
        <f>NMIF!J25+Cabadbaran!J25+Iligan!J25+Sasa!J25+Zambo!J25</f>
        <v>0</v>
      </c>
      <c r="M25" s="41">
        <f>NMIF!K25+Cabadbaran!K25+Iligan!K25+Sasa!K25+Zambo!K25</f>
        <v>0</v>
      </c>
      <c r="N25" s="41">
        <f t="shared" si="8"/>
        <v>0</v>
      </c>
      <c r="O25" s="43">
        <f>NMIF!L25+Cabadbaran!L25+Iligan!L25+Sasa!L25+Zambo!L25</f>
        <v>0</v>
      </c>
      <c r="P25" s="43">
        <f>NMIF!M25+Cabadbaran!M25+Iligan!M25+Sasa!M25+Zambo!M25</f>
        <v>0</v>
      </c>
      <c r="Q25" s="43">
        <f>NMIF!N25+Cabadbaran!N25+Iligan!N25+Sasa!N25+Zambo!N25</f>
        <v>0</v>
      </c>
      <c r="R25" s="43">
        <f t="shared" si="9"/>
        <v>0</v>
      </c>
      <c r="S25" s="53">
        <f t="shared" si="5"/>
        <v>0</v>
      </c>
    </row>
    <row r="26" spans="1:25">
      <c r="A26" s="9" t="s">
        <v>3</v>
      </c>
      <c r="B26" s="11">
        <v>0</v>
      </c>
      <c r="C26" s="32">
        <f>NMIF!C26+Cabadbaran!C26+Iligan!C26+Sasa!C26+Zambo!C26</f>
        <v>0</v>
      </c>
      <c r="D26" s="32">
        <f>NMIF!D26+Cabadbaran!D26+Iligan!D26+Sasa!D26+Zambo!D26</f>
        <v>0</v>
      </c>
      <c r="E26" s="32">
        <f>NMIF!E26+Cabadbaran!E26+Iligan!E26+Sasa!E26+Zambo!E26</f>
        <v>0</v>
      </c>
      <c r="F26" s="32">
        <f t="shared" si="6"/>
        <v>0</v>
      </c>
      <c r="G26" s="35">
        <f>NMIF!F26+Cabadbaran!F26+Iligan!F26+Sasa!F26+Zambo!F26</f>
        <v>0</v>
      </c>
      <c r="H26" s="35">
        <f>NMIF!H26+Cabadbaran!H26+Iligan!H26+Sasa!H26+Zambo!H26</f>
        <v>0</v>
      </c>
      <c r="I26" s="35">
        <f>NMIF!I26+Cabadbaran!I26+Iligan!I26+Sasa!I26+Zambo!I26</f>
        <v>0</v>
      </c>
      <c r="J26" s="35">
        <f t="shared" si="7"/>
        <v>0</v>
      </c>
      <c r="K26" s="41">
        <f>NMIF!I26+Cabadbaran!I26+Iligan!I26+Sasa!I26+Zambo!I26</f>
        <v>0</v>
      </c>
      <c r="L26" s="41">
        <f>NMIF!J26+Cabadbaran!J26+Iligan!J26+Sasa!J26+Zambo!J26</f>
        <v>0</v>
      </c>
      <c r="M26" s="41">
        <f>NMIF!K26+Cabadbaran!K26+Iligan!K26+Sasa!K26+Zambo!K26</f>
        <v>0</v>
      </c>
      <c r="N26" s="41">
        <f t="shared" si="8"/>
        <v>0</v>
      </c>
      <c r="O26" s="43">
        <f>NMIF!L26+Cabadbaran!L26+Iligan!L26+Sasa!L26+Zambo!L26</f>
        <v>0</v>
      </c>
      <c r="P26" s="43">
        <f>NMIF!M26+Cabadbaran!M26+Iligan!M26+Sasa!M26+Zambo!M26</f>
        <v>0</v>
      </c>
      <c r="Q26" s="43">
        <f>NMIF!N26+Cabadbaran!N26+Iligan!N26+Sasa!N26+Zambo!N26</f>
        <v>0</v>
      </c>
      <c r="R26" s="43">
        <f t="shared" si="9"/>
        <v>0</v>
      </c>
      <c r="S26" s="53">
        <f t="shared" si="5"/>
        <v>0</v>
      </c>
    </row>
    <row r="27" spans="1:25">
      <c r="A27" s="9" t="s">
        <v>49</v>
      </c>
      <c r="B27" s="11">
        <f>B21*4</f>
        <v>144</v>
      </c>
      <c r="C27" s="32">
        <f>NMIF!C27+Cabadbaran!C27+Iligan!C27+Sasa!C27+Zambo!C27</f>
        <v>64</v>
      </c>
      <c r="D27" s="32">
        <f>NMIF!D27+Cabadbaran!D27+Iligan!D27+Sasa!D27+Zambo!D27</f>
        <v>109</v>
      </c>
      <c r="E27" s="32">
        <f>NMIF!E27+Cabadbaran!E27+Iligan!E27+Sasa!E27+Zambo!E27</f>
        <v>85</v>
      </c>
      <c r="F27" s="32">
        <f t="shared" si="6"/>
        <v>258</v>
      </c>
      <c r="G27" s="35">
        <f>NMIF!F27+Cabadbaran!F27+Iligan!F27+Sasa!F27+Zambo!F27</f>
        <v>119</v>
      </c>
      <c r="H27" s="35">
        <f>NMIF!H27+Cabadbaran!H27+Iligan!H27+Sasa!H27+Zambo!H27</f>
        <v>133</v>
      </c>
      <c r="I27" s="35">
        <f>NMIF!I27+Cabadbaran!I27+Iligan!I27+Sasa!I27+Zambo!I27</f>
        <v>128</v>
      </c>
      <c r="J27" s="35">
        <f t="shared" si="7"/>
        <v>380</v>
      </c>
      <c r="K27" s="41">
        <f>NMIF!I27+Cabadbaran!I27+Iligan!I27+Sasa!I27+Zambo!I27</f>
        <v>128</v>
      </c>
      <c r="L27" s="41">
        <f>NMIF!J27+Cabadbaran!J27+Iligan!J27+Sasa!J27+Zambo!J27</f>
        <v>132</v>
      </c>
      <c r="M27" s="41">
        <f>NMIF!K27+Cabadbaran!K27+Iligan!K27+Sasa!K27+Zambo!K27</f>
        <v>136</v>
      </c>
      <c r="N27" s="41">
        <f t="shared" si="8"/>
        <v>396</v>
      </c>
      <c r="O27" s="43">
        <f>NMIF!L27+Cabadbaran!L27+Iligan!L27+Sasa!L27+Zambo!L27</f>
        <v>127</v>
      </c>
      <c r="P27" s="43">
        <f>NMIF!M27+Cabadbaran!M27+Iligan!M27+Sasa!M27+Zambo!M27</f>
        <v>134</v>
      </c>
      <c r="Q27" s="43">
        <f>NMIF!N27+Cabadbaran!N27+Iligan!N27+Sasa!N27+Zambo!N27</f>
        <v>127</v>
      </c>
      <c r="R27" s="43">
        <f t="shared" si="9"/>
        <v>388</v>
      </c>
      <c r="S27" s="53">
        <f t="shared" si="5"/>
        <v>1422</v>
      </c>
    </row>
    <row r="28" spans="1:25">
      <c r="A28" s="9" t="s">
        <v>7</v>
      </c>
      <c r="B28" s="11">
        <v>0</v>
      </c>
      <c r="C28" s="32">
        <f>NMIF!C28+Cabadbaran!C28+Iligan!C28+Sasa!C28+Zambo!C28</f>
        <v>0</v>
      </c>
      <c r="D28" s="32">
        <f>NMIF!D28+Cabadbaran!D28+Iligan!D28+Sasa!D28+Zambo!D28</f>
        <v>0</v>
      </c>
      <c r="E28" s="32">
        <f>NMIF!E28+Cabadbaran!E28+Iligan!E28+Sasa!E28+Zambo!E28</f>
        <v>1</v>
      </c>
      <c r="F28" s="32">
        <f t="shared" si="6"/>
        <v>1</v>
      </c>
      <c r="G28" s="35">
        <f>NMIF!F28+Cabadbaran!F28+Iligan!F28+Sasa!F28+Zambo!F28</f>
        <v>0</v>
      </c>
      <c r="H28" s="35">
        <f>NMIF!H28+Cabadbaran!H28+Iligan!H28+Sasa!H28+Zambo!H28</f>
        <v>0</v>
      </c>
      <c r="I28" s="35">
        <f>NMIF!I28+Cabadbaran!I28+Iligan!I28+Sasa!I28+Zambo!I28</f>
        <v>0</v>
      </c>
      <c r="J28" s="35">
        <f t="shared" si="7"/>
        <v>0</v>
      </c>
      <c r="K28" s="41">
        <f>NMIF!I28+Cabadbaran!I28+Iligan!I28+Sasa!I28+Zambo!I28</f>
        <v>0</v>
      </c>
      <c r="L28" s="41">
        <f>NMIF!J28+Cabadbaran!J28+Iligan!J28+Sasa!J28+Zambo!J28</f>
        <v>0</v>
      </c>
      <c r="M28" s="41">
        <f>NMIF!K28+Cabadbaran!K28+Iligan!K28+Sasa!K28+Zambo!K28</f>
        <v>0</v>
      </c>
      <c r="N28" s="41">
        <f t="shared" si="8"/>
        <v>0</v>
      </c>
      <c r="O28" s="43">
        <f>NMIF!L28+Cabadbaran!L28+Iligan!L28+Sasa!L28+Zambo!L28</f>
        <v>0</v>
      </c>
      <c r="P28" s="43">
        <f>NMIF!M28+Cabadbaran!M28+Iligan!M28+Sasa!M28+Zambo!M28</f>
        <v>0</v>
      </c>
      <c r="Q28" s="43">
        <f>NMIF!N28+Cabadbaran!N28+Iligan!N28+Sasa!N28+Zambo!N28</f>
        <v>0</v>
      </c>
      <c r="R28" s="43">
        <f t="shared" si="9"/>
        <v>0</v>
      </c>
      <c r="S28" s="53">
        <f t="shared" si="5"/>
        <v>1</v>
      </c>
    </row>
    <row r="29" spans="1:25">
      <c r="A29" s="9" t="s">
        <v>8</v>
      </c>
      <c r="B29" s="11">
        <v>0</v>
      </c>
      <c r="C29" s="32">
        <f>NMIF!C29+Cabadbaran!C29+Iligan!C29+Sasa!C29+Zambo!C29</f>
        <v>0</v>
      </c>
      <c r="D29" s="32">
        <f>NMIF!D29+Cabadbaran!D29+Iligan!D29+Sasa!D29+Zambo!D29</f>
        <v>0</v>
      </c>
      <c r="E29" s="32">
        <f>NMIF!E29+Cabadbaran!E29+Iligan!E29+Sasa!E29+Zambo!E29</f>
        <v>0</v>
      </c>
      <c r="F29" s="32">
        <f t="shared" si="6"/>
        <v>0</v>
      </c>
      <c r="G29" s="35">
        <f>NMIF!F29+Cabadbaran!F29+Iligan!F29+Sasa!F29+Zambo!F29</f>
        <v>0</v>
      </c>
      <c r="H29" s="35">
        <f>NMIF!H29+Cabadbaran!H29+Iligan!H29+Sasa!H29+Zambo!H29</f>
        <v>0</v>
      </c>
      <c r="I29" s="35">
        <f>NMIF!I29+Cabadbaran!I29+Iligan!I29+Sasa!I29+Zambo!I29</f>
        <v>0</v>
      </c>
      <c r="J29" s="35">
        <f t="shared" si="7"/>
        <v>0</v>
      </c>
      <c r="K29" s="41">
        <f>NMIF!I29+Cabadbaran!I29+Iligan!I29+Sasa!I29+Zambo!I29</f>
        <v>0</v>
      </c>
      <c r="L29" s="41">
        <f>NMIF!J29+Cabadbaran!J29+Iligan!J29+Sasa!J29+Zambo!J29</f>
        <v>0</v>
      </c>
      <c r="M29" s="41">
        <f>NMIF!K29+Cabadbaran!K29+Iligan!K29+Sasa!K29+Zambo!K29</f>
        <v>0</v>
      </c>
      <c r="N29" s="41">
        <f t="shared" si="8"/>
        <v>0</v>
      </c>
      <c r="O29" s="43">
        <f>NMIF!L29+Cabadbaran!L29+Iligan!L29+Sasa!L29+Zambo!L29</f>
        <v>0</v>
      </c>
      <c r="P29" s="43">
        <f>NMIF!M29+Cabadbaran!M29+Iligan!M29+Sasa!M29+Zambo!M29</f>
        <v>0</v>
      </c>
      <c r="Q29" s="43">
        <f>NMIF!N29+Cabadbaran!N29+Iligan!N29+Sasa!N29+Zambo!N29</f>
        <v>0</v>
      </c>
      <c r="R29" s="43">
        <f t="shared" si="9"/>
        <v>0</v>
      </c>
      <c r="S29" s="53">
        <f t="shared" si="5"/>
        <v>0</v>
      </c>
    </row>
    <row r="30" spans="1:25">
      <c r="A30" s="9" t="s">
        <v>13</v>
      </c>
      <c r="B30" s="11">
        <v>0</v>
      </c>
      <c r="C30" s="32">
        <f>NMIF!C30+Cabadbaran!C30+Iligan!C30+Sasa!C30+Zambo!C30</f>
        <v>0</v>
      </c>
      <c r="D30" s="32">
        <f>NMIF!D30+Cabadbaran!D30+Iligan!D30+Sasa!D30+Zambo!D30</f>
        <v>0</v>
      </c>
      <c r="E30" s="32">
        <f>NMIF!E30+Cabadbaran!E30+Iligan!E30+Sasa!E30+Zambo!E30</f>
        <v>0</v>
      </c>
      <c r="F30" s="32">
        <f t="shared" si="6"/>
        <v>0</v>
      </c>
      <c r="G30" s="35">
        <f>NMIF!F30+Cabadbaran!F30+Iligan!F30+Sasa!F30+Zambo!F30</f>
        <v>0</v>
      </c>
      <c r="H30" s="35">
        <f>NMIF!H30+Cabadbaran!H30+Iligan!H30+Sasa!H30+Zambo!H30</f>
        <v>0</v>
      </c>
      <c r="I30" s="35">
        <f>NMIF!H30+Cabadbaran!H30+Iligan!H30+Sasa!H30+Zambo!H30</f>
        <v>0</v>
      </c>
      <c r="J30" s="35">
        <f t="shared" si="7"/>
        <v>0</v>
      </c>
      <c r="K30" s="41">
        <f>NMIF!I30+Cabadbaran!I30+Iligan!I30+Sasa!I30+Zambo!I30</f>
        <v>0</v>
      </c>
      <c r="L30" s="41">
        <f>NMIF!J30+Cabadbaran!J30+Iligan!J30+Sasa!J30+Zambo!J30</f>
        <v>0</v>
      </c>
      <c r="M30" s="41">
        <f>NMIF!K30+Cabadbaran!K30+Iligan!K30+Sasa!K30+Zambo!K30</f>
        <v>0</v>
      </c>
      <c r="N30" s="41">
        <f t="shared" si="8"/>
        <v>0</v>
      </c>
      <c r="O30" s="43">
        <f>NMIF!L30+Cabadbaran!L30+Iligan!L30+Sasa!L30+Zambo!L30</f>
        <v>0</v>
      </c>
      <c r="P30" s="43">
        <f>NMIF!M30+Cabadbaran!M30+Iligan!M30+Sasa!M30+Zambo!M30</f>
        <v>0</v>
      </c>
      <c r="Q30" s="43">
        <f>NMIF!N30+Cabadbaran!N30+Iligan!N30+Sasa!N30+Zambo!N30</f>
        <v>0</v>
      </c>
      <c r="R30" s="43">
        <f t="shared" si="9"/>
        <v>0</v>
      </c>
      <c r="S30" s="54">
        <f t="shared" si="5"/>
        <v>0</v>
      </c>
    </row>
    <row r="31" spans="1:25" ht="14.4" customHeight="1">
      <c r="A31" s="9" t="s">
        <v>14</v>
      </c>
      <c r="B31" s="11">
        <v>0</v>
      </c>
      <c r="C31" s="32">
        <f>NMIF!C31+Cabadbaran!C31+Iligan!C31+Sasa!C31+Zambo!C31</f>
        <v>0</v>
      </c>
      <c r="D31" s="32">
        <f>NMIF!D31+Cabadbaran!D31+Iligan!D31+Sasa!D31+Zambo!D31</f>
        <v>0</v>
      </c>
      <c r="E31" s="32">
        <f>NMIF!E31+Cabadbaran!E31+Iligan!E31+Sasa!E31+Zambo!E31</f>
        <v>0</v>
      </c>
      <c r="F31" s="32">
        <f t="shared" si="6"/>
        <v>0</v>
      </c>
      <c r="G31" s="35">
        <f>NMIF!F31+Cabadbaran!F31+Iligan!F31+Sasa!F31+Zambo!F31</f>
        <v>0</v>
      </c>
      <c r="H31" s="35">
        <f>NMIF!H31+Cabadbaran!H31+Iligan!H31+Sasa!H31+Zambo!H31</f>
        <v>0</v>
      </c>
      <c r="I31" s="35">
        <f>NMIF!I31+Cabadbaran!I31+Iligan!I31+Sasa!I31+Zambo!I31</f>
        <v>0</v>
      </c>
      <c r="J31" s="35">
        <f t="shared" si="7"/>
        <v>0</v>
      </c>
      <c r="K31" s="41">
        <f>NMIF!I31+Cabadbaran!I31+Iligan!I31+Sasa!I31+Zambo!I31</f>
        <v>0</v>
      </c>
      <c r="L31" s="41">
        <f>NMIF!J31+Cabadbaran!J31+Iligan!J31+Sasa!J31+Zambo!J31</f>
        <v>0</v>
      </c>
      <c r="M31" s="41">
        <f>NMIF!K31+Cabadbaran!K31+Iligan!K31+Sasa!K31+Zambo!K31</f>
        <v>0</v>
      </c>
      <c r="N31" s="41">
        <f t="shared" si="8"/>
        <v>0</v>
      </c>
      <c r="O31" s="43">
        <f>NMIF!L31+Cabadbaran!L31+Iligan!L31+Sasa!L31+Zambo!L31</f>
        <v>0</v>
      </c>
      <c r="P31" s="43">
        <f>NMIF!M31+Cabadbaran!M31+Iligan!M31+Sasa!M31+Zambo!M31</f>
        <v>0</v>
      </c>
      <c r="Q31" s="43">
        <f>NMIF!N31+Cabadbaran!N31+Iligan!N31+Sasa!N31+Zambo!N31</f>
        <v>0</v>
      </c>
      <c r="R31" s="43">
        <f t="shared" si="9"/>
        <v>0</v>
      </c>
      <c r="S31" s="53">
        <f t="shared" si="5"/>
        <v>0</v>
      </c>
    </row>
    <row r="32" spans="1:25" ht="14.4" customHeight="1">
      <c r="A32" s="9" t="s">
        <v>15</v>
      </c>
      <c r="B32" s="11">
        <v>0</v>
      </c>
      <c r="C32" s="32">
        <f>NMIF!C32+Cabadbaran!C32+Iligan!C32+Sasa!C32+Zambo!C32</f>
        <v>0</v>
      </c>
      <c r="D32" s="32">
        <f>NMIF!D32+Cabadbaran!D32+Iligan!D32+Sasa!D32+Zambo!D32</f>
        <v>0</v>
      </c>
      <c r="E32" s="32">
        <f>NMIF!E32+Cabadbaran!E32+Iligan!E32+Sasa!E32+Zambo!E32</f>
        <v>0</v>
      </c>
      <c r="F32" s="32">
        <f t="shared" si="6"/>
        <v>0</v>
      </c>
      <c r="G32" s="35">
        <f>NMIF!F32+Cabadbaran!F32+Iligan!F32+Sasa!F32+Zambo!F32</f>
        <v>0</v>
      </c>
      <c r="H32" s="35">
        <f>NMIF!H32+Cabadbaran!H32+Iligan!H32+Sasa!H32+Zambo!H32</f>
        <v>0</v>
      </c>
      <c r="I32" s="35">
        <f>NMIF!I32+Cabadbaran!I32+Iligan!I32+Sasa!I32+Zambo!I32</f>
        <v>0</v>
      </c>
      <c r="J32" s="35">
        <f t="shared" si="7"/>
        <v>0</v>
      </c>
      <c r="K32" s="41">
        <f>NMIF!I32+Cabadbaran!I32+Iligan!I32+Sasa!I32+Zambo!I32</f>
        <v>0</v>
      </c>
      <c r="L32" s="41">
        <f>NMIF!J32+Cabadbaran!J32+Iligan!J32+Sasa!J32+Zambo!J32</f>
        <v>0</v>
      </c>
      <c r="M32" s="41">
        <f>NMIF!K32+Cabadbaran!K32+Iligan!K32+Sasa!K32+Zambo!K32</f>
        <v>0</v>
      </c>
      <c r="N32" s="41">
        <f t="shared" si="8"/>
        <v>0</v>
      </c>
      <c r="O32" s="43">
        <f>NMIF!L32+Cabadbaran!L32+Iligan!L32+Sasa!L32+Zambo!L32</f>
        <v>0</v>
      </c>
      <c r="P32" s="43">
        <f>NMIF!M32+Cabadbaran!M32+Iligan!M32+Sasa!M32+Zambo!M32</f>
        <v>0</v>
      </c>
      <c r="Q32" s="43">
        <f>NMIF!N32+Cabadbaran!N32+Iligan!N32+Sasa!N32+Zambo!N32</f>
        <v>0</v>
      </c>
      <c r="R32" s="43">
        <f t="shared" si="9"/>
        <v>0</v>
      </c>
      <c r="S32" s="53">
        <f t="shared" si="5"/>
        <v>0</v>
      </c>
      <c r="V32" s="130" t="s">
        <v>46</v>
      </c>
      <c r="W32" s="130"/>
      <c r="X32" s="130"/>
    </row>
    <row r="33" spans="1:25">
      <c r="A33" s="9" t="s">
        <v>4</v>
      </c>
      <c r="B33" s="11">
        <v>0</v>
      </c>
      <c r="C33" s="32">
        <f>NMIF!C33+Cabadbaran!C33+Iligan!C33+Sasa!C33+Zambo!C33</f>
        <v>0</v>
      </c>
      <c r="D33" s="32">
        <f>NMIF!D33+Cabadbaran!D33+Iligan!D33+Sasa!D33+Zambo!D33</f>
        <v>0</v>
      </c>
      <c r="E33" s="32">
        <f>NMIF!E33+Cabadbaran!E33+Iligan!E33+Sasa!E33+Zambo!E33</f>
        <v>0</v>
      </c>
      <c r="F33" s="32">
        <f t="shared" si="6"/>
        <v>0</v>
      </c>
      <c r="G33" s="35">
        <f>NMIF!F33+Cabadbaran!F33+Iligan!F33+Sasa!F33+Zambo!F33</f>
        <v>0</v>
      </c>
      <c r="H33" s="35">
        <f>NMIF!H33+Cabadbaran!H33+Iligan!H33+Sasa!H33+Zambo!H33</f>
        <v>0</v>
      </c>
      <c r="I33" s="35">
        <f>NMIF!I33+Cabadbaran!I33+Iligan!I33+Sasa!I33+Zambo!I33</f>
        <v>0</v>
      </c>
      <c r="J33" s="35">
        <f t="shared" si="7"/>
        <v>0</v>
      </c>
      <c r="K33" s="41">
        <f>NMIF!I33+Cabadbaran!I33+Iligan!I33+Sasa!I33+Zambo!I33</f>
        <v>0</v>
      </c>
      <c r="L33" s="41">
        <f>NMIF!J33+Cabadbaran!J33+Iligan!J33+Sasa!J33+Zambo!J33</f>
        <v>0</v>
      </c>
      <c r="M33" s="41">
        <f>NMIF!K33+Cabadbaran!K33+Iligan!K33+Sasa!K33+Zambo!K33</f>
        <v>0</v>
      </c>
      <c r="N33" s="41">
        <f t="shared" si="8"/>
        <v>0</v>
      </c>
      <c r="O33" s="43">
        <f>NMIF!L33+Cabadbaran!L33+Iligan!L33+Sasa!L33+Zambo!L33</f>
        <v>0</v>
      </c>
      <c r="P33" s="43">
        <f>NMIF!M33+Cabadbaran!M33+Iligan!M33+Sasa!M33+Zambo!M33</f>
        <v>0</v>
      </c>
      <c r="Q33" s="43">
        <f>NMIF!N33+Cabadbaran!N33+Iligan!N33+Sasa!N33+Zambo!N33</f>
        <v>0</v>
      </c>
      <c r="R33" s="43">
        <f t="shared" si="9"/>
        <v>0</v>
      </c>
      <c r="S33" s="53">
        <f t="shared" si="5"/>
        <v>0</v>
      </c>
      <c r="V33" s="130"/>
      <c r="W33" s="130"/>
      <c r="X33" s="130"/>
    </row>
    <row r="34" spans="1:25" ht="18">
      <c r="A34" s="9" t="s">
        <v>12</v>
      </c>
      <c r="B34" s="11">
        <v>0</v>
      </c>
      <c r="C34" s="32">
        <f>NMIF!C34+Cabadbaran!C34+Iligan!C34+Sasa!C34+Zambo!C34</f>
        <v>0</v>
      </c>
      <c r="D34" s="32">
        <f>NMIF!D34+Cabadbaran!D34+Iligan!D34+Sasa!D34+Zambo!D34</f>
        <v>0</v>
      </c>
      <c r="E34" s="32">
        <f>NMIF!E34+Cabadbaran!E34+Iligan!E34+Sasa!E34+Zambo!E34</f>
        <v>0</v>
      </c>
      <c r="F34" s="32">
        <f t="shared" si="6"/>
        <v>0</v>
      </c>
      <c r="G34" s="35">
        <f>NMIF!F34+Cabadbaran!F34+Iligan!F34+Sasa!F34+Zambo!F34</f>
        <v>0</v>
      </c>
      <c r="H34" s="35">
        <f>NMIF!H34+Cabadbaran!H34+Iligan!H34+Sasa!H34+Zambo!H34</f>
        <v>0</v>
      </c>
      <c r="I34" s="35">
        <f>NMIF!I34+Cabadbaran!I34+Iligan!I34+Sasa!I34+Zambo!I34</f>
        <v>0</v>
      </c>
      <c r="J34" s="35">
        <f t="shared" si="7"/>
        <v>0</v>
      </c>
      <c r="K34" s="41">
        <f>NMIF!I34+Cabadbaran!I34+Iligan!I34+Sasa!I34+Zambo!I34</f>
        <v>0</v>
      </c>
      <c r="L34" s="41">
        <f>NMIF!J34+Cabadbaran!J34+Iligan!J34+Sasa!J34+Zambo!J34</f>
        <v>0</v>
      </c>
      <c r="M34" s="41">
        <f>NMIF!K34+Cabadbaran!K34+Iligan!K34+Sasa!K34+Zambo!K34</f>
        <v>0</v>
      </c>
      <c r="N34" s="41">
        <f t="shared" si="8"/>
        <v>0</v>
      </c>
      <c r="O34" s="43">
        <f>NMIF!L34+Cabadbaran!L34+Iligan!L34+Sasa!L34+Zambo!L34</f>
        <v>0</v>
      </c>
      <c r="P34" s="43">
        <f>NMIF!M34+Cabadbaran!M34+Iligan!M34+Sasa!M34+Zambo!M34</f>
        <v>0</v>
      </c>
      <c r="Q34" s="43">
        <f>NMIF!N34+Cabadbaran!N34+Iligan!N34+Sasa!N34+Zambo!N34</f>
        <v>0</v>
      </c>
      <c r="R34" s="43">
        <f t="shared" si="9"/>
        <v>0</v>
      </c>
      <c r="S34" s="53">
        <f t="shared" si="5"/>
        <v>0</v>
      </c>
      <c r="W34" s="45">
        <f>NMIF!T34+Cabadbaran!T35+Iligan!T34+Sasa!T34+Zambo!Q34</f>
        <v>94827.931818181823</v>
      </c>
    </row>
    <row r="35" spans="1:25" ht="18.600000000000001" customHeight="1" thickBot="1">
      <c r="A35" s="9" t="s">
        <v>30</v>
      </c>
      <c r="B35" s="61">
        <v>16</v>
      </c>
      <c r="C35" s="32">
        <f>NMIF!C35+Cabadbaran!C35+Iligan!C35+Sasa!C35+Zambo!C35</f>
        <v>5</v>
      </c>
      <c r="D35" s="32">
        <f>NMIF!D35+Cabadbaran!D35+Iligan!D35+Sasa!D35+Zambo!D35</f>
        <v>0</v>
      </c>
      <c r="E35" s="32">
        <f>NMIF!E35+Cabadbaran!E35+Iligan!E35+Sasa!E35+Zambo!E35</f>
        <v>2</v>
      </c>
      <c r="F35" s="32">
        <f t="shared" si="6"/>
        <v>7</v>
      </c>
      <c r="G35" s="35">
        <f>NMIF!F35+Cabadbaran!F35+Iligan!F35+Sasa!F35+Zambo!F35</f>
        <v>2</v>
      </c>
      <c r="H35" s="35">
        <f>NMIF!G35+Cabadbaran!G35+Iligan!G35+Sasa!G35+Zambo!G35</f>
        <v>3</v>
      </c>
      <c r="I35" s="35">
        <f>NMIF!H35+Cabadbaran!H35+Iligan!H35+Sasa!H35+Zambo!H35</f>
        <v>0</v>
      </c>
      <c r="J35" s="35">
        <f t="shared" si="7"/>
        <v>5</v>
      </c>
      <c r="K35" s="41">
        <f>NMIF!I35+Cabadbaran!I35+Iligan!I35+Sasa!I35+Zambo!I35</f>
        <v>1</v>
      </c>
      <c r="L35" s="41">
        <f>NMIF!J35+Cabadbaran!J35+Iligan!J35+Sasa!J35+Zambo!J35</f>
        <v>0</v>
      </c>
      <c r="M35" s="41">
        <f>NMIF!K35+Cabadbaran!K35+Iligan!K35+Sasa!K35+Zambo!K35</f>
        <v>1</v>
      </c>
      <c r="N35" s="41">
        <f t="shared" si="8"/>
        <v>2</v>
      </c>
      <c r="O35" s="43">
        <f>NMIF!L35+Cabadbaran!L35+Iligan!L35+Sasa!L35+Zambo!L35</f>
        <v>1</v>
      </c>
      <c r="P35" s="43">
        <f>NMIF!M35+Cabadbaran!M35+Iligan!M35+Sasa!M35+Zambo!M35</f>
        <v>3</v>
      </c>
      <c r="Q35" s="43">
        <f>NMIF!N35+Cabadbaran!N35+Iligan!N35+Sasa!N35+Zambo!N35</f>
        <v>0</v>
      </c>
      <c r="R35" s="43">
        <f t="shared" si="9"/>
        <v>4</v>
      </c>
      <c r="S35" s="54">
        <f t="shared" si="5"/>
        <v>18</v>
      </c>
      <c r="V35" s="134"/>
      <c r="W35" s="134"/>
    </row>
    <row r="36" spans="1:25" ht="18.600000000000001" thickBot="1">
      <c r="A36" s="29" t="s">
        <v>9</v>
      </c>
      <c r="B36" s="30"/>
      <c r="C36" s="33">
        <f>NMIF!C36+Cabadbaran!C36+Iligan!C36+Sasa!C36+Zambo!C36</f>
        <v>9436.5</v>
      </c>
      <c r="D36" s="33">
        <f>NMIF!D36+Cabadbaran!D36+Iligan!D36+Sasa!D36+Zambo!D36</f>
        <v>11472.5</v>
      </c>
      <c r="E36" s="33">
        <f>NMIF!E36+Cabadbaran!E36+Iligan!E36+Sasa!E36+Zambo!E36</f>
        <v>9684.7000000000007</v>
      </c>
      <c r="F36" s="33">
        <f t="shared" si="6"/>
        <v>30593.7</v>
      </c>
      <c r="G36" s="36">
        <f>NMIF!F36+Cabadbaran!F36+Iligan!F36+Sasa!F36+Zambo!F36</f>
        <v>10965.2</v>
      </c>
      <c r="H36" s="36">
        <f>NMIF!H36+Cabadbaran!H36+Iligan!H36+Sasa!H36+Zambo!H36</f>
        <v>10624.5</v>
      </c>
      <c r="I36" s="36">
        <f>NMIF!I36+Cabadbaran!I36+Iligan!I36+Sasa!I36+Zambo!I36</f>
        <v>11028.5</v>
      </c>
      <c r="J36" s="36">
        <f t="shared" si="7"/>
        <v>32618.2</v>
      </c>
      <c r="K36" s="42">
        <f>NMIF!I36+Cabadbaran!I36+Iligan!I36+Sasa!I36+Zambo!I36</f>
        <v>11028.5</v>
      </c>
      <c r="L36" s="42">
        <f>NMIF!J36+Cabadbaran!J36+Iligan!J36+Sasa!J36+Zambo!J36</f>
        <v>9677.5</v>
      </c>
      <c r="M36" s="42">
        <f>NMIF!K36+Cabadbaran!K36+Iligan!K36+Sasa!K36+Zambo!K36</f>
        <v>9554</v>
      </c>
      <c r="N36" s="42">
        <f t="shared" si="8"/>
        <v>30260</v>
      </c>
      <c r="O36" s="44">
        <f>NMIF!L36+Cabadbaran!L36+Iligan!L36+Sasa!L36+Zambo!L36</f>
        <v>10130</v>
      </c>
      <c r="P36" s="44">
        <f>NMIF!M36+Cabadbaran!M36+Iligan!M36+Sasa!M36+Zambo!M36</f>
        <v>10339</v>
      </c>
      <c r="Q36" s="44">
        <f>NMIF!N36+Cabadbaran!N36+Iligan!N36+Sasa!N36+Zambo!N36</f>
        <v>9559.7000000000007</v>
      </c>
      <c r="R36" s="44">
        <f t="shared" si="9"/>
        <v>30028.7</v>
      </c>
      <c r="S36" s="53">
        <f>R36+N36+J36+F36</f>
        <v>123500.59999999999</v>
      </c>
      <c r="V36" s="131">
        <f>W34-S36</f>
        <v>-28672.668181818168</v>
      </c>
      <c r="W36" s="132"/>
      <c r="X36" s="133" t="s">
        <v>45</v>
      </c>
      <c r="Y36" s="133"/>
    </row>
    <row r="37" spans="1:25" ht="15" thickTop="1"/>
    <row r="40" spans="1:25" ht="21">
      <c r="A40" s="2" t="s">
        <v>61</v>
      </c>
      <c r="T40" s="48"/>
    </row>
    <row r="41" spans="1:25" ht="15" thickBot="1">
      <c r="A41" s="58" t="s">
        <v>50</v>
      </c>
      <c r="B41" s="60">
        <f>NMIF!B41+Cabadbaran!B40+Iligan!B41+Sasa!B41+Zambo!B41</f>
        <v>36</v>
      </c>
      <c r="C41" s="137">
        <v>2018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8"/>
      <c r="T41" s="48" t="s">
        <v>28</v>
      </c>
    </row>
    <row r="42" spans="1:25" ht="15" thickTop="1">
      <c r="A42" s="15" t="s">
        <v>0</v>
      </c>
      <c r="B42" s="59" t="s">
        <v>10</v>
      </c>
      <c r="C42" s="37" t="s">
        <v>16</v>
      </c>
      <c r="D42" s="34" t="s">
        <v>17</v>
      </c>
      <c r="E42" s="38" t="s">
        <v>18</v>
      </c>
      <c r="F42" s="34" t="s">
        <v>39</v>
      </c>
      <c r="G42" s="39" t="s">
        <v>19</v>
      </c>
      <c r="H42" s="34" t="s">
        <v>20</v>
      </c>
      <c r="I42" s="38" t="s">
        <v>21</v>
      </c>
      <c r="J42" s="34" t="s">
        <v>42</v>
      </c>
      <c r="K42" s="37" t="s">
        <v>22</v>
      </c>
      <c r="L42" s="34" t="s">
        <v>23</v>
      </c>
      <c r="M42" s="38" t="s">
        <v>24</v>
      </c>
      <c r="N42" s="34" t="s">
        <v>41</v>
      </c>
      <c r="O42" s="37" t="s">
        <v>25</v>
      </c>
      <c r="P42" s="34" t="s">
        <v>26</v>
      </c>
      <c r="Q42" s="40" t="s">
        <v>27</v>
      </c>
      <c r="R42" s="34" t="s">
        <v>40</v>
      </c>
      <c r="S42" s="34" t="s">
        <v>43</v>
      </c>
      <c r="T42" s="48" t="s">
        <v>28</v>
      </c>
    </row>
    <row r="43" spans="1:25">
      <c r="A43" s="9" t="s">
        <v>1</v>
      </c>
      <c r="B43" s="11">
        <f>NMIF!B43+Cabadbaran!B42+Iligan!B43+Sasa!B43+Zambo!B43</f>
        <v>0</v>
      </c>
      <c r="C43" s="32">
        <f>NMIF!C43+Cabadbaran!C42+Iligan!C43+Sasa!C43+Zambo!C43</f>
        <v>0</v>
      </c>
      <c r="D43" s="32">
        <f>NMIF!D43+Cabadbaran!D42+Iligan!D43+Sasa!D43+Zambo!D43</f>
        <v>0</v>
      </c>
      <c r="E43" s="32">
        <f>NMIF!E43+Cabadbaran!E42+Iligan!E43+Sasa!E43+Zambo!E43</f>
        <v>0</v>
      </c>
      <c r="F43" s="32">
        <f>C43+D43+E43</f>
        <v>0</v>
      </c>
      <c r="G43" s="35">
        <f>NMIF!F43+Cabadbaran!F42+Iligan!F43+Sasa!F43+Zambo!F43</f>
        <v>0</v>
      </c>
      <c r="H43" s="35">
        <f>NMIF!G43+Cabadbaran!G42+Iligan!G43+Sasa!G43+Zambo!G43</f>
        <v>0</v>
      </c>
      <c r="I43" s="35">
        <f>NMIF!H43+Cabadbaran!H42+Iligan!H43+Sasa!H43+Zambo!H43</f>
        <v>0</v>
      </c>
      <c r="J43" s="35">
        <f>G43+H43+I43</f>
        <v>0</v>
      </c>
      <c r="K43" s="41">
        <f>NMIF!I43+Cabadbaran!I42+Iligan!I43+Sasa!I43+Zambo!I43</f>
        <v>0</v>
      </c>
      <c r="L43" s="41">
        <f>NMIF!J43+Cabadbaran!J42+Iligan!J43+Sasa!J43+Zambo!J43</f>
        <v>0</v>
      </c>
      <c r="M43" s="41">
        <f>NMIF!K43+Cabadbaran!K42+Iligan!K43+Sasa!K43+Zambo!K43</f>
        <v>0</v>
      </c>
      <c r="N43" s="41">
        <f>K43+L43+M43</f>
        <v>0</v>
      </c>
      <c r="O43" s="43">
        <f>NMIF!L43+Cabadbaran!L42+Iligan!L43+Sasa!L43+Zambo!L43</f>
        <v>0</v>
      </c>
      <c r="P43" s="43">
        <f>NMIF!M43+Cabadbaran!M42+Iligan!M43+Sasa!M43+Zambo!M43</f>
        <v>0</v>
      </c>
      <c r="Q43" s="43">
        <f>NMIF!N43+Cabadbaran!N42+Iligan!N43+Sasa!N43+Zambo!N43</f>
        <v>0</v>
      </c>
      <c r="R43" s="43">
        <f>O43+P43+Q43</f>
        <v>0</v>
      </c>
      <c r="S43" s="53">
        <f t="shared" ref="S43:S55" si="10">R43+N43+J43+F43</f>
        <v>0</v>
      </c>
      <c r="T43" s="48" t="s">
        <v>28</v>
      </c>
    </row>
    <row r="44" spans="1:25">
      <c r="A44" s="9" t="s">
        <v>2</v>
      </c>
      <c r="B44" s="11">
        <f>NMIF!B44+Cabadbaran!B43+Iligan!B44+Sasa!B44+Zambo!B44</f>
        <v>0</v>
      </c>
      <c r="C44" s="32">
        <f>NMIF!C44+Cabadbaran!C43+Iligan!C44+Sasa!C44+Zambo!C44</f>
        <v>0</v>
      </c>
      <c r="D44" s="32">
        <f>NMIF!D44+Cabadbaran!D43+Iligan!D44+Sasa!D44+Zambo!D44</f>
        <v>0</v>
      </c>
      <c r="E44" s="32">
        <f>NMIF!E44+Cabadbaran!E43+Iligan!E44+Sasa!E44+Zambo!E44</f>
        <v>0</v>
      </c>
      <c r="F44" s="32">
        <f t="shared" ref="F44:F56" si="11">C44+D44+E44</f>
        <v>0</v>
      </c>
      <c r="G44" s="35">
        <f>NMIF!F44+Cabadbaran!F43+Iligan!F44+Sasa!F44+Zambo!F44</f>
        <v>0</v>
      </c>
      <c r="H44" s="35">
        <f>NMIF!G44+Cabadbaran!G43+Iligan!G44+Sasa!G44+Zambo!G44</f>
        <v>0</v>
      </c>
      <c r="I44" s="35">
        <f>NMIF!H44+Cabadbaran!H43+Iligan!H44+Sasa!H44+Zambo!H44</f>
        <v>0</v>
      </c>
      <c r="J44" s="35">
        <f t="shared" ref="J44:J56" si="12">G44+H44+I44</f>
        <v>0</v>
      </c>
      <c r="K44" s="41">
        <f>NMIF!I44+Cabadbaran!I43+Iligan!I44+Sasa!I44+Zambo!I44</f>
        <v>0</v>
      </c>
      <c r="L44" s="41">
        <f>NMIF!J44+Cabadbaran!J43+Iligan!J44+Sasa!J44+Zambo!J44</f>
        <v>0</v>
      </c>
      <c r="M44" s="41">
        <f>NMIF!K44+Cabadbaran!K43+Iligan!K44+Sasa!K44+Zambo!K44</f>
        <v>0</v>
      </c>
      <c r="N44" s="41">
        <f t="shared" ref="N44:N56" si="13">K44+L44+M44</f>
        <v>0</v>
      </c>
      <c r="O44" s="43">
        <f>NMIF!L44+Cabadbaran!L43+Iligan!L44+Sasa!L44+Zambo!L44</f>
        <v>0</v>
      </c>
      <c r="P44" s="43">
        <f>NMIF!M44+Cabadbaran!M43+Iligan!M44+Sasa!M44+Zambo!M44</f>
        <v>0</v>
      </c>
      <c r="Q44" s="43">
        <f>NMIF!N44+Cabadbaran!N43+Iligan!N44+Sasa!N44+Zambo!N44</f>
        <v>0</v>
      </c>
      <c r="R44" s="43">
        <f t="shared" ref="R44:R56" si="14">O44+P44+Q44</f>
        <v>0</v>
      </c>
      <c r="S44" s="53">
        <f t="shared" si="10"/>
        <v>0</v>
      </c>
      <c r="T44" s="48" t="s">
        <v>28</v>
      </c>
    </row>
    <row r="45" spans="1:25">
      <c r="A45" s="9" t="s">
        <v>5</v>
      </c>
      <c r="B45" s="11">
        <f>NMIF!B45+Cabadbaran!B44+Iligan!B45+Sasa!B45+Zambo!B45</f>
        <v>0</v>
      </c>
      <c r="C45" s="32">
        <f>NMIF!C45+Cabadbaran!C44+Iligan!C45+Sasa!C45+Zambo!C45</f>
        <v>0</v>
      </c>
      <c r="D45" s="32">
        <f>NMIF!D45+Cabadbaran!D44+Iligan!D45+Sasa!D45+Zambo!D45</f>
        <v>0</v>
      </c>
      <c r="E45" s="32">
        <f>NMIF!E45+Cabadbaran!E44+Iligan!E45+Sasa!E45+Zambo!E45</f>
        <v>0</v>
      </c>
      <c r="F45" s="32">
        <f t="shared" si="11"/>
        <v>0</v>
      </c>
      <c r="G45" s="35">
        <f>NMIF!F45+Cabadbaran!F44+Iligan!F45+Sasa!F45+Zambo!F45</f>
        <v>0</v>
      </c>
      <c r="H45" s="35">
        <f>NMIF!G45+Cabadbaran!G44+Iligan!G45+Sasa!G45+Zambo!G45</f>
        <v>0</v>
      </c>
      <c r="I45" s="35">
        <f>NMIF!H45+Cabadbaran!H44+Iligan!H45+Sasa!H45+Zambo!H45</f>
        <v>0</v>
      </c>
      <c r="J45" s="35">
        <f t="shared" si="12"/>
        <v>0</v>
      </c>
      <c r="K45" s="41">
        <f>NMIF!I45+Cabadbaran!I44+Iligan!I45+Sasa!I45+Zambo!I45</f>
        <v>1</v>
      </c>
      <c r="L45" s="41">
        <f>NMIF!J45+Cabadbaran!J44+Iligan!J45+Sasa!J45+Zambo!J45</f>
        <v>0</v>
      </c>
      <c r="M45" s="41">
        <f>NMIF!K45+Cabadbaran!K44+Iligan!K45+Sasa!K45+Zambo!K45</f>
        <v>0</v>
      </c>
      <c r="N45" s="41">
        <f t="shared" si="13"/>
        <v>1</v>
      </c>
      <c r="O45" s="43">
        <f>NMIF!L45+Cabadbaran!L44+Iligan!L45+Sasa!L45+Zambo!L45</f>
        <v>0</v>
      </c>
      <c r="P45" s="43">
        <f>NMIF!M45+Cabadbaran!M44+Iligan!M45+Sasa!M45+Zambo!M45</f>
        <v>0</v>
      </c>
      <c r="Q45" s="43">
        <f>NMIF!N45+Cabadbaran!N44+Iligan!N45+Sasa!N45+Zambo!N45</f>
        <v>0</v>
      </c>
      <c r="R45" s="43">
        <f t="shared" si="14"/>
        <v>0</v>
      </c>
      <c r="S45" s="53">
        <f t="shared" si="10"/>
        <v>1</v>
      </c>
    </row>
    <row r="46" spans="1:25">
      <c r="A46" s="9" t="s">
        <v>3</v>
      </c>
      <c r="B46" s="11">
        <f>NMIF!B46+Cabadbaran!B45+Iligan!B46+Sasa!B46+Zambo!B46</f>
        <v>0</v>
      </c>
      <c r="C46" s="32">
        <f>NMIF!C46+Cabadbaran!C45+Iligan!C46+Sasa!C46+Zambo!C46</f>
        <v>0</v>
      </c>
      <c r="D46" s="32">
        <f>NMIF!D46+Cabadbaran!D45+Iligan!D46+Sasa!D46+Zambo!D46</f>
        <v>0</v>
      </c>
      <c r="E46" s="32">
        <f>NMIF!E46+Cabadbaran!E45+Iligan!E46+Sasa!E46+Zambo!E46</f>
        <v>0</v>
      </c>
      <c r="F46" s="32">
        <f t="shared" si="11"/>
        <v>0</v>
      </c>
      <c r="G46" s="35">
        <f>NMIF!F46+Cabadbaran!F45+Iligan!F46+Sasa!F46+Zambo!F46</f>
        <v>0</v>
      </c>
      <c r="H46" s="35">
        <f>NMIF!G46+Cabadbaran!G45+Iligan!G46+Sasa!G46+Zambo!G46</f>
        <v>0</v>
      </c>
      <c r="I46" s="35">
        <f>NMIF!H46+Cabadbaran!H45+Iligan!H46+Sasa!H46+Zambo!H46</f>
        <v>0</v>
      </c>
      <c r="J46" s="35">
        <f t="shared" si="12"/>
        <v>0</v>
      </c>
      <c r="K46" s="41">
        <f>NMIF!I46+Cabadbaran!I45+Iligan!I46+Sasa!I46+Zambo!I46</f>
        <v>0</v>
      </c>
      <c r="L46" s="41">
        <f>NMIF!J46+Cabadbaran!J45+Iligan!J46+Sasa!J46+Zambo!J46</f>
        <v>0</v>
      </c>
      <c r="M46" s="41">
        <f>NMIF!K46+Cabadbaran!K45+Iligan!K46+Sasa!K46+Zambo!K46</f>
        <v>0</v>
      </c>
      <c r="N46" s="41">
        <f t="shared" si="13"/>
        <v>0</v>
      </c>
      <c r="O46" s="43">
        <f>NMIF!L46+Cabadbaran!L45+Iligan!L46+Sasa!L46+Zambo!L46</f>
        <v>0</v>
      </c>
      <c r="P46" s="43">
        <f>NMIF!M46+Cabadbaran!M45+Iligan!M46+Sasa!M46+Zambo!M46</f>
        <v>0</v>
      </c>
      <c r="Q46" s="43">
        <f>NMIF!N46+Cabadbaran!N45+Iligan!N46+Sasa!N46+Zambo!N46</f>
        <v>0</v>
      </c>
      <c r="R46" s="43">
        <f t="shared" si="14"/>
        <v>0</v>
      </c>
      <c r="S46" s="53">
        <f t="shared" si="10"/>
        <v>0</v>
      </c>
    </row>
    <row r="47" spans="1:25">
      <c r="A47" s="9" t="s">
        <v>49</v>
      </c>
      <c r="B47" s="11">
        <f>NMIF!B47+Cabadbaran!B46+Iligan!B47+Sasa!B47+Zambo!B47</f>
        <v>144</v>
      </c>
      <c r="C47" s="32">
        <f>NMIF!C47+Cabadbaran!C46+Iligan!C47+Sasa!C47+Zambo!C47</f>
        <v>122</v>
      </c>
      <c r="D47" s="32">
        <f>NMIF!D47+Cabadbaran!D46+Iligan!D47+Sasa!D47+Zambo!D47</f>
        <v>140</v>
      </c>
      <c r="E47" s="32">
        <f>NMIF!E47+Cabadbaran!E46+Iligan!E47+Sasa!E47+Zambo!E47</f>
        <v>105</v>
      </c>
      <c r="F47" s="32">
        <f t="shared" si="11"/>
        <v>367</v>
      </c>
      <c r="G47" s="35">
        <f>NMIF!F47+Cabadbaran!F46+Iligan!F47+Sasa!F47+Zambo!F47</f>
        <v>139</v>
      </c>
      <c r="H47" s="35">
        <f>NMIF!G47+Cabadbaran!G46+Iligan!G47+Sasa!G47+Zambo!G47</f>
        <v>131</v>
      </c>
      <c r="I47" s="35">
        <f>NMIF!H47+Cabadbaran!H46+Iligan!H47+Sasa!H47+Zambo!H47</f>
        <v>183</v>
      </c>
      <c r="J47" s="35">
        <f t="shared" si="12"/>
        <v>453</v>
      </c>
      <c r="K47" s="41">
        <f>NMIF!I47+Cabadbaran!I46+Iligan!I47+Sasa!I47+Zambo!I47</f>
        <v>165</v>
      </c>
      <c r="L47" s="41">
        <f>NMIF!J47+Cabadbaran!J46+Iligan!J47+Sasa!J47+Zambo!J47</f>
        <v>132</v>
      </c>
      <c r="M47" s="41">
        <f>NMIF!K47+Cabadbaran!K46+Iligan!K47+Sasa!K47+Zambo!K47</f>
        <v>138</v>
      </c>
      <c r="N47" s="41">
        <f t="shared" si="13"/>
        <v>435</v>
      </c>
      <c r="O47" s="43">
        <f>NMIF!L47+Cabadbaran!L46+Iligan!L47+Sasa!L47+Zambo!L47</f>
        <v>127</v>
      </c>
      <c r="P47" s="43">
        <f>NMIF!M47+Cabadbaran!M46+Iligan!M47+Sasa!M47+Zambo!M47</f>
        <v>117</v>
      </c>
      <c r="Q47" s="43">
        <f>NMIF!N47+Cabadbaran!N46+Iligan!N47+Sasa!N47+Zambo!N47</f>
        <v>98</v>
      </c>
      <c r="R47" s="43">
        <f t="shared" si="14"/>
        <v>342</v>
      </c>
      <c r="S47" s="53">
        <f t="shared" si="10"/>
        <v>1597</v>
      </c>
    </row>
    <row r="48" spans="1:25">
      <c r="A48" s="9" t="s">
        <v>7</v>
      </c>
      <c r="B48" s="11">
        <f>NMIF!B48+Cabadbaran!B47+Iligan!B48+Sasa!B48+Zambo!B48</f>
        <v>0</v>
      </c>
      <c r="C48" s="32">
        <f>NMIF!C48+Cabadbaran!C47+Iligan!C48+Sasa!C48+Zambo!C48</f>
        <v>0</v>
      </c>
      <c r="D48" s="32">
        <f>NMIF!D48+Cabadbaran!D47+Iligan!D48+Sasa!D48+Zambo!D48</f>
        <v>0</v>
      </c>
      <c r="E48" s="32">
        <f>NMIF!E48+Cabadbaran!E47+Iligan!E48+Sasa!E48+Zambo!E48</f>
        <v>0</v>
      </c>
      <c r="F48" s="32">
        <f t="shared" si="11"/>
        <v>0</v>
      </c>
      <c r="G48" s="35">
        <f>NMIF!F48+Cabadbaran!F47+Iligan!F48+Sasa!F48+Zambo!F48</f>
        <v>0</v>
      </c>
      <c r="H48" s="35">
        <f>NMIF!G48+Cabadbaran!G47+Iligan!G48+Sasa!G48+Zambo!G48</f>
        <v>0</v>
      </c>
      <c r="I48" s="35">
        <f>NMIF!H48+Cabadbaran!H47+Iligan!H48+Sasa!H48+Zambo!H48</f>
        <v>0</v>
      </c>
      <c r="J48" s="35">
        <f t="shared" si="12"/>
        <v>0</v>
      </c>
      <c r="K48" s="41">
        <f>NMIF!I48+Cabadbaran!I47+Iligan!I48+Sasa!I48+Zambo!I48</f>
        <v>0</v>
      </c>
      <c r="L48" s="41">
        <f>NMIF!J48+Cabadbaran!J47+Iligan!J48+Sasa!J48+Zambo!J48</f>
        <v>0</v>
      </c>
      <c r="M48" s="41">
        <f>NMIF!K48+Cabadbaran!K47+Iligan!K48+Sasa!K48+Zambo!K48</f>
        <v>0</v>
      </c>
      <c r="N48" s="41">
        <f t="shared" si="13"/>
        <v>0</v>
      </c>
      <c r="O48" s="43">
        <f>NMIF!L48+Cabadbaran!L47+Iligan!L48+Sasa!L48+Zambo!L48</f>
        <v>0</v>
      </c>
      <c r="P48" s="43">
        <f>NMIF!M48+Cabadbaran!M47+Iligan!M48+Sasa!M48+Zambo!M48</f>
        <v>0</v>
      </c>
      <c r="Q48" s="43">
        <f>NMIF!N48+Cabadbaran!N47+Iligan!N48+Sasa!N48+Zambo!N48</f>
        <v>0</v>
      </c>
      <c r="R48" s="43">
        <f t="shared" si="14"/>
        <v>0</v>
      </c>
      <c r="S48" s="53">
        <f t="shared" si="10"/>
        <v>0</v>
      </c>
    </row>
    <row r="49" spans="1:25">
      <c r="A49" s="9" t="s">
        <v>8</v>
      </c>
      <c r="B49" s="11">
        <f>NMIF!B49+Cabadbaran!B48+Iligan!B49+Sasa!B49+Zambo!B49</f>
        <v>0</v>
      </c>
      <c r="C49" s="32">
        <f>NMIF!C49+Cabadbaran!C48+Iligan!C49+Sasa!C49+Zambo!C49</f>
        <v>0</v>
      </c>
      <c r="D49" s="32">
        <f>NMIF!D49+Cabadbaran!D48+Iligan!D49+Sasa!D49+Zambo!D49</f>
        <v>0</v>
      </c>
      <c r="E49" s="32">
        <f>NMIF!E49+Cabadbaran!E48+Iligan!E49+Sasa!E49+Zambo!E49</f>
        <v>0</v>
      </c>
      <c r="F49" s="32">
        <f t="shared" si="11"/>
        <v>0</v>
      </c>
      <c r="G49" s="35">
        <f>NMIF!F49+Cabadbaran!F48+Iligan!F49+Sasa!F49+Zambo!F49</f>
        <v>0</v>
      </c>
      <c r="H49" s="35">
        <f>NMIF!G49+Cabadbaran!G48+Iligan!G49+Sasa!G49+Zambo!G49</f>
        <v>0</v>
      </c>
      <c r="I49" s="35">
        <f>NMIF!H49+Cabadbaran!H48+Iligan!H49+Sasa!H49+Zambo!H49</f>
        <v>0</v>
      </c>
      <c r="J49" s="35">
        <f t="shared" si="12"/>
        <v>0</v>
      </c>
      <c r="K49" s="41">
        <f>NMIF!I49+Cabadbaran!I48+Iligan!I49+Sasa!I49+Zambo!I49</f>
        <v>0</v>
      </c>
      <c r="L49" s="41">
        <f>NMIF!J49+Cabadbaran!J48+Iligan!J49+Sasa!J49+Zambo!J49</f>
        <v>0</v>
      </c>
      <c r="M49" s="41">
        <f>NMIF!K49+Cabadbaran!K48+Iligan!K49+Sasa!K49+Zambo!K49</f>
        <v>0</v>
      </c>
      <c r="N49" s="41">
        <f t="shared" si="13"/>
        <v>0</v>
      </c>
      <c r="O49" s="43">
        <f>NMIF!L49+Cabadbaran!L48+Iligan!L49+Sasa!L49+Zambo!L49</f>
        <v>0</v>
      </c>
      <c r="P49" s="43">
        <f>NMIF!M49+Cabadbaran!M48+Iligan!M49+Sasa!M49+Zambo!M49</f>
        <v>0</v>
      </c>
      <c r="Q49" s="43">
        <f>NMIF!N49+Cabadbaran!N48+Iligan!N49+Sasa!N49+Zambo!N49</f>
        <v>0</v>
      </c>
      <c r="R49" s="43">
        <f t="shared" si="14"/>
        <v>0</v>
      </c>
      <c r="S49" s="53">
        <f t="shared" si="10"/>
        <v>0</v>
      </c>
    </row>
    <row r="50" spans="1:25">
      <c r="A50" s="9" t="s">
        <v>13</v>
      </c>
      <c r="B50" s="11">
        <f>NMIF!B50+Cabadbaran!B49+Iligan!B50+Sasa!B50+Zambo!B50</f>
        <v>0</v>
      </c>
      <c r="C50" s="32">
        <f>NMIF!C50+Cabadbaran!C49+Iligan!C50+Sasa!C50+Zambo!C50</f>
        <v>0</v>
      </c>
      <c r="D50" s="32">
        <f>NMIF!D50+Cabadbaran!D49+Iligan!D50+Sasa!D50+Zambo!D50</f>
        <v>0</v>
      </c>
      <c r="E50" s="32">
        <f>NMIF!E50+Cabadbaran!E49+Iligan!E50+Sasa!E50+Zambo!E50</f>
        <v>0</v>
      </c>
      <c r="F50" s="32">
        <f t="shared" si="11"/>
        <v>0</v>
      </c>
      <c r="G50" s="35">
        <f>NMIF!F50+Cabadbaran!F49+Iligan!F50+Sasa!F50+Zambo!F50</f>
        <v>0</v>
      </c>
      <c r="H50" s="35">
        <f>NMIF!G50+Cabadbaran!G49+Iligan!G50+Sasa!G50+Zambo!G50</f>
        <v>0</v>
      </c>
      <c r="I50" s="35">
        <f>NMIF!H50+Cabadbaran!H49+Iligan!H50+Sasa!H50+Zambo!H50</f>
        <v>0</v>
      </c>
      <c r="J50" s="35">
        <f t="shared" si="12"/>
        <v>0</v>
      </c>
      <c r="K50" s="41">
        <f>NMIF!I50+Cabadbaran!I49+Iligan!I50+Sasa!I50+Zambo!I50</f>
        <v>0</v>
      </c>
      <c r="L50" s="41">
        <f>NMIF!J50+Cabadbaran!J49+Iligan!J50+Sasa!J50+Zambo!J50</f>
        <v>0</v>
      </c>
      <c r="M50" s="41">
        <f>NMIF!K50+Cabadbaran!K49+Iligan!K50+Sasa!K50+Zambo!K50</f>
        <v>0</v>
      </c>
      <c r="N50" s="41">
        <f t="shared" si="13"/>
        <v>0</v>
      </c>
      <c r="O50" s="43">
        <f>NMIF!L50+Cabadbaran!L49+Iligan!L50+Sasa!L50+Zambo!L50</f>
        <v>0</v>
      </c>
      <c r="P50" s="43">
        <f>NMIF!M50+Cabadbaran!M49+Iligan!M50+Sasa!M50+Zambo!M50</f>
        <v>0</v>
      </c>
      <c r="Q50" s="43">
        <f>NMIF!N50+Cabadbaran!N49+Iligan!N50+Sasa!N50+Zambo!N50</f>
        <v>0</v>
      </c>
      <c r="R50" s="43">
        <f t="shared" si="14"/>
        <v>0</v>
      </c>
      <c r="S50" s="54">
        <f t="shared" si="10"/>
        <v>0</v>
      </c>
    </row>
    <row r="51" spans="1:25" ht="14.4" customHeight="1">
      <c r="A51" s="9" t="s">
        <v>14</v>
      </c>
      <c r="B51" s="11">
        <f>NMIF!B51+Cabadbaran!B50+Iligan!B51+Sasa!B51+Zambo!B51</f>
        <v>0</v>
      </c>
      <c r="C51" s="32">
        <f>NMIF!C51+Cabadbaran!C50+Iligan!C51+Sasa!C51+Zambo!C51</f>
        <v>0</v>
      </c>
      <c r="D51" s="32">
        <f>NMIF!D51+Cabadbaran!D50+Iligan!D51+Sasa!D51+Zambo!D51</f>
        <v>0</v>
      </c>
      <c r="E51" s="32">
        <f>NMIF!E51+Cabadbaran!E50+Iligan!E51+Sasa!E51+Zambo!E51</f>
        <v>0</v>
      </c>
      <c r="F51" s="32">
        <f t="shared" si="11"/>
        <v>0</v>
      </c>
      <c r="G51" s="35">
        <f>NMIF!F51+Cabadbaran!F50+Iligan!F51+Sasa!F51+Zambo!F51</f>
        <v>0</v>
      </c>
      <c r="H51" s="35">
        <f>NMIF!G51+Cabadbaran!G50+Iligan!G51+Sasa!G51+Zambo!G51</f>
        <v>0</v>
      </c>
      <c r="I51" s="35">
        <f>NMIF!H51+Cabadbaran!H50+Iligan!H51+Sasa!H51+Zambo!H51</f>
        <v>0</v>
      </c>
      <c r="J51" s="35">
        <f t="shared" si="12"/>
        <v>0</v>
      </c>
      <c r="K51" s="41">
        <f>NMIF!I51+Cabadbaran!I50+Iligan!I51+Sasa!I51+Zambo!I51</f>
        <v>0</v>
      </c>
      <c r="L51" s="41">
        <f>NMIF!J51+Cabadbaran!J50+Iligan!J51+Sasa!J51+Zambo!J51</f>
        <v>0</v>
      </c>
      <c r="M51" s="41">
        <f>NMIF!K51+Cabadbaran!K50+Iligan!K51+Sasa!K51+Zambo!K51</f>
        <v>0</v>
      </c>
      <c r="N51" s="41">
        <f t="shared" si="13"/>
        <v>0</v>
      </c>
      <c r="O51" s="43">
        <f>NMIF!L51+Cabadbaran!L50+Iligan!L51+Sasa!L51+Zambo!L51</f>
        <v>0</v>
      </c>
      <c r="P51" s="43">
        <f>NMIF!M51+Cabadbaran!M50+Iligan!M51+Sasa!M51+Zambo!M51</f>
        <v>0</v>
      </c>
      <c r="Q51" s="43">
        <f>NMIF!N51+Cabadbaran!N50+Iligan!N51+Sasa!N51+Zambo!N51</f>
        <v>0</v>
      </c>
      <c r="R51" s="43">
        <f t="shared" si="14"/>
        <v>0</v>
      </c>
      <c r="S51" s="53">
        <f t="shared" si="10"/>
        <v>0</v>
      </c>
    </row>
    <row r="52" spans="1:25" ht="14.4" customHeight="1">
      <c r="A52" s="9" t="s">
        <v>15</v>
      </c>
      <c r="B52" s="11">
        <f>NMIF!B52+Cabadbaran!B51+Iligan!B52+Sasa!B52+Zambo!B52</f>
        <v>0</v>
      </c>
      <c r="C52" s="32">
        <f>NMIF!C52+Cabadbaran!C51+Iligan!C52+Sasa!C52+Zambo!C52</f>
        <v>0</v>
      </c>
      <c r="D52" s="32">
        <f>NMIF!D52+Cabadbaran!D51+Iligan!D52+Sasa!D52+Zambo!D52</f>
        <v>0</v>
      </c>
      <c r="E52" s="32">
        <f>NMIF!E52+Cabadbaran!E51+Iligan!E52+Sasa!E52+Zambo!E52</f>
        <v>0</v>
      </c>
      <c r="F52" s="32">
        <f t="shared" si="11"/>
        <v>0</v>
      </c>
      <c r="G52" s="35">
        <f>NMIF!F52+Cabadbaran!F51+Iligan!F52+Sasa!F52+Zambo!F52</f>
        <v>0</v>
      </c>
      <c r="H52" s="35">
        <f>NMIF!G52+Cabadbaran!G51+Iligan!G52+Sasa!G52+Zambo!G52</f>
        <v>0</v>
      </c>
      <c r="I52" s="35">
        <f>NMIF!H52+Cabadbaran!H51+Iligan!H52+Sasa!H52+Zambo!H52</f>
        <v>0</v>
      </c>
      <c r="J52" s="35">
        <f t="shared" si="12"/>
        <v>0</v>
      </c>
      <c r="K52" s="41">
        <f>NMIF!I52+Cabadbaran!I51+Iligan!I52+Sasa!I52+Zambo!I52</f>
        <v>0</v>
      </c>
      <c r="L52" s="41">
        <f>NMIF!J52+Cabadbaran!J51+Iligan!J52+Sasa!J52+Zambo!J52</f>
        <v>0</v>
      </c>
      <c r="M52" s="41">
        <f>NMIF!K52+Cabadbaran!K51+Iligan!K52+Sasa!K52+Zambo!K52</f>
        <v>0</v>
      </c>
      <c r="N52" s="41">
        <f t="shared" si="13"/>
        <v>0</v>
      </c>
      <c r="O52" s="43">
        <f>NMIF!L52+Cabadbaran!L51+Iligan!L52+Sasa!L52+Zambo!L52</f>
        <v>0</v>
      </c>
      <c r="P52" s="43">
        <f>NMIF!M52+Cabadbaran!M51+Iligan!M52+Sasa!M52+Zambo!M52</f>
        <v>0</v>
      </c>
      <c r="Q52" s="43">
        <f>NMIF!N52+Cabadbaran!N51+Iligan!N52+Sasa!N52+Zambo!N52</f>
        <v>0</v>
      </c>
      <c r="R52" s="43">
        <f t="shared" si="14"/>
        <v>0</v>
      </c>
      <c r="S52" s="53">
        <f t="shared" si="10"/>
        <v>0</v>
      </c>
      <c r="V52" s="130" t="s">
        <v>46</v>
      </c>
      <c r="W52" s="130"/>
      <c r="X52" s="130"/>
    </row>
    <row r="53" spans="1:25">
      <c r="A53" s="9" t="s">
        <v>4</v>
      </c>
      <c r="B53" s="11">
        <f>NMIF!B53+Cabadbaran!B52+Iligan!B53+Sasa!B53+Zambo!B53</f>
        <v>0</v>
      </c>
      <c r="C53" s="32">
        <f>NMIF!C53+Cabadbaran!C52+Iligan!C53+Sasa!C53+Zambo!C53</f>
        <v>0</v>
      </c>
      <c r="D53" s="32">
        <f>NMIF!D53+Cabadbaran!D52+Iligan!D53+Sasa!D53+Zambo!D53</f>
        <v>0</v>
      </c>
      <c r="E53" s="32">
        <f>NMIF!E53+Cabadbaran!E52+Iligan!E53+Sasa!E53+Zambo!E53</f>
        <v>0</v>
      </c>
      <c r="F53" s="32">
        <f t="shared" si="11"/>
        <v>0</v>
      </c>
      <c r="G53" s="35">
        <f>NMIF!F53+Cabadbaran!F52+Iligan!F53+Sasa!F53+Zambo!F53</f>
        <v>0</v>
      </c>
      <c r="H53" s="35">
        <f>NMIF!G53+Cabadbaran!G52+Iligan!G53+Sasa!G53+Zambo!G53</f>
        <v>0</v>
      </c>
      <c r="I53" s="35">
        <f>NMIF!H53+Cabadbaran!H52+Iligan!H53+Sasa!H53+Zambo!H53</f>
        <v>0</v>
      </c>
      <c r="J53" s="35">
        <f t="shared" si="12"/>
        <v>0</v>
      </c>
      <c r="K53" s="41">
        <f>NMIF!I53+Cabadbaran!I52+Iligan!I53+Sasa!I53+Zambo!I53</f>
        <v>0</v>
      </c>
      <c r="L53" s="41">
        <f>NMIF!J53+Cabadbaran!J52+Iligan!J53+Sasa!J53+Zambo!J53</f>
        <v>0</v>
      </c>
      <c r="M53" s="41">
        <f>NMIF!K53+Cabadbaran!K52+Iligan!K53+Sasa!K53+Zambo!K53</f>
        <v>0</v>
      </c>
      <c r="N53" s="41">
        <f t="shared" si="13"/>
        <v>0</v>
      </c>
      <c r="O53" s="43">
        <f>NMIF!L53+Cabadbaran!L52+Iligan!L53+Sasa!L53+Zambo!L53</f>
        <v>0</v>
      </c>
      <c r="P53" s="43">
        <f>NMIF!M53+Cabadbaran!M52+Iligan!M53+Sasa!M53+Zambo!M53</f>
        <v>0</v>
      </c>
      <c r="Q53" s="43">
        <f>NMIF!N53+Cabadbaran!N52+Iligan!N53+Sasa!N53+Zambo!N53</f>
        <v>0</v>
      </c>
      <c r="R53" s="43">
        <f t="shared" si="14"/>
        <v>0</v>
      </c>
      <c r="S53" s="53">
        <f t="shared" si="10"/>
        <v>0</v>
      </c>
      <c r="V53" s="130"/>
      <c r="W53" s="130"/>
      <c r="X53" s="130"/>
    </row>
    <row r="54" spans="1:25" ht="18">
      <c r="A54" s="9" t="s">
        <v>12</v>
      </c>
      <c r="B54" s="11">
        <f>NMIF!B54+Cabadbaran!B53+Iligan!B54+Sasa!B54+Zambo!B54</f>
        <v>0</v>
      </c>
      <c r="C54" s="32">
        <f>NMIF!C54+Cabadbaran!C53+Iligan!C54+Sasa!C54+Zambo!C54</f>
        <v>0</v>
      </c>
      <c r="D54" s="32">
        <f>NMIF!D54+Cabadbaran!D53+Iligan!D54+Sasa!D54+Zambo!D54</f>
        <v>0</v>
      </c>
      <c r="E54" s="32">
        <f>NMIF!E54+Cabadbaran!E53+Iligan!E54+Sasa!E54+Zambo!E54</f>
        <v>0</v>
      </c>
      <c r="F54" s="32">
        <f t="shared" si="11"/>
        <v>0</v>
      </c>
      <c r="G54" s="35">
        <f>NMIF!F54+Cabadbaran!F53+Iligan!F54+Sasa!F54+Zambo!F54</f>
        <v>0</v>
      </c>
      <c r="H54" s="35">
        <f>NMIF!G54+Cabadbaran!G53+Iligan!G54+Sasa!G54+Zambo!G54</f>
        <v>0</v>
      </c>
      <c r="I54" s="35">
        <f>NMIF!H54+Cabadbaran!H53+Iligan!H54+Sasa!H54+Zambo!H54</f>
        <v>0</v>
      </c>
      <c r="J54" s="35">
        <f t="shared" si="12"/>
        <v>0</v>
      </c>
      <c r="K54" s="41">
        <f>NMIF!I54+Cabadbaran!I53+Iligan!I54+Sasa!I54+Zambo!I54</f>
        <v>0</v>
      </c>
      <c r="L54" s="41">
        <f>NMIF!J54+Cabadbaran!J53+Iligan!J54+Sasa!J54+Zambo!J54</f>
        <v>0</v>
      </c>
      <c r="M54" s="41">
        <f>NMIF!K54+Cabadbaran!K53+Iligan!K54+Sasa!K54+Zambo!K54</f>
        <v>0</v>
      </c>
      <c r="N54" s="41">
        <f t="shared" si="13"/>
        <v>0</v>
      </c>
      <c r="O54" s="43">
        <f>NMIF!L54+Cabadbaran!L53+Iligan!L54+Sasa!L54+Zambo!L54</f>
        <v>0</v>
      </c>
      <c r="P54" s="43">
        <f>NMIF!M54+Cabadbaran!M53+Iligan!M54+Sasa!M54+Zambo!M54</f>
        <v>0</v>
      </c>
      <c r="Q54" s="43">
        <f>NMIF!N54+Cabadbaran!N53+Iligan!N54+Sasa!N54+Zambo!N54</f>
        <v>0</v>
      </c>
      <c r="R54" s="43">
        <f t="shared" si="14"/>
        <v>0</v>
      </c>
      <c r="S54" s="53">
        <f t="shared" si="10"/>
        <v>0</v>
      </c>
      <c r="W54" s="57">
        <f>NMIF!T54+Cabadbaran!T54+Iligan!T54+Sasa!T54+Zambo!Q54</f>
        <v>312492.93636363634</v>
      </c>
    </row>
    <row r="55" spans="1:25" ht="18.600000000000001" customHeight="1" thickBot="1">
      <c r="A55" s="9" t="s">
        <v>30</v>
      </c>
      <c r="B55" s="11">
        <f>NMIF!B55+Cabadbaran!B54+Iligan!B55+Sasa!B55+Zambo!B55</f>
        <v>16</v>
      </c>
      <c r="C55" s="32">
        <f>NMIF!C55+Cabadbaran!C54+Iligan!C55+Sasa!C55+Zambo!C55</f>
        <v>2</v>
      </c>
      <c r="D55" s="32">
        <f>NMIF!D55+Cabadbaran!D54+Iligan!D55+Sasa!D55+Zambo!D55</f>
        <v>1</v>
      </c>
      <c r="E55" s="32">
        <f>NMIF!E55+Cabadbaran!E54+Iligan!E55+Sasa!E55+Zambo!E55</f>
        <v>1</v>
      </c>
      <c r="F55" s="32">
        <f t="shared" si="11"/>
        <v>4</v>
      </c>
      <c r="G55" s="35">
        <f>NMIF!F55+Cabadbaran!F54+Iligan!F55+Sasa!F55+Zambo!F55</f>
        <v>2</v>
      </c>
      <c r="H55" s="35">
        <f>NMIF!G55+Cabadbaran!G54+Iligan!G55+Sasa!G55+Zambo!G55</f>
        <v>1</v>
      </c>
      <c r="I55" s="35">
        <f>NMIF!H55+Cabadbaran!H54+Iligan!H55+Sasa!H55+Zambo!H55</f>
        <v>1</v>
      </c>
      <c r="J55" s="35">
        <f t="shared" si="12"/>
        <v>4</v>
      </c>
      <c r="K55" s="41">
        <f>NMIF!I55+Cabadbaran!I54+Iligan!I55+Sasa!I55+Zambo!I55</f>
        <v>0</v>
      </c>
      <c r="L55" s="41">
        <f>NMIF!J55+Cabadbaran!J54+Iligan!J55+Sasa!J55+Zambo!J55</f>
        <v>1</v>
      </c>
      <c r="M55" s="41">
        <f>NMIF!K55+Cabadbaran!K54+Iligan!K55+Sasa!K55+Zambo!K55</f>
        <v>1</v>
      </c>
      <c r="N55" s="41">
        <f t="shared" si="13"/>
        <v>2</v>
      </c>
      <c r="O55" s="43">
        <f>NMIF!L55+Cabadbaran!L54+Iligan!L55+Sasa!L55+Zambo!L55</f>
        <v>0</v>
      </c>
      <c r="P55" s="43">
        <f>NMIF!M55+Cabadbaran!M54+Iligan!M55+Sasa!M55+Zambo!M55</f>
        <v>0</v>
      </c>
      <c r="Q55" s="43">
        <f>NMIF!N55+Cabadbaran!N54+Iligan!N55+Sasa!N55+Zambo!N55</f>
        <v>0</v>
      </c>
      <c r="R55" s="43">
        <f t="shared" si="14"/>
        <v>0</v>
      </c>
      <c r="S55" s="54">
        <f t="shared" si="10"/>
        <v>10</v>
      </c>
      <c r="V55" s="134"/>
      <c r="W55" s="134"/>
    </row>
    <row r="56" spans="1:25" ht="18.600000000000001" thickBot="1">
      <c r="A56" s="29" t="s">
        <v>9</v>
      </c>
      <c r="B56" s="11">
        <f>NMIF!B56+Cabadbaran!B55+Iligan!B56+Sasa!B56+Zambo!B56</f>
        <v>0</v>
      </c>
      <c r="C56" s="33">
        <f>NMIF!C56+Cabadbaran!C55+Iligan!C56+Sasa!C56+Zambo!C56</f>
        <v>10514.5</v>
      </c>
      <c r="D56" s="33">
        <f>NMIF!D56+Cabadbaran!D55+Iligan!D56+Sasa!D56+Zambo!D56</f>
        <v>10419</v>
      </c>
      <c r="E56" s="33">
        <f>NMIF!E56+Cabadbaran!E55+Iligan!E56+Sasa!E56+Zambo!E56</f>
        <v>9987.2000000000007</v>
      </c>
      <c r="F56" s="33">
        <f t="shared" si="11"/>
        <v>30920.7</v>
      </c>
      <c r="G56" s="35">
        <f>NMIF!F56+Cabadbaran!F55+Iligan!F56+Sasa!F56+Zambo!F56</f>
        <v>9850</v>
      </c>
      <c r="H56" s="35">
        <f>NMIF!G56+Cabadbaran!G55+Iligan!G56+Sasa!G56+Zambo!G56</f>
        <v>10647</v>
      </c>
      <c r="I56" s="35">
        <f>NMIF!H56+Cabadbaran!H55+Iligan!H56+Sasa!H56+Zambo!H56</f>
        <v>11242.5</v>
      </c>
      <c r="J56" s="36">
        <f t="shared" si="12"/>
        <v>31739.5</v>
      </c>
      <c r="K56" s="41">
        <f>NMIF!I56+Cabadbaran!I55+Iligan!I56+Sasa!I56+Zambo!I56</f>
        <v>11535.5</v>
      </c>
      <c r="L56" s="41">
        <f>NMIF!J56+Cabadbaran!J55+Iligan!J56+Sasa!J56+Zambo!J56</f>
        <v>11946</v>
      </c>
      <c r="M56" s="41">
        <f>NMIF!K56+Cabadbaran!K55+Iligan!K56+Sasa!K56+Zambo!K56</f>
        <v>11695</v>
      </c>
      <c r="N56" s="42">
        <f t="shared" si="13"/>
        <v>35176.5</v>
      </c>
      <c r="O56" s="43">
        <f>NMIF!L56+Cabadbaran!L55+Iligan!L56+Sasa!L56+Zambo!L56</f>
        <v>12069.5</v>
      </c>
      <c r="P56" s="43">
        <f>NMIF!M56+Cabadbaran!M55+Iligan!M56+Sasa!M56+Zambo!M56</f>
        <v>11195.5</v>
      </c>
      <c r="Q56" s="43">
        <f>NMIF!N56+Cabadbaran!N55+Iligan!N56+Sasa!N56+Zambo!N56</f>
        <v>11325.5</v>
      </c>
      <c r="R56" s="44">
        <f t="shared" si="14"/>
        <v>34590.5</v>
      </c>
      <c r="S56" s="53">
        <f>R56+N56+J56+F56</f>
        <v>132427.20000000001</v>
      </c>
      <c r="V56" s="131">
        <f>NMIF!S56+Cabadbaran!S55+Iligan!S56+Sasa!S56+Zambo!P56</f>
        <v>368888.13636363635</v>
      </c>
      <c r="W56" s="132"/>
      <c r="X56" s="133" t="s">
        <v>45</v>
      </c>
      <c r="Y56" s="133"/>
    </row>
    <row r="57" spans="1:25" ht="15" thickTop="1">
      <c r="S57" s="71"/>
      <c r="W57" s="71"/>
    </row>
    <row r="58" spans="1:25">
      <c r="W58" s="72"/>
    </row>
    <row r="60" spans="1:25" ht="21">
      <c r="A60" s="2" t="s">
        <v>69</v>
      </c>
      <c r="T60" s="48"/>
    </row>
    <row r="61" spans="1:25" ht="15" thickBot="1">
      <c r="A61" s="58" t="s">
        <v>50</v>
      </c>
      <c r="B61" s="60">
        <f>NMIF!B61+Cabadbaran!B60+Iligan!B61+Sasa!B61+Zambo!B61</f>
        <v>44</v>
      </c>
      <c r="C61" s="137">
        <v>2019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8"/>
      <c r="T61" s="48" t="s">
        <v>28</v>
      </c>
    </row>
    <row r="62" spans="1:25" ht="15" thickTop="1">
      <c r="A62" s="15" t="s">
        <v>0</v>
      </c>
      <c r="B62" s="59" t="s">
        <v>10</v>
      </c>
      <c r="C62" s="37" t="s">
        <v>16</v>
      </c>
      <c r="D62" s="34" t="s">
        <v>17</v>
      </c>
      <c r="E62" s="38" t="s">
        <v>18</v>
      </c>
      <c r="F62" s="34" t="s">
        <v>39</v>
      </c>
      <c r="G62" s="39" t="s">
        <v>19</v>
      </c>
      <c r="H62" s="34" t="s">
        <v>20</v>
      </c>
      <c r="I62" s="38" t="s">
        <v>21</v>
      </c>
      <c r="J62" s="34" t="s">
        <v>42</v>
      </c>
      <c r="K62" s="37" t="s">
        <v>22</v>
      </c>
      <c r="L62" s="34" t="s">
        <v>23</v>
      </c>
      <c r="M62" s="38" t="s">
        <v>24</v>
      </c>
      <c r="N62" s="34" t="s">
        <v>41</v>
      </c>
      <c r="O62" s="37" t="s">
        <v>25</v>
      </c>
      <c r="P62" s="34" t="s">
        <v>26</v>
      </c>
      <c r="Q62" s="40" t="s">
        <v>27</v>
      </c>
      <c r="R62" s="34" t="s">
        <v>40</v>
      </c>
      <c r="S62" s="34" t="s">
        <v>43</v>
      </c>
      <c r="T62" s="48" t="s">
        <v>28</v>
      </c>
    </row>
    <row r="63" spans="1:25">
      <c r="A63" s="9" t="s">
        <v>1</v>
      </c>
      <c r="B63" s="11">
        <f>NMIF!B63+Cabadbaran!B62+Iligan!B63+Sasa!B63+Zambo!B63</f>
        <v>0</v>
      </c>
      <c r="C63" s="32">
        <f>NMIF!C63+Cabadbaran!C62+Iligan!C63+Sasa!C63+Zambo!C63</f>
        <v>0</v>
      </c>
      <c r="D63" s="32">
        <f>NMIF!D63+Cabadbaran!D62+Iligan!D63+Sasa!D63+Zambo!D63</f>
        <v>0</v>
      </c>
      <c r="E63" s="32">
        <f>NMIF!E63+Cabadbaran!E62+Iligan!E63+Sasa!E63+Zambo!E63</f>
        <v>0</v>
      </c>
      <c r="F63" s="32">
        <f>C63+D63+E63</f>
        <v>0</v>
      </c>
      <c r="G63" s="35">
        <f>NMIF!F63+Cabadbaran!F62+Iligan!F63+Sasa!F63+Zambo!F63</f>
        <v>0</v>
      </c>
      <c r="H63" s="35">
        <f>NMIF!G63+Cabadbaran!G62+Iligan!G63+Sasa!G63+Zambo!G63</f>
        <v>0</v>
      </c>
      <c r="I63" s="35">
        <f>NMIF!H63+Cabadbaran!H62+Iligan!H63+Sasa!H63+Zambo!H63</f>
        <v>0</v>
      </c>
      <c r="J63" s="35">
        <f>G63+H63+I63</f>
        <v>0</v>
      </c>
      <c r="K63" s="41">
        <f>NMIF!I63+Cabadbaran!I62+Iligan!I63+Sasa!I63+Zambo!I63</f>
        <v>0</v>
      </c>
      <c r="L63" s="41">
        <f>NMIF!J63+Cabadbaran!J62+Iligan!J63+Sasa!J63+Zambo!J63</f>
        <v>0</v>
      </c>
      <c r="M63" s="41">
        <f>NMIF!K63+Cabadbaran!K62+Iligan!K63+Sasa!K63+Zambo!K63</f>
        <v>0</v>
      </c>
      <c r="N63" s="41">
        <f>K63+L63+M63</f>
        <v>0</v>
      </c>
      <c r="O63" s="43">
        <f>NMIF!L63+Cabadbaran!L62+Iligan!L63+Sasa!L63+Zambo!L63</f>
        <v>0</v>
      </c>
      <c r="P63" s="43">
        <f>NMIF!M63+Cabadbaran!M62+Iligan!M63+Sasa!M63+Zambo!M63</f>
        <v>0</v>
      </c>
      <c r="Q63" s="43">
        <f>NMIF!N63+Cabadbaran!N62+Iligan!N63+Sasa!N63+Zambo!N63</f>
        <v>0</v>
      </c>
      <c r="R63" s="43">
        <f>O63+P63+Q63</f>
        <v>0</v>
      </c>
      <c r="S63" s="53">
        <f t="shared" ref="S63:S75" si="15">R63+N63+J63+F63</f>
        <v>0</v>
      </c>
      <c r="T63" s="48" t="s">
        <v>28</v>
      </c>
    </row>
    <row r="64" spans="1:25">
      <c r="A64" s="9" t="s">
        <v>2</v>
      </c>
      <c r="B64" s="11">
        <f>NMIF!B64+Cabadbaran!B63+Iligan!B64+Sasa!B64+Zambo!B64</f>
        <v>0</v>
      </c>
      <c r="C64" s="32">
        <f>NMIF!C64+Cabadbaran!C63+Iligan!C64+Sasa!C64+Zambo!C64</f>
        <v>0</v>
      </c>
      <c r="D64" s="32">
        <f>NMIF!D64+Cabadbaran!D63+Iligan!D64+Sasa!D64+Zambo!D64</f>
        <v>0</v>
      </c>
      <c r="E64" s="32">
        <f>NMIF!E64+Cabadbaran!E63+Iligan!E64+Sasa!E64+Zambo!E64</f>
        <v>0</v>
      </c>
      <c r="F64" s="32">
        <f t="shared" ref="F64:F76" si="16">C64+D64+E64</f>
        <v>0</v>
      </c>
      <c r="G64" s="35">
        <f>NMIF!F64+Cabadbaran!F63+Iligan!F64+Sasa!F64+Zambo!F64</f>
        <v>0</v>
      </c>
      <c r="H64" s="35">
        <f>NMIF!G64+Cabadbaran!G63+Iligan!G64+Sasa!G64+Zambo!G64</f>
        <v>0</v>
      </c>
      <c r="I64" s="35">
        <f>NMIF!H64+Cabadbaran!H63+Iligan!H64+Sasa!H64+Zambo!H64</f>
        <v>0</v>
      </c>
      <c r="J64" s="35">
        <f t="shared" ref="J64:J76" si="17">G64+H64+I64</f>
        <v>0</v>
      </c>
      <c r="K64" s="41">
        <f>NMIF!I64+Cabadbaran!I63+Iligan!I64+Sasa!I64+Zambo!I64</f>
        <v>0</v>
      </c>
      <c r="L64" s="41">
        <f>NMIF!J64+Cabadbaran!J63+Iligan!J64+Sasa!J64+Zambo!J64</f>
        <v>0</v>
      </c>
      <c r="M64" s="41">
        <f>NMIF!K64+Cabadbaran!K63+Iligan!K64+Sasa!K64+Zambo!K64</f>
        <v>0</v>
      </c>
      <c r="N64" s="41">
        <f t="shared" ref="N64:N76" si="18">K64+L64+M64</f>
        <v>0</v>
      </c>
      <c r="O64" s="43">
        <f>NMIF!L64+Cabadbaran!L63+Iligan!L64+Sasa!L64+Zambo!L64</f>
        <v>0</v>
      </c>
      <c r="P64" s="43">
        <f>NMIF!M64+Cabadbaran!M63+Iligan!M64+Sasa!M64+Zambo!M64</f>
        <v>0</v>
      </c>
      <c r="Q64" s="43">
        <f>NMIF!N64+Cabadbaran!N63+Iligan!N64+Sasa!N64+Zambo!N64</f>
        <v>0</v>
      </c>
      <c r="R64" s="43">
        <f t="shared" ref="R64:R76" si="19">O64+P64+Q64</f>
        <v>0</v>
      </c>
      <c r="S64" s="53">
        <f t="shared" si="15"/>
        <v>0</v>
      </c>
      <c r="T64" s="48" t="s">
        <v>28</v>
      </c>
    </row>
    <row r="65" spans="1:25">
      <c r="A65" s="9" t="s">
        <v>5</v>
      </c>
      <c r="B65" s="11">
        <f>NMIF!B65+Cabadbaran!B64+Iligan!B65+Sasa!B65+Zambo!B65</f>
        <v>0</v>
      </c>
      <c r="C65" s="32">
        <f>NMIF!C65+Cabadbaran!C64+Iligan!C65+Sasa!C65+Zambo!C65</f>
        <v>0</v>
      </c>
      <c r="D65" s="32">
        <f>NMIF!D65+Cabadbaran!D64+Iligan!D65+Sasa!D65+Zambo!D65</f>
        <v>0</v>
      </c>
      <c r="E65" s="32">
        <f>NMIF!E65+Cabadbaran!E64+Iligan!E65+Sasa!E65+Zambo!E65</f>
        <v>0</v>
      </c>
      <c r="F65" s="32">
        <f t="shared" si="16"/>
        <v>0</v>
      </c>
      <c r="G65" s="35">
        <f>NMIF!F65+Cabadbaran!F64+Iligan!F65+Sasa!F65+Zambo!F65</f>
        <v>0</v>
      </c>
      <c r="H65" s="35">
        <f>NMIF!G65+Cabadbaran!G64+Iligan!G65+Sasa!G65+Zambo!G65</f>
        <v>0</v>
      </c>
      <c r="I65" s="35">
        <f>NMIF!H65+Cabadbaran!H64+Iligan!H65+Sasa!H65+Zambo!H65</f>
        <v>0</v>
      </c>
      <c r="J65" s="35">
        <f t="shared" si="17"/>
        <v>0</v>
      </c>
      <c r="K65" s="41">
        <f>NMIF!I65+Cabadbaran!I64+Iligan!I65+Sasa!I65+Zambo!I65</f>
        <v>0</v>
      </c>
      <c r="L65" s="41">
        <f>NMIF!J65+Cabadbaran!J64+Iligan!J65+Sasa!J65+Zambo!J65</f>
        <v>0</v>
      </c>
      <c r="M65" s="41">
        <f>NMIF!K65+Cabadbaran!K64+Iligan!K65+Sasa!K65+Zambo!K65</f>
        <v>0</v>
      </c>
      <c r="N65" s="41">
        <f t="shared" si="18"/>
        <v>0</v>
      </c>
      <c r="O65" s="43">
        <f>NMIF!L65+Cabadbaran!L64+Iligan!L65+Sasa!L65+Zambo!L65</f>
        <v>0</v>
      </c>
      <c r="P65" s="43">
        <f>NMIF!M65+Cabadbaran!M64+Iligan!M65+Sasa!M65+Zambo!M65</f>
        <v>0</v>
      </c>
      <c r="Q65" s="43">
        <f>NMIF!N65+Cabadbaran!N64+Iligan!N65+Sasa!N65+Zambo!N65</f>
        <v>0</v>
      </c>
      <c r="R65" s="43">
        <f t="shared" si="19"/>
        <v>0</v>
      </c>
      <c r="S65" s="53">
        <f t="shared" si="15"/>
        <v>0</v>
      </c>
    </row>
    <row r="66" spans="1:25">
      <c r="A66" s="9" t="s">
        <v>3</v>
      </c>
      <c r="B66" s="11">
        <f>NMIF!B66+Cabadbaran!B65+Iligan!B66+Sasa!B66+Zambo!B66</f>
        <v>0</v>
      </c>
      <c r="C66" s="32">
        <f>NMIF!C66+Cabadbaran!C65+Iligan!C66+Sasa!C66+Zambo!C66</f>
        <v>0</v>
      </c>
      <c r="D66" s="32">
        <f>NMIF!D66+Cabadbaran!D65+Iligan!D66+Sasa!D66+Zambo!D66</f>
        <v>0</v>
      </c>
      <c r="E66" s="32">
        <f>NMIF!E66+Cabadbaran!E65+Iligan!E66+Sasa!E66+Zambo!E66</f>
        <v>0</v>
      </c>
      <c r="F66" s="32">
        <f t="shared" si="16"/>
        <v>0</v>
      </c>
      <c r="G66" s="35">
        <f>NMIF!F66+Cabadbaran!F65+Iligan!F66+Sasa!F66+Zambo!F66</f>
        <v>0</v>
      </c>
      <c r="H66" s="35">
        <f>NMIF!G66+Cabadbaran!G65+Iligan!G66+Sasa!G66+Zambo!G66</f>
        <v>0</v>
      </c>
      <c r="I66" s="35">
        <f>NMIF!H66+Cabadbaran!H65+Iligan!H66+Sasa!H66+Zambo!H66</f>
        <v>0</v>
      </c>
      <c r="J66" s="35">
        <f t="shared" si="17"/>
        <v>0</v>
      </c>
      <c r="K66" s="41">
        <f>NMIF!I66+Cabadbaran!I65+Iligan!I66+Sasa!I66+Zambo!I66</f>
        <v>0</v>
      </c>
      <c r="L66" s="41">
        <f>NMIF!J66+Cabadbaran!J65+Iligan!J66+Sasa!J66+Zambo!J66</f>
        <v>0</v>
      </c>
      <c r="M66" s="41">
        <f>NMIF!K66+Cabadbaran!K65+Iligan!K66+Sasa!K66+Zambo!K66</f>
        <v>0</v>
      </c>
      <c r="N66" s="41">
        <f t="shared" si="18"/>
        <v>0</v>
      </c>
      <c r="O66" s="43">
        <f>NMIF!L66+Cabadbaran!L65+Iligan!L66+Sasa!L66+Zambo!L66</f>
        <v>0</v>
      </c>
      <c r="P66" s="43">
        <f>NMIF!M66+Cabadbaran!M65+Iligan!M66+Sasa!M66+Zambo!M66</f>
        <v>0</v>
      </c>
      <c r="Q66" s="43">
        <f>NMIF!N66+Cabadbaran!N65+Iligan!N66+Sasa!N66+Zambo!N66</f>
        <v>0</v>
      </c>
      <c r="R66" s="43">
        <f t="shared" si="19"/>
        <v>0</v>
      </c>
      <c r="S66" s="53">
        <f t="shared" si="15"/>
        <v>0</v>
      </c>
    </row>
    <row r="67" spans="1:25">
      <c r="A67" s="9" t="s">
        <v>49</v>
      </c>
      <c r="B67" s="11">
        <f>NMIF!B67+Cabadbaran!B66+Iligan!B67+Sasa!B67+Zambo!B67</f>
        <v>176</v>
      </c>
      <c r="C67" s="32">
        <f>NMIF!C67+Cabadbaran!C66+Iligan!C67+Sasa!C67+Zambo!C67</f>
        <v>122</v>
      </c>
      <c r="D67" s="32">
        <f>NMIF!D67+Cabadbaran!D66+Iligan!D67+Sasa!D67+Zambo!D67</f>
        <v>125</v>
      </c>
      <c r="E67" s="32">
        <f>NMIF!E67+Cabadbaran!E66+Iligan!E67+Sasa!E67+Zambo!E67</f>
        <v>141</v>
      </c>
      <c r="F67" s="32">
        <f t="shared" si="16"/>
        <v>388</v>
      </c>
      <c r="G67" s="35">
        <f>NMIF!F67+Cabadbaran!F66+Iligan!F67+Sasa!F67+Zambo!F67</f>
        <v>136</v>
      </c>
      <c r="H67" s="35">
        <f>NMIF!G67+Cabadbaran!G66+Iligan!G67+Sasa!G67+Zambo!G67</f>
        <v>143</v>
      </c>
      <c r="I67" s="35">
        <f>NMIF!H67+Cabadbaran!H66+Iligan!H67+Sasa!H67+Zambo!H67</f>
        <v>142</v>
      </c>
      <c r="J67" s="35">
        <f t="shared" si="17"/>
        <v>421</v>
      </c>
      <c r="K67" s="41">
        <f>NMIF!I67+Cabadbaran!I66+Iligan!I67+Sasa!I67+Zambo!I67</f>
        <v>154</v>
      </c>
      <c r="L67" s="41">
        <f>NMIF!J67+Cabadbaran!J66+Iligan!J67+Sasa!J67+Zambo!J67</f>
        <v>143</v>
      </c>
      <c r="M67" s="41">
        <f>NMIF!K67+Cabadbaran!K66+Iligan!K67+Sasa!K67+Zambo!K67</f>
        <v>142</v>
      </c>
      <c r="N67" s="41">
        <f t="shared" si="18"/>
        <v>439</v>
      </c>
      <c r="O67" s="43">
        <f>NMIF!L67+Cabadbaran!L66+Iligan!L67+Sasa!L67+Zambo!L67</f>
        <v>125</v>
      </c>
      <c r="P67" s="43">
        <f>NMIF!M67+Cabadbaran!M66+Iligan!M67+Sasa!M67+Zambo!M67</f>
        <v>129</v>
      </c>
      <c r="Q67" s="43">
        <f>NMIF!N67+Cabadbaran!N66+Iligan!N67+Sasa!N67+Zambo!N67</f>
        <v>111</v>
      </c>
      <c r="R67" s="43">
        <f t="shared" si="19"/>
        <v>365</v>
      </c>
      <c r="S67" s="53">
        <f t="shared" si="15"/>
        <v>1613</v>
      </c>
    </row>
    <row r="68" spans="1:25">
      <c r="A68" s="9" t="s">
        <v>7</v>
      </c>
      <c r="B68" s="11">
        <f>NMIF!B68+Cabadbaran!B67+Iligan!B68+Sasa!B68+Zambo!B68</f>
        <v>0</v>
      </c>
      <c r="C68" s="32">
        <f>NMIF!C68+Cabadbaran!C67+Iligan!C68+Sasa!C68+Zambo!C68</f>
        <v>0</v>
      </c>
      <c r="D68" s="32">
        <f>NMIF!D68+Cabadbaran!D67+Iligan!D68+Sasa!D68+Zambo!D68</f>
        <v>0</v>
      </c>
      <c r="E68" s="32">
        <f>NMIF!E68+Cabadbaran!E67+Iligan!E68+Sasa!E68+Zambo!E68</f>
        <v>0</v>
      </c>
      <c r="F68" s="32">
        <f t="shared" si="16"/>
        <v>0</v>
      </c>
      <c r="G68" s="35">
        <f>NMIF!F68+Cabadbaran!F67+Iligan!F68+Sasa!F68+Zambo!F68</f>
        <v>0</v>
      </c>
      <c r="H68" s="35">
        <f>NMIF!G68+Cabadbaran!G67+Iligan!G68+Sasa!G68+Zambo!G68</f>
        <v>0</v>
      </c>
      <c r="I68" s="35">
        <f>NMIF!H68+Cabadbaran!H67+Iligan!H68+Sasa!H68+Zambo!H68</f>
        <v>0</v>
      </c>
      <c r="J68" s="35">
        <f t="shared" si="17"/>
        <v>0</v>
      </c>
      <c r="K68" s="41">
        <f>NMIF!I68+Cabadbaran!I67+Iligan!I68+Sasa!I68+Zambo!I68</f>
        <v>0</v>
      </c>
      <c r="L68" s="41">
        <f>NMIF!J68+Cabadbaran!J67+Iligan!J68+Sasa!J68+Zambo!J68</f>
        <v>0</v>
      </c>
      <c r="M68" s="41">
        <f>NMIF!K68+Cabadbaran!K67+Iligan!K68+Sasa!K68+Zambo!K68</f>
        <v>0</v>
      </c>
      <c r="N68" s="41">
        <f t="shared" si="18"/>
        <v>0</v>
      </c>
      <c r="O68" s="43">
        <f>NMIF!L68+Cabadbaran!L67+Iligan!L68+Sasa!L68+Zambo!L68</f>
        <v>0</v>
      </c>
      <c r="P68" s="43">
        <f>NMIF!M68+Cabadbaran!M67+Iligan!M68+Sasa!M68+Zambo!M68</f>
        <v>0</v>
      </c>
      <c r="Q68" s="43">
        <f>NMIF!N68+Cabadbaran!N67+Iligan!N68+Sasa!N68+Zambo!N68</f>
        <v>0</v>
      </c>
      <c r="R68" s="43">
        <f t="shared" si="19"/>
        <v>0</v>
      </c>
      <c r="S68" s="53">
        <f t="shared" si="15"/>
        <v>0</v>
      </c>
    </row>
    <row r="69" spans="1:25">
      <c r="A69" s="9" t="s">
        <v>8</v>
      </c>
      <c r="B69" s="11">
        <f>NMIF!B69+Cabadbaran!B68+Iligan!B69+Sasa!B69+Zambo!B69</f>
        <v>0</v>
      </c>
      <c r="C69" s="32">
        <f>NMIF!C69+Cabadbaran!C68+Iligan!C69+Sasa!C69+Zambo!C69</f>
        <v>0</v>
      </c>
      <c r="D69" s="32">
        <f>NMIF!D69+Cabadbaran!D68+Iligan!D69+Sasa!D69+Zambo!D69</f>
        <v>0</v>
      </c>
      <c r="E69" s="32">
        <f>NMIF!E69+Cabadbaran!E68+Iligan!E69+Sasa!E69+Zambo!E69</f>
        <v>0</v>
      </c>
      <c r="F69" s="32">
        <f t="shared" si="16"/>
        <v>0</v>
      </c>
      <c r="G69" s="35">
        <f>NMIF!F69+Cabadbaran!F68+Iligan!F69+Sasa!F69+Zambo!F69</f>
        <v>0</v>
      </c>
      <c r="H69" s="35">
        <f>NMIF!G69+Cabadbaran!G68+Iligan!G69+Sasa!G69+Zambo!G69</f>
        <v>0</v>
      </c>
      <c r="I69" s="35">
        <f>NMIF!H69+Cabadbaran!H68+Iligan!H69+Sasa!H69+Zambo!H69</f>
        <v>0</v>
      </c>
      <c r="J69" s="35">
        <f t="shared" si="17"/>
        <v>0</v>
      </c>
      <c r="K69" s="41">
        <f>NMIF!I69+Cabadbaran!I68+Iligan!I69+Sasa!I69+Zambo!I69</f>
        <v>0</v>
      </c>
      <c r="L69" s="41">
        <f>NMIF!J69+Cabadbaran!J68+Iligan!J69+Sasa!J69+Zambo!J69</f>
        <v>0</v>
      </c>
      <c r="M69" s="41">
        <f>NMIF!K69+Cabadbaran!K68+Iligan!K69+Sasa!K69+Zambo!K69</f>
        <v>0</v>
      </c>
      <c r="N69" s="41">
        <f t="shared" si="18"/>
        <v>0</v>
      </c>
      <c r="O69" s="43">
        <f>NMIF!L69+Cabadbaran!L68+Iligan!L69+Sasa!L69+Zambo!L69</f>
        <v>0</v>
      </c>
      <c r="P69" s="43">
        <f>NMIF!M69+Cabadbaran!M68+Iligan!M69+Sasa!M69+Zambo!M69</f>
        <v>0</v>
      </c>
      <c r="Q69" s="43">
        <f>NMIF!N69+Cabadbaran!N68+Iligan!N69+Sasa!N69+Zambo!N69</f>
        <v>0</v>
      </c>
      <c r="R69" s="43">
        <f t="shared" si="19"/>
        <v>0</v>
      </c>
      <c r="S69" s="53">
        <f t="shared" si="15"/>
        <v>0</v>
      </c>
    </row>
    <row r="70" spans="1:25">
      <c r="A70" s="9" t="s">
        <v>13</v>
      </c>
      <c r="B70" s="11">
        <f>NMIF!B70+Cabadbaran!B69+Iligan!B70+Sasa!B70+Zambo!B70</f>
        <v>0</v>
      </c>
      <c r="C70" s="32">
        <f>NMIF!C70+Cabadbaran!C69+Iligan!C70+Sasa!C70+Zambo!C70</f>
        <v>0</v>
      </c>
      <c r="D70" s="32">
        <f>NMIF!D70+Cabadbaran!D69+Iligan!D70+Sasa!D70+Zambo!D70</f>
        <v>0</v>
      </c>
      <c r="E70" s="32">
        <f>NMIF!E70+Cabadbaran!E69+Iligan!E70+Sasa!E70+Zambo!E70</f>
        <v>0</v>
      </c>
      <c r="F70" s="32">
        <f t="shared" si="16"/>
        <v>0</v>
      </c>
      <c r="G70" s="35">
        <f>NMIF!F70+Cabadbaran!F69+Iligan!F70+Sasa!F70+Zambo!F70</f>
        <v>0</v>
      </c>
      <c r="H70" s="35">
        <f>NMIF!G70+Cabadbaran!G69+Iligan!G70+Sasa!G70+Zambo!G70</f>
        <v>0</v>
      </c>
      <c r="I70" s="35">
        <f>NMIF!H70+Cabadbaran!H69+Iligan!H70+Sasa!H70+Zambo!H70</f>
        <v>0</v>
      </c>
      <c r="J70" s="35">
        <f t="shared" si="17"/>
        <v>0</v>
      </c>
      <c r="K70" s="41">
        <f>NMIF!I70+Cabadbaran!I69+Iligan!I70+Sasa!I70+Zambo!I70</f>
        <v>0</v>
      </c>
      <c r="L70" s="41">
        <f>NMIF!J70+Cabadbaran!J69+Iligan!J70+Sasa!J70+Zambo!J70</f>
        <v>0</v>
      </c>
      <c r="M70" s="41">
        <f>NMIF!K70+Cabadbaran!K69+Iligan!K70+Sasa!K70+Zambo!K70</f>
        <v>0</v>
      </c>
      <c r="N70" s="41">
        <f t="shared" si="18"/>
        <v>0</v>
      </c>
      <c r="O70" s="43">
        <f>NMIF!L70+Cabadbaran!L69+Iligan!L70+Sasa!L70+Zambo!L70</f>
        <v>0</v>
      </c>
      <c r="P70" s="43">
        <f>NMIF!M70+Cabadbaran!M69+Iligan!M70+Sasa!M70+Zambo!M70</f>
        <v>0</v>
      </c>
      <c r="Q70" s="43">
        <f>NMIF!N70+Cabadbaran!N69+Iligan!N70+Sasa!N70+Zambo!N70</f>
        <v>0</v>
      </c>
      <c r="R70" s="43">
        <f t="shared" si="19"/>
        <v>0</v>
      </c>
      <c r="S70" s="54">
        <f t="shared" si="15"/>
        <v>0</v>
      </c>
    </row>
    <row r="71" spans="1:25" ht="14.4" customHeight="1">
      <c r="A71" s="9" t="s">
        <v>14</v>
      </c>
      <c r="B71" s="11">
        <f>NMIF!B71+Cabadbaran!B70+Iligan!B71+Sasa!B71+Zambo!B71</f>
        <v>0</v>
      </c>
      <c r="C71" s="32">
        <f>NMIF!C71+Cabadbaran!C70+Iligan!C71+Sasa!C71+Zambo!C71</f>
        <v>0</v>
      </c>
      <c r="D71" s="32">
        <f>NMIF!D71+Cabadbaran!D70+Iligan!D71+Sasa!D71+Zambo!D71</f>
        <v>0</v>
      </c>
      <c r="E71" s="32">
        <f>NMIF!E71+Cabadbaran!E70+Iligan!E71+Sasa!E71+Zambo!E71</f>
        <v>0</v>
      </c>
      <c r="F71" s="32">
        <f t="shared" si="16"/>
        <v>0</v>
      </c>
      <c r="G71" s="35">
        <f>NMIF!F71+Cabadbaran!F70+Iligan!F71+Sasa!F71+Zambo!F71</f>
        <v>0</v>
      </c>
      <c r="H71" s="35">
        <f>NMIF!G71+Cabadbaran!G70+Iligan!G71+Sasa!G71+Zambo!G71</f>
        <v>0</v>
      </c>
      <c r="I71" s="35">
        <f>NMIF!H71+Cabadbaran!H70+Iligan!H71+Sasa!H71+Zambo!H71</f>
        <v>0</v>
      </c>
      <c r="J71" s="35">
        <f t="shared" si="17"/>
        <v>0</v>
      </c>
      <c r="K71" s="41">
        <f>NMIF!I71+Cabadbaran!I70+Iligan!I71+Sasa!I71+Zambo!I71</f>
        <v>0</v>
      </c>
      <c r="L71" s="41">
        <f>NMIF!J71+Cabadbaran!J70+Iligan!J71+Sasa!J71+Zambo!J71</f>
        <v>0</v>
      </c>
      <c r="M71" s="41">
        <f>NMIF!K71+Cabadbaran!K70+Iligan!K71+Sasa!K71+Zambo!K71</f>
        <v>0</v>
      </c>
      <c r="N71" s="41">
        <f t="shared" si="18"/>
        <v>0</v>
      </c>
      <c r="O71" s="43">
        <f>NMIF!L71+Cabadbaran!L70+Iligan!L71+Sasa!L71+Zambo!L71</f>
        <v>0</v>
      </c>
      <c r="P71" s="43">
        <f>NMIF!M71+Cabadbaran!M70+Iligan!M71+Sasa!M71+Zambo!M71</f>
        <v>0</v>
      </c>
      <c r="Q71" s="43">
        <f>NMIF!N71+Cabadbaran!N70+Iligan!N71+Sasa!N71+Zambo!N71</f>
        <v>0</v>
      </c>
      <c r="R71" s="43">
        <f t="shared" si="19"/>
        <v>0</v>
      </c>
      <c r="S71" s="53">
        <f t="shared" si="15"/>
        <v>0</v>
      </c>
    </row>
    <row r="72" spans="1:25" ht="14.4" customHeight="1">
      <c r="A72" s="9" t="s">
        <v>15</v>
      </c>
      <c r="B72" s="11">
        <f>NMIF!B72+Cabadbaran!B71+Iligan!B72+Sasa!B72+Zambo!B72</f>
        <v>0</v>
      </c>
      <c r="C72" s="32">
        <f>NMIF!C72+Cabadbaran!C71+Iligan!C72+Sasa!C72+Zambo!C72</f>
        <v>0</v>
      </c>
      <c r="D72" s="32">
        <f>NMIF!D72+Cabadbaran!D71+Iligan!D72+Sasa!D72+Zambo!D72</f>
        <v>0</v>
      </c>
      <c r="E72" s="32">
        <f>NMIF!E72+Cabadbaran!E71+Iligan!E72+Sasa!E72+Zambo!E72</f>
        <v>0</v>
      </c>
      <c r="F72" s="32">
        <f t="shared" si="16"/>
        <v>0</v>
      </c>
      <c r="G72" s="35">
        <f>NMIF!F72+Cabadbaran!F71+Iligan!F72+Sasa!F72+Zambo!F72</f>
        <v>0</v>
      </c>
      <c r="H72" s="35">
        <f>NMIF!G72+Cabadbaran!G71+Iligan!G72+Sasa!G72+Zambo!G72</f>
        <v>0</v>
      </c>
      <c r="I72" s="35">
        <f>NMIF!H72+Cabadbaran!H71+Iligan!H72+Sasa!H72+Zambo!H72</f>
        <v>0</v>
      </c>
      <c r="J72" s="35">
        <f t="shared" si="17"/>
        <v>0</v>
      </c>
      <c r="K72" s="41">
        <f>NMIF!I72+Cabadbaran!I71+Iligan!I72+Sasa!I72+Zambo!I72</f>
        <v>0</v>
      </c>
      <c r="L72" s="41">
        <f>NMIF!J72+Cabadbaran!J71+Iligan!J72+Sasa!J72+Zambo!J72</f>
        <v>0</v>
      </c>
      <c r="M72" s="41">
        <f>NMIF!K72+Cabadbaran!K71+Iligan!K72+Sasa!K72+Zambo!K72</f>
        <v>0</v>
      </c>
      <c r="N72" s="41">
        <f t="shared" si="18"/>
        <v>0</v>
      </c>
      <c r="O72" s="43">
        <f>NMIF!L72+Cabadbaran!L71+Iligan!L72+Sasa!L72+Zambo!L72</f>
        <v>0</v>
      </c>
      <c r="P72" s="43">
        <f>NMIF!M72+Cabadbaran!M71+Iligan!M72+Sasa!M72+Zambo!M72</f>
        <v>0</v>
      </c>
      <c r="Q72" s="43">
        <f>NMIF!N72+Cabadbaran!N71+Iligan!N72+Sasa!N72+Zambo!N72</f>
        <v>0</v>
      </c>
      <c r="R72" s="43">
        <f t="shared" si="19"/>
        <v>0</v>
      </c>
      <c r="S72" s="53">
        <f t="shared" si="15"/>
        <v>0</v>
      </c>
      <c r="V72" s="130" t="s">
        <v>71</v>
      </c>
      <c r="W72" s="130"/>
      <c r="X72" s="130"/>
    </row>
    <row r="73" spans="1:25">
      <c r="A73" s="9" t="s">
        <v>4</v>
      </c>
      <c r="B73" s="11">
        <f>NMIF!B73+Cabadbaran!B72+Iligan!B73+Sasa!B73+Zambo!B73</f>
        <v>0</v>
      </c>
      <c r="C73" s="32">
        <f>NMIF!C73+Cabadbaran!C72+Iligan!C73+Sasa!C73+Zambo!C73</f>
        <v>0</v>
      </c>
      <c r="D73" s="32">
        <f>NMIF!D73+Cabadbaran!D72+Iligan!D73+Sasa!D73+Zambo!D73</f>
        <v>0</v>
      </c>
      <c r="E73" s="32">
        <f>NMIF!E73+Cabadbaran!E72+Iligan!E73+Sasa!E73+Zambo!E73</f>
        <v>0</v>
      </c>
      <c r="F73" s="32">
        <f t="shared" si="16"/>
        <v>0</v>
      </c>
      <c r="G73" s="35">
        <f>NMIF!F73+Cabadbaran!F72+Iligan!F73+Sasa!F73+Zambo!F73</f>
        <v>0</v>
      </c>
      <c r="H73" s="35">
        <f>NMIF!G73+Cabadbaran!G72+Iligan!G73+Sasa!G73+Zambo!G73</f>
        <v>0</v>
      </c>
      <c r="I73" s="35">
        <f>NMIF!H73+Cabadbaran!H72+Iligan!H73+Sasa!H73+Zambo!H73</f>
        <v>0</v>
      </c>
      <c r="J73" s="35">
        <f t="shared" si="17"/>
        <v>0</v>
      </c>
      <c r="K73" s="41">
        <f>NMIF!I73+Cabadbaran!I72+Iligan!I73+Sasa!I73+Zambo!I73</f>
        <v>0</v>
      </c>
      <c r="L73" s="41">
        <f>NMIF!J73+Cabadbaran!J72+Iligan!J73+Sasa!J73+Zambo!J73</f>
        <v>0</v>
      </c>
      <c r="M73" s="41">
        <f>NMIF!K73+Cabadbaran!K72+Iligan!K73+Sasa!K73+Zambo!K73</f>
        <v>0</v>
      </c>
      <c r="N73" s="41">
        <f t="shared" si="18"/>
        <v>0</v>
      </c>
      <c r="O73" s="43">
        <f>NMIF!L73+Cabadbaran!L72+Iligan!L73+Sasa!L73+Zambo!L73</f>
        <v>0</v>
      </c>
      <c r="P73" s="43">
        <f>NMIF!M73+Cabadbaran!M72+Iligan!M73+Sasa!M73+Zambo!M73</f>
        <v>0</v>
      </c>
      <c r="Q73" s="43">
        <f>NMIF!N73+Cabadbaran!N72+Iligan!N73+Sasa!N73+Zambo!N73</f>
        <v>0</v>
      </c>
      <c r="R73" s="43">
        <f t="shared" si="19"/>
        <v>0</v>
      </c>
      <c r="S73" s="53">
        <f t="shared" si="15"/>
        <v>0</v>
      </c>
      <c r="V73" s="130"/>
      <c r="W73" s="130"/>
      <c r="X73" s="130"/>
    </row>
    <row r="74" spans="1:25" ht="18">
      <c r="A74" s="9" t="s">
        <v>12</v>
      </c>
      <c r="B74" s="11">
        <f>NMIF!B74+Cabadbaran!B73+Iligan!B74+Sasa!B74+Zambo!B74</f>
        <v>0</v>
      </c>
      <c r="C74" s="32">
        <f>NMIF!C74+Cabadbaran!C73+Iligan!C74+Sasa!C74+Zambo!C74</f>
        <v>0</v>
      </c>
      <c r="D74" s="32">
        <f>NMIF!D74+Cabadbaran!D73+Iligan!D74+Sasa!D74+Zambo!D74</f>
        <v>0</v>
      </c>
      <c r="E74" s="32">
        <f>NMIF!E74+Cabadbaran!E73+Iligan!E74+Sasa!E74+Zambo!E74</f>
        <v>0</v>
      </c>
      <c r="F74" s="32">
        <f t="shared" si="16"/>
        <v>0</v>
      </c>
      <c r="G74" s="35">
        <f>NMIF!F74+Cabadbaran!F73+Iligan!F74+Sasa!F74+Zambo!F74</f>
        <v>0</v>
      </c>
      <c r="H74" s="35">
        <f>NMIF!G74+Cabadbaran!G73+Iligan!G74+Sasa!G74+Zambo!G74</f>
        <v>0</v>
      </c>
      <c r="I74" s="35">
        <f>NMIF!H74+Cabadbaran!H73+Iligan!H74+Sasa!H74+Zambo!H74</f>
        <v>0</v>
      </c>
      <c r="J74" s="35">
        <f t="shared" si="17"/>
        <v>0</v>
      </c>
      <c r="K74" s="41">
        <f>NMIF!I74+Cabadbaran!I73+Iligan!I74+Sasa!I74+Zambo!I74</f>
        <v>0</v>
      </c>
      <c r="L74" s="41">
        <f>NMIF!J74+Cabadbaran!J73+Iligan!J74+Sasa!J74+Zambo!J74</f>
        <v>0</v>
      </c>
      <c r="M74" s="41">
        <f>NMIF!K74+Cabadbaran!K73+Iligan!K74+Sasa!K74+Zambo!K74</f>
        <v>0</v>
      </c>
      <c r="N74" s="41">
        <f t="shared" si="18"/>
        <v>0</v>
      </c>
      <c r="O74" s="43">
        <f>NMIF!L74+Cabadbaran!L73+Iligan!L74+Sasa!L74+Zambo!L74</f>
        <v>0</v>
      </c>
      <c r="P74" s="43">
        <f>NMIF!M74+Cabadbaran!M73+Iligan!M74+Sasa!M74+Zambo!M74</f>
        <v>0</v>
      </c>
      <c r="Q74" s="43">
        <f>NMIF!N74+Cabadbaran!N73+Iligan!N74+Sasa!N74+Zambo!N74</f>
        <v>0</v>
      </c>
      <c r="R74" s="43">
        <f t="shared" si="19"/>
        <v>0</v>
      </c>
      <c r="S74" s="53">
        <f t="shared" si="15"/>
        <v>0</v>
      </c>
      <c r="W74" s="57">
        <f>NMIF!T74+Cabadbaran!T74+Iligan!T74+Sasa!T74+Zambo!Q74</f>
        <v>461816.13636363635</v>
      </c>
    </row>
    <row r="75" spans="1:25" ht="18.600000000000001" customHeight="1" thickBot="1">
      <c r="A75" s="9" t="s">
        <v>30</v>
      </c>
      <c r="B75" s="11">
        <f>NMIF!B75+Cabadbaran!B74+Iligan!B75+Sasa!B75+Zambo!B75</f>
        <v>16</v>
      </c>
      <c r="C75" s="32">
        <f>NMIF!C75+Cabadbaran!C74+Iligan!C75+Sasa!C75+Zambo!C75</f>
        <v>2</v>
      </c>
      <c r="D75" s="32">
        <f>NMIF!D75+Cabadbaran!D74+Iligan!D75+Sasa!D75+Zambo!D75</f>
        <v>1</v>
      </c>
      <c r="E75" s="32">
        <f>NMIF!E75+Cabadbaran!E74+Iligan!E75+Sasa!E75+Zambo!E75</f>
        <v>1</v>
      </c>
      <c r="F75" s="32">
        <f t="shared" si="16"/>
        <v>4</v>
      </c>
      <c r="G75" s="35">
        <f>NMIF!F75+Cabadbaran!F74+Iligan!F75+Sasa!F75+Zambo!F75</f>
        <v>1</v>
      </c>
      <c r="H75" s="35">
        <f>NMIF!G75+Cabadbaran!G74+Iligan!G75+Sasa!G75+Zambo!G75</f>
        <v>2</v>
      </c>
      <c r="I75" s="35">
        <f>NMIF!H75+Cabadbaran!H74+Iligan!H75+Sasa!H75+Zambo!H75</f>
        <v>0</v>
      </c>
      <c r="J75" s="35">
        <f t="shared" si="17"/>
        <v>3</v>
      </c>
      <c r="K75" s="41">
        <f>NMIF!I75+Cabadbaran!I74+Iligan!I75+Sasa!I75+Zambo!I75</f>
        <v>2</v>
      </c>
      <c r="L75" s="41">
        <f>NMIF!J75+Cabadbaran!J74+Iligan!J75+Sasa!J75+Zambo!J75</f>
        <v>3</v>
      </c>
      <c r="M75" s="41">
        <f>NMIF!K75+Cabadbaran!K74+Iligan!K75+Sasa!K75+Zambo!K75</f>
        <v>0</v>
      </c>
      <c r="N75" s="41">
        <f t="shared" si="18"/>
        <v>5</v>
      </c>
      <c r="O75" s="43">
        <f>NMIF!L75+Cabadbaran!L74+Iligan!L75+Sasa!L75+Zambo!L75</f>
        <v>0</v>
      </c>
      <c r="P75" s="43">
        <f>NMIF!M75+Cabadbaran!M74+Iligan!M75+Sasa!M75+Zambo!M75</f>
        <v>2</v>
      </c>
      <c r="Q75" s="43">
        <f>NMIF!N75+Cabadbaran!N74+Iligan!N75+Sasa!N75+Zambo!N75</f>
        <v>1</v>
      </c>
      <c r="R75" s="43">
        <f t="shared" si="19"/>
        <v>3</v>
      </c>
      <c r="S75" s="54">
        <f t="shared" si="15"/>
        <v>15</v>
      </c>
      <c r="V75" s="134"/>
      <c r="W75" s="134"/>
    </row>
    <row r="76" spans="1:25" ht="18.600000000000001" thickBot="1">
      <c r="A76" s="29" t="s">
        <v>9</v>
      </c>
      <c r="B76" s="79">
        <f>W74</f>
        <v>461816.13636363635</v>
      </c>
      <c r="C76" s="33">
        <f>NMIF!C76+Cabadbaran!C75+Iligan!C76+Sasa!C76+Zambo!C76</f>
        <v>11857</v>
      </c>
      <c r="D76" s="33">
        <f>NMIF!D76+Cabadbaran!D75+Iligan!D76+Sasa!D76+Zambo!D76</f>
        <v>12338.5</v>
      </c>
      <c r="E76" s="33">
        <f>NMIF!E76+Cabadbaran!E75+Iligan!E76+Sasa!E76+Zambo!E76</f>
        <v>10889</v>
      </c>
      <c r="F76" s="33">
        <f t="shared" si="16"/>
        <v>35084.5</v>
      </c>
      <c r="G76" s="35">
        <f>NMIF!F76+Cabadbaran!F75+Iligan!F76+Sasa!F76+Zambo!F76</f>
        <v>11432</v>
      </c>
      <c r="H76" s="35">
        <f>NMIF!G76+Cabadbaran!G75+Iligan!G76+Sasa!G76+Zambo!G76</f>
        <v>10674.5</v>
      </c>
      <c r="I76" s="35">
        <f>NMIF!H76+Cabadbaran!H75+Iligan!H76+Sasa!H76+Zambo!H76</f>
        <v>11857.5</v>
      </c>
      <c r="J76" s="36">
        <f t="shared" si="17"/>
        <v>33964</v>
      </c>
      <c r="K76" s="41">
        <f>NMIF!I76+Cabadbaran!I75+Iligan!I76+Sasa!I76+Zambo!I76</f>
        <v>12054.5</v>
      </c>
      <c r="L76" s="41">
        <f>NMIF!J76+Cabadbaran!J75+Iligan!J76+Sasa!J76+Zambo!J76</f>
        <v>11163</v>
      </c>
      <c r="M76" s="41">
        <f>NMIF!K76+Cabadbaran!K75+Iligan!K76+Sasa!K76+Zambo!K76</f>
        <v>12744.5</v>
      </c>
      <c r="N76" s="42">
        <f t="shared" si="18"/>
        <v>35962</v>
      </c>
      <c r="O76" s="43">
        <f>NMIF!L76+Cabadbaran!L75+Iligan!L76+Sasa!L76+Zambo!L76</f>
        <v>11585</v>
      </c>
      <c r="P76" s="43">
        <f>NMIF!M76+Cabadbaran!M75+Iligan!M76+Sasa!M76+Zambo!M76</f>
        <v>11215</v>
      </c>
      <c r="Q76" s="43">
        <f>NMIF!N76+Cabadbaran!N75+Iligan!N76+Sasa!N76+Zambo!N76</f>
        <v>10051.5</v>
      </c>
      <c r="R76" s="44">
        <f t="shared" si="19"/>
        <v>32851.5</v>
      </c>
      <c r="S76" s="53">
        <f>R76+N76+J76+F76</f>
        <v>137862</v>
      </c>
      <c r="V76" s="131">
        <f>S76+V56</f>
        <v>506750.13636363635</v>
      </c>
      <c r="W76" s="132"/>
      <c r="X76" s="133" t="s">
        <v>45</v>
      </c>
      <c r="Y76" s="133"/>
    </row>
    <row r="77" spans="1:25" ht="15" thickTop="1"/>
    <row r="80" spans="1:25" ht="21">
      <c r="A80" s="2" t="s">
        <v>69</v>
      </c>
      <c r="T80" s="48"/>
    </row>
    <row r="81" spans="1:25" ht="15" thickBot="1">
      <c r="A81" s="58" t="s">
        <v>50</v>
      </c>
      <c r="B81" s="60">
        <f>NMIF!B81+Cabadbaran!B80+Iligan!B81+Sasa!B81+Zambo!B81</f>
        <v>44</v>
      </c>
      <c r="C81" s="137">
        <v>2020</v>
      </c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8"/>
      <c r="T81" s="48" t="s">
        <v>28</v>
      </c>
    </row>
    <row r="82" spans="1:25" ht="15" thickTop="1">
      <c r="A82" s="15" t="s">
        <v>0</v>
      </c>
      <c r="B82" s="59" t="s">
        <v>10</v>
      </c>
      <c r="C82" s="37" t="s">
        <v>16</v>
      </c>
      <c r="D82" s="34" t="s">
        <v>17</v>
      </c>
      <c r="E82" s="38" t="s">
        <v>18</v>
      </c>
      <c r="F82" s="34" t="s">
        <v>39</v>
      </c>
      <c r="G82" s="39" t="s">
        <v>19</v>
      </c>
      <c r="H82" s="34" t="s">
        <v>20</v>
      </c>
      <c r="I82" s="38" t="s">
        <v>21</v>
      </c>
      <c r="J82" s="34" t="s">
        <v>42</v>
      </c>
      <c r="K82" s="37" t="s">
        <v>22</v>
      </c>
      <c r="L82" s="34" t="s">
        <v>23</v>
      </c>
      <c r="M82" s="38" t="s">
        <v>24</v>
      </c>
      <c r="N82" s="34" t="s">
        <v>41</v>
      </c>
      <c r="O82" s="37" t="s">
        <v>25</v>
      </c>
      <c r="P82" s="34" t="s">
        <v>26</v>
      </c>
      <c r="Q82" s="40" t="s">
        <v>27</v>
      </c>
      <c r="R82" s="34" t="s">
        <v>40</v>
      </c>
      <c r="S82" s="34" t="s">
        <v>43</v>
      </c>
      <c r="T82" s="48" t="s">
        <v>28</v>
      </c>
    </row>
    <row r="83" spans="1:25">
      <c r="A83" s="9" t="s">
        <v>1</v>
      </c>
      <c r="B83" s="11">
        <f>NMIF!B83+Cabadbaran!B82+Iligan!B83+Sasa!B83+Zambo!B83</f>
        <v>0</v>
      </c>
      <c r="C83" s="32">
        <f>NMIF!C83+Cabadbaran!C82+Iligan!C83+Sasa!C83+Zambo!C83</f>
        <v>0</v>
      </c>
      <c r="D83" s="32">
        <f>NMIF!D83+Cabadbaran!D82+Iligan!D83+Sasa!D83+Zambo!D83</f>
        <v>0</v>
      </c>
      <c r="E83" s="32">
        <f>NMIF!E83+Cabadbaran!E82+Iligan!E83+Sasa!E83+Zambo!E83</f>
        <v>0</v>
      </c>
      <c r="F83" s="32">
        <f>C83+D83+E83</f>
        <v>0</v>
      </c>
      <c r="G83" s="35">
        <f>NMIF!F83+Cabadbaran!F82+Iligan!F83+Sasa!F83+Zambo!F83</f>
        <v>0</v>
      </c>
      <c r="H83" s="35">
        <f>NMIF!G83+Cabadbaran!G82+Iligan!G83+Sasa!G83+Zambo!G83</f>
        <v>0</v>
      </c>
      <c r="I83" s="35">
        <f>NMIF!H83+Cabadbaran!H82+Iligan!H83+Sasa!H83+Zambo!H83</f>
        <v>0</v>
      </c>
      <c r="J83" s="35">
        <f>G83+H83+I83</f>
        <v>0</v>
      </c>
      <c r="K83" s="41">
        <f>NMIF!I83+Cabadbaran!I82+Iligan!I83+Sasa!I83+Zambo!I83</f>
        <v>0</v>
      </c>
      <c r="L83" s="41">
        <f>NMIF!J83+Cabadbaran!J82+Iligan!J83+Sasa!J83+Zambo!J83</f>
        <v>0</v>
      </c>
      <c r="M83" s="41">
        <f>NMIF!K83+Cabadbaran!K82+Iligan!K83+Sasa!K83+Zambo!K83</f>
        <v>0</v>
      </c>
      <c r="N83" s="41">
        <f>K83+L83+M83</f>
        <v>0</v>
      </c>
      <c r="O83" s="43">
        <f>NMIF!L83+Cabadbaran!L82+Iligan!L83+Sasa!L83+Zambo!L83</f>
        <v>0</v>
      </c>
      <c r="P83" s="43">
        <f>NMIF!M83+Cabadbaran!M82+Iligan!M83+Sasa!M83+Zambo!M83</f>
        <v>0</v>
      </c>
      <c r="Q83" s="43">
        <f>NMIF!N83+Cabadbaran!N82+Iligan!N83+Sasa!N83+Zambo!N83</f>
        <v>0</v>
      </c>
      <c r="R83" s="43">
        <f>O83+P83+Q83</f>
        <v>0</v>
      </c>
      <c r="S83" s="53">
        <f t="shared" ref="S83:S95" si="20">R83+N83+J83+F83</f>
        <v>0</v>
      </c>
      <c r="T83" s="48" t="s">
        <v>28</v>
      </c>
    </row>
    <row r="84" spans="1:25">
      <c r="A84" s="9" t="s">
        <v>2</v>
      </c>
      <c r="B84" s="11">
        <f>NMIF!B84+Cabadbaran!B83+Iligan!B84+Sasa!B84+Zambo!B84</f>
        <v>0</v>
      </c>
      <c r="C84" s="32">
        <f>NMIF!C84+Cabadbaran!C83+Iligan!C84+Sasa!C84+Zambo!C84</f>
        <v>0</v>
      </c>
      <c r="D84" s="32">
        <f>NMIF!D84+Cabadbaran!D83+Iligan!D84+Sasa!D84+Zambo!D84</f>
        <v>0</v>
      </c>
      <c r="E84" s="32">
        <f>NMIF!E84+Cabadbaran!E83+Iligan!E84+Sasa!E84+Zambo!E84</f>
        <v>0</v>
      </c>
      <c r="F84" s="32">
        <f t="shared" ref="F84:F96" si="21">C84+D84+E84</f>
        <v>0</v>
      </c>
      <c r="G84" s="35">
        <f>NMIF!F84+Cabadbaran!F83+Iligan!F84+Sasa!F84+Zambo!F84</f>
        <v>0</v>
      </c>
      <c r="H84" s="35">
        <f>NMIF!G84+Cabadbaran!G83+Iligan!G84+Sasa!G84+Zambo!G84</f>
        <v>0</v>
      </c>
      <c r="I84" s="35">
        <f>NMIF!H84+Cabadbaran!H83+Iligan!H84+Sasa!H84+Zambo!H84</f>
        <v>0</v>
      </c>
      <c r="J84" s="35">
        <f t="shared" ref="J84:J96" si="22">G84+H84+I84</f>
        <v>0</v>
      </c>
      <c r="K84" s="41">
        <f>NMIF!I84+Cabadbaran!I83+Iligan!I84+Sasa!I84+Zambo!I84</f>
        <v>0</v>
      </c>
      <c r="L84" s="41">
        <f>NMIF!J84+Cabadbaran!J83+Iligan!J84+Sasa!J84+Zambo!J84</f>
        <v>0</v>
      </c>
      <c r="M84" s="41">
        <f>NMIF!K84+Cabadbaran!K83+Iligan!K84+Sasa!K84+Zambo!K84</f>
        <v>0</v>
      </c>
      <c r="N84" s="41">
        <f t="shared" ref="N84:N96" si="23">K84+L84+M84</f>
        <v>0</v>
      </c>
      <c r="O84" s="43">
        <f>NMIF!L84+Cabadbaran!L83+Iligan!L84+Sasa!L84+Zambo!L84</f>
        <v>0</v>
      </c>
      <c r="P84" s="43">
        <f>NMIF!M84+Cabadbaran!M83+Iligan!M84+Sasa!M84+Zambo!M84</f>
        <v>0</v>
      </c>
      <c r="Q84" s="43">
        <f>NMIF!N84+Cabadbaran!N83+Iligan!N84+Sasa!N84+Zambo!N84</f>
        <v>0</v>
      </c>
      <c r="R84" s="43">
        <f t="shared" ref="R84:R96" si="24">O84+P84+Q84</f>
        <v>0</v>
      </c>
      <c r="S84" s="53">
        <f t="shared" si="20"/>
        <v>0</v>
      </c>
      <c r="T84" s="48" t="s">
        <v>28</v>
      </c>
    </row>
    <row r="85" spans="1:25">
      <c r="A85" s="9" t="s">
        <v>5</v>
      </c>
      <c r="B85" s="11">
        <f>NMIF!B85+Cabadbaran!B84+Iligan!B85+Sasa!B85+Zambo!B85</f>
        <v>0</v>
      </c>
      <c r="C85" s="32">
        <f>NMIF!C85+Cabadbaran!C84+Iligan!C85+Sasa!C85+Zambo!C85</f>
        <v>0</v>
      </c>
      <c r="D85" s="32">
        <f>NMIF!D85+Cabadbaran!D84+Iligan!D85+Sasa!D85+Zambo!D85</f>
        <v>0</v>
      </c>
      <c r="E85" s="32">
        <f>NMIF!E85+Cabadbaran!E84+Iligan!E85+Sasa!E85+Zambo!E85</f>
        <v>0</v>
      </c>
      <c r="F85" s="32">
        <f t="shared" si="21"/>
        <v>0</v>
      </c>
      <c r="G85" s="35">
        <f>NMIF!F85+Cabadbaran!F84+Iligan!F85+Sasa!F85+Zambo!F85</f>
        <v>0</v>
      </c>
      <c r="H85" s="35">
        <f>NMIF!G85+Cabadbaran!G84+Iligan!G85+Sasa!G85+Zambo!G85</f>
        <v>0</v>
      </c>
      <c r="I85" s="35">
        <f>NMIF!H85+Cabadbaran!H84+Iligan!H85+Sasa!H85+Zambo!H85</f>
        <v>0</v>
      </c>
      <c r="J85" s="35">
        <f t="shared" si="22"/>
        <v>0</v>
      </c>
      <c r="K85" s="41">
        <f>NMIF!I85+Cabadbaran!I84+Iligan!I85+Sasa!I85+Zambo!I85</f>
        <v>0</v>
      </c>
      <c r="L85" s="41">
        <f>NMIF!J85+Cabadbaran!J84+Iligan!J85+Sasa!J85+Zambo!J85</f>
        <v>0</v>
      </c>
      <c r="M85" s="41">
        <f>NMIF!K85+Cabadbaran!K84+Iligan!K85+Sasa!K85+Zambo!K85</f>
        <v>0</v>
      </c>
      <c r="N85" s="41">
        <f t="shared" si="23"/>
        <v>0</v>
      </c>
      <c r="O85" s="43">
        <f>NMIF!L85+Cabadbaran!L84+Iligan!L85+Sasa!L85+Zambo!L85</f>
        <v>0</v>
      </c>
      <c r="P85" s="43">
        <f>NMIF!M85+Cabadbaran!M84+Iligan!M85+Sasa!M85+Zambo!M85</f>
        <v>0</v>
      </c>
      <c r="Q85" s="43">
        <f>NMIF!N85+Cabadbaran!N84+Iligan!N85+Sasa!N85+Zambo!N85</f>
        <v>0</v>
      </c>
      <c r="R85" s="43">
        <f t="shared" si="24"/>
        <v>0</v>
      </c>
      <c r="S85" s="53">
        <f t="shared" si="20"/>
        <v>0</v>
      </c>
    </row>
    <row r="86" spans="1:25">
      <c r="A86" s="9" t="s">
        <v>3</v>
      </c>
      <c r="B86" s="11">
        <f>NMIF!B86+Cabadbaran!B85+Iligan!B86+Sasa!B86+Zambo!B86</f>
        <v>0</v>
      </c>
      <c r="C86" s="32">
        <f>NMIF!C86+Cabadbaran!C85+Iligan!C86+Sasa!C86+Zambo!C86</f>
        <v>0</v>
      </c>
      <c r="D86" s="32">
        <f>NMIF!D86+Cabadbaran!D85+Iligan!D86+Sasa!D86+Zambo!D86</f>
        <v>0</v>
      </c>
      <c r="E86" s="32">
        <f>NMIF!E86+Cabadbaran!E85+Iligan!E86+Sasa!E86+Zambo!E86</f>
        <v>0</v>
      </c>
      <c r="F86" s="32">
        <f t="shared" si="21"/>
        <v>0</v>
      </c>
      <c r="G86" s="35">
        <f>NMIF!F86+Cabadbaran!F85+Iligan!F86+Sasa!F86+Zambo!F86</f>
        <v>0</v>
      </c>
      <c r="H86" s="35">
        <f>NMIF!G86+Cabadbaran!G85+Iligan!G86+Sasa!G86+Zambo!G86</f>
        <v>0</v>
      </c>
      <c r="I86" s="35">
        <f>NMIF!H86+Cabadbaran!H85+Iligan!H86+Sasa!H86+Zambo!H86</f>
        <v>0</v>
      </c>
      <c r="J86" s="35">
        <f t="shared" si="22"/>
        <v>0</v>
      </c>
      <c r="K86" s="41">
        <f>NMIF!I86+Cabadbaran!I85+Iligan!I86+Sasa!I86+Zambo!I86</f>
        <v>0</v>
      </c>
      <c r="L86" s="41">
        <f>NMIF!J86+Cabadbaran!J85+Iligan!J86+Sasa!J86+Zambo!J86</f>
        <v>0</v>
      </c>
      <c r="M86" s="41">
        <f>NMIF!K86+Cabadbaran!K85+Iligan!K86+Sasa!K86+Zambo!K86</f>
        <v>0</v>
      </c>
      <c r="N86" s="41">
        <f t="shared" si="23"/>
        <v>0</v>
      </c>
      <c r="O86" s="43">
        <f>NMIF!L86+Cabadbaran!L85+Iligan!L86+Sasa!L86+Zambo!L86</f>
        <v>0</v>
      </c>
      <c r="P86" s="43">
        <f>NMIF!M86+Cabadbaran!M85+Iligan!M86+Sasa!M86+Zambo!M86</f>
        <v>0</v>
      </c>
      <c r="Q86" s="43">
        <f>NMIF!N86+Cabadbaran!N85+Iligan!N86+Sasa!N86+Zambo!N86</f>
        <v>0</v>
      </c>
      <c r="R86" s="43">
        <f t="shared" si="24"/>
        <v>0</v>
      </c>
      <c r="S86" s="53">
        <f t="shared" si="20"/>
        <v>0</v>
      </c>
    </row>
    <row r="87" spans="1:25">
      <c r="A87" s="9" t="s">
        <v>49</v>
      </c>
      <c r="B87" s="11">
        <f>NMIF!B87+Cabadbaran!B86+Iligan!B87+Sasa!B87+Zambo!B87</f>
        <v>176</v>
      </c>
      <c r="C87" s="32">
        <f>NMIF!C87+Cabadbaran!C86+Iligan!C87+Sasa!C87+Zambo!C87</f>
        <v>120</v>
      </c>
      <c r="D87" s="32">
        <f>NMIF!D87+Cabadbaran!D86+Iligan!D87+Sasa!D87+Zambo!D87</f>
        <v>109</v>
      </c>
      <c r="E87" s="32">
        <f>NMIF!E87+Cabadbaran!E86+Iligan!E87+Sasa!E87+Zambo!E87</f>
        <v>110</v>
      </c>
      <c r="F87" s="32">
        <f t="shared" si="21"/>
        <v>339</v>
      </c>
      <c r="G87" s="35">
        <f>NMIF!F87+Cabadbaran!F86+Iligan!F87+Sasa!F87+Zambo!F87</f>
        <v>142</v>
      </c>
      <c r="H87" s="35">
        <f>NMIF!G87+Cabadbaran!G86+Iligan!G87+Sasa!G87+Zambo!G87</f>
        <v>125</v>
      </c>
      <c r="I87" s="35">
        <f>NMIF!H87+Cabadbaran!H86+Iligan!H87+Sasa!H87+Zambo!H87</f>
        <v>121</v>
      </c>
      <c r="J87" s="35">
        <f t="shared" si="22"/>
        <v>388</v>
      </c>
      <c r="K87" s="41">
        <f>NMIF!I87+Cabadbaran!I86+Iligan!I87+Sasa!I87+Zambo!I87</f>
        <v>113</v>
      </c>
      <c r="L87" s="41">
        <f>NMIF!J87+Cabadbaran!J86+Iligan!J87+Sasa!J87+Zambo!J87</f>
        <v>124</v>
      </c>
      <c r="M87" s="41">
        <f>NMIF!K87+Cabadbaran!K86+Iligan!K87+Sasa!K87+Zambo!K87</f>
        <v>105</v>
      </c>
      <c r="N87" s="41">
        <f t="shared" si="23"/>
        <v>342</v>
      </c>
      <c r="O87" s="43">
        <f>NMIF!L87+Cabadbaran!L86+Iligan!L87+Sasa!L87+Zambo!L87</f>
        <v>130</v>
      </c>
      <c r="P87" s="43">
        <f>NMIF!M87+Cabadbaran!M86+Iligan!M87+Sasa!M87+Zambo!M87</f>
        <v>103</v>
      </c>
      <c r="Q87" s="43">
        <f>NMIF!N87+Cabadbaran!N86+Iligan!N87+Sasa!N87+Zambo!N87</f>
        <v>123</v>
      </c>
      <c r="R87" s="43">
        <f t="shared" si="24"/>
        <v>356</v>
      </c>
      <c r="S87" s="53">
        <f t="shared" si="20"/>
        <v>1425</v>
      </c>
    </row>
    <row r="88" spans="1:25">
      <c r="A88" s="9" t="s">
        <v>7</v>
      </c>
      <c r="B88" s="11">
        <f>NMIF!B88+Cabadbaran!B87+Iligan!B88+Sasa!B88+Zambo!B88</f>
        <v>0</v>
      </c>
      <c r="C88" s="32">
        <f>NMIF!C88+Cabadbaran!C87+Iligan!C88+Sasa!C88+Zambo!C88</f>
        <v>0</v>
      </c>
      <c r="D88" s="32">
        <f>NMIF!D88+Cabadbaran!D87+Iligan!D88+Sasa!D88+Zambo!D88</f>
        <v>0</v>
      </c>
      <c r="E88" s="32">
        <f>NMIF!E88+Cabadbaran!E87+Iligan!E88+Sasa!E88+Zambo!E88</f>
        <v>0</v>
      </c>
      <c r="F88" s="32">
        <f t="shared" si="21"/>
        <v>0</v>
      </c>
      <c r="G88" s="35">
        <f>NMIF!F88+Cabadbaran!F87+Iligan!F88+Sasa!F88+Zambo!F88</f>
        <v>0</v>
      </c>
      <c r="H88" s="35">
        <f>NMIF!G88+Cabadbaran!G87+Iligan!G88+Sasa!G88+Zambo!G88</f>
        <v>0</v>
      </c>
      <c r="I88" s="35">
        <f>NMIF!H88+Cabadbaran!H87+Iligan!H88+Sasa!H88+Zambo!H88</f>
        <v>0</v>
      </c>
      <c r="J88" s="35">
        <f t="shared" si="22"/>
        <v>0</v>
      </c>
      <c r="K88" s="41">
        <f>NMIF!I88+Cabadbaran!I87+Iligan!I88+Sasa!I88+Zambo!I88</f>
        <v>0</v>
      </c>
      <c r="L88" s="41">
        <f>NMIF!J88+Cabadbaran!J87+Iligan!J88+Sasa!J88+Zambo!J88</f>
        <v>0</v>
      </c>
      <c r="M88" s="41">
        <f>NMIF!K88+Cabadbaran!K87+Iligan!K88+Sasa!K88+Zambo!K88</f>
        <v>0</v>
      </c>
      <c r="N88" s="41">
        <f t="shared" si="23"/>
        <v>0</v>
      </c>
      <c r="O88" s="43">
        <f>NMIF!L88+Cabadbaran!L87+Iligan!L88+Sasa!L88+Zambo!L88</f>
        <v>0</v>
      </c>
      <c r="P88" s="43">
        <f>NMIF!M88+Cabadbaran!M87+Iligan!M88+Sasa!M88+Zambo!M88</f>
        <v>0</v>
      </c>
      <c r="Q88" s="43">
        <f>NMIF!N88+Cabadbaran!N87+Iligan!N88+Sasa!N88+Zambo!N88</f>
        <v>0</v>
      </c>
      <c r="R88" s="43">
        <f t="shared" si="24"/>
        <v>0</v>
      </c>
      <c r="S88" s="53">
        <f t="shared" si="20"/>
        <v>0</v>
      </c>
    </row>
    <row r="89" spans="1:25">
      <c r="A89" s="9" t="s">
        <v>8</v>
      </c>
      <c r="B89" s="11">
        <f>NMIF!B89+Cabadbaran!B88+Iligan!B89+Sasa!B89+Zambo!B89</f>
        <v>0</v>
      </c>
      <c r="C89" s="32">
        <f>NMIF!C89+Cabadbaran!C88+Iligan!C89+Sasa!C89+Zambo!C89</f>
        <v>0</v>
      </c>
      <c r="D89" s="32">
        <f>NMIF!D89+Cabadbaran!D88+Iligan!D89+Sasa!D89+Zambo!D89</f>
        <v>0</v>
      </c>
      <c r="E89" s="32">
        <f>NMIF!E89+Cabadbaran!E88+Iligan!E89+Sasa!E89+Zambo!E89</f>
        <v>0</v>
      </c>
      <c r="F89" s="32">
        <f t="shared" si="21"/>
        <v>0</v>
      </c>
      <c r="G89" s="35">
        <f>NMIF!F89+Cabadbaran!F88+Iligan!F89+Sasa!F89+Zambo!F89</f>
        <v>0</v>
      </c>
      <c r="H89" s="35">
        <f>NMIF!G89+Cabadbaran!G88+Iligan!G89+Sasa!G89+Zambo!G89</f>
        <v>0</v>
      </c>
      <c r="I89" s="35">
        <f>NMIF!H89+Cabadbaran!H88+Iligan!H89+Sasa!H89+Zambo!H89</f>
        <v>0</v>
      </c>
      <c r="J89" s="35">
        <f t="shared" si="22"/>
        <v>0</v>
      </c>
      <c r="K89" s="41">
        <f>NMIF!I89+Cabadbaran!I88+Iligan!I89+Sasa!I89+Zambo!I89</f>
        <v>0</v>
      </c>
      <c r="L89" s="41">
        <f>NMIF!J89+Cabadbaran!J88+Iligan!J89+Sasa!J89+Zambo!J89</f>
        <v>0</v>
      </c>
      <c r="M89" s="41">
        <f>NMIF!K89+Cabadbaran!K88+Iligan!K89+Sasa!K89+Zambo!K89</f>
        <v>0</v>
      </c>
      <c r="N89" s="41">
        <f t="shared" si="23"/>
        <v>0</v>
      </c>
      <c r="O89" s="43">
        <f>NMIF!L89+Cabadbaran!L88+Iligan!L89+Sasa!L89+Zambo!L89</f>
        <v>0</v>
      </c>
      <c r="P89" s="43">
        <f>NMIF!M89+Cabadbaran!M88+Iligan!M89+Sasa!M89+Zambo!M89</f>
        <v>0</v>
      </c>
      <c r="Q89" s="43">
        <f>NMIF!N89+Cabadbaran!N88+Iligan!N89+Sasa!N89+Zambo!N89</f>
        <v>0</v>
      </c>
      <c r="R89" s="43">
        <f t="shared" si="24"/>
        <v>0</v>
      </c>
      <c r="S89" s="53">
        <f t="shared" si="20"/>
        <v>0</v>
      </c>
    </row>
    <row r="90" spans="1:25">
      <c r="A90" s="9" t="s">
        <v>13</v>
      </c>
      <c r="B90" s="11">
        <f>NMIF!B90+Cabadbaran!B89+Iligan!B90+Sasa!B90+Zambo!B90</f>
        <v>0</v>
      </c>
      <c r="C90" s="32">
        <f>NMIF!C90+Cabadbaran!C89+Iligan!C90+Sasa!C90+Zambo!C90</f>
        <v>0</v>
      </c>
      <c r="D90" s="32">
        <f>NMIF!D90+Cabadbaran!D89+Iligan!D90+Sasa!D90+Zambo!D90</f>
        <v>0</v>
      </c>
      <c r="E90" s="32">
        <f>NMIF!E90+Cabadbaran!E89+Iligan!E90+Sasa!E90+Zambo!E90</f>
        <v>0</v>
      </c>
      <c r="F90" s="32">
        <f t="shared" si="21"/>
        <v>0</v>
      </c>
      <c r="G90" s="35">
        <f>NMIF!F90+Cabadbaran!F89+Iligan!F90+Sasa!F90+Zambo!F90</f>
        <v>0</v>
      </c>
      <c r="H90" s="35">
        <f>NMIF!G90+Cabadbaran!G89+Iligan!G90+Sasa!G90+Zambo!G90</f>
        <v>0</v>
      </c>
      <c r="I90" s="35">
        <f>NMIF!H90+Cabadbaran!H89+Iligan!H90+Sasa!H90+Zambo!H90</f>
        <v>0</v>
      </c>
      <c r="J90" s="35">
        <f t="shared" si="22"/>
        <v>0</v>
      </c>
      <c r="K90" s="41">
        <f>NMIF!I90+Cabadbaran!I89+Iligan!I90+Sasa!I90+Zambo!I90</f>
        <v>0</v>
      </c>
      <c r="L90" s="41">
        <f>NMIF!J90+Cabadbaran!J89+Iligan!J90+Sasa!J90+Zambo!J90</f>
        <v>0</v>
      </c>
      <c r="M90" s="41">
        <f>NMIF!K90+Cabadbaran!K89+Iligan!K90+Sasa!K90+Zambo!K90</f>
        <v>0</v>
      </c>
      <c r="N90" s="41">
        <f t="shared" si="23"/>
        <v>0</v>
      </c>
      <c r="O90" s="43">
        <f>NMIF!L90+Cabadbaran!L89+Iligan!L90+Sasa!L90+Zambo!L90</f>
        <v>0</v>
      </c>
      <c r="P90" s="43">
        <f>NMIF!M90+Cabadbaran!M89+Iligan!M90+Sasa!M90+Zambo!M90</f>
        <v>0</v>
      </c>
      <c r="Q90" s="43">
        <f>NMIF!N90+Cabadbaran!N89+Iligan!N90+Sasa!N90+Zambo!N90</f>
        <v>0</v>
      </c>
      <c r="R90" s="43">
        <f t="shared" si="24"/>
        <v>0</v>
      </c>
      <c r="S90" s="54">
        <f t="shared" si="20"/>
        <v>0</v>
      </c>
    </row>
    <row r="91" spans="1:25" ht="14.4" customHeight="1">
      <c r="A91" s="9" t="s">
        <v>14</v>
      </c>
      <c r="B91" s="11">
        <f>NMIF!B91+Cabadbaran!B90+Iligan!B91+Sasa!B91+Zambo!B91</f>
        <v>0</v>
      </c>
      <c r="C91" s="32">
        <f>NMIF!C91+Cabadbaran!C90+Iligan!C91+Sasa!C91+Zambo!C91</f>
        <v>0</v>
      </c>
      <c r="D91" s="32">
        <f>NMIF!D91+Cabadbaran!D90+Iligan!D91+Sasa!D91+Zambo!D91</f>
        <v>0</v>
      </c>
      <c r="E91" s="32">
        <f>NMIF!E91+Cabadbaran!E90+Iligan!E91+Sasa!E91+Zambo!E91</f>
        <v>0</v>
      </c>
      <c r="F91" s="32">
        <f t="shared" si="21"/>
        <v>0</v>
      </c>
      <c r="G91" s="35">
        <f>NMIF!F91+Cabadbaran!F90+Iligan!F91+Sasa!F91+Zambo!F91</f>
        <v>0</v>
      </c>
      <c r="H91" s="35">
        <f>NMIF!G91+Cabadbaran!G90+Iligan!G91+Sasa!G91+Zambo!G91</f>
        <v>0</v>
      </c>
      <c r="I91" s="35">
        <f>NMIF!H91+Cabadbaran!H90+Iligan!H91+Sasa!H91+Zambo!H91</f>
        <v>0</v>
      </c>
      <c r="J91" s="35">
        <f t="shared" si="22"/>
        <v>0</v>
      </c>
      <c r="K91" s="41">
        <f>NMIF!I91+Cabadbaran!I90+Iligan!I91+Sasa!I91+Zambo!I91</f>
        <v>0</v>
      </c>
      <c r="L91" s="41">
        <f>NMIF!J91+Cabadbaran!J90+Iligan!J91+Sasa!J91+Zambo!J91</f>
        <v>0</v>
      </c>
      <c r="M91" s="41">
        <f>NMIF!K91+Cabadbaran!K90+Iligan!K91+Sasa!K91+Zambo!K91</f>
        <v>0</v>
      </c>
      <c r="N91" s="41">
        <f t="shared" si="23"/>
        <v>0</v>
      </c>
      <c r="O91" s="43">
        <f>NMIF!L91+Cabadbaran!L90+Iligan!L91+Sasa!L91+Zambo!L91</f>
        <v>0</v>
      </c>
      <c r="P91" s="43">
        <f>NMIF!M91+Cabadbaran!M90+Iligan!M91+Sasa!M91+Zambo!M91</f>
        <v>0</v>
      </c>
      <c r="Q91" s="43">
        <f>NMIF!N91+Cabadbaran!N90+Iligan!N91+Sasa!N91+Zambo!N91</f>
        <v>0</v>
      </c>
      <c r="R91" s="43">
        <f t="shared" si="24"/>
        <v>0</v>
      </c>
      <c r="S91" s="53">
        <f t="shared" si="20"/>
        <v>0</v>
      </c>
    </row>
    <row r="92" spans="1:25" ht="14.4" customHeight="1">
      <c r="A92" s="9" t="s">
        <v>15</v>
      </c>
      <c r="B92" s="11">
        <f>NMIF!B92+Cabadbaran!B91+Iligan!B92+Sasa!B92+Zambo!B92</f>
        <v>0</v>
      </c>
      <c r="C92" s="32">
        <f>NMIF!C92+Cabadbaran!C91+Iligan!C92+Sasa!C92+Zambo!C92</f>
        <v>0</v>
      </c>
      <c r="D92" s="32">
        <f>NMIF!D92+Cabadbaran!D91+Iligan!D92+Sasa!D92+Zambo!D92</f>
        <v>0</v>
      </c>
      <c r="E92" s="32">
        <f>NMIF!E92+Cabadbaran!E91+Iligan!E92+Sasa!E92+Zambo!E92</f>
        <v>0</v>
      </c>
      <c r="F92" s="32">
        <f t="shared" si="21"/>
        <v>0</v>
      </c>
      <c r="G92" s="35">
        <f>NMIF!F92+Cabadbaran!F91+Iligan!F92+Sasa!F92+Zambo!F92</f>
        <v>0</v>
      </c>
      <c r="H92" s="35">
        <f>NMIF!G92+Cabadbaran!G91+Iligan!G92+Sasa!G92+Zambo!G92</f>
        <v>0</v>
      </c>
      <c r="I92" s="35">
        <f>NMIF!H92+Cabadbaran!H91+Iligan!H92+Sasa!H92+Zambo!H92</f>
        <v>0</v>
      </c>
      <c r="J92" s="35">
        <f t="shared" si="22"/>
        <v>0</v>
      </c>
      <c r="K92" s="41">
        <f>NMIF!I92+Cabadbaran!I91+Iligan!I92+Sasa!I92+Zambo!I92</f>
        <v>0</v>
      </c>
      <c r="L92" s="41">
        <f>NMIF!J92+Cabadbaran!J91+Iligan!J92+Sasa!J92+Zambo!J92</f>
        <v>0</v>
      </c>
      <c r="M92" s="41">
        <f>NMIF!K92+Cabadbaran!K91+Iligan!K92+Sasa!K92+Zambo!K92</f>
        <v>0</v>
      </c>
      <c r="N92" s="41">
        <f t="shared" si="23"/>
        <v>0</v>
      </c>
      <c r="O92" s="43">
        <f>NMIF!L92+Cabadbaran!L91+Iligan!L92+Sasa!L92+Zambo!L92</f>
        <v>0</v>
      </c>
      <c r="P92" s="43">
        <f>NMIF!M92+Cabadbaran!M91+Iligan!M92+Sasa!M92+Zambo!M92</f>
        <v>0</v>
      </c>
      <c r="Q92" s="43">
        <f>NMIF!N92+Cabadbaran!N91+Iligan!N92+Sasa!N92+Zambo!N92</f>
        <v>0</v>
      </c>
      <c r="R92" s="43">
        <f t="shared" si="24"/>
        <v>0</v>
      </c>
      <c r="S92" s="53">
        <f t="shared" si="20"/>
        <v>0</v>
      </c>
      <c r="V92" s="130" t="s">
        <v>76</v>
      </c>
      <c r="W92" s="130"/>
      <c r="X92" s="130"/>
    </row>
    <row r="93" spans="1:25">
      <c r="A93" s="9" t="s">
        <v>4</v>
      </c>
      <c r="B93" s="11">
        <f>NMIF!B93+Cabadbaran!B92+Iligan!B93+Sasa!B93+Zambo!B93</f>
        <v>0</v>
      </c>
      <c r="C93" s="32">
        <f>NMIF!C93+Cabadbaran!C92+Iligan!C93+Sasa!C93+Zambo!C93</f>
        <v>0</v>
      </c>
      <c r="D93" s="32">
        <f>NMIF!D93+Cabadbaran!D92+Iligan!D93+Sasa!D93+Zambo!D93</f>
        <v>0</v>
      </c>
      <c r="E93" s="32">
        <f>NMIF!E93+Cabadbaran!E92+Iligan!E93+Sasa!E93+Zambo!E93</f>
        <v>0</v>
      </c>
      <c r="F93" s="32">
        <f t="shared" si="21"/>
        <v>0</v>
      </c>
      <c r="G93" s="35">
        <f>NMIF!F93+Cabadbaran!F92+Iligan!F93+Sasa!F93+Zambo!F93</f>
        <v>0</v>
      </c>
      <c r="H93" s="35">
        <f>NMIF!G93+Cabadbaran!G92+Iligan!G93+Sasa!G93+Zambo!G93</f>
        <v>0</v>
      </c>
      <c r="I93" s="35">
        <f>NMIF!H93+Cabadbaran!H92+Iligan!H93+Sasa!H93+Zambo!H93</f>
        <v>0</v>
      </c>
      <c r="J93" s="35">
        <f t="shared" si="22"/>
        <v>0</v>
      </c>
      <c r="K93" s="41">
        <f>NMIF!I93+Cabadbaran!I92+Iligan!I93+Sasa!I93+Zambo!I93</f>
        <v>0</v>
      </c>
      <c r="L93" s="41">
        <f>NMIF!J93+Cabadbaran!J92+Iligan!J93+Sasa!J93+Zambo!J93</f>
        <v>0</v>
      </c>
      <c r="M93" s="41">
        <f>NMIF!K93+Cabadbaran!K92+Iligan!K93+Sasa!K93+Zambo!K93</f>
        <v>0</v>
      </c>
      <c r="N93" s="41">
        <f t="shared" si="23"/>
        <v>0</v>
      </c>
      <c r="O93" s="43">
        <f>NMIF!L93+Cabadbaran!L92+Iligan!L93+Sasa!L93+Zambo!L93</f>
        <v>0</v>
      </c>
      <c r="P93" s="43">
        <f>NMIF!M93+Cabadbaran!M92+Iligan!M93+Sasa!M93+Zambo!M93</f>
        <v>0</v>
      </c>
      <c r="Q93" s="43">
        <f>NMIF!N93+Cabadbaran!N92+Iligan!N93+Sasa!N93+Zambo!N93</f>
        <v>0</v>
      </c>
      <c r="R93" s="43">
        <f t="shared" si="24"/>
        <v>0</v>
      </c>
      <c r="S93" s="53">
        <f t="shared" si="20"/>
        <v>0</v>
      </c>
      <c r="V93" s="130"/>
      <c r="W93" s="130"/>
      <c r="X93" s="130"/>
    </row>
    <row r="94" spans="1:25" ht="18">
      <c r="A94" s="9" t="s">
        <v>12</v>
      </c>
      <c r="B94" s="11">
        <f>NMIF!B94+Cabadbaran!B93+Iligan!B94+Sasa!B94+Zambo!B94</f>
        <v>0</v>
      </c>
      <c r="C94" s="32">
        <f>NMIF!C94+Cabadbaran!C93+Iligan!C94+Sasa!C94+Zambo!C94</f>
        <v>0</v>
      </c>
      <c r="D94" s="32">
        <f>NMIF!D94+Cabadbaran!D93+Iligan!D94+Sasa!D94+Zambo!D94</f>
        <v>0</v>
      </c>
      <c r="E94" s="32">
        <f>NMIF!E94+Cabadbaran!E93+Iligan!E94+Sasa!E94+Zambo!E94</f>
        <v>0</v>
      </c>
      <c r="F94" s="32">
        <f t="shared" si="21"/>
        <v>0</v>
      </c>
      <c r="G94" s="35">
        <f>NMIF!F94+Cabadbaran!F93+Iligan!F94+Sasa!F94+Zambo!F94</f>
        <v>0</v>
      </c>
      <c r="H94" s="35">
        <f>NMIF!G94+Cabadbaran!G93+Iligan!G94+Sasa!G94+Zambo!G94</f>
        <v>0</v>
      </c>
      <c r="I94" s="35">
        <f>NMIF!H94+Cabadbaran!H93+Iligan!H94+Sasa!H94+Zambo!H94</f>
        <v>0</v>
      </c>
      <c r="J94" s="35">
        <f t="shared" si="22"/>
        <v>0</v>
      </c>
      <c r="K94" s="41">
        <f>NMIF!I94+Cabadbaran!I93+Iligan!I94+Sasa!I94+Zambo!I94</f>
        <v>0</v>
      </c>
      <c r="L94" s="41">
        <f>NMIF!J94+Cabadbaran!J93+Iligan!J94+Sasa!J94+Zambo!J94</f>
        <v>0</v>
      </c>
      <c r="M94" s="41">
        <f>NMIF!K94+Cabadbaran!K93+Iligan!K94+Sasa!K94+Zambo!K94</f>
        <v>0</v>
      </c>
      <c r="N94" s="41">
        <f t="shared" si="23"/>
        <v>0</v>
      </c>
      <c r="O94" s="43">
        <f>NMIF!L94+Cabadbaran!L93+Iligan!L94+Sasa!L94+Zambo!L94</f>
        <v>0</v>
      </c>
      <c r="P94" s="43">
        <f>NMIF!M94+Cabadbaran!M93+Iligan!M94+Sasa!M94+Zambo!M94</f>
        <v>0</v>
      </c>
      <c r="Q94" s="43">
        <f>NMIF!N94+Cabadbaran!N93+Iligan!N94+Sasa!N94+Zambo!N94</f>
        <v>0</v>
      </c>
      <c r="R94" s="43">
        <f t="shared" si="24"/>
        <v>0</v>
      </c>
      <c r="S94" s="53">
        <f t="shared" si="20"/>
        <v>0</v>
      </c>
      <c r="W94" s="57">
        <f>NMIF!T94+Cabadbaran!T94+Iligan!T94+Sasa!T94+Zambo!Q94</f>
        <v>599678.13636363635</v>
      </c>
    </row>
    <row r="95" spans="1:25" ht="18.600000000000001" customHeight="1" thickBot="1">
      <c r="A95" s="9" t="s">
        <v>30</v>
      </c>
      <c r="B95" s="11">
        <f>NMIF!B95+Cabadbaran!B94+Iligan!B95+Sasa!B95+Zambo!B95</f>
        <v>5</v>
      </c>
      <c r="C95" s="32">
        <f>NMIF!C95+Cabadbaran!C94+Iligan!C95+Sasa!C95+Zambo!C95</f>
        <v>0</v>
      </c>
      <c r="D95" s="32">
        <f>NMIF!D95+Cabadbaran!D94+Iligan!D95+Sasa!D95+Zambo!D95</f>
        <v>2</v>
      </c>
      <c r="E95" s="32">
        <f>NMIF!E95+Cabadbaran!E94+Iligan!E95+Sasa!E95+Zambo!E95</f>
        <v>0</v>
      </c>
      <c r="F95" s="32">
        <f t="shared" si="21"/>
        <v>2</v>
      </c>
      <c r="G95" s="35">
        <f>NMIF!F95+Cabadbaran!F94+Iligan!F95+Sasa!F95+Zambo!F95</f>
        <v>0</v>
      </c>
      <c r="H95" s="35">
        <f>NMIF!G95+Cabadbaran!G94+Iligan!G95+Sasa!G95+Zambo!G95</f>
        <v>1</v>
      </c>
      <c r="I95" s="35">
        <f>NMIF!H95+Cabadbaran!H94+Iligan!H95+Sasa!H95+Zambo!H95</f>
        <v>1</v>
      </c>
      <c r="J95" s="35">
        <f t="shared" si="22"/>
        <v>2</v>
      </c>
      <c r="K95" s="41">
        <f>NMIF!I95+Cabadbaran!I94+Iligan!I95+Sasa!I95+Zambo!I95</f>
        <v>1</v>
      </c>
      <c r="L95" s="41">
        <f>NMIF!J95+Cabadbaran!J94+Iligan!J95+Sasa!J95+Zambo!J95</f>
        <v>2</v>
      </c>
      <c r="M95" s="41">
        <f>NMIF!K95+Cabadbaran!K94+Iligan!K95+Sasa!K95+Zambo!K95</f>
        <v>0</v>
      </c>
      <c r="N95" s="41">
        <f t="shared" si="23"/>
        <v>3</v>
      </c>
      <c r="O95" s="43">
        <f>NMIF!L95+Cabadbaran!L94+Iligan!L95+Sasa!L95+Zambo!L95</f>
        <v>0</v>
      </c>
      <c r="P95" s="43">
        <f>NMIF!M95+Cabadbaran!M94+Iligan!M95+Sasa!M95+Zambo!M95</f>
        <v>0</v>
      </c>
      <c r="Q95" s="43">
        <f>NMIF!N95+Cabadbaran!N94+Iligan!N95+Sasa!N95+Zambo!N95</f>
        <v>0</v>
      </c>
      <c r="R95" s="43">
        <f t="shared" si="24"/>
        <v>0</v>
      </c>
      <c r="S95" s="54">
        <f t="shared" si="20"/>
        <v>7</v>
      </c>
      <c r="V95" s="134"/>
      <c r="W95" s="134"/>
    </row>
    <row r="96" spans="1:25" ht="18.600000000000001" thickBot="1">
      <c r="A96" s="29" t="s">
        <v>9</v>
      </c>
      <c r="B96" s="79">
        <f>W94</f>
        <v>599678.13636363635</v>
      </c>
      <c r="C96" s="33">
        <f>NMIF!C96+Cabadbaran!C95+Iligan!C96+Sasa!C96+Zambo!C96</f>
        <v>11242.5</v>
      </c>
      <c r="D96" s="33">
        <f>NMIF!D96+Cabadbaran!D95+Iligan!D96+Sasa!D96+Zambo!D96</f>
        <v>11840</v>
      </c>
      <c r="E96" s="33">
        <f>NMIF!E96+Cabadbaran!E95+Iligan!E96+Sasa!E96+Zambo!E96</f>
        <v>12628</v>
      </c>
      <c r="F96" s="33">
        <f t="shared" si="21"/>
        <v>35710.5</v>
      </c>
      <c r="G96" s="36">
        <f>NMIF!F96+Cabadbaran!F95+Iligan!F96+Sasa!F96+Zambo!F96</f>
        <v>11998.5</v>
      </c>
      <c r="H96" s="35">
        <f>NMIF!G96+Cabadbaran!G95+Iligan!G96+Sasa!G96+Zambo!G96</f>
        <v>10481</v>
      </c>
      <c r="I96" s="35">
        <f>NMIF!H96+Cabadbaran!H95+Iligan!H96+Sasa!H96+Zambo!H96</f>
        <v>11529</v>
      </c>
      <c r="J96" s="36">
        <f t="shared" si="22"/>
        <v>34008.5</v>
      </c>
      <c r="K96" s="41">
        <f>NMIF!I96+Cabadbaran!I95+Iligan!I96+Sasa!I96+Zambo!I96</f>
        <v>12007.5</v>
      </c>
      <c r="L96" s="41">
        <f>NMIF!J96+Cabadbaran!J95+Iligan!J96+Sasa!J96+Zambo!J96</f>
        <v>11279.5</v>
      </c>
      <c r="M96" s="41">
        <f>NMIF!K96+Cabadbaran!K95+Iligan!K96+Sasa!K96+Zambo!K96</f>
        <v>11539.5</v>
      </c>
      <c r="N96" s="42">
        <f t="shared" si="23"/>
        <v>34826.5</v>
      </c>
      <c r="O96" s="43">
        <f>NMIF!L96+Cabadbaran!L95+Iligan!L96+Sasa!L96+Zambo!L96</f>
        <v>11530.5</v>
      </c>
      <c r="P96" s="43">
        <f>NMIF!M96+Cabadbaran!M95+Iligan!M96+Sasa!M96+Zambo!M96</f>
        <v>11592</v>
      </c>
      <c r="Q96" s="43">
        <f>NMIF!N96+Cabadbaran!N95+Iligan!N96+Sasa!N96+Zambo!N96</f>
        <v>10483</v>
      </c>
      <c r="R96" s="44">
        <f t="shared" si="24"/>
        <v>33605.5</v>
      </c>
      <c r="S96" s="53">
        <f>R96+N96+J96+F96</f>
        <v>138151</v>
      </c>
      <c r="V96" s="131">
        <f>S96+V76</f>
        <v>644901.13636363635</v>
      </c>
      <c r="W96" s="132"/>
      <c r="X96" s="133" t="s">
        <v>45</v>
      </c>
      <c r="Y96" s="133"/>
    </row>
    <row r="97" spans="1:24" ht="15" thickTop="1"/>
    <row r="99" spans="1:24" ht="21">
      <c r="A99" s="2" t="s">
        <v>112</v>
      </c>
    </row>
    <row r="100" spans="1:24" ht="15" thickBot="1">
      <c r="A100" s="58" t="s">
        <v>50</v>
      </c>
      <c r="B100" s="60">
        <f>NMIF!B101+Cabadbaran!B100+Iligan!B100+Sasa!B101+Zambo!B100</f>
        <v>43</v>
      </c>
      <c r="C100" s="137">
        <v>2021</v>
      </c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8"/>
      <c r="T100" s="48" t="s">
        <v>28</v>
      </c>
    </row>
    <row r="101" spans="1:24" ht="15" thickTop="1">
      <c r="A101" s="15" t="s">
        <v>0</v>
      </c>
      <c r="B101" s="59" t="s">
        <v>10</v>
      </c>
      <c r="C101" s="37" t="s">
        <v>16</v>
      </c>
      <c r="D101" s="34" t="s">
        <v>17</v>
      </c>
      <c r="E101" s="38" t="s">
        <v>18</v>
      </c>
      <c r="F101" s="34" t="s">
        <v>39</v>
      </c>
      <c r="G101" s="39" t="s">
        <v>19</v>
      </c>
      <c r="H101" s="34" t="s">
        <v>20</v>
      </c>
      <c r="I101" s="38" t="s">
        <v>21</v>
      </c>
      <c r="J101" s="34" t="s">
        <v>42</v>
      </c>
      <c r="K101" s="37" t="s">
        <v>22</v>
      </c>
      <c r="L101" s="34" t="s">
        <v>23</v>
      </c>
      <c r="M101" s="38" t="s">
        <v>24</v>
      </c>
      <c r="N101" s="34" t="s">
        <v>41</v>
      </c>
      <c r="O101" s="37" t="s">
        <v>25</v>
      </c>
      <c r="P101" s="34" t="s">
        <v>26</v>
      </c>
      <c r="Q101" s="40" t="s">
        <v>27</v>
      </c>
      <c r="R101" s="34" t="s">
        <v>40</v>
      </c>
      <c r="S101" s="34" t="s">
        <v>43</v>
      </c>
      <c r="T101" s="48" t="s">
        <v>28</v>
      </c>
    </row>
    <row r="102" spans="1:24">
      <c r="A102" s="9" t="s">
        <v>1</v>
      </c>
      <c r="B102" s="11">
        <v>0</v>
      </c>
      <c r="C102" s="32">
        <f>NMIF!C103+Cabadbaran!C102+Iligan!C102+Sasa!C103+Zambo!C102</f>
        <v>0</v>
      </c>
      <c r="D102" s="32">
        <f>NMIF!D103+Cabadbaran!D102+Iligan!D102+Sasa!D103+Zambo!D102</f>
        <v>0</v>
      </c>
      <c r="E102" s="32">
        <f>NMIF!E103+Cabadbaran!E102+Iligan!E102+Sasa!E103+Zambo!E102</f>
        <v>0</v>
      </c>
      <c r="F102" s="32">
        <f>C102+D102+E102</f>
        <v>0</v>
      </c>
      <c r="G102" s="32">
        <f>NMIF!F103+Cabadbaran!F102+Iligan!F102+Sasa!F103+Zambo!F102</f>
        <v>0</v>
      </c>
      <c r="H102" s="32">
        <f>NMIF!G103+Cabadbaran!G102+Iligan!G102+Sasa!G103+Zambo!G102</f>
        <v>0</v>
      </c>
      <c r="I102" s="32">
        <f>NMIF!H103+Cabadbaran!H102+Iligan!H102+Sasa!H103+Zambo!H102</f>
        <v>0</v>
      </c>
      <c r="J102" s="32">
        <f t="shared" ref="J102:R102" si="25">G102+H102+I102</f>
        <v>0</v>
      </c>
      <c r="K102" s="32">
        <f>NMIF!I103+Cabadbaran!I102+Iligan!I102+Sasa!I103+Zambo!I102+Palawan!I4+Tagbilaran!I4+Cebu!I4</f>
        <v>0</v>
      </c>
      <c r="L102" s="32">
        <f>NMIF!J103+Cabadbaran!J102+Iligan!J102+Sasa!J103+Zambo!J102+Palawan!J4+Tagbilaran!J4+Cebu!J4</f>
        <v>0</v>
      </c>
      <c r="M102" s="32">
        <f>NMIF!K103+Cabadbaran!K102+Iligan!K102+Sasa!K103+Zambo!K102+Palawan!K4+Tagbilaran!K4+Cebu!K4</f>
        <v>0</v>
      </c>
      <c r="N102" s="32">
        <f t="shared" si="25"/>
        <v>0</v>
      </c>
      <c r="O102" s="32">
        <f>NMIF!L103+Cabadbaran!L102+Iligan!L102+Sasa!L103+Zambo!L102+Palawan!L4+Tagbilaran!L4+Cebu!L4</f>
        <v>0</v>
      </c>
      <c r="P102" s="32">
        <f>NMIF!M103+Cabadbaran!M102+Iligan!M102+Sasa!M103+Zambo!M102+Palawan!M4+Tagbilaran!M4+Cebu!M4</f>
        <v>0</v>
      </c>
      <c r="Q102" s="32">
        <f>NMIF!N103+Cabadbaran!N102+Iligan!N102+Sasa!N103+Zambo!N102+Palawan!N4+Tagbilaran!N4+Cebu!N4</f>
        <v>0</v>
      </c>
      <c r="R102" s="32">
        <f t="shared" si="25"/>
        <v>0</v>
      </c>
      <c r="S102" s="53">
        <f t="shared" ref="S102:S114" si="26">R102+N102+J102+F102</f>
        <v>0</v>
      </c>
      <c r="T102" s="48" t="s">
        <v>28</v>
      </c>
    </row>
    <row r="103" spans="1:24">
      <c r="A103" s="9" t="s">
        <v>2</v>
      </c>
      <c r="B103" s="11">
        <f>NMIF!B103+Cabadbaran!B102+Iligan!B103+Sasa!B103+Zambo!B103</f>
        <v>0</v>
      </c>
      <c r="C103" s="32">
        <f>NMIF!C104+Cabadbaran!C103+Iligan!C103+Sasa!C104+Zambo!C103</f>
        <v>0</v>
      </c>
      <c r="D103" s="32">
        <f>NMIF!D104+Cabadbaran!D103+Iligan!D103+Sasa!D104+Zambo!D103</f>
        <v>0</v>
      </c>
      <c r="E103" s="32">
        <f>NMIF!E104+Cabadbaran!E103+Iligan!E103+Sasa!E104+Zambo!E103</f>
        <v>0</v>
      </c>
      <c r="F103" s="32">
        <f t="shared" ref="F103:F115" si="27">C103+D103+E103</f>
        <v>0</v>
      </c>
      <c r="G103" s="32">
        <f>NMIF!F104+Cabadbaran!F103+Iligan!F103+Sasa!F104+Zambo!F103</f>
        <v>0</v>
      </c>
      <c r="H103" s="32">
        <f>NMIF!G104+Cabadbaran!G103+Iligan!G103+Sasa!G104+Zambo!G103</f>
        <v>0</v>
      </c>
      <c r="I103" s="32">
        <f>NMIF!H104+Cabadbaran!H103+Iligan!H103+Sasa!H104+Zambo!H103</f>
        <v>0</v>
      </c>
      <c r="J103" s="32">
        <f t="shared" ref="J103:J115" si="28">G103+H103+I103</f>
        <v>0</v>
      </c>
      <c r="K103" s="32">
        <f>NMIF!I104+Cabadbaran!I103+Iligan!I103+Sasa!I104+Zambo!I103+Palawan!I5+Tagbilaran!I5+Cebu!I5</f>
        <v>0</v>
      </c>
      <c r="L103" s="32">
        <f>NMIF!J104+Cabadbaran!J103+Iligan!J103+Sasa!J104+Zambo!J103+Palawan!J5+Tagbilaran!J5+Cebu!J5</f>
        <v>0</v>
      </c>
      <c r="M103" s="32">
        <f>NMIF!K104+Cabadbaran!K103+Iligan!K103+Sasa!K104+Zambo!K103+Palawan!K5+Tagbilaran!K5+Cebu!K5</f>
        <v>0</v>
      </c>
      <c r="N103" s="32">
        <f t="shared" ref="N103:N115" si="29">K103+L103+M103</f>
        <v>0</v>
      </c>
      <c r="O103" s="32">
        <f>NMIF!L104+Cabadbaran!L103+Iligan!L103+Sasa!L104+Zambo!L103+Palawan!L5+Tagbilaran!L5+Cebu!L5</f>
        <v>0</v>
      </c>
      <c r="P103" s="32">
        <f>NMIF!M104+Cabadbaran!M103+Iligan!M103+Sasa!M104+Zambo!M103+Palawan!M5+Tagbilaran!M5+Cebu!M5</f>
        <v>0</v>
      </c>
      <c r="Q103" s="32">
        <f>NMIF!N104+Cabadbaran!N103+Iligan!N103+Sasa!N104+Zambo!N103+Palawan!N5+Tagbilaran!N5+Cebu!N5</f>
        <v>0</v>
      </c>
      <c r="R103" s="32">
        <f t="shared" ref="R103:R115" si="30">O103+P103+Q103</f>
        <v>0</v>
      </c>
      <c r="S103" s="53">
        <f t="shared" si="26"/>
        <v>0</v>
      </c>
      <c r="T103" s="48" t="s">
        <v>28</v>
      </c>
    </row>
    <row r="104" spans="1:24">
      <c r="A104" s="9" t="s">
        <v>5</v>
      </c>
      <c r="B104" s="11">
        <f>NMIF!B104+Cabadbaran!B103+Iligan!B104+Sasa!B104+Zambo!B104</f>
        <v>0</v>
      </c>
      <c r="C104" s="32">
        <f>NMIF!C105+Cabadbaran!C104+Iligan!C104+Sasa!C105+Zambo!C104</f>
        <v>0</v>
      </c>
      <c r="D104" s="32">
        <f>NMIF!D105+Cabadbaran!D104+Iligan!D104+Sasa!D105+Zambo!D104</f>
        <v>0</v>
      </c>
      <c r="E104" s="32">
        <f>NMIF!E105+Cabadbaran!E104+Iligan!E104+Sasa!E105+Zambo!E104</f>
        <v>0</v>
      </c>
      <c r="F104" s="32">
        <f t="shared" si="27"/>
        <v>0</v>
      </c>
      <c r="G104" s="32">
        <f>NMIF!F105+Cabadbaran!F104+Iligan!F104+Sasa!F105+Zambo!F104</f>
        <v>0</v>
      </c>
      <c r="H104" s="32">
        <f>NMIF!G105+Cabadbaran!G104+Iligan!G104+Sasa!G105+Zambo!G104</f>
        <v>0</v>
      </c>
      <c r="I104" s="32">
        <f>NMIF!H105+Cabadbaran!H104+Iligan!H104+Sasa!H105+Zambo!H104</f>
        <v>0</v>
      </c>
      <c r="J104" s="32">
        <f t="shared" si="28"/>
        <v>0</v>
      </c>
      <c r="K104" s="32">
        <f>NMIF!I105+Cabadbaran!I104+Iligan!I104+Sasa!I105+Zambo!I104+Palawan!I6+Tagbilaran!I6+Cebu!I6</f>
        <v>0</v>
      </c>
      <c r="L104" s="32">
        <f>NMIF!J105+Cabadbaran!J104+Iligan!J104+Sasa!J105+Zambo!J104+Palawan!J6+Tagbilaran!J6+Cebu!J6</f>
        <v>0</v>
      </c>
      <c r="M104" s="32">
        <f>NMIF!K105+Cabadbaran!K104+Iligan!K104+Sasa!K105+Zambo!K104+Palawan!K6+Tagbilaran!K6+Cebu!K6</f>
        <v>0</v>
      </c>
      <c r="N104" s="32">
        <f t="shared" si="29"/>
        <v>0</v>
      </c>
      <c r="O104" s="32">
        <f>NMIF!L105+Cabadbaran!L104+Iligan!L104+Sasa!L105+Zambo!L104+Palawan!L6+Tagbilaran!L6+Cebu!L6</f>
        <v>0</v>
      </c>
      <c r="P104" s="32">
        <f>NMIF!M105+Cabadbaran!M104+Iligan!M104+Sasa!M105+Zambo!M104+Palawan!M6+Tagbilaran!M6+Cebu!M6</f>
        <v>0</v>
      </c>
      <c r="Q104" s="32">
        <f>NMIF!N105+Cabadbaran!N104+Iligan!N104+Sasa!N105+Zambo!N104+Palawan!N6+Tagbilaran!N6+Cebu!N6</f>
        <v>0</v>
      </c>
      <c r="R104" s="32">
        <f t="shared" si="30"/>
        <v>0</v>
      </c>
      <c r="S104" s="53">
        <f t="shared" si="26"/>
        <v>0</v>
      </c>
    </row>
    <row r="105" spans="1:24">
      <c r="A105" s="9" t="s">
        <v>3</v>
      </c>
      <c r="B105" s="11">
        <f>NMIF!B105+Cabadbaran!B104+Iligan!B105+Sasa!B105+Zambo!B105</f>
        <v>0</v>
      </c>
      <c r="C105" s="32">
        <f>NMIF!C106+Cabadbaran!C105+Iligan!C105+Sasa!C106+Zambo!C105</f>
        <v>0</v>
      </c>
      <c r="D105" s="32">
        <f>NMIF!D106+Cabadbaran!D105+Iligan!D105+Sasa!D106+Zambo!D105</f>
        <v>0</v>
      </c>
      <c r="E105" s="32">
        <f>NMIF!E106+Cabadbaran!E105+Iligan!E105+Sasa!E106+Zambo!E105</f>
        <v>0</v>
      </c>
      <c r="F105" s="32">
        <f t="shared" si="27"/>
        <v>0</v>
      </c>
      <c r="G105" s="32">
        <f>NMIF!F106+Cabadbaran!F105+Iligan!F105+Sasa!F106+Zambo!F105</f>
        <v>0</v>
      </c>
      <c r="H105" s="32">
        <f>NMIF!G106+Cabadbaran!G105+Iligan!G105+Sasa!G106+Zambo!G105</f>
        <v>0</v>
      </c>
      <c r="I105" s="32">
        <f>NMIF!H106+Cabadbaran!H105+Iligan!H105+Sasa!H106+Zambo!H105</f>
        <v>0</v>
      </c>
      <c r="J105" s="32">
        <f t="shared" si="28"/>
        <v>0</v>
      </c>
      <c r="K105" s="32">
        <f>NMIF!I106+Cabadbaran!I105+Iligan!I105+Sasa!I106+Zambo!I105+Palawan!I7+Tagbilaran!I7+Cebu!I7</f>
        <v>0</v>
      </c>
      <c r="L105" s="32">
        <f>NMIF!J106+Cabadbaran!J105+Iligan!J105+Sasa!J106+Zambo!J105+Palawan!J7+Tagbilaran!J7+Cebu!J7</f>
        <v>0</v>
      </c>
      <c r="M105" s="32">
        <f>NMIF!K106+Cabadbaran!K105+Iligan!K105+Sasa!K106+Zambo!K105+Palawan!K7+Tagbilaran!K7+Cebu!K7</f>
        <v>0</v>
      </c>
      <c r="N105" s="32">
        <f t="shared" si="29"/>
        <v>0</v>
      </c>
      <c r="O105" s="32">
        <f>NMIF!L106+Cabadbaran!L105+Iligan!L105+Sasa!L106+Zambo!L105+Palawan!L7+Tagbilaran!L7+Cebu!L7</f>
        <v>0</v>
      </c>
      <c r="P105" s="32">
        <f>NMIF!M106+Cabadbaran!M105+Iligan!M105+Sasa!M106+Zambo!M105+Palawan!M7+Tagbilaran!M7+Cebu!M7</f>
        <v>0</v>
      </c>
      <c r="Q105" s="32">
        <f>NMIF!N106+Cabadbaran!N105+Iligan!N105+Sasa!N106+Zambo!N105+Palawan!N7+Tagbilaran!N7+Cebu!N7</f>
        <v>0</v>
      </c>
      <c r="R105" s="32">
        <f t="shared" si="30"/>
        <v>0</v>
      </c>
      <c r="S105" s="53">
        <f t="shared" si="26"/>
        <v>0</v>
      </c>
    </row>
    <row r="106" spans="1:24">
      <c r="A106" s="9" t="s">
        <v>49</v>
      </c>
      <c r="B106" s="11">
        <f>NMIF!B106+Cabadbaran!B105+Iligan!B106+Sasa!B106+Zambo!B106</f>
        <v>44</v>
      </c>
      <c r="C106" s="32">
        <f>NMIF!C107+Cabadbaran!C106+Iligan!C106+Sasa!C107+Zambo!C106</f>
        <v>128</v>
      </c>
      <c r="D106" s="32">
        <f>NMIF!D107+Cabadbaran!D106+Iligan!D106+Sasa!D107+Zambo!D106</f>
        <v>124</v>
      </c>
      <c r="E106" s="32">
        <f>NMIF!E107+Cabadbaran!E106+Iligan!E106+Sasa!E107+Zambo!E106</f>
        <v>127</v>
      </c>
      <c r="F106" s="32">
        <f t="shared" si="27"/>
        <v>379</v>
      </c>
      <c r="G106" s="32">
        <f>NMIF!F107+Cabadbaran!F106+Iligan!F106+Sasa!F107+Zambo!F106</f>
        <v>139</v>
      </c>
      <c r="H106" s="32">
        <f>NMIF!G107+Cabadbaran!G106+Iligan!G106+Sasa!G107+Zambo!G106</f>
        <v>121</v>
      </c>
      <c r="I106" s="32">
        <f>NMIF!H107+Cabadbaran!H106+Iligan!H106+Sasa!H107+Zambo!H106</f>
        <v>124</v>
      </c>
      <c r="J106" s="32">
        <f t="shared" si="28"/>
        <v>384</v>
      </c>
      <c r="K106" s="32">
        <f>NMIF!I107+Cabadbaran!I106+Iligan!I106+Sasa!I107+Zambo!I106+Palawan!I8+Tagbilaran!I8+Cebu!I8</f>
        <v>139</v>
      </c>
      <c r="L106" s="32">
        <f>NMIF!J107+Cabadbaran!J106+Iligan!J106+Sasa!J107+Zambo!J106+Palawan!J8+Tagbilaran!J8+Cebu!J8</f>
        <v>145</v>
      </c>
      <c r="M106" s="32">
        <f>NMIF!K107+Cabadbaran!K106+Iligan!K106+Sasa!K107+Zambo!K106+Palawan!K8+Tagbilaran!K8+Cebu!K8</f>
        <v>144</v>
      </c>
      <c r="N106" s="32">
        <f t="shared" si="29"/>
        <v>428</v>
      </c>
      <c r="O106" s="32">
        <f>NMIF!L107+Cabadbaran!L106+Iligan!L106+Sasa!L107+Zambo!L106+Palawan!L8+Tagbilaran!L8+Cebu!L8</f>
        <v>167</v>
      </c>
      <c r="P106" s="32">
        <f>NMIF!M107+Cabadbaran!M106+Iligan!M106+Sasa!M107+Zambo!M106+Palawan!M8+Tagbilaran!M8+Cebu!M8</f>
        <v>147</v>
      </c>
      <c r="Q106" s="32">
        <f>NMIF!N107+Cabadbaran!N106+Iligan!N106+Sasa!N107+Zambo!N106+Palawan!N8+Tagbilaran!N8+Cebu!N8</f>
        <v>127</v>
      </c>
      <c r="R106" s="32">
        <f t="shared" si="30"/>
        <v>441</v>
      </c>
      <c r="S106" s="53">
        <f t="shared" si="26"/>
        <v>1632</v>
      </c>
    </row>
    <row r="107" spans="1:24">
      <c r="A107" s="9" t="s">
        <v>7</v>
      </c>
      <c r="B107" s="11">
        <f>NMIF!B107+Cabadbaran!B106+Iligan!B107+Sasa!B107+Zambo!B107</f>
        <v>128</v>
      </c>
      <c r="C107" s="32">
        <f>NMIF!C108+Cabadbaran!C107+Iligan!C107+Sasa!C108+Zambo!C107</f>
        <v>0</v>
      </c>
      <c r="D107" s="32">
        <f>NMIF!D108+Cabadbaran!D107+Iligan!D107+Sasa!D108+Zambo!D107</f>
        <v>0</v>
      </c>
      <c r="E107" s="32">
        <f>NMIF!E108+Cabadbaran!E107+Iligan!E107+Sasa!E108+Zambo!E107</f>
        <v>0</v>
      </c>
      <c r="F107" s="32">
        <f t="shared" si="27"/>
        <v>0</v>
      </c>
      <c r="G107" s="32">
        <f>NMIF!F108+Cabadbaran!F107+Iligan!F107+Sasa!F108+Zambo!F107</f>
        <v>0</v>
      </c>
      <c r="H107" s="32">
        <f>NMIF!G108+Cabadbaran!G107+Iligan!G107+Sasa!G108+Zambo!G107</f>
        <v>0</v>
      </c>
      <c r="I107" s="32">
        <f>NMIF!H108+Cabadbaran!H107+Iligan!H107+Sasa!H108+Zambo!H107</f>
        <v>0</v>
      </c>
      <c r="J107" s="32">
        <f t="shared" si="28"/>
        <v>0</v>
      </c>
      <c r="K107" s="32">
        <f>NMIF!I108+Cabadbaran!I107+Iligan!I107+Sasa!I108+Zambo!I107+Palawan!I9+Tagbilaran!I9+Cebu!I9</f>
        <v>0</v>
      </c>
      <c r="L107" s="32">
        <f>NMIF!J108+Cabadbaran!J107+Iligan!J107+Sasa!J108+Zambo!J107+Palawan!J9+Tagbilaran!J9+Cebu!J9</f>
        <v>1</v>
      </c>
      <c r="M107" s="32">
        <f>NMIF!K108+Cabadbaran!K107+Iligan!K107+Sasa!K108+Zambo!K107+Palawan!K9+Tagbilaran!K9+Cebu!K9</f>
        <v>0</v>
      </c>
      <c r="N107" s="32">
        <f t="shared" si="29"/>
        <v>1</v>
      </c>
      <c r="O107" s="32">
        <f>NMIF!L108+Cabadbaran!L107+Iligan!L107+Sasa!L108+Zambo!L107+Palawan!L9+Tagbilaran!L9+Cebu!L9</f>
        <v>0</v>
      </c>
      <c r="P107" s="32">
        <f>NMIF!M108+Cabadbaran!M107+Iligan!M107+Sasa!M108+Zambo!M107+Palawan!M9+Tagbilaran!M9+Cebu!M9</f>
        <v>0</v>
      </c>
      <c r="Q107" s="32">
        <f>NMIF!N108+Cabadbaran!N107+Iligan!N107+Sasa!N108+Zambo!N107+Palawan!N9+Tagbilaran!N9+Cebu!N9</f>
        <v>0</v>
      </c>
      <c r="R107" s="32">
        <f t="shared" si="30"/>
        <v>0</v>
      </c>
      <c r="S107" s="53">
        <f t="shared" si="26"/>
        <v>1</v>
      </c>
    </row>
    <row r="108" spans="1:24">
      <c r="A108" s="9" t="s">
        <v>8</v>
      </c>
      <c r="B108" s="11">
        <f>NMIF!B108+Cabadbaran!B107+Iligan!B108+Sasa!B108+Zambo!B108</f>
        <v>0</v>
      </c>
      <c r="C108" s="32">
        <f>NMIF!C109+Cabadbaran!C108+Iligan!C108+Sasa!C109+Zambo!C108</f>
        <v>0</v>
      </c>
      <c r="D108" s="32">
        <f>NMIF!D109+Cabadbaran!D108+Iligan!D108+Sasa!D109+Zambo!D108</f>
        <v>0</v>
      </c>
      <c r="E108" s="32">
        <f>NMIF!E109+Cabadbaran!E108+Iligan!E108+Sasa!E109+Zambo!E108</f>
        <v>0</v>
      </c>
      <c r="F108" s="32">
        <f t="shared" si="27"/>
        <v>0</v>
      </c>
      <c r="G108" s="32">
        <f>NMIF!F109+Cabadbaran!F108+Iligan!F108+Sasa!F109+Zambo!F108</f>
        <v>0</v>
      </c>
      <c r="H108" s="32">
        <f>NMIF!G109+Cabadbaran!G108+Iligan!G108+Sasa!G109+Zambo!G108</f>
        <v>0</v>
      </c>
      <c r="I108" s="32">
        <f>NMIF!H109+Cabadbaran!H108+Iligan!H108+Sasa!H109+Zambo!H108</f>
        <v>0</v>
      </c>
      <c r="J108" s="32">
        <f t="shared" si="28"/>
        <v>0</v>
      </c>
      <c r="K108" s="32">
        <f>NMIF!I109+Cabadbaran!I108+Iligan!I108+Sasa!I109+Zambo!I108+Palawan!I10+Tagbilaran!I10+Cebu!I10</f>
        <v>0</v>
      </c>
      <c r="L108" s="32">
        <f>NMIF!J109+Cabadbaran!J108+Iligan!J108+Sasa!J109+Zambo!J108+Palawan!J10+Tagbilaran!J10+Cebu!J10</f>
        <v>0</v>
      </c>
      <c r="M108" s="32">
        <f>NMIF!K109+Cabadbaran!K108+Iligan!K108+Sasa!K109+Zambo!K108+Palawan!K10+Tagbilaran!K10+Cebu!K10</f>
        <v>0</v>
      </c>
      <c r="N108" s="32">
        <f t="shared" si="29"/>
        <v>0</v>
      </c>
      <c r="O108" s="32">
        <f>NMIF!L109+Cabadbaran!L108+Iligan!L108+Sasa!L109+Zambo!L108+Palawan!L10+Tagbilaran!L10+Cebu!L10</f>
        <v>0</v>
      </c>
      <c r="P108" s="32">
        <f>NMIF!M109+Cabadbaran!M108+Iligan!M108+Sasa!M109+Zambo!M108+Palawan!M10+Tagbilaran!M10+Cebu!M10</f>
        <v>0</v>
      </c>
      <c r="Q108" s="32">
        <f>NMIF!N109+Cabadbaran!N108+Iligan!N108+Sasa!N109+Zambo!N108+Palawan!N10+Tagbilaran!N10+Cebu!N10</f>
        <v>0</v>
      </c>
      <c r="R108" s="32">
        <f t="shared" si="30"/>
        <v>0</v>
      </c>
      <c r="S108" s="53">
        <f t="shared" si="26"/>
        <v>0</v>
      </c>
    </row>
    <row r="109" spans="1:24">
      <c r="A109" s="9" t="s">
        <v>13</v>
      </c>
      <c r="B109" s="11">
        <f>NMIF!B109+Cabadbaran!B108+Iligan!B109+Sasa!B109+Zambo!B109</f>
        <v>0</v>
      </c>
      <c r="C109" s="32">
        <f>NMIF!C110+Cabadbaran!C109+Iligan!C109+Sasa!C110+Zambo!C109</f>
        <v>0</v>
      </c>
      <c r="D109" s="32">
        <f>NMIF!D110+Cabadbaran!D109+Iligan!D109+Sasa!D110+Zambo!D109</f>
        <v>0</v>
      </c>
      <c r="E109" s="32">
        <f>NMIF!E110+Cabadbaran!E109+Iligan!E109+Sasa!E110+Zambo!E109</f>
        <v>0</v>
      </c>
      <c r="F109" s="32">
        <f t="shared" si="27"/>
        <v>0</v>
      </c>
      <c r="G109" s="32">
        <f>NMIF!F110+Cabadbaran!F109+Iligan!F109+Sasa!F110+Zambo!F109</f>
        <v>0</v>
      </c>
      <c r="H109" s="32">
        <f>NMIF!G110+Cabadbaran!G109+Iligan!G109+Sasa!G110+Zambo!G109</f>
        <v>0</v>
      </c>
      <c r="I109" s="32">
        <f>NMIF!H110+Cabadbaran!H109+Iligan!H109+Sasa!H110+Zambo!H109</f>
        <v>0</v>
      </c>
      <c r="J109" s="32">
        <f t="shared" si="28"/>
        <v>0</v>
      </c>
      <c r="K109" s="32">
        <f>NMIF!I110+Cabadbaran!I109+Iligan!I109+Sasa!I110+Zambo!I109+Palawan!I11+Tagbilaran!I11+Cebu!I11</f>
        <v>0</v>
      </c>
      <c r="L109" s="32">
        <f>NMIF!J110+Cabadbaran!J109+Iligan!J109+Sasa!J110+Zambo!J109+Palawan!J11+Tagbilaran!J11+Cebu!J11</f>
        <v>0</v>
      </c>
      <c r="M109" s="32">
        <f>NMIF!K110+Cabadbaran!K109+Iligan!K109+Sasa!K110+Zambo!K109+Palawan!K11+Tagbilaran!K11+Cebu!K11</f>
        <v>0</v>
      </c>
      <c r="N109" s="32">
        <f t="shared" si="29"/>
        <v>0</v>
      </c>
      <c r="O109" s="32">
        <f>NMIF!L110+Cabadbaran!L109+Iligan!L109+Sasa!L110+Zambo!L109+Palawan!L11+Tagbilaran!L11+Cebu!L11</f>
        <v>0</v>
      </c>
      <c r="P109" s="32">
        <f>NMIF!M110+Cabadbaran!M109+Iligan!M109+Sasa!M110+Zambo!M109+Palawan!M11+Tagbilaran!M11+Cebu!M11</f>
        <v>0</v>
      </c>
      <c r="Q109" s="32">
        <f>NMIF!N110+Cabadbaran!N109+Iligan!N109+Sasa!N110+Zambo!N109+Palawan!N11+Tagbilaran!N11+Cebu!N11</f>
        <v>0</v>
      </c>
      <c r="R109" s="32">
        <f t="shared" si="30"/>
        <v>0</v>
      </c>
      <c r="S109" s="54">
        <f t="shared" si="26"/>
        <v>0</v>
      </c>
    </row>
    <row r="110" spans="1:24" ht="14.4" customHeight="1">
      <c r="A110" s="9" t="s">
        <v>14</v>
      </c>
      <c r="B110" s="11">
        <f>NMIF!B110+Cabadbaran!B109+Iligan!B110+Sasa!B110+Zambo!B110</f>
        <v>0</v>
      </c>
      <c r="C110" s="32">
        <f>NMIF!C111+Cabadbaran!C110+Iligan!C110+Sasa!C111+Zambo!C110</f>
        <v>0</v>
      </c>
      <c r="D110" s="32">
        <f>NMIF!D111+Cabadbaran!D110+Iligan!D110+Sasa!D111+Zambo!D110</f>
        <v>0</v>
      </c>
      <c r="E110" s="32">
        <f>NMIF!E111+Cabadbaran!E110+Iligan!E110+Sasa!E111+Zambo!E110</f>
        <v>0</v>
      </c>
      <c r="F110" s="32">
        <f t="shared" si="27"/>
        <v>0</v>
      </c>
      <c r="G110" s="32">
        <f>NMIF!F111+Cabadbaran!F110+Iligan!F110+Sasa!F111+Zambo!F110</f>
        <v>0</v>
      </c>
      <c r="H110" s="32">
        <f>NMIF!G111+Cabadbaran!G110+Iligan!G110+Sasa!G111+Zambo!G110</f>
        <v>0</v>
      </c>
      <c r="I110" s="32">
        <f>NMIF!H111+Cabadbaran!H110+Iligan!H110+Sasa!H111+Zambo!H110</f>
        <v>0</v>
      </c>
      <c r="J110" s="32">
        <f t="shared" si="28"/>
        <v>0</v>
      </c>
      <c r="K110" s="32">
        <f>NMIF!I111+Cabadbaran!I110+Iligan!I110+Sasa!I111+Zambo!I110+Palawan!I12+Tagbilaran!I12+Cebu!I12</f>
        <v>0</v>
      </c>
      <c r="L110" s="32">
        <f>NMIF!J111+Cabadbaran!J110+Iligan!J110+Sasa!J111+Zambo!J110+Palawan!J12+Tagbilaran!J12+Cebu!J12</f>
        <v>0</v>
      </c>
      <c r="M110" s="32">
        <f>NMIF!K111+Cabadbaran!K110+Iligan!K110+Sasa!K111+Zambo!K110+Palawan!K12+Tagbilaran!K12+Cebu!K12</f>
        <v>0</v>
      </c>
      <c r="N110" s="32">
        <f t="shared" si="29"/>
        <v>0</v>
      </c>
      <c r="O110" s="32">
        <f>NMIF!L111+Cabadbaran!L110+Iligan!L110+Sasa!L111+Zambo!L110+Palawan!L12+Tagbilaran!L12+Cebu!L12</f>
        <v>0</v>
      </c>
      <c r="P110" s="32">
        <f>NMIF!M111+Cabadbaran!M110+Iligan!M110+Sasa!M111+Zambo!M110+Palawan!M12+Tagbilaran!M12+Cebu!M12</f>
        <v>0</v>
      </c>
      <c r="Q110" s="32">
        <f>NMIF!N111+Cabadbaran!N110+Iligan!N110+Sasa!N111+Zambo!N110+Palawan!N12+Tagbilaran!N12+Cebu!N12</f>
        <v>0</v>
      </c>
      <c r="R110" s="32">
        <f t="shared" si="30"/>
        <v>0</v>
      </c>
      <c r="S110" s="53">
        <f t="shared" si="26"/>
        <v>0</v>
      </c>
    </row>
    <row r="111" spans="1:24" ht="14.4" customHeight="1">
      <c r="A111" s="9" t="s">
        <v>15</v>
      </c>
      <c r="B111" s="11">
        <f>NMIF!B111+Cabadbaran!B110+Iligan!B111+Sasa!B111+Zambo!B111</f>
        <v>0</v>
      </c>
      <c r="C111" s="32">
        <f>NMIF!C112+Cabadbaran!C111+Iligan!C111+Sasa!C112+Zambo!C111</f>
        <v>0</v>
      </c>
      <c r="D111" s="32">
        <f>NMIF!D112+Cabadbaran!D111+Iligan!D111+Sasa!D112+Zambo!D111</f>
        <v>0</v>
      </c>
      <c r="E111" s="32">
        <f>NMIF!E112+Cabadbaran!E111+Iligan!E111+Sasa!E112+Zambo!E111</f>
        <v>0</v>
      </c>
      <c r="F111" s="32">
        <f t="shared" si="27"/>
        <v>0</v>
      </c>
      <c r="G111" s="32">
        <f>NMIF!F112+Cabadbaran!F111+Iligan!F111+Sasa!F112+Zambo!F111</f>
        <v>0</v>
      </c>
      <c r="H111" s="32">
        <f>NMIF!G112+Cabadbaran!G111+Iligan!G111+Sasa!G112+Zambo!G111</f>
        <v>0</v>
      </c>
      <c r="I111" s="32">
        <f>NMIF!H112+Cabadbaran!H111+Iligan!H111+Sasa!H112+Zambo!H111</f>
        <v>0</v>
      </c>
      <c r="J111" s="32">
        <f t="shared" si="28"/>
        <v>0</v>
      </c>
      <c r="K111" s="32">
        <f>NMIF!I112+Cabadbaran!I111+Iligan!I111+Sasa!I112+Zambo!I111+Palawan!I13+Tagbilaran!I13+Cebu!I13</f>
        <v>0</v>
      </c>
      <c r="L111" s="32">
        <f>NMIF!J112+Cabadbaran!J111+Iligan!J111+Sasa!J112+Zambo!J111+Palawan!J13+Tagbilaran!J13+Cebu!J13</f>
        <v>0</v>
      </c>
      <c r="M111" s="32">
        <f>NMIF!K112+Cabadbaran!K111+Iligan!K111+Sasa!K112+Zambo!K111+Palawan!K13+Tagbilaran!K13+Cebu!K13</f>
        <v>0</v>
      </c>
      <c r="N111" s="32">
        <f t="shared" si="29"/>
        <v>0</v>
      </c>
      <c r="O111" s="32">
        <f>NMIF!L112+Cabadbaran!L111+Iligan!L111+Sasa!L112+Zambo!L111+Palawan!L13+Tagbilaran!L13+Cebu!L13</f>
        <v>0</v>
      </c>
      <c r="P111" s="32">
        <f>NMIF!M112+Cabadbaran!M111+Iligan!M111+Sasa!M112+Zambo!M111+Palawan!M13+Tagbilaran!M13+Cebu!M13</f>
        <v>0</v>
      </c>
      <c r="Q111" s="32">
        <f>NMIF!N112+Cabadbaran!N111+Iligan!N111+Sasa!N112+Zambo!N111+Palawan!N13+Tagbilaran!N13+Cebu!N13</f>
        <v>0</v>
      </c>
      <c r="R111" s="32">
        <f t="shared" si="30"/>
        <v>0</v>
      </c>
      <c r="S111" s="53">
        <f t="shared" si="26"/>
        <v>0</v>
      </c>
      <c r="V111" s="130" t="s">
        <v>79</v>
      </c>
      <c r="W111" s="130"/>
      <c r="X111" s="130"/>
    </row>
    <row r="112" spans="1:24">
      <c r="A112" s="9" t="s">
        <v>4</v>
      </c>
      <c r="B112" s="11">
        <f>NMIF!B112+Cabadbaran!B111+Iligan!B112+Sasa!B112+Zambo!B112</f>
        <v>0</v>
      </c>
      <c r="C112" s="32">
        <f>NMIF!C113+Cabadbaran!C112+Iligan!C112+Sasa!C113+Zambo!C112</f>
        <v>0</v>
      </c>
      <c r="D112" s="32">
        <f>NMIF!D113+Cabadbaran!D112+Iligan!D112+Sasa!D113+Zambo!D112</f>
        <v>0</v>
      </c>
      <c r="E112" s="32">
        <f>NMIF!E113+Cabadbaran!E112+Iligan!E112+Sasa!E113+Zambo!E112</f>
        <v>0</v>
      </c>
      <c r="F112" s="32">
        <f t="shared" si="27"/>
        <v>0</v>
      </c>
      <c r="G112" s="32">
        <f>NMIF!F113+Cabadbaran!F112+Iligan!F112+Sasa!F113+Zambo!F112</f>
        <v>0</v>
      </c>
      <c r="H112" s="32">
        <f>NMIF!G113+Cabadbaran!G112+Iligan!G112+Sasa!G113+Zambo!G112</f>
        <v>0</v>
      </c>
      <c r="I112" s="32">
        <f>NMIF!H113+Cabadbaran!H112+Iligan!H112+Sasa!H113+Zambo!H112</f>
        <v>0</v>
      </c>
      <c r="J112" s="32">
        <f t="shared" si="28"/>
        <v>0</v>
      </c>
      <c r="K112" s="32">
        <f>NMIF!I113+Cabadbaran!I112+Iligan!I112+Sasa!I113+Zambo!I112+Palawan!I14+Tagbilaran!I14+Cebu!I14</f>
        <v>0</v>
      </c>
      <c r="L112" s="32">
        <f>NMIF!J113+Cabadbaran!J112+Iligan!J112+Sasa!J113+Zambo!J112+Palawan!J14+Tagbilaran!J14+Cebu!J14</f>
        <v>0</v>
      </c>
      <c r="M112" s="32">
        <f>NMIF!K113+Cabadbaran!K112+Iligan!K112+Sasa!K113+Zambo!K112+Palawan!K14+Tagbilaran!K14+Cebu!K14</f>
        <v>0</v>
      </c>
      <c r="N112" s="32">
        <f t="shared" si="29"/>
        <v>0</v>
      </c>
      <c r="O112" s="32">
        <f>NMIF!L113+Cabadbaran!L112+Iligan!L112+Sasa!L113+Zambo!L112+Palawan!L14+Tagbilaran!L14+Cebu!L14</f>
        <v>0</v>
      </c>
      <c r="P112" s="32">
        <f>NMIF!M113+Cabadbaran!M112+Iligan!M112+Sasa!M113+Zambo!M112+Palawan!M14+Tagbilaran!M14+Cebu!M14</f>
        <v>0</v>
      </c>
      <c r="Q112" s="32">
        <f>NMIF!N113+Cabadbaran!N112+Iligan!N112+Sasa!N113+Zambo!N112+Palawan!N14+Tagbilaran!N14+Cebu!N14</f>
        <v>0</v>
      </c>
      <c r="R112" s="32">
        <f t="shared" si="30"/>
        <v>0</v>
      </c>
      <c r="S112" s="53">
        <f t="shared" si="26"/>
        <v>0</v>
      </c>
      <c r="V112" s="130"/>
      <c r="W112" s="130"/>
      <c r="X112" s="130"/>
    </row>
    <row r="113" spans="1:25" ht="18">
      <c r="A113" s="9" t="s">
        <v>12</v>
      </c>
      <c r="B113" s="11">
        <f>NMIF!B113+Cabadbaran!B112+Iligan!B113+Sasa!B113+Zambo!B113</f>
        <v>0</v>
      </c>
      <c r="C113" s="32">
        <f>NMIF!C114+Cabadbaran!C113+Iligan!C113+Sasa!C114+Zambo!C113</f>
        <v>0</v>
      </c>
      <c r="D113" s="32">
        <f>NMIF!D114+Cabadbaran!D113+Iligan!D113+Sasa!D114+Zambo!D113</f>
        <v>0</v>
      </c>
      <c r="E113" s="32">
        <f>NMIF!E114+Cabadbaran!E113+Iligan!E113+Sasa!E114+Zambo!E113</f>
        <v>0</v>
      </c>
      <c r="F113" s="32">
        <f t="shared" si="27"/>
        <v>0</v>
      </c>
      <c r="G113" s="32">
        <f>NMIF!F114+Cabadbaran!F113+Iligan!F113+Sasa!F114+Zambo!F113</f>
        <v>0</v>
      </c>
      <c r="H113" s="32">
        <f>NMIF!G114+Cabadbaran!G113+Iligan!G113+Sasa!G114+Zambo!G113</f>
        <v>0</v>
      </c>
      <c r="I113" s="32">
        <f>NMIF!H114+Cabadbaran!H113+Iligan!H113+Sasa!H114+Zambo!H113</f>
        <v>0</v>
      </c>
      <c r="J113" s="32">
        <f t="shared" si="28"/>
        <v>0</v>
      </c>
      <c r="K113" s="32">
        <f>NMIF!I114+Cabadbaran!I113+Iligan!I113+Sasa!I114+Zambo!I113+Palawan!I15+Tagbilaran!I15+Cebu!I15</f>
        <v>0</v>
      </c>
      <c r="L113" s="32">
        <f>NMIF!J114+Cabadbaran!J113+Iligan!J113+Sasa!J114+Zambo!J113+Palawan!J15+Tagbilaran!J15+Cebu!J15</f>
        <v>0</v>
      </c>
      <c r="M113" s="32">
        <f>NMIF!K114+Cabadbaran!K113+Iligan!K113+Sasa!K114+Zambo!K113+Palawan!K15+Tagbilaran!K15+Cebu!K15</f>
        <v>0</v>
      </c>
      <c r="N113" s="32">
        <f t="shared" si="29"/>
        <v>0</v>
      </c>
      <c r="O113" s="32">
        <f>NMIF!L114+Cabadbaran!L113+Iligan!L113+Sasa!L114+Zambo!L113+Palawan!L15+Tagbilaran!L15+Cebu!L15</f>
        <v>0</v>
      </c>
      <c r="P113" s="32">
        <f>NMIF!M114+Cabadbaran!M113+Iligan!M113+Sasa!M114+Zambo!M113+Palawan!M15+Tagbilaran!M15+Cebu!M15</f>
        <v>0</v>
      </c>
      <c r="Q113" s="32">
        <f>NMIF!N114+Cabadbaran!N113+Iligan!N113+Sasa!N114+Zambo!N113+Palawan!N15+Tagbilaran!N15+Cebu!N15</f>
        <v>0</v>
      </c>
      <c r="R113" s="32">
        <f t="shared" si="30"/>
        <v>0</v>
      </c>
      <c r="S113" s="53">
        <f t="shared" si="26"/>
        <v>0</v>
      </c>
      <c r="W113" s="57">
        <f>NMIF!T114+Cabadbaran!T114+Iligan!T113+Sasa!T114+Zambo!Q113+Palawan!T16+Tagbilaran!T16+Cebu!T16</f>
        <v>757893.13636363635</v>
      </c>
    </row>
    <row r="114" spans="1:25" ht="18.600000000000001" customHeight="1" thickBot="1">
      <c r="A114" s="9" t="s">
        <v>30</v>
      </c>
      <c r="B114" s="11">
        <f>NMIF!B114+Cabadbaran!B113+Iligan!B114+Sasa!B114+Zambo!B114</f>
        <v>2</v>
      </c>
      <c r="C114" s="32">
        <f>NMIF!C115+Cabadbaran!C114+Iligan!C114+Sasa!C115+Zambo!C114</f>
        <v>0</v>
      </c>
      <c r="D114" s="32">
        <f>NMIF!D115+Cabadbaran!D114+Iligan!D114+Sasa!D115+Zambo!D114</f>
        <v>1</v>
      </c>
      <c r="E114" s="32">
        <f>NMIF!E115+Cabadbaran!E114+Iligan!E114+Sasa!E115+Zambo!E114</f>
        <v>2</v>
      </c>
      <c r="F114" s="32">
        <f t="shared" si="27"/>
        <v>3</v>
      </c>
      <c r="G114" s="32">
        <f>NMIF!F115+Cabadbaran!F114+Iligan!F114+Sasa!F115+Zambo!F114</f>
        <v>2</v>
      </c>
      <c r="H114" s="32">
        <f>NMIF!G115+Cabadbaran!G114+Iligan!G114+Sasa!G115+Zambo!G114+Palawan!G16+Tagbilaran!G16+Cebu!G16</f>
        <v>5</v>
      </c>
      <c r="I114" s="32">
        <f>NMIF!H115+Cabadbaran!H114+Iligan!H114+Sasa!H115+Zambo!H114</f>
        <v>3</v>
      </c>
      <c r="J114" s="32">
        <f t="shared" si="28"/>
        <v>10</v>
      </c>
      <c r="K114" s="32">
        <f>NMIF!I115+Cabadbaran!I114+Iligan!I114+Sasa!I115+Zambo!I114+Palawan!I16+Tagbilaran!I16+Cebu!I16</f>
        <v>0</v>
      </c>
      <c r="L114" s="32">
        <f>NMIF!J115+Cabadbaran!J114+Iligan!J114+Sasa!J115+Zambo!J114+Palawan!J16+Tagbilaran!J16+Cebu!J16</f>
        <v>1</v>
      </c>
      <c r="M114" s="32">
        <f>NMIF!K115+Cabadbaran!K114+Iligan!K114+Sasa!K115+Zambo!K114+Palawan!K16+Tagbilaran!K16+Cebu!K16</f>
        <v>5</v>
      </c>
      <c r="N114" s="32">
        <f t="shared" si="29"/>
        <v>6</v>
      </c>
      <c r="O114" s="32">
        <f>NMIF!L115+Cabadbaran!L114+Iligan!L114+Sasa!L115+Zambo!L114+Palawan!L16+Tagbilaran!L16+Cebu!L16</f>
        <v>0</v>
      </c>
      <c r="P114" s="32">
        <f>NMIF!M115+Cabadbaran!M114+Iligan!M114+Sasa!M115+Zambo!M114+Palawan!M16+Tagbilaran!M16+Cebu!M16</f>
        <v>0</v>
      </c>
      <c r="Q114" s="32">
        <f>NMIF!N115+Cabadbaran!N114+Iligan!N114+Sasa!N115+Zambo!N114+Palawan!N16+Tagbilaran!N16+Cebu!N16</f>
        <v>1</v>
      </c>
      <c r="R114" s="32">
        <f t="shared" si="30"/>
        <v>1</v>
      </c>
      <c r="S114" s="54">
        <f t="shared" si="26"/>
        <v>20</v>
      </c>
      <c r="V114" s="134"/>
      <c r="W114" s="134"/>
    </row>
    <row r="115" spans="1:25" ht="18.600000000000001" thickBot="1">
      <c r="A115" s="29" t="s">
        <v>9</v>
      </c>
      <c r="B115" s="79">
        <f>W113-V96</f>
        <v>112992</v>
      </c>
      <c r="C115" s="32">
        <f>NMIF!C116+Cabadbaran!C115+Iligan!C115+Sasa!C116+Zambo!C115</f>
        <v>10276.5</v>
      </c>
      <c r="D115" s="32">
        <f>NMIF!D116+Cabadbaran!D115+Iligan!D115+Sasa!D116+Zambo!D115</f>
        <v>10832</v>
      </c>
      <c r="E115" s="32">
        <f>NMIF!E116+Cabadbaran!E115+Iligan!E115+Sasa!E116+Zambo!E115</f>
        <v>11358.5</v>
      </c>
      <c r="F115" s="32">
        <f t="shared" si="27"/>
        <v>32467</v>
      </c>
      <c r="G115" s="32">
        <f>NMIF!F116+Cabadbaran!F115+Iligan!F115+Sasa!F116+Zambo!F115</f>
        <v>11433.5</v>
      </c>
      <c r="H115" s="32">
        <f>NMIF!G116+Cabadbaran!G115+Iligan!G115+Sasa!G116+Zambo!G115</f>
        <v>11955</v>
      </c>
      <c r="I115" s="32">
        <f>NMIF!H116+Cabadbaran!H115+Iligan!H115+Sasa!H116+Zambo!H115</f>
        <v>10889.5</v>
      </c>
      <c r="J115" s="32">
        <f t="shared" si="28"/>
        <v>34278</v>
      </c>
      <c r="K115" s="32">
        <f>NMIF!I116+Cabadbaran!I115+Iligan!I115+Sasa!I116+Zambo!I115+Palawan!I17+Tagbilaran!I17+Cebu!I17</f>
        <v>12993</v>
      </c>
      <c r="L115" s="32">
        <f>NMIF!J116+Cabadbaran!J115+Iligan!J115+Sasa!J116+Zambo!J115+Palawan!J17+Tagbilaran!J17+Cebu!J17</f>
        <v>13458.5</v>
      </c>
      <c r="M115" s="32">
        <f>NMIF!K116+Cabadbaran!K115+Iligan!K115+Sasa!K116+Zambo!K115+Palawan!K17+Tagbilaran!K17+Cebu!K17</f>
        <v>13837</v>
      </c>
      <c r="N115" s="32">
        <f t="shared" si="29"/>
        <v>40288.5</v>
      </c>
      <c r="O115" s="32">
        <f>NMIF!L116+Cabadbaran!L115+Iligan!L115+Sasa!L116+Zambo!L115+Palawan!L17+Tagbilaran!L17+Cebu!L17</f>
        <v>13277.5</v>
      </c>
      <c r="P115" s="32">
        <f>NMIF!M116+Cabadbaran!M115+Iligan!M115+Sasa!M116+Zambo!M115+Palawan!M17+Tagbilaran!M17+Cebu!M17</f>
        <v>14443</v>
      </c>
      <c r="Q115" s="32">
        <f>NMIF!N116+Cabadbaran!N115+Iligan!N115+Sasa!N116+Zambo!N115+Palawan!N17+Tagbilaran!N17+Cebu!N17</f>
        <v>14966.5</v>
      </c>
      <c r="R115" s="32">
        <f t="shared" si="30"/>
        <v>42687</v>
      </c>
      <c r="S115" s="53">
        <f>R115+N115+J115+F115</f>
        <v>149720.5</v>
      </c>
      <c r="V115" s="131">
        <f>S115+V96</f>
        <v>794621.63636363635</v>
      </c>
      <c r="W115" s="132"/>
      <c r="X115" s="133" t="s">
        <v>45</v>
      </c>
      <c r="Y115" s="133"/>
    </row>
    <row r="116" spans="1:25" ht="15" thickTop="1"/>
  </sheetData>
  <mergeCells count="30">
    <mergeCell ref="C61:S61"/>
    <mergeCell ref="V72:X73"/>
    <mergeCell ref="V75:W75"/>
    <mergeCell ref="V76:W76"/>
    <mergeCell ref="X76:Y76"/>
    <mergeCell ref="C41:S41"/>
    <mergeCell ref="V52:X53"/>
    <mergeCell ref="V55:W55"/>
    <mergeCell ref="V56:W56"/>
    <mergeCell ref="X56:Y56"/>
    <mergeCell ref="V36:W36"/>
    <mergeCell ref="X36:Y36"/>
    <mergeCell ref="C21:S21"/>
    <mergeCell ref="V35:W35"/>
    <mergeCell ref="V32:X33"/>
    <mergeCell ref="C2:S2"/>
    <mergeCell ref="V16:W16"/>
    <mergeCell ref="V17:W17"/>
    <mergeCell ref="V13:X14"/>
    <mergeCell ref="X17:Y17"/>
    <mergeCell ref="C81:S81"/>
    <mergeCell ref="V92:X93"/>
    <mergeCell ref="V95:W95"/>
    <mergeCell ref="V96:W96"/>
    <mergeCell ref="X96:Y96"/>
    <mergeCell ref="C100:S100"/>
    <mergeCell ref="V111:X112"/>
    <mergeCell ref="V114:W114"/>
    <mergeCell ref="V115:W115"/>
    <mergeCell ref="X115:Y115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7E4B-46D6-439C-B635-75BBE48ABA78}">
  <dimension ref="A1:Y116"/>
  <sheetViews>
    <sheetView topLeftCell="A80" zoomScale="75" zoomScaleNormal="75" workbookViewId="0">
      <selection activeCell="W106" sqref="W106"/>
    </sheetView>
  </sheetViews>
  <sheetFormatPr defaultRowHeight="14.4"/>
  <cols>
    <col min="1" max="1" width="32.5546875" bestFit="1" customWidth="1"/>
    <col min="2" max="2" width="11.5546875" customWidth="1"/>
    <col min="3" max="3" width="11.88671875" customWidth="1"/>
    <col min="4" max="4" width="11.6640625" customWidth="1"/>
    <col min="5" max="5" width="11.44140625" customWidth="1"/>
    <col min="6" max="6" width="10.6640625" customWidth="1"/>
    <col min="7" max="7" width="12.33203125" customWidth="1"/>
    <col min="8" max="8" width="11.5546875" customWidth="1"/>
    <col min="9" max="9" width="12.109375" customWidth="1"/>
    <col min="10" max="10" width="10.6640625" customWidth="1"/>
    <col min="11" max="11" width="11.44140625" customWidth="1"/>
    <col min="12" max="12" width="11.109375" customWidth="1"/>
    <col min="14" max="14" width="10.6640625" customWidth="1"/>
    <col min="15" max="15" width="11" customWidth="1"/>
    <col min="16" max="16" width="10.109375" customWidth="1"/>
    <col min="17" max="17" width="11" customWidth="1"/>
    <col min="18" max="18" width="10.6640625" customWidth="1"/>
    <col min="19" max="19" width="12.77734375" customWidth="1"/>
    <col min="20" max="20" width="8.33203125" style="47" customWidth="1"/>
    <col min="21" max="22" width="5.5546875" customWidth="1"/>
    <col min="23" max="23" width="12.109375" bestFit="1" customWidth="1"/>
  </cols>
  <sheetData>
    <row r="1" spans="1:24" ht="21">
      <c r="A1" s="2" t="s">
        <v>44</v>
      </c>
    </row>
    <row r="2" spans="1:24" ht="15" thickBot="1">
      <c r="C2" s="139">
        <v>2016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8"/>
    </row>
    <row r="3" spans="1:24" ht="15" thickTop="1">
      <c r="A3" s="15" t="s">
        <v>0</v>
      </c>
      <c r="B3" s="16" t="s">
        <v>10</v>
      </c>
      <c r="C3" s="37" t="s">
        <v>16</v>
      </c>
      <c r="D3" s="34" t="s">
        <v>17</v>
      </c>
      <c r="E3" s="38" t="s">
        <v>18</v>
      </c>
      <c r="F3" s="34" t="s">
        <v>39</v>
      </c>
      <c r="G3" s="39" t="s">
        <v>19</v>
      </c>
      <c r="H3" s="34" t="s">
        <v>20</v>
      </c>
      <c r="I3" s="38" t="s">
        <v>21</v>
      </c>
      <c r="J3" s="34" t="s">
        <v>42</v>
      </c>
      <c r="K3" s="37" t="s">
        <v>22</v>
      </c>
      <c r="L3" s="34" t="s">
        <v>23</v>
      </c>
      <c r="M3" s="38" t="s">
        <v>24</v>
      </c>
      <c r="N3" s="34" t="s">
        <v>41</v>
      </c>
      <c r="O3" s="37" t="s">
        <v>25</v>
      </c>
      <c r="P3" s="34" t="s">
        <v>26</v>
      </c>
      <c r="Q3" s="40" t="s">
        <v>27</v>
      </c>
      <c r="R3" s="34" t="s">
        <v>40</v>
      </c>
      <c r="S3" s="34" t="s">
        <v>43</v>
      </c>
    </row>
    <row r="4" spans="1:24">
      <c r="A4" s="9" t="s">
        <v>1</v>
      </c>
      <c r="B4" s="11">
        <v>0</v>
      </c>
      <c r="C4" s="32">
        <f>NMIF!C4+Cabadbaran!C4+Iligan!C4+Sasa!C4+Zambo!C4</f>
        <v>0</v>
      </c>
      <c r="D4" s="32">
        <f>NMIF!D4+Cabadbaran!D4+Iligan!D4+Sasa!D4+Zambo!D4</f>
        <v>0</v>
      </c>
      <c r="E4" s="32">
        <f>NMIF!E4+Cabadbaran!E4+Iligan!E4+Sasa!E4+Zambo!E4</f>
        <v>0</v>
      </c>
      <c r="F4" s="32">
        <f>C4+D4+E4</f>
        <v>0</v>
      </c>
      <c r="G4" s="35">
        <f>NMIF!F4+Cabadbaran!F4+Iligan!F4+Sasa!F4+Zambo!F4</f>
        <v>0</v>
      </c>
      <c r="H4" s="35">
        <f>NMIF!H4+Cabadbaran!H4+Iligan!H4+Sasa!H4+Zambo!H4</f>
        <v>0</v>
      </c>
      <c r="I4" s="35">
        <f>NMIF!I4+Cabadbaran!I4+Iligan!I4+Sasa!I4+Zambo!I4</f>
        <v>0</v>
      </c>
      <c r="J4" s="35">
        <f>G4+H4+I4</f>
        <v>0</v>
      </c>
      <c r="K4" s="41">
        <f>NMIF!I4+Cabadbaran!I4+Iligan!I4+Sasa!I4+Zambo!I4</f>
        <v>0</v>
      </c>
      <c r="L4" s="41">
        <f>NMIF!J4+Cabadbaran!J4+Iligan!J4+Sasa!J4+Zambo!J4</f>
        <v>0</v>
      </c>
      <c r="M4" s="41">
        <f>NMIF!K4+Cabadbaran!K4+Iligan!K4+Sasa!K4+Zambo!K4</f>
        <v>0</v>
      </c>
      <c r="N4" s="41">
        <f>K4+L4+M4</f>
        <v>0</v>
      </c>
      <c r="O4" s="43">
        <f>NMIF!L4+Cabadbaran!L4+Iligan!L4+Sasa!L4+Zambo!L4</f>
        <v>0</v>
      </c>
      <c r="P4" s="43">
        <f>NMIF!M4+Cabadbaran!M4+Iligan!M4+Sasa!M4+Zambo!M4</f>
        <v>0</v>
      </c>
      <c r="Q4" s="43">
        <f>NMIF!N4+Cabadbaran!N4+Iligan!N4+Sasa!N4+Zambo!N4</f>
        <v>0</v>
      </c>
      <c r="R4" s="43">
        <f>O4+P4+Q4</f>
        <v>0</v>
      </c>
      <c r="S4" s="53">
        <f t="shared" ref="S4:S16" si="0">R4+N4+J4+F4</f>
        <v>0</v>
      </c>
    </row>
    <row r="5" spans="1:24">
      <c r="A5" s="9" t="s">
        <v>2</v>
      </c>
      <c r="B5" s="11">
        <v>0</v>
      </c>
      <c r="C5" s="32">
        <f>NMIF!C5+Cabadbaran!C5+Iligan!C5+Sasa!C5+Zambo!C5</f>
        <v>0</v>
      </c>
      <c r="D5" s="32">
        <f>NMIF!D5+Cabadbaran!D5+Iligan!D5+Sasa!D5+Zambo!D5</f>
        <v>0</v>
      </c>
      <c r="E5" s="32">
        <f>NMIF!E5+Cabadbaran!E5+Iligan!E5+Sasa!E5+Zambo!E5</f>
        <v>0</v>
      </c>
      <c r="F5" s="32">
        <f t="shared" ref="F5:F17" si="1">C5+D5+E5</f>
        <v>0</v>
      </c>
      <c r="G5" s="35">
        <f>NMIF!F5+Cabadbaran!F5+Iligan!F5+Sasa!F5+Zambo!F5</f>
        <v>0</v>
      </c>
      <c r="H5" s="35">
        <f>NMIF!H5+Cabadbaran!H5+Iligan!H5+Sasa!H5+Zambo!H5</f>
        <v>0</v>
      </c>
      <c r="I5" s="35">
        <f>NMIF!I5+Cabadbaran!I5+Iligan!I5+Sasa!I5+Zambo!I5</f>
        <v>0</v>
      </c>
      <c r="J5" s="35">
        <f t="shared" ref="J5:J17" si="2">G5+H5+I5</f>
        <v>0</v>
      </c>
      <c r="K5" s="41">
        <f>NMIF!I5+Cabadbaran!I5+Iligan!I5+Sasa!I5+Zambo!I5</f>
        <v>0</v>
      </c>
      <c r="L5" s="41">
        <f>NMIF!J5+Cabadbaran!J5+Iligan!J5+Sasa!J5+Zambo!J5</f>
        <v>0</v>
      </c>
      <c r="M5" s="41">
        <f>NMIF!K5+Cabadbaran!K5+Iligan!K5+Sasa!K5+Zambo!K5</f>
        <v>0</v>
      </c>
      <c r="N5" s="41">
        <f t="shared" ref="N5:N17" si="3">K5+L5+M5</f>
        <v>0</v>
      </c>
      <c r="O5" s="43">
        <f>NMIF!L5+Cabadbaran!L5+Iligan!L5+Sasa!L5+Zambo!L5</f>
        <v>0</v>
      </c>
      <c r="P5" s="43">
        <f>NMIF!M5+Cabadbaran!M5+Iligan!M5+Sasa!M5+Zambo!M5</f>
        <v>0</v>
      </c>
      <c r="Q5" s="43">
        <f>NMIF!N5+Cabadbaran!N5+Iligan!N5+Sasa!N5+Zambo!N5</f>
        <v>0</v>
      </c>
      <c r="R5" s="43">
        <f t="shared" ref="R5:R17" si="4">O5+P5+Q5</f>
        <v>0</v>
      </c>
      <c r="S5" s="53">
        <f t="shared" si="0"/>
        <v>0</v>
      </c>
    </row>
    <row r="6" spans="1:24">
      <c r="A6" s="9" t="s">
        <v>5</v>
      </c>
      <c r="B6" s="11">
        <v>0</v>
      </c>
      <c r="C6" s="32">
        <f>NMIF!C6+Cabadbaran!C6+Iligan!C6+Sasa!C6+Zambo!C6</f>
        <v>0</v>
      </c>
      <c r="D6" s="32">
        <f>NMIF!D6+Cabadbaran!D6+Iligan!D6+Sasa!D6+Zambo!D6</f>
        <v>0</v>
      </c>
      <c r="E6" s="32">
        <f>NMIF!E6+Cabadbaran!E6+Iligan!E6+Sasa!E6+Zambo!E6</f>
        <v>0</v>
      </c>
      <c r="F6" s="32">
        <f t="shared" si="1"/>
        <v>0</v>
      </c>
      <c r="G6" s="35">
        <f>NMIF!F6+Cabadbaran!F6+Iligan!F6+Sasa!F6+Zambo!F6</f>
        <v>0</v>
      </c>
      <c r="H6" s="35">
        <f>NMIF!H6+Cabadbaran!H6+Iligan!H6+Sasa!H6+Zambo!H6</f>
        <v>0</v>
      </c>
      <c r="I6" s="35">
        <f>NMIF!I6+Cabadbaran!I6+Iligan!I6+Sasa!I6+Zambo!I6</f>
        <v>0</v>
      </c>
      <c r="J6" s="35">
        <f t="shared" si="2"/>
        <v>0</v>
      </c>
      <c r="K6" s="41">
        <f>NMIF!I6+Cabadbaran!I6+Iligan!I6+Sasa!I6+Zambo!I6</f>
        <v>0</v>
      </c>
      <c r="L6" s="41">
        <f>NMIF!J6+Cabadbaran!J6+Iligan!J6+Sasa!J6+Zambo!J6</f>
        <v>0</v>
      </c>
      <c r="M6" s="41">
        <f>NMIF!K6+Cabadbaran!K6+Iligan!K6+Sasa!K6+Zambo!K6</f>
        <v>0</v>
      </c>
      <c r="N6" s="41">
        <f t="shared" si="3"/>
        <v>0</v>
      </c>
      <c r="O6" s="43">
        <f>NMIF!L6+Cabadbaran!L6+Iligan!L6+Sasa!L6+Zambo!L6</f>
        <v>0</v>
      </c>
      <c r="P6" s="43">
        <f>NMIF!M6+Cabadbaran!M6+Iligan!M6+Sasa!M6+Zambo!M6</f>
        <v>0</v>
      </c>
      <c r="Q6" s="43">
        <f>NMIF!N6+Cabadbaran!N6+Iligan!N6+Sasa!N6+Zambo!N6</f>
        <v>0</v>
      </c>
      <c r="R6" s="43">
        <f t="shared" si="4"/>
        <v>0</v>
      </c>
      <c r="S6" s="53">
        <f t="shared" si="0"/>
        <v>0</v>
      </c>
    </row>
    <row r="7" spans="1:24">
      <c r="A7" s="9" t="s">
        <v>3</v>
      </c>
      <c r="B7" s="11">
        <v>0</v>
      </c>
      <c r="C7" s="32">
        <f>NMIF!C7+Cabadbaran!C7+Iligan!C7+Sasa!C7+Zambo!C7</f>
        <v>0</v>
      </c>
      <c r="D7" s="32">
        <f>NMIF!D7+Cabadbaran!D7+Iligan!D7+Sasa!D7+Zambo!D7</f>
        <v>0</v>
      </c>
      <c r="E7" s="32">
        <f>NMIF!E7+Cabadbaran!E7+Iligan!E7+Sasa!E7+Zambo!E7</f>
        <v>0</v>
      </c>
      <c r="F7" s="32">
        <f t="shared" si="1"/>
        <v>0</v>
      </c>
      <c r="G7" s="35">
        <f>NMIF!F7+Cabadbaran!F7+Iligan!F7+Sasa!F7+Zambo!F7</f>
        <v>0</v>
      </c>
      <c r="H7" s="35">
        <f>NMIF!H7+Cabadbaran!H7+Iligan!H7+Sasa!H7+Zambo!H7</f>
        <v>0</v>
      </c>
      <c r="I7" s="35">
        <f>NMIF!I7+Cabadbaran!I7+Iligan!I7+Sasa!I7+Zambo!I7</f>
        <v>0</v>
      </c>
      <c r="J7" s="35">
        <f t="shared" si="2"/>
        <v>0</v>
      </c>
      <c r="K7" s="41">
        <f>NMIF!I7+Cabadbaran!I7+Iligan!I7+Sasa!I7+Zambo!I7</f>
        <v>0</v>
      </c>
      <c r="L7" s="41">
        <f>NMIF!J7+Cabadbaran!J7+Iligan!J7+Sasa!J7+Zambo!J7</f>
        <v>0</v>
      </c>
      <c r="M7" s="41">
        <f>NMIF!K7+Cabadbaran!K7+Iligan!K7+Sasa!K7+Zambo!K7</f>
        <v>0</v>
      </c>
      <c r="N7" s="41">
        <f t="shared" si="3"/>
        <v>0</v>
      </c>
      <c r="O7" s="43">
        <f>NMIF!L7+Cabadbaran!L7+Iligan!L7+Sasa!L7+Zambo!L7</f>
        <v>0</v>
      </c>
      <c r="P7" s="43">
        <f>NMIF!M7+Cabadbaran!M7+Iligan!M7+Sasa!M7+Zambo!M7</f>
        <v>0</v>
      </c>
      <c r="Q7" s="43">
        <f>NMIF!N7+Cabadbaran!N7+Iligan!N7+Sasa!N7+Zambo!N7</f>
        <v>0</v>
      </c>
      <c r="R7" s="43">
        <f t="shared" si="4"/>
        <v>0</v>
      </c>
      <c r="S7" s="53">
        <f t="shared" si="0"/>
        <v>0</v>
      </c>
    </row>
    <row r="8" spans="1:24">
      <c r="A8" s="9" t="s">
        <v>6</v>
      </c>
      <c r="B8" s="11" t="s">
        <v>37</v>
      </c>
      <c r="C8" s="32">
        <f>NMIF!C8+Cabadbaran!C8+Iligan!C8+Sasa!C8+Zambo!C8</f>
        <v>8</v>
      </c>
      <c r="D8" s="32">
        <f>NMIF!D8+Cabadbaran!D8+Iligan!D8+Sasa!D8+Zambo!D8</f>
        <v>15</v>
      </c>
      <c r="E8" s="32">
        <f>NMIF!E8+Cabadbaran!E8+Iligan!E8+Sasa!E8+Zambo!E8</f>
        <v>6</v>
      </c>
      <c r="F8" s="32">
        <f t="shared" si="1"/>
        <v>29</v>
      </c>
      <c r="G8" s="35">
        <f>NMIF!F8+Cabadbaran!F8+Iligan!F8+Sasa!F8+Zambo!F8</f>
        <v>14</v>
      </c>
      <c r="H8" s="35">
        <f>NMIF!H8+Cabadbaran!H8+Iligan!H8+Sasa!H8+Zambo!H8</f>
        <v>19</v>
      </c>
      <c r="I8" s="35">
        <f>NMIF!I8+Cabadbaran!I8+Iligan!I8+Sasa!I8+Zambo!I8</f>
        <v>18</v>
      </c>
      <c r="J8" s="35">
        <f t="shared" si="2"/>
        <v>51</v>
      </c>
      <c r="K8" s="41">
        <f>NMIF!I8+Cabadbaran!I8+Iligan!I8+Sasa!I8+Zambo!I8</f>
        <v>18</v>
      </c>
      <c r="L8" s="41">
        <f>NMIF!J8+Cabadbaran!J8+Iligan!J8+Sasa!J8+Zambo!J8</f>
        <v>14</v>
      </c>
      <c r="M8" s="41">
        <f>NMIF!K8+Cabadbaran!K8+Iligan!K8+Sasa!K8+Zambo!K8</f>
        <v>10</v>
      </c>
      <c r="N8" s="41">
        <f t="shared" si="3"/>
        <v>42</v>
      </c>
      <c r="O8" s="43">
        <f>NMIF!L8+Cabadbaran!L8+Iligan!L8+Sasa!L8+Zambo!L8</f>
        <v>14</v>
      </c>
      <c r="P8" s="43">
        <f>NMIF!M8+Cabadbaran!M8+Iligan!M8+Sasa!M8+Zambo!M8</f>
        <v>14</v>
      </c>
      <c r="Q8" s="43">
        <f>NMIF!N8+Cabadbaran!N8+Iligan!N8+Sasa!N8+Zambo!N8</f>
        <v>15</v>
      </c>
      <c r="R8" s="43">
        <f t="shared" si="4"/>
        <v>43</v>
      </c>
      <c r="S8" s="53">
        <f t="shared" si="0"/>
        <v>165</v>
      </c>
    </row>
    <row r="9" spans="1:24">
      <c r="A9" s="9" t="s">
        <v>7</v>
      </c>
      <c r="B9" s="11">
        <v>0</v>
      </c>
      <c r="C9" s="32">
        <f>NMIF!C9+Cabadbaran!C9+Iligan!C9+Sasa!C9+Zambo!C9</f>
        <v>0</v>
      </c>
      <c r="D9" s="32">
        <f>NMIF!D9+Cabadbaran!D9+Iligan!D9+Sasa!D9+Zambo!D9</f>
        <v>0</v>
      </c>
      <c r="E9" s="32">
        <f>NMIF!E9+Cabadbaran!E9+Iligan!E9+Sasa!E9+Zambo!E9</f>
        <v>0</v>
      </c>
      <c r="F9" s="32">
        <f t="shared" si="1"/>
        <v>0</v>
      </c>
      <c r="G9" s="35">
        <f>NMIF!F9+Cabadbaran!F9+Iligan!F9+Sasa!F9+Zambo!F9</f>
        <v>0</v>
      </c>
      <c r="H9" s="35">
        <f>NMIF!H9+Cabadbaran!H9+Iligan!H9+Sasa!H9+Zambo!H9</f>
        <v>0</v>
      </c>
      <c r="I9" s="35">
        <f>NMIF!I9+Cabadbaran!I9+Iligan!I9+Sasa!I9+Zambo!I9</f>
        <v>0</v>
      </c>
      <c r="J9" s="35">
        <f t="shared" si="2"/>
        <v>0</v>
      </c>
      <c r="K9" s="41">
        <f>NMIF!I9+Cabadbaran!I9+Iligan!I9+Sasa!I9+Zambo!I9</f>
        <v>0</v>
      </c>
      <c r="L9" s="41">
        <f>NMIF!J9+Cabadbaran!J9+Iligan!J9+Sasa!J9+Zambo!J9</f>
        <v>0</v>
      </c>
      <c r="M9" s="41">
        <f>NMIF!K9+Cabadbaran!K9+Iligan!K9+Sasa!K9+Zambo!K9</f>
        <v>0</v>
      </c>
      <c r="N9" s="41">
        <f t="shared" si="3"/>
        <v>0</v>
      </c>
      <c r="O9" s="43">
        <f>NMIF!L9+Cabadbaran!L9+Iligan!L9+Sasa!L9+Zambo!L9</f>
        <v>0</v>
      </c>
      <c r="P9" s="43">
        <f>NMIF!M9+Cabadbaran!M9+Iligan!M9+Sasa!M9+Zambo!M9</f>
        <v>0</v>
      </c>
      <c r="Q9" s="43">
        <f>NMIF!N9+Cabadbaran!N9+Iligan!N9+Sasa!N9+Zambo!N9</f>
        <v>0</v>
      </c>
      <c r="R9" s="43">
        <f t="shared" si="4"/>
        <v>0</v>
      </c>
      <c r="S9" s="53">
        <f t="shared" si="0"/>
        <v>0</v>
      </c>
    </row>
    <row r="10" spans="1:24">
      <c r="A10" s="9" t="s">
        <v>8</v>
      </c>
      <c r="B10" s="11">
        <v>0</v>
      </c>
      <c r="C10" s="32">
        <f>NMIF!C10+Cabadbaran!C10+Iligan!C10+Sasa!C10+Zambo!C10</f>
        <v>0</v>
      </c>
      <c r="D10" s="32">
        <f>NMIF!D10+Cabadbaran!D10+Iligan!D10+Sasa!D10+Zambo!D10</f>
        <v>0</v>
      </c>
      <c r="E10" s="32">
        <f>NMIF!E10+Cabadbaran!E10+Iligan!E10+Sasa!E10+Zambo!E10</f>
        <v>0</v>
      </c>
      <c r="F10" s="32">
        <f t="shared" si="1"/>
        <v>0</v>
      </c>
      <c r="G10" s="35">
        <f>NMIF!F10+Cabadbaran!F10+Iligan!F10+Sasa!F10+Zambo!F10</f>
        <v>0</v>
      </c>
      <c r="H10" s="35">
        <f>NMIF!H10+Cabadbaran!H10+Iligan!H10+Sasa!H10+Zambo!H10</f>
        <v>0</v>
      </c>
      <c r="I10" s="35">
        <f>NMIF!I10+Cabadbaran!I10+Iligan!I10+Sasa!I10+Zambo!I10</f>
        <v>0</v>
      </c>
      <c r="J10" s="35">
        <f t="shared" si="2"/>
        <v>0</v>
      </c>
      <c r="K10" s="41">
        <f>NMIF!I10+Cabadbaran!I10+Iligan!I10+Sasa!I10+Zambo!I10</f>
        <v>0</v>
      </c>
      <c r="L10" s="41">
        <f>NMIF!J10+Cabadbaran!J10+Iligan!J10+Sasa!J10+Zambo!J10</f>
        <v>0</v>
      </c>
      <c r="M10" s="41">
        <f>NMIF!K10+Cabadbaran!K10+Iligan!K10+Sasa!K10+Zambo!K10</f>
        <v>0</v>
      </c>
      <c r="N10" s="41">
        <f t="shared" si="3"/>
        <v>0</v>
      </c>
      <c r="O10" s="43">
        <f>NMIF!L10+Cabadbaran!L10+Iligan!L10+Sasa!L10+Zambo!L10</f>
        <v>0</v>
      </c>
      <c r="P10" s="43">
        <f>NMIF!M10+Cabadbaran!M10+Iligan!M10+Sasa!M10+Zambo!M10</f>
        <v>0</v>
      </c>
      <c r="Q10" s="43">
        <f>NMIF!N10+Cabadbaran!N10+Iligan!N10+Sasa!N10+Zambo!N10</f>
        <v>0</v>
      </c>
      <c r="R10" s="43">
        <f t="shared" si="4"/>
        <v>0</v>
      </c>
      <c r="S10" s="53">
        <f t="shared" si="0"/>
        <v>0</v>
      </c>
    </row>
    <row r="11" spans="1:24">
      <c r="A11" s="9" t="s">
        <v>13</v>
      </c>
      <c r="B11" s="11">
        <v>0</v>
      </c>
      <c r="C11" s="32">
        <f>NMIF!C11+Cabadbaran!C11+Iligan!C11+Sasa!C11+Zambo!C11</f>
        <v>0</v>
      </c>
      <c r="D11" s="32">
        <f>NMIF!D11+Cabadbaran!D11+Iligan!D11+Sasa!D11+Zambo!D11</f>
        <v>0</v>
      </c>
      <c r="E11" s="32">
        <f>NMIF!E11+Cabadbaran!E11+Iligan!E11+Sasa!E11+Zambo!E11</f>
        <v>0</v>
      </c>
      <c r="F11" s="32">
        <f t="shared" si="1"/>
        <v>0</v>
      </c>
      <c r="G11" s="35">
        <f>NMIF!F11+Cabadbaran!F11+Iligan!F11+Sasa!F11+Zambo!F11</f>
        <v>0</v>
      </c>
      <c r="H11" s="35">
        <f>NMIF!H11+Cabadbaran!H11+Iligan!H11+Sasa!H11+Zambo!H11</f>
        <v>0</v>
      </c>
      <c r="I11" s="35">
        <f>NMIF!H11+Cabadbaran!H11+Iligan!H11+Sasa!H11+Zambo!H11</f>
        <v>0</v>
      </c>
      <c r="J11" s="35">
        <f t="shared" si="2"/>
        <v>0</v>
      </c>
      <c r="K11" s="41">
        <f>NMIF!I11+Cabadbaran!I11+Iligan!I11+Sasa!I11+Zambo!I11</f>
        <v>1</v>
      </c>
      <c r="L11" s="41">
        <f>NMIF!J11+Cabadbaran!J11+Iligan!J11+Sasa!J11+Zambo!J11</f>
        <v>0</v>
      </c>
      <c r="M11" s="41">
        <f>NMIF!K11+Cabadbaran!K11+Iligan!K11+Sasa!K11+Zambo!K11</f>
        <v>0</v>
      </c>
      <c r="N11" s="41">
        <f t="shared" si="3"/>
        <v>1</v>
      </c>
      <c r="O11" s="43">
        <f>NMIF!L11+Cabadbaran!L11+Iligan!L11+Sasa!L11+Zambo!L11</f>
        <v>0</v>
      </c>
      <c r="P11" s="43">
        <f>NMIF!M11+Cabadbaran!M11+Iligan!M11+Sasa!M11+Zambo!M11</f>
        <v>0</v>
      </c>
      <c r="Q11" s="43">
        <f>NMIF!N11+Cabadbaran!N11+Iligan!N11+Sasa!N11+Zambo!N11</f>
        <v>0</v>
      </c>
      <c r="R11" s="43">
        <f t="shared" si="4"/>
        <v>0</v>
      </c>
      <c r="S11" s="54">
        <f t="shared" si="0"/>
        <v>1</v>
      </c>
    </row>
    <row r="12" spans="1:24">
      <c r="A12" s="9" t="s">
        <v>14</v>
      </c>
      <c r="B12" s="11">
        <v>0</v>
      </c>
      <c r="C12" s="32">
        <f>NMIF!C12+Cabadbaran!C12+Iligan!C12+Sasa!C12+Zambo!C12</f>
        <v>0</v>
      </c>
      <c r="D12" s="32">
        <f>NMIF!D12+Cabadbaran!D12+Iligan!D12+Sasa!D12+Zambo!D12</f>
        <v>0</v>
      </c>
      <c r="E12" s="32">
        <f>NMIF!E12+Cabadbaran!E12+Iligan!E12+Sasa!E12+Zambo!E12</f>
        <v>0</v>
      </c>
      <c r="F12" s="32">
        <f t="shared" si="1"/>
        <v>0</v>
      </c>
      <c r="G12" s="35">
        <f>NMIF!F12+Cabadbaran!F12+Iligan!F12+Sasa!F12+Zambo!F12</f>
        <v>0</v>
      </c>
      <c r="H12" s="35">
        <f>NMIF!H12+Cabadbaran!H12+Iligan!H12+Sasa!H12+Zambo!H12</f>
        <v>0</v>
      </c>
      <c r="I12" s="35">
        <f>NMIF!I12+Cabadbaran!I12+Iligan!I12+Sasa!I12+Zambo!I12</f>
        <v>0</v>
      </c>
      <c r="J12" s="35">
        <f t="shared" si="2"/>
        <v>0</v>
      </c>
      <c r="K12" s="41">
        <f>NMIF!I12+Cabadbaran!I12+Iligan!I12+Sasa!I12+Zambo!I12</f>
        <v>0</v>
      </c>
      <c r="L12" s="41">
        <f>NMIF!J12+Cabadbaran!J12+Iligan!J12+Sasa!J12+Zambo!J12</f>
        <v>0</v>
      </c>
      <c r="M12" s="41">
        <f>NMIF!K12+Cabadbaran!K12+Iligan!K12+Sasa!K12+Zambo!K12</f>
        <v>0</v>
      </c>
      <c r="N12" s="41">
        <f t="shared" si="3"/>
        <v>0</v>
      </c>
      <c r="O12" s="43">
        <f>NMIF!L12+Cabadbaran!L12+Iligan!L12+Sasa!L12+Zambo!L12</f>
        <v>0</v>
      </c>
      <c r="P12" s="43">
        <f>NMIF!M12+Cabadbaran!M12+Iligan!M12+Sasa!M12+Zambo!M12</f>
        <v>0</v>
      </c>
      <c r="Q12" s="43">
        <f>NMIF!N12+Cabadbaran!N12+Iligan!N12+Sasa!N12+Zambo!N12</f>
        <v>0</v>
      </c>
      <c r="R12" s="43">
        <f t="shared" si="4"/>
        <v>0</v>
      </c>
      <c r="S12" s="53">
        <f t="shared" si="0"/>
        <v>0</v>
      </c>
    </row>
    <row r="13" spans="1:24">
      <c r="A13" s="9" t="s">
        <v>15</v>
      </c>
      <c r="B13" s="11">
        <v>0</v>
      </c>
      <c r="C13" s="32">
        <f>NMIF!C13+Cabadbaran!C13+Iligan!C13+Sasa!C13+Zambo!C13</f>
        <v>0</v>
      </c>
      <c r="D13" s="32">
        <f>NMIF!D13+Cabadbaran!D13+Iligan!D13+Sasa!D13+Zambo!D13</f>
        <v>0</v>
      </c>
      <c r="E13" s="32">
        <f>NMIF!E13+Cabadbaran!E13+Iligan!E13+Sasa!E13+Zambo!E13</f>
        <v>0</v>
      </c>
      <c r="F13" s="32">
        <f t="shared" si="1"/>
        <v>0</v>
      </c>
      <c r="G13" s="35">
        <f>NMIF!F13+Cabadbaran!F13+Iligan!F13+Sasa!F13+Zambo!F13</f>
        <v>0</v>
      </c>
      <c r="H13" s="35">
        <f>NMIF!H13+Cabadbaran!H13+Iligan!H13+Sasa!H13+Zambo!H13</f>
        <v>0</v>
      </c>
      <c r="I13" s="35">
        <f>NMIF!I13+Cabadbaran!I13+Iligan!I13+Sasa!I13+Zambo!I13</f>
        <v>0</v>
      </c>
      <c r="J13" s="35">
        <f t="shared" si="2"/>
        <v>0</v>
      </c>
      <c r="K13" s="41">
        <f>NMIF!I13+Cabadbaran!I13+Iligan!I13+Sasa!I13+Zambo!I13</f>
        <v>0</v>
      </c>
      <c r="L13" s="41">
        <f>NMIF!J13+Cabadbaran!J13+Iligan!J13+Sasa!J13+Zambo!J13</f>
        <v>0</v>
      </c>
      <c r="M13" s="41">
        <f>NMIF!K13+Cabadbaran!K13+Iligan!K13+Sasa!K13+Zambo!K13</f>
        <v>0</v>
      </c>
      <c r="N13" s="41">
        <f t="shared" si="3"/>
        <v>0</v>
      </c>
      <c r="O13" s="43">
        <f>NMIF!L13+Cabadbaran!L13+Iligan!L13+Sasa!L13+Zambo!L13</f>
        <v>0</v>
      </c>
      <c r="P13" s="43">
        <f>NMIF!M13+Cabadbaran!M13+Iligan!M13+Sasa!M13+Zambo!M13</f>
        <v>0</v>
      </c>
      <c r="Q13" s="43">
        <f>NMIF!N13+Cabadbaran!N13+Iligan!N13+Sasa!N13+Zambo!N13</f>
        <v>0</v>
      </c>
      <c r="R13" s="43">
        <f t="shared" si="4"/>
        <v>0</v>
      </c>
      <c r="S13" s="53">
        <f t="shared" si="0"/>
        <v>0</v>
      </c>
      <c r="V13" s="130" t="s">
        <v>46</v>
      </c>
      <c r="W13" s="130"/>
      <c r="X13" s="130"/>
    </row>
    <row r="14" spans="1:24">
      <c r="A14" s="9" t="s">
        <v>4</v>
      </c>
      <c r="B14" s="11">
        <v>0</v>
      </c>
      <c r="C14" s="32">
        <f>NMIF!C14+Cabadbaran!C14+Iligan!C14+Sasa!C14+Zambo!C14</f>
        <v>0</v>
      </c>
      <c r="D14" s="32">
        <f>NMIF!D14+Cabadbaran!D14+Iligan!D14+Sasa!D14+Zambo!D14</f>
        <v>0</v>
      </c>
      <c r="E14" s="32">
        <f>NMIF!E14+Cabadbaran!E14+Iligan!E14+Sasa!E14+Zambo!E14</f>
        <v>0</v>
      </c>
      <c r="F14" s="32">
        <f t="shared" si="1"/>
        <v>0</v>
      </c>
      <c r="G14" s="35">
        <f>NMIF!F14+Cabadbaran!F14+Iligan!F14+Sasa!F14+Zambo!F14</f>
        <v>0</v>
      </c>
      <c r="H14" s="35">
        <f>NMIF!H14+Cabadbaran!H14+Iligan!H14+Sasa!H14+Zambo!H14</f>
        <v>0</v>
      </c>
      <c r="I14" s="35">
        <f>NMIF!I14+Cabadbaran!I14+Iligan!I14+Sasa!I14+Zambo!I14</f>
        <v>0</v>
      </c>
      <c r="J14" s="35">
        <f t="shared" si="2"/>
        <v>0</v>
      </c>
      <c r="K14" s="41">
        <f>NMIF!I14+Cabadbaran!I14+Iligan!I14+Sasa!I14+Zambo!I14</f>
        <v>0</v>
      </c>
      <c r="L14" s="41">
        <f>NMIF!J14+Cabadbaran!J14+Iligan!J14+Sasa!J14+Zambo!J14</f>
        <v>0</v>
      </c>
      <c r="M14" s="41">
        <f>NMIF!K14+Cabadbaran!K14+Iligan!K14+Sasa!K14+Zambo!K14</f>
        <v>0</v>
      </c>
      <c r="N14" s="41">
        <f t="shared" si="3"/>
        <v>0</v>
      </c>
      <c r="O14" s="43">
        <f>NMIF!L14+Cabadbaran!L14+Iligan!L14+Sasa!L14+Zambo!L14</f>
        <v>0</v>
      </c>
      <c r="P14" s="43">
        <f>NMIF!M14+Cabadbaran!M14+Iligan!M14+Sasa!M14+Zambo!M14</f>
        <v>0</v>
      </c>
      <c r="Q14" s="43">
        <f>NMIF!N14+Cabadbaran!N14+Iligan!N14+Sasa!N14+Zambo!N14</f>
        <v>0</v>
      </c>
      <c r="R14" s="43">
        <f t="shared" si="4"/>
        <v>0</v>
      </c>
      <c r="S14" s="53">
        <f t="shared" si="0"/>
        <v>0</v>
      </c>
      <c r="V14" s="130"/>
      <c r="W14" s="130"/>
      <c r="X14" s="130"/>
    </row>
    <row r="15" spans="1:24" ht="18">
      <c r="A15" s="9" t="s">
        <v>12</v>
      </c>
      <c r="B15" s="11">
        <v>0</v>
      </c>
      <c r="C15" s="32">
        <f>NMIF!C15+Cabadbaran!C15+Iligan!C15+Sasa!C15+Zambo!C15</f>
        <v>0</v>
      </c>
      <c r="D15" s="32">
        <f>NMIF!D15+Cabadbaran!D15+Iligan!D15+Sasa!D15+Zambo!D15</f>
        <v>0</v>
      </c>
      <c r="E15" s="32">
        <f>NMIF!E15+Cabadbaran!E15+Iligan!E15+Sasa!E15+Zambo!E15</f>
        <v>0</v>
      </c>
      <c r="F15" s="32">
        <f t="shared" si="1"/>
        <v>0</v>
      </c>
      <c r="G15" s="35">
        <f>NMIF!F15+Cabadbaran!F15+Iligan!F15+Sasa!F15+Zambo!F15</f>
        <v>0</v>
      </c>
      <c r="H15" s="35">
        <f>NMIF!H15+Cabadbaran!H15+Iligan!H15+Sasa!H15+Zambo!H15</f>
        <v>0</v>
      </c>
      <c r="I15" s="35">
        <f>NMIF!I15+Cabadbaran!I15+Iligan!I15+Sasa!I15+Zambo!I15</f>
        <v>0</v>
      </c>
      <c r="J15" s="35">
        <f t="shared" si="2"/>
        <v>0</v>
      </c>
      <c r="K15" s="41">
        <f>NMIF!I15+Cabadbaran!I15+Iligan!I15+Sasa!I15+Zambo!I15</f>
        <v>0</v>
      </c>
      <c r="L15" s="41">
        <f>NMIF!J15+Cabadbaran!J15+Iligan!J15+Sasa!J15+Zambo!J15</f>
        <v>0</v>
      </c>
      <c r="M15" s="41">
        <f>NMIF!K15+Cabadbaran!K15+Iligan!K15+Sasa!K15+Zambo!K15</f>
        <v>0</v>
      </c>
      <c r="N15" s="41">
        <f t="shared" si="3"/>
        <v>0</v>
      </c>
      <c r="O15" s="43">
        <f>NMIF!L15+Cabadbaran!L15+Iligan!L15+Sasa!L15+Zambo!L15</f>
        <v>0</v>
      </c>
      <c r="P15" s="43">
        <f>NMIF!M15+Cabadbaran!M15+Iligan!M15+Sasa!M15+Zambo!M15</f>
        <v>0</v>
      </c>
      <c r="Q15" s="43">
        <f>NMIF!N15+Cabadbaran!N15+Iligan!N15+Sasa!N15+Zambo!N15</f>
        <v>0</v>
      </c>
      <c r="R15" s="43">
        <f t="shared" si="4"/>
        <v>0</v>
      </c>
      <c r="S15" s="53">
        <f t="shared" si="0"/>
        <v>0</v>
      </c>
      <c r="W15" s="45">
        <v>300000</v>
      </c>
    </row>
    <row r="16" spans="1:24" ht="18" thickBot="1">
      <c r="A16" s="9" t="s">
        <v>30</v>
      </c>
      <c r="B16" s="11" t="s">
        <v>38</v>
      </c>
      <c r="C16" s="32">
        <f>NMIF!C16+Cabadbaran!C16+Iligan!C16+Sasa!C16+Zambo!C16</f>
        <v>0</v>
      </c>
      <c r="D16" s="32">
        <f>NMIF!D16+Cabadbaran!D16+Iligan!D16+Sasa!D16+Zambo!D16</f>
        <v>2</v>
      </c>
      <c r="E16" s="32">
        <f>NMIF!E16+Cabadbaran!E16+Iligan!E16+Sasa!E16+Zambo!E16</f>
        <v>1</v>
      </c>
      <c r="F16" s="32">
        <f t="shared" si="1"/>
        <v>3</v>
      </c>
      <c r="G16" s="35">
        <f>NMIF!F16+Cabadbaran!F16+Iligan!F16+Sasa!F16+Zambo!F16</f>
        <v>2</v>
      </c>
      <c r="H16" s="35">
        <f>NMIF!H16+Cabadbaran!H16+Iligan!H16+Sasa!H16+Zambo!H16</f>
        <v>1</v>
      </c>
      <c r="I16" s="35">
        <f>NMIF!I16+Cabadbaran!I16+Iligan!I16+Sasa!I16+Zambo!I16</f>
        <v>2</v>
      </c>
      <c r="J16" s="35">
        <f t="shared" si="2"/>
        <v>5</v>
      </c>
      <c r="K16" s="41">
        <f>NMIF!I16+Cabadbaran!I16+Iligan!I16+Sasa!I16+Zambo!I16</f>
        <v>2</v>
      </c>
      <c r="L16" s="41">
        <f>NMIF!J16+Cabadbaran!J16+Iligan!J16+Sasa!J16+Zambo!J16</f>
        <v>1</v>
      </c>
      <c r="M16" s="41">
        <f>NMIF!K16+Cabadbaran!K16+Iligan!K16+Sasa!K16+Zambo!K16</f>
        <v>1</v>
      </c>
      <c r="N16" s="41">
        <f t="shared" si="3"/>
        <v>4</v>
      </c>
      <c r="O16" s="43">
        <f>NMIF!L16+Cabadbaran!L16+Iligan!L16+Sasa!L16+Zambo!L16</f>
        <v>1</v>
      </c>
      <c r="P16" s="43">
        <f>NMIF!M16+Cabadbaran!M16+Iligan!M16+Sasa!M16+Zambo!M16</f>
        <v>1</v>
      </c>
      <c r="Q16" s="43">
        <f>NMIF!N16+Cabadbaran!N16+Iligan!N16+Sasa!N16+Zambo!N16</f>
        <v>2</v>
      </c>
      <c r="R16" s="43">
        <f t="shared" si="4"/>
        <v>4</v>
      </c>
      <c r="S16" s="54">
        <f t="shared" si="0"/>
        <v>16</v>
      </c>
      <c r="V16" s="134"/>
      <c r="W16" s="134"/>
    </row>
    <row r="17" spans="1:25" s="31" customFormat="1" ht="18.600000000000001" thickBot="1">
      <c r="A17" s="29" t="s">
        <v>9</v>
      </c>
      <c r="B17" s="30"/>
      <c r="C17" s="33">
        <f>NMIF!C17+Cabadbaran!C17+Iligan!C17+Sasa!C17+Zambo!C17</f>
        <v>7071.5</v>
      </c>
      <c r="D17" s="33">
        <f>NMIF!D17+Cabadbaran!D17+Iligan!D17+Sasa!D17+Zambo!D17</f>
        <v>7405.5</v>
      </c>
      <c r="E17" s="33">
        <f>NMIF!E17+Cabadbaran!E17+Iligan!E17+Sasa!E17+Zambo!E17</f>
        <v>8221.5</v>
      </c>
      <c r="F17" s="33">
        <f t="shared" si="1"/>
        <v>22698.5</v>
      </c>
      <c r="G17" s="36">
        <f>NMIF!F17+Cabadbaran!F17+Iligan!F17+Sasa!F17+Zambo!F17</f>
        <v>7668.5</v>
      </c>
      <c r="H17" s="36">
        <f>NMIF!H17+Cabadbaran!H17+Iligan!H17+Sasa!H17+Zambo!H17</f>
        <v>9635.5</v>
      </c>
      <c r="I17" s="36">
        <f>NMIF!I17+Cabadbaran!I17+Iligan!I17+Sasa!I17+Zambo!I17</f>
        <v>10136.5</v>
      </c>
      <c r="J17" s="36">
        <f t="shared" si="2"/>
        <v>27440.5</v>
      </c>
      <c r="K17" s="42">
        <f>NMIF!I17+Cabadbaran!I17+Iligan!I17+Sasa!I17+Zambo!I17</f>
        <v>10136.5</v>
      </c>
      <c r="L17" s="42">
        <f>NMIF!J17+Cabadbaran!J17+Iligan!J17+Sasa!J17+Zambo!J17</f>
        <v>9899.5</v>
      </c>
      <c r="M17" s="42">
        <f>NMIF!K17+Cabadbaran!K17+Iligan!K17+Sasa!K17+Zambo!K17</f>
        <v>9528.5</v>
      </c>
      <c r="N17" s="42">
        <f t="shared" si="3"/>
        <v>29564.5</v>
      </c>
      <c r="O17" s="44">
        <f>NMIF!L17+Cabadbaran!L17+Iligan!L17+Sasa!L17+Zambo!L17</f>
        <v>10320</v>
      </c>
      <c r="P17" s="44">
        <f>NMIF!M17+Cabadbaran!M17+Iligan!M17+Sasa!M17+Zambo!M17</f>
        <v>10458.5</v>
      </c>
      <c r="Q17" s="44">
        <f>NMIF!N17+Cabadbaran!N17+Iligan!N17+Sasa!N17+Zambo!N17</f>
        <v>10617.636363636364</v>
      </c>
      <c r="R17" s="44">
        <f t="shared" si="4"/>
        <v>31396.136363636364</v>
      </c>
      <c r="S17" s="53">
        <f>R17+N17+J17+F17</f>
        <v>111099.63636363637</v>
      </c>
      <c r="T17" s="47"/>
      <c r="V17" s="131">
        <f>W15-S17</f>
        <v>188900.36363636365</v>
      </c>
      <c r="W17" s="132"/>
      <c r="X17" s="133" t="s">
        <v>45</v>
      </c>
      <c r="Y17" s="133"/>
    </row>
    <row r="18" spans="1:25" ht="15" thickTop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25">
      <c r="S19" s="31"/>
      <c r="T19" s="48"/>
    </row>
    <row r="20" spans="1:25" ht="21">
      <c r="A20" s="2" t="s">
        <v>51</v>
      </c>
      <c r="T20" s="48"/>
    </row>
    <row r="21" spans="1:25" ht="15" thickBot="1">
      <c r="A21" s="58" t="s">
        <v>50</v>
      </c>
      <c r="B21" s="60">
        <f>NMIF!B21+Cabadbaran!B21+Iligan!B21+Sasa!B21+Zambo!B21</f>
        <v>36</v>
      </c>
      <c r="C21" s="137">
        <v>2017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8"/>
      <c r="T21" s="48" t="s">
        <v>28</v>
      </c>
    </row>
    <row r="22" spans="1:25" ht="15" thickTop="1">
      <c r="A22" s="15" t="s">
        <v>0</v>
      </c>
      <c r="B22" s="59" t="s">
        <v>10</v>
      </c>
      <c r="C22" s="37" t="s">
        <v>16</v>
      </c>
      <c r="D22" s="34" t="s">
        <v>17</v>
      </c>
      <c r="E22" s="38" t="s">
        <v>18</v>
      </c>
      <c r="F22" s="34" t="s">
        <v>39</v>
      </c>
      <c r="G22" s="39" t="s">
        <v>19</v>
      </c>
      <c r="H22" s="34" t="s">
        <v>20</v>
      </c>
      <c r="I22" s="38" t="s">
        <v>21</v>
      </c>
      <c r="J22" s="34" t="s">
        <v>42</v>
      </c>
      <c r="K22" s="37" t="s">
        <v>22</v>
      </c>
      <c r="L22" s="34" t="s">
        <v>23</v>
      </c>
      <c r="M22" s="38" t="s">
        <v>24</v>
      </c>
      <c r="N22" s="34" t="s">
        <v>41</v>
      </c>
      <c r="O22" s="37" t="s">
        <v>25</v>
      </c>
      <c r="P22" s="34" t="s">
        <v>26</v>
      </c>
      <c r="Q22" s="40" t="s">
        <v>27</v>
      </c>
      <c r="R22" s="34" t="s">
        <v>40</v>
      </c>
      <c r="S22" s="34" t="s">
        <v>43</v>
      </c>
      <c r="T22" s="48" t="s">
        <v>28</v>
      </c>
    </row>
    <row r="23" spans="1:25">
      <c r="A23" s="9" t="s">
        <v>1</v>
      </c>
      <c r="B23" s="11">
        <v>0</v>
      </c>
      <c r="C23" s="32">
        <f>NMIF!C23+Cabadbaran!C23+Iligan!C23+Sasa!C23+Zambo!C23</f>
        <v>0</v>
      </c>
      <c r="D23" s="32">
        <f>NMIF!D23+Cabadbaran!D23+Iligan!D23+Sasa!D23+Zambo!D23</f>
        <v>0</v>
      </c>
      <c r="E23" s="32">
        <f>NMIF!E23+Cabadbaran!E23+Iligan!E23+Sasa!E23+Zambo!E23</f>
        <v>0</v>
      </c>
      <c r="F23" s="32">
        <f>C23+D23+E23</f>
        <v>0</v>
      </c>
      <c r="G23" s="35">
        <f>NMIF!F23+Cabadbaran!F23+Iligan!F23+Sasa!F23+Zambo!F23</f>
        <v>0</v>
      </c>
      <c r="H23" s="35">
        <f>NMIF!H23+Cabadbaran!H23+Iligan!H23+Sasa!H23+Zambo!H23</f>
        <v>0</v>
      </c>
      <c r="I23" s="35">
        <f>NMIF!I23+Cabadbaran!I23+Iligan!I23+Sasa!I23+Zambo!I23</f>
        <v>0</v>
      </c>
      <c r="J23" s="35">
        <f>G23+H23+I23</f>
        <v>0</v>
      </c>
      <c r="K23" s="41">
        <f>NMIF!I23+Cabadbaran!I23+Iligan!I23+Sasa!I23+Zambo!I23</f>
        <v>0</v>
      </c>
      <c r="L23" s="41">
        <f>NMIF!J23+Cabadbaran!J23+Iligan!J23+Sasa!J23+Zambo!J23</f>
        <v>0</v>
      </c>
      <c r="M23" s="41">
        <f>NMIF!K23+Cabadbaran!K23+Iligan!K23+Sasa!K23+Zambo!K23</f>
        <v>0</v>
      </c>
      <c r="N23" s="41">
        <f>K23+L23+M23</f>
        <v>0</v>
      </c>
      <c r="O23" s="43">
        <f>NMIF!L23+Cabadbaran!L23+Iligan!L23+Sasa!L23+Zambo!L23</f>
        <v>0</v>
      </c>
      <c r="P23" s="43">
        <f>NMIF!M23+Cabadbaran!M23+Iligan!M23+Sasa!M23+Zambo!M23</f>
        <v>0</v>
      </c>
      <c r="Q23" s="43">
        <f>NMIF!N23+Cabadbaran!N23+Iligan!N23+Sasa!N23+Zambo!N23</f>
        <v>0</v>
      </c>
      <c r="R23" s="43">
        <f>O23+P23+Q23</f>
        <v>0</v>
      </c>
      <c r="S23" s="53">
        <f t="shared" ref="S23:S35" si="5">R23+N23+J23+F23</f>
        <v>0</v>
      </c>
      <c r="T23" s="48" t="s">
        <v>28</v>
      </c>
    </row>
    <row r="24" spans="1:25">
      <c r="A24" s="9" t="s">
        <v>2</v>
      </c>
      <c r="B24" s="11">
        <v>0</v>
      </c>
      <c r="C24" s="32">
        <f>NMIF!C24+Cabadbaran!C24+Iligan!C24+Sasa!C24+Zambo!C24</f>
        <v>0</v>
      </c>
      <c r="D24" s="32">
        <f>NMIF!D24+Cabadbaran!D24+Iligan!D24+Sasa!D24+Zambo!D24</f>
        <v>0</v>
      </c>
      <c r="E24" s="32">
        <f>NMIF!E24+Cabadbaran!E24+Iligan!E24+Sasa!E24+Zambo!E24</f>
        <v>0</v>
      </c>
      <c r="F24" s="32">
        <f t="shared" ref="F24:F36" si="6">C24+D24+E24</f>
        <v>0</v>
      </c>
      <c r="G24" s="35">
        <f>NMIF!F24+Cabadbaran!F24+Iligan!F24+Sasa!F24+Zambo!F24</f>
        <v>0</v>
      </c>
      <c r="H24" s="35">
        <f>NMIF!H24+Cabadbaran!H24+Iligan!H24+Sasa!H24+Zambo!H24</f>
        <v>0</v>
      </c>
      <c r="I24" s="35">
        <f>NMIF!I24+Cabadbaran!I24+Iligan!I24+Sasa!I24+Zambo!I24</f>
        <v>0</v>
      </c>
      <c r="J24" s="35">
        <f t="shared" ref="J24:J36" si="7">G24+H24+I24</f>
        <v>0</v>
      </c>
      <c r="K24" s="41">
        <f>NMIF!I24+Cabadbaran!I24+Iligan!I24+Sasa!I24+Zambo!I24</f>
        <v>0</v>
      </c>
      <c r="L24" s="41">
        <f>NMIF!J24+Cabadbaran!J24+Iligan!J24+Sasa!J24+Zambo!J24</f>
        <v>0</v>
      </c>
      <c r="M24" s="41">
        <f>NMIF!K24+Cabadbaran!K24+Iligan!K24+Sasa!K24+Zambo!K24</f>
        <v>0</v>
      </c>
      <c r="N24" s="41">
        <f t="shared" ref="N24:N36" si="8">K24+L24+M24</f>
        <v>0</v>
      </c>
      <c r="O24" s="43">
        <f>NMIF!L24+Cabadbaran!L24+Iligan!L24+Sasa!L24+Zambo!L24</f>
        <v>0</v>
      </c>
      <c r="P24" s="43">
        <f>NMIF!M24+Cabadbaran!M24+Iligan!M24+Sasa!M24+Zambo!M24</f>
        <v>0</v>
      </c>
      <c r="Q24" s="43">
        <f>NMIF!N24+Cabadbaran!N24+Iligan!N24+Sasa!N24+Zambo!N24</f>
        <v>0</v>
      </c>
      <c r="R24" s="43">
        <f t="shared" ref="R24:R36" si="9">O24+P24+Q24</f>
        <v>0</v>
      </c>
      <c r="S24" s="53">
        <f t="shared" si="5"/>
        <v>0</v>
      </c>
      <c r="T24" s="48" t="s">
        <v>28</v>
      </c>
    </row>
    <row r="25" spans="1:25">
      <c r="A25" s="9" t="s">
        <v>5</v>
      </c>
      <c r="B25" s="11">
        <v>0</v>
      </c>
      <c r="C25" s="32">
        <f>NMIF!C25+Cabadbaran!C25+Iligan!C25+Sasa!C25+Zambo!C25</f>
        <v>0</v>
      </c>
      <c r="D25" s="32">
        <f>NMIF!D25+Cabadbaran!D25+Iligan!D25+Sasa!D25+Zambo!D25</f>
        <v>0</v>
      </c>
      <c r="E25" s="32">
        <f>NMIF!E25+Cabadbaran!E25+Iligan!E25+Sasa!E25+Zambo!E25</f>
        <v>0</v>
      </c>
      <c r="F25" s="32">
        <f t="shared" si="6"/>
        <v>0</v>
      </c>
      <c r="G25" s="35">
        <f>NMIF!F25+Cabadbaran!F25+Iligan!F25+Sasa!F25+Zambo!F25</f>
        <v>0</v>
      </c>
      <c r="H25" s="35">
        <f>NMIF!H25+Cabadbaran!H25+Iligan!H25+Sasa!H25+Zambo!H25</f>
        <v>0</v>
      </c>
      <c r="I25" s="35">
        <f>NMIF!I25+Cabadbaran!I25+Iligan!I25+Sasa!I25+Zambo!I25</f>
        <v>0</v>
      </c>
      <c r="J25" s="35">
        <f t="shared" si="7"/>
        <v>0</v>
      </c>
      <c r="K25" s="41">
        <f>NMIF!I25+Cabadbaran!I25+Iligan!I25+Sasa!I25+Zambo!I25</f>
        <v>0</v>
      </c>
      <c r="L25" s="41">
        <f>NMIF!J25+Cabadbaran!J25+Iligan!J25+Sasa!J25+Zambo!J25</f>
        <v>0</v>
      </c>
      <c r="M25" s="41">
        <f>NMIF!K25+Cabadbaran!K25+Iligan!K25+Sasa!K25+Zambo!K25</f>
        <v>0</v>
      </c>
      <c r="N25" s="41">
        <f t="shared" si="8"/>
        <v>0</v>
      </c>
      <c r="O25" s="43">
        <f>NMIF!L25+Cabadbaran!L25+Iligan!L25+Sasa!L25+Zambo!L25</f>
        <v>0</v>
      </c>
      <c r="P25" s="43">
        <f>NMIF!M25+Cabadbaran!M25+Iligan!M25+Sasa!M25+Zambo!M25</f>
        <v>0</v>
      </c>
      <c r="Q25" s="43">
        <f>NMIF!N25+Cabadbaran!N25+Iligan!N25+Sasa!N25+Zambo!N25</f>
        <v>0</v>
      </c>
      <c r="R25" s="43">
        <f t="shared" si="9"/>
        <v>0</v>
      </c>
      <c r="S25" s="53">
        <f t="shared" si="5"/>
        <v>0</v>
      </c>
    </row>
    <row r="26" spans="1:25">
      <c r="A26" s="9" t="s">
        <v>3</v>
      </c>
      <c r="B26" s="11">
        <v>0</v>
      </c>
      <c r="C26" s="32">
        <f>NMIF!C26+Cabadbaran!C26+Iligan!C26+Sasa!C26+Zambo!C26</f>
        <v>0</v>
      </c>
      <c r="D26" s="32">
        <f>NMIF!D26+Cabadbaran!D26+Iligan!D26+Sasa!D26+Zambo!D26</f>
        <v>0</v>
      </c>
      <c r="E26" s="32">
        <f>NMIF!E26+Cabadbaran!E26+Iligan!E26+Sasa!E26+Zambo!E26</f>
        <v>0</v>
      </c>
      <c r="F26" s="32">
        <f t="shared" si="6"/>
        <v>0</v>
      </c>
      <c r="G26" s="35">
        <f>NMIF!F26+Cabadbaran!F26+Iligan!F26+Sasa!F26+Zambo!F26</f>
        <v>0</v>
      </c>
      <c r="H26" s="35">
        <f>NMIF!H26+Cabadbaran!H26+Iligan!H26+Sasa!H26+Zambo!H26</f>
        <v>0</v>
      </c>
      <c r="I26" s="35">
        <f>NMIF!I26+Cabadbaran!I26+Iligan!I26+Sasa!I26+Zambo!I26</f>
        <v>0</v>
      </c>
      <c r="J26" s="35">
        <f t="shared" si="7"/>
        <v>0</v>
      </c>
      <c r="K26" s="41">
        <f>NMIF!I26+Cabadbaran!I26+Iligan!I26+Sasa!I26+Zambo!I26</f>
        <v>0</v>
      </c>
      <c r="L26" s="41">
        <f>NMIF!J26+Cabadbaran!J26+Iligan!J26+Sasa!J26+Zambo!J26</f>
        <v>0</v>
      </c>
      <c r="M26" s="41">
        <f>NMIF!K26+Cabadbaran!K26+Iligan!K26+Sasa!K26+Zambo!K26</f>
        <v>0</v>
      </c>
      <c r="N26" s="41">
        <f t="shared" si="8"/>
        <v>0</v>
      </c>
      <c r="O26" s="43">
        <f>NMIF!L26+Cabadbaran!L26+Iligan!L26+Sasa!L26+Zambo!L26</f>
        <v>0</v>
      </c>
      <c r="P26" s="43">
        <f>NMIF!M26+Cabadbaran!M26+Iligan!M26+Sasa!M26+Zambo!M26</f>
        <v>0</v>
      </c>
      <c r="Q26" s="43">
        <f>NMIF!N26+Cabadbaran!N26+Iligan!N26+Sasa!N26+Zambo!N26</f>
        <v>0</v>
      </c>
      <c r="R26" s="43">
        <f t="shared" si="9"/>
        <v>0</v>
      </c>
      <c r="S26" s="53">
        <f t="shared" si="5"/>
        <v>0</v>
      </c>
    </row>
    <row r="27" spans="1:25">
      <c r="A27" s="9" t="s">
        <v>49</v>
      </c>
      <c r="B27" s="11">
        <f>B21*4</f>
        <v>144</v>
      </c>
      <c r="C27" s="32">
        <f>NMIF!C27+Cabadbaran!C27+Iligan!C27+Sasa!C27+Zambo!C27</f>
        <v>64</v>
      </c>
      <c r="D27" s="32">
        <f>NMIF!D27+Cabadbaran!D27+Iligan!D27+Sasa!D27+Zambo!D27</f>
        <v>109</v>
      </c>
      <c r="E27" s="32">
        <f>NMIF!E27+Cabadbaran!E27+Iligan!E27+Sasa!E27+Zambo!E27</f>
        <v>85</v>
      </c>
      <c r="F27" s="32">
        <f t="shared" si="6"/>
        <v>258</v>
      </c>
      <c r="G27" s="35">
        <f>NMIF!F27+Cabadbaran!F27+Iligan!F27+Sasa!F27+Zambo!F27</f>
        <v>119</v>
      </c>
      <c r="H27" s="35">
        <f>NMIF!H27+Cabadbaran!H27+Iligan!H27+Sasa!H27+Zambo!H27</f>
        <v>133</v>
      </c>
      <c r="I27" s="35">
        <f>NMIF!I27+Cabadbaran!I27+Iligan!I27+Sasa!I27+Zambo!I27</f>
        <v>128</v>
      </c>
      <c r="J27" s="35">
        <f t="shared" si="7"/>
        <v>380</v>
      </c>
      <c r="K27" s="41">
        <f>NMIF!I27+Cabadbaran!I27+Iligan!I27+Sasa!I27+Zambo!I27</f>
        <v>128</v>
      </c>
      <c r="L27" s="41">
        <f>NMIF!J27+Cabadbaran!J27+Iligan!J27+Sasa!J27+Zambo!J27</f>
        <v>132</v>
      </c>
      <c r="M27" s="41">
        <f>NMIF!K27+Cabadbaran!K27+Iligan!K27+Sasa!K27+Zambo!K27</f>
        <v>136</v>
      </c>
      <c r="N27" s="41">
        <f t="shared" si="8"/>
        <v>396</v>
      </c>
      <c r="O27" s="43">
        <f>NMIF!L27+Cabadbaran!L27+Iligan!L27+Sasa!L27+Zambo!L27</f>
        <v>127</v>
      </c>
      <c r="P27" s="43">
        <f>NMIF!M27+Cabadbaran!M27+Iligan!M27+Sasa!M27+Zambo!M27</f>
        <v>134</v>
      </c>
      <c r="Q27" s="43">
        <f>NMIF!N27+Cabadbaran!N27+Iligan!N27+Sasa!N27+Zambo!N27</f>
        <v>127</v>
      </c>
      <c r="R27" s="43">
        <f t="shared" si="9"/>
        <v>388</v>
      </c>
      <c r="S27" s="53">
        <f t="shared" si="5"/>
        <v>1422</v>
      </c>
    </row>
    <row r="28" spans="1:25">
      <c r="A28" s="9" t="s">
        <v>7</v>
      </c>
      <c r="B28" s="11">
        <v>0</v>
      </c>
      <c r="C28" s="32">
        <f>NMIF!C28+Cabadbaran!C28+Iligan!C28+Sasa!C28+Zambo!C28</f>
        <v>0</v>
      </c>
      <c r="D28" s="32">
        <f>NMIF!D28+Cabadbaran!D28+Iligan!D28+Sasa!D28+Zambo!D28</f>
        <v>0</v>
      </c>
      <c r="E28" s="32">
        <f>NMIF!E28+Cabadbaran!E28+Iligan!E28+Sasa!E28+Zambo!E28</f>
        <v>1</v>
      </c>
      <c r="F28" s="32">
        <f t="shared" si="6"/>
        <v>1</v>
      </c>
      <c r="G28" s="35">
        <f>NMIF!F28+Cabadbaran!F28+Iligan!F28+Sasa!F28+Zambo!F28</f>
        <v>0</v>
      </c>
      <c r="H28" s="35">
        <f>NMIF!H28+Cabadbaran!H28+Iligan!H28+Sasa!H28+Zambo!H28</f>
        <v>0</v>
      </c>
      <c r="I28" s="35">
        <f>NMIF!I28+Cabadbaran!I28+Iligan!I28+Sasa!I28+Zambo!I28</f>
        <v>0</v>
      </c>
      <c r="J28" s="35">
        <f t="shared" si="7"/>
        <v>0</v>
      </c>
      <c r="K28" s="41">
        <f>NMIF!I28+Cabadbaran!I28+Iligan!I28+Sasa!I28+Zambo!I28</f>
        <v>0</v>
      </c>
      <c r="L28" s="41">
        <f>NMIF!J28+Cabadbaran!J28+Iligan!J28+Sasa!J28+Zambo!J28</f>
        <v>0</v>
      </c>
      <c r="M28" s="41">
        <f>NMIF!K28+Cabadbaran!K28+Iligan!K28+Sasa!K28+Zambo!K28</f>
        <v>0</v>
      </c>
      <c r="N28" s="41">
        <f t="shared" si="8"/>
        <v>0</v>
      </c>
      <c r="O28" s="43">
        <f>NMIF!L28+Cabadbaran!L28+Iligan!L28+Sasa!L28+Zambo!L28</f>
        <v>0</v>
      </c>
      <c r="P28" s="43">
        <f>NMIF!M28+Cabadbaran!M28+Iligan!M28+Sasa!M28+Zambo!M28</f>
        <v>0</v>
      </c>
      <c r="Q28" s="43">
        <f>NMIF!N28+Cabadbaran!N28+Iligan!N28+Sasa!N28+Zambo!N28</f>
        <v>0</v>
      </c>
      <c r="R28" s="43">
        <f t="shared" si="9"/>
        <v>0</v>
      </c>
      <c r="S28" s="53">
        <f t="shared" si="5"/>
        <v>1</v>
      </c>
    </row>
    <row r="29" spans="1:25">
      <c r="A29" s="9" t="s">
        <v>8</v>
      </c>
      <c r="B29" s="11">
        <v>0</v>
      </c>
      <c r="C29" s="32">
        <f>NMIF!C29+Cabadbaran!C29+Iligan!C29+Sasa!C29+Zambo!C29</f>
        <v>0</v>
      </c>
      <c r="D29" s="32">
        <f>NMIF!D29+Cabadbaran!D29+Iligan!D29+Sasa!D29+Zambo!D29</f>
        <v>0</v>
      </c>
      <c r="E29" s="32">
        <f>NMIF!E29+Cabadbaran!E29+Iligan!E29+Sasa!E29+Zambo!E29</f>
        <v>0</v>
      </c>
      <c r="F29" s="32">
        <f t="shared" si="6"/>
        <v>0</v>
      </c>
      <c r="G29" s="35">
        <f>NMIF!F29+Cabadbaran!F29+Iligan!F29+Sasa!F29+Zambo!F29</f>
        <v>0</v>
      </c>
      <c r="H29" s="35">
        <f>NMIF!H29+Cabadbaran!H29+Iligan!H29+Sasa!H29+Zambo!H29</f>
        <v>0</v>
      </c>
      <c r="I29" s="35">
        <f>NMIF!I29+Cabadbaran!I29+Iligan!I29+Sasa!I29+Zambo!I29</f>
        <v>0</v>
      </c>
      <c r="J29" s="35">
        <f t="shared" si="7"/>
        <v>0</v>
      </c>
      <c r="K29" s="41">
        <f>NMIF!I29+Cabadbaran!I29+Iligan!I29+Sasa!I29+Zambo!I29</f>
        <v>0</v>
      </c>
      <c r="L29" s="41">
        <f>NMIF!J29+Cabadbaran!J29+Iligan!J29+Sasa!J29+Zambo!J29</f>
        <v>0</v>
      </c>
      <c r="M29" s="41">
        <f>NMIF!K29+Cabadbaran!K29+Iligan!K29+Sasa!K29+Zambo!K29</f>
        <v>0</v>
      </c>
      <c r="N29" s="41">
        <f t="shared" si="8"/>
        <v>0</v>
      </c>
      <c r="O29" s="43">
        <f>NMIF!L29+Cabadbaran!L29+Iligan!L29+Sasa!L29+Zambo!L29</f>
        <v>0</v>
      </c>
      <c r="P29" s="43">
        <f>NMIF!M29+Cabadbaran!M29+Iligan!M29+Sasa!M29+Zambo!M29</f>
        <v>0</v>
      </c>
      <c r="Q29" s="43">
        <f>NMIF!N29+Cabadbaran!N29+Iligan!N29+Sasa!N29+Zambo!N29</f>
        <v>0</v>
      </c>
      <c r="R29" s="43">
        <f t="shared" si="9"/>
        <v>0</v>
      </c>
      <c r="S29" s="53">
        <f t="shared" si="5"/>
        <v>0</v>
      </c>
    </row>
    <row r="30" spans="1:25">
      <c r="A30" s="9" t="s">
        <v>13</v>
      </c>
      <c r="B30" s="11">
        <v>0</v>
      </c>
      <c r="C30" s="32">
        <f>NMIF!C30+Cabadbaran!C30+Iligan!C30+Sasa!C30+Zambo!C30</f>
        <v>0</v>
      </c>
      <c r="D30" s="32">
        <f>NMIF!D30+Cabadbaran!D30+Iligan!D30+Sasa!D30+Zambo!D30</f>
        <v>0</v>
      </c>
      <c r="E30" s="32">
        <f>NMIF!E30+Cabadbaran!E30+Iligan!E30+Sasa!E30+Zambo!E30</f>
        <v>0</v>
      </c>
      <c r="F30" s="32">
        <f t="shared" si="6"/>
        <v>0</v>
      </c>
      <c r="G30" s="35">
        <f>NMIF!F30+Cabadbaran!F30+Iligan!F30+Sasa!F30+Zambo!F30</f>
        <v>0</v>
      </c>
      <c r="H30" s="35">
        <f>NMIF!H30+Cabadbaran!H30+Iligan!H30+Sasa!H30+Zambo!H30</f>
        <v>0</v>
      </c>
      <c r="I30" s="35">
        <f>NMIF!H30+Cabadbaran!H30+Iligan!H30+Sasa!H30+Zambo!H30</f>
        <v>0</v>
      </c>
      <c r="J30" s="35">
        <f t="shared" si="7"/>
        <v>0</v>
      </c>
      <c r="K30" s="41">
        <f>NMIF!I30+Cabadbaran!I30+Iligan!I30+Sasa!I30+Zambo!I30</f>
        <v>0</v>
      </c>
      <c r="L30" s="41">
        <f>NMIF!J30+Cabadbaran!J30+Iligan!J30+Sasa!J30+Zambo!J30</f>
        <v>0</v>
      </c>
      <c r="M30" s="41">
        <f>NMIF!K30+Cabadbaran!K30+Iligan!K30+Sasa!K30+Zambo!K30</f>
        <v>0</v>
      </c>
      <c r="N30" s="41">
        <f t="shared" si="8"/>
        <v>0</v>
      </c>
      <c r="O30" s="43">
        <f>NMIF!L30+Cabadbaran!L30+Iligan!L30+Sasa!L30+Zambo!L30</f>
        <v>0</v>
      </c>
      <c r="P30" s="43">
        <f>NMIF!M30+Cabadbaran!M30+Iligan!M30+Sasa!M30+Zambo!M30</f>
        <v>0</v>
      </c>
      <c r="Q30" s="43">
        <f>NMIF!N30+Cabadbaran!N30+Iligan!N30+Sasa!N30+Zambo!N30</f>
        <v>0</v>
      </c>
      <c r="R30" s="43">
        <f t="shared" si="9"/>
        <v>0</v>
      </c>
      <c r="S30" s="54">
        <f t="shared" si="5"/>
        <v>0</v>
      </c>
    </row>
    <row r="31" spans="1:25" ht="14.4" customHeight="1">
      <c r="A31" s="9" t="s">
        <v>14</v>
      </c>
      <c r="B31" s="11">
        <v>0</v>
      </c>
      <c r="C31" s="32">
        <f>NMIF!C31+Cabadbaran!C31+Iligan!C31+Sasa!C31+Zambo!C31</f>
        <v>0</v>
      </c>
      <c r="D31" s="32">
        <f>NMIF!D31+Cabadbaran!D31+Iligan!D31+Sasa!D31+Zambo!D31</f>
        <v>0</v>
      </c>
      <c r="E31" s="32">
        <f>NMIF!E31+Cabadbaran!E31+Iligan!E31+Sasa!E31+Zambo!E31</f>
        <v>0</v>
      </c>
      <c r="F31" s="32">
        <f t="shared" si="6"/>
        <v>0</v>
      </c>
      <c r="G31" s="35">
        <f>NMIF!F31+Cabadbaran!F31+Iligan!F31+Sasa!F31+Zambo!F31</f>
        <v>0</v>
      </c>
      <c r="H31" s="35">
        <f>NMIF!H31+Cabadbaran!H31+Iligan!H31+Sasa!H31+Zambo!H31</f>
        <v>0</v>
      </c>
      <c r="I31" s="35">
        <f>NMIF!I31+Cabadbaran!I31+Iligan!I31+Sasa!I31+Zambo!I31</f>
        <v>0</v>
      </c>
      <c r="J31" s="35">
        <f t="shared" si="7"/>
        <v>0</v>
      </c>
      <c r="K31" s="41">
        <f>NMIF!I31+Cabadbaran!I31+Iligan!I31+Sasa!I31+Zambo!I31</f>
        <v>0</v>
      </c>
      <c r="L31" s="41">
        <f>NMIF!J31+Cabadbaran!J31+Iligan!J31+Sasa!J31+Zambo!J31</f>
        <v>0</v>
      </c>
      <c r="M31" s="41">
        <f>NMIF!K31+Cabadbaran!K31+Iligan!K31+Sasa!K31+Zambo!K31</f>
        <v>0</v>
      </c>
      <c r="N31" s="41">
        <f t="shared" si="8"/>
        <v>0</v>
      </c>
      <c r="O31" s="43">
        <f>NMIF!L31+Cabadbaran!L31+Iligan!L31+Sasa!L31+Zambo!L31</f>
        <v>0</v>
      </c>
      <c r="P31" s="43">
        <f>NMIF!M31+Cabadbaran!M31+Iligan!M31+Sasa!M31+Zambo!M31</f>
        <v>0</v>
      </c>
      <c r="Q31" s="43">
        <f>NMIF!N31+Cabadbaran!N31+Iligan!N31+Sasa!N31+Zambo!N31</f>
        <v>0</v>
      </c>
      <c r="R31" s="43">
        <f t="shared" si="9"/>
        <v>0</v>
      </c>
      <c r="S31" s="53">
        <f t="shared" si="5"/>
        <v>0</v>
      </c>
    </row>
    <row r="32" spans="1:25" ht="14.4" customHeight="1">
      <c r="A32" s="9" t="s">
        <v>15</v>
      </c>
      <c r="B32" s="11">
        <v>0</v>
      </c>
      <c r="C32" s="32">
        <f>NMIF!C32+Cabadbaran!C32+Iligan!C32+Sasa!C32+Zambo!C32</f>
        <v>0</v>
      </c>
      <c r="D32" s="32">
        <f>NMIF!D32+Cabadbaran!D32+Iligan!D32+Sasa!D32+Zambo!D32</f>
        <v>0</v>
      </c>
      <c r="E32" s="32">
        <f>NMIF!E32+Cabadbaran!E32+Iligan!E32+Sasa!E32+Zambo!E32</f>
        <v>0</v>
      </c>
      <c r="F32" s="32">
        <f t="shared" si="6"/>
        <v>0</v>
      </c>
      <c r="G32" s="35">
        <f>NMIF!F32+Cabadbaran!F32+Iligan!F32+Sasa!F32+Zambo!F32</f>
        <v>0</v>
      </c>
      <c r="H32" s="35">
        <f>NMIF!H32+Cabadbaran!H32+Iligan!H32+Sasa!H32+Zambo!H32</f>
        <v>0</v>
      </c>
      <c r="I32" s="35">
        <f>NMIF!I32+Cabadbaran!I32+Iligan!I32+Sasa!I32+Zambo!I32</f>
        <v>0</v>
      </c>
      <c r="J32" s="35">
        <f t="shared" si="7"/>
        <v>0</v>
      </c>
      <c r="K32" s="41">
        <f>NMIF!I32+Cabadbaran!I32+Iligan!I32+Sasa!I32+Zambo!I32</f>
        <v>0</v>
      </c>
      <c r="L32" s="41">
        <f>NMIF!J32+Cabadbaran!J32+Iligan!J32+Sasa!J32+Zambo!J32</f>
        <v>0</v>
      </c>
      <c r="M32" s="41">
        <f>NMIF!K32+Cabadbaran!K32+Iligan!K32+Sasa!K32+Zambo!K32</f>
        <v>0</v>
      </c>
      <c r="N32" s="41">
        <f t="shared" si="8"/>
        <v>0</v>
      </c>
      <c r="O32" s="43">
        <f>NMIF!L32+Cabadbaran!L32+Iligan!L32+Sasa!L32+Zambo!L32</f>
        <v>0</v>
      </c>
      <c r="P32" s="43">
        <f>NMIF!M32+Cabadbaran!M32+Iligan!M32+Sasa!M32+Zambo!M32</f>
        <v>0</v>
      </c>
      <c r="Q32" s="43">
        <f>NMIF!N32+Cabadbaran!N32+Iligan!N32+Sasa!N32+Zambo!N32</f>
        <v>0</v>
      </c>
      <c r="R32" s="43">
        <f t="shared" si="9"/>
        <v>0</v>
      </c>
      <c r="S32" s="53">
        <f t="shared" si="5"/>
        <v>0</v>
      </c>
      <c r="V32" s="130" t="s">
        <v>46</v>
      </c>
      <c r="W32" s="130"/>
      <c r="X32" s="130"/>
    </row>
    <row r="33" spans="1:25">
      <c r="A33" s="9" t="s">
        <v>4</v>
      </c>
      <c r="B33" s="11">
        <v>0</v>
      </c>
      <c r="C33" s="32">
        <f>NMIF!C33+Cabadbaran!C33+Iligan!C33+Sasa!C33+Zambo!C33</f>
        <v>0</v>
      </c>
      <c r="D33" s="32">
        <f>NMIF!D33+Cabadbaran!D33+Iligan!D33+Sasa!D33+Zambo!D33</f>
        <v>0</v>
      </c>
      <c r="E33" s="32">
        <f>NMIF!E33+Cabadbaran!E33+Iligan!E33+Sasa!E33+Zambo!E33</f>
        <v>0</v>
      </c>
      <c r="F33" s="32">
        <f t="shared" si="6"/>
        <v>0</v>
      </c>
      <c r="G33" s="35">
        <f>NMIF!F33+Cabadbaran!F33+Iligan!F33+Sasa!F33+Zambo!F33</f>
        <v>0</v>
      </c>
      <c r="H33" s="35">
        <f>NMIF!H33+Cabadbaran!H33+Iligan!H33+Sasa!H33+Zambo!H33</f>
        <v>0</v>
      </c>
      <c r="I33" s="35">
        <f>NMIF!I33+Cabadbaran!I33+Iligan!I33+Sasa!I33+Zambo!I33</f>
        <v>0</v>
      </c>
      <c r="J33" s="35">
        <f t="shared" si="7"/>
        <v>0</v>
      </c>
      <c r="K33" s="41">
        <f>NMIF!I33+Cabadbaran!I33+Iligan!I33+Sasa!I33+Zambo!I33</f>
        <v>0</v>
      </c>
      <c r="L33" s="41">
        <f>NMIF!J33+Cabadbaran!J33+Iligan!J33+Sasa!J33+Zambo!J33</f>
        <v>0</v>
      </c>
      <c r="M33" s="41">
        <f>NMIF!K33+Cabadbaran!K33+Iligan!K33+Sasa!K33+Zambo!K33</f>
        <v>0</v>
      </c>
      <c r="N33" s="41">
        <f t="shared" si="8"/>
        <v>0</v>
      </c>
      <c r="O33" s="43">
        <f>NMIF!L33+Cabadbaran!L33+Iligan!L33+Sasa!L33+Zambo!L33</f>
        <v>0</v>
      </c>
      <c r="P33" s="43">
        <f>NMIF!M33+Cabadbaran!M33+Iligan!M33+Sasa!M33+Zambo!M33</f>
        <v>0</v>
      </c>
      <c r="Q33" s="43">
        <f>NMIF!N33+Cabadbaran!N33+Iligan!N33+Sasa!N33+Zambo!N33</f>
        <v>0</v>
      </c>
      <c r="R33" s="43">
        <f t="shared" si="9"/>
        <v>0</v>
      </c>
      <c r="S33" s="53">
        <f t="shared" si="5"/>
        <v>0</v>
      </c>
      <c r="V33" s="130"/>
      <c r="W33" s="130"/>
      <c r="X33" s="130"/>
    </row>
    <row r="34" spans="1:25" ht="18">
      <c r="A34" s="9" t="s">
        <v>12</v>
      </c>
      <c r="B34" s="11">
        <v>0</v>
      </c>
      <c r="C34" s="32">
        <f>NMIF!C34+Cabadbaran!C34+Iligan!C34+Sasa!C34+Zambo!C34</f>
        <v>0</v>
      </c>
      <c r="D34" s="32">
        <f>NMIF!D34+Cabadbaran!D34+Iligan!D34+Sasa!D34+Zambo!D34</f>
        <v>0</v>
      </c>
      <c r="E34" s="32">
        <f>NMIF!E34+Cabadbaran!E34+Iligan!E34+Sasa!E34+Zambo!E34</f>
        <v>0</v>
      </c>
      <c r="F34" s="32">
        <f t="shared" si="6"/>
        <v>0</v>
      </c>
      <c r="G34" s="35">
        <f>NMIF!F34+Cabadbaran!F34+Iligan!F34+Sasa!F34+Zambo!F34</f>
        <v>0</v>
      </c>
      <c r="H34" s="35">
        <f>NMIF!H34+Cabadbaran!H34+Iligan!H34+Sasa!H34+Zambo!H34</f>
        <v>0</v>
      </c>
      <c r="I34" s="35">
        <f>NMIF!I34+Cabadbaran!I34+Iligan!I34+Sasa!I34+Zambo!I34</f>
        <v>0</v>
      </c>
      <c r="J34" s="35">
        <f t="shared" si="7"/>
        <v>0</v>
      </c>
      <c r="K34" s="41">
        <f>NMIF!I34+Cabadbaran!I34+Iligan!I34+Sasa!I34+Zambo!I34</f>
        <v>0</v>
      </c>
      <c r="L34" s="41">
        <f>NMIF!J34+Cabadbaran!J34+Iligan!J34+Sasa!J34+Zambo!J34</f>
        <v>0</v>
      </c>
      <c r="M34" s="41">
        <f>NMIF!K34+Cabadbaran!K34+Iligan!K34+Sasa!K34+Zambo!K34</f>
        <v>0</v>
      </c>
      <c r="N34" s="41">
        <f t="shared" si="8"/>
        <v>0</v>
      </c>
      <c r="O34" s="43">
        <f>NMIF!L34+Cabadbaran!L34+Iligan!L34+Sasa!L34+Zambo!L34</f>
        <v>0</v>
      </c>
      <c r="P34" s="43">
        <f>NMIF!M34+Cabadbaran!M34+Iligan!M34+Sasa!M34+Zambo!M34</f>
        <v>0</v>
      </c>
      <c r="Q34" s="43">
        <f>NMIF!N34+Cabadbaran!N34+Iligan!N34+Sasa!N34+Zambo!N34</f>
        <v>0</v>
      </c>
      <c r="R34" s="43">
        <f t="shared" si="9"/>
        <v>0</v>
      </c>
      <c r="S34" s="53">
        <f t="shared" si="5"/>
        <v>0</v>
      </c>
      <c r="W34" s="45">
        <f>NMIF!T34+Cabadbaran!T35+Iligan!T34+Sasa!T34+Zambo!Q34</f>
        <v>94827.931818181823</v>
      </c>
    </row>
    <row r="35" spans="1:25" ht="18.600000000000001" customHeight="1" thickBot="1">
      <c r="A35" s="9" t="s">
        <v>30</v>
      </c>
      <c r="B35" s="61">
        <v>16</v>
      </c>
      <c r="C35" s="32">
        <f>NMIF!C35+Cabadbaran!C35+Iligan!C35+Sasa!C35+Zambo!C35</f>
        <v>5</v>
      </c>
      <c r="D35" s="32">
        <f>NMIF!D35+Cabadbaran!D35+Iligan!D35+Sasa!D35+Zambo!D35</f>
        <v>0</v>
      </c>
      <c r="E35" s="32">
        <f>NMIF!E35+Cabadbaran!E35+Iligan!E35+Sasa!E35+Zambo!E35</f>
        <v>2</v>
      </c>
      <c r="F35" s="32">
        <f t="shared" si="6"/>
        <v>7</v>
      </c>
      <c r="G35" s="35">
        <f>NMIF!F35+Cabadbaran!F35+Iligan!F35+Sasa!F35+Zambo!F35</f>
        <v>2</v>
      </c>
      <c r="H35" s="35">
        <f>NMIF!G35+Cabadbaran!G35+Iligan!G35+Sasa!G35+Zambo!G35</f>
        <v>3</v>
      </c>
      <c r="I35" s="35">
        <f>NMIF!H35+Cabadbaran!H35+Iligan!H35+Sasa!H35+Zambo!H35</f>
        <v>0</v>
      </c>
      <c r="J35" s="35">
        <f t="shared" si="7"/>
        <v>5</v>
      </c>
      <c r="K35" s="41">
        <f>NMIF!I35+Cabadbaran!I35+Iligan!I35+Sasa!I35+Zambo!I35</f>
        <v>1</v>
      </c>
      <c r="L35" s="41">
        <f>NMIF!J35+Cabadbaran!J35+Iligan!J35+Sasa!J35+Zambo!J35</f>
        <v>0</v>
      </c>
      <c r="M35" s="41">
        <f>NMIF!K35+Cabadbaran!K35+Iligan!K35+Sasa!K35+Zambo!K35</f>
        <v>1</v>
      </c>
      <c r="N35" s="41">
        <f t="shared" si="8"/>
        <v>2</v>
      </c>
      <c r="O35" s="43">
        <f>NMIF!L35+Cabadbaran!L35+Iligan!L35+Sasa!L35+Zambo!L35</f>
        <v>1</v>
      </c>
      <c r="P35" s="43">
        <f>NMIF!M35+Cabadbaran!M35+Iligan!M35+Sasa!M35+Zambo!M35</f>
        <v>3</v>
      </c>
      <c r="Q35" s="43">
        <f>NMIF!N35+Cabadbaran!N35+Iligan!N35+Sasa!N35+Zambo!N35</f>
        <v>0</v>
      </c>
      <c r="R35" s="43">
        <f t="shared" si="9"/>
        <v>4</v>
      </c>
      <c r="S35" s="54">
        <f t="shared" si="5"/>
        <v>18</v>
      </c>
      <c r="V35" s="134"/>
      <c r="W35" s="134"/>
    </row>
    <row r="36" spans="1:25" ht="18.600000000000001" thickBot="1">
      <c r="A36" s="29" t="s">
        <v>9</v>
      </c>
      <c r="B36" s="30"/>
      <c r="C36" s="33">
        <f>NMIF!C36+Cabadbaran!C36+Iligan!C36+Sasa!C36+Zambo!C36</f>
        <v>9436.5</v>
      </c>
      <c r="D36" s="33">
        <f>NMIF!D36+Cabadbaran!D36+Iligan!D36+Sasa!D36+Zambo!D36</f>
        <v>11472.5</v>
      </c>
      <c r="E36" s="33">
        <f>NMIF!E36+Cabadbaran!E36+Iligan!E36+Sasa!E36+Zambo!E36</f>
        <v>9684.7000000000007</v>
      </c>
      <c r="F36" s="33">
        <f t="shared" si="6"/>
        <v>30593.7</v>
      </c>
      <c r="G36" s="36">
        <f>NMIF!F36+Cabadbaran!F36+Iligan!F36+Sasa!F36+Zambo!F36</f>
        <v>10965.2</v>
      </c>
      <c r="H36" s="36">
        <f>NMIF!H36+Cabadbaran!H36+Iligan!H36+Sasa!H36+Zambo!H36</f>
        <v>10624.5</v>
      </c>
      <c r="I36" s="36">
        <f>NMIF!I36+Cabadbaran!I36+Iligan!I36+Sasa!I36+Zambo!I36</f>
        <v>11028.5</v>
      </c>
      <c r="J36" s="36">
        <f t="shared" si="7"/>
        <v>32618.2</v>
      </c>
      <c r="K36" s="42">
        <f>NMIF!I36+Cabadbaran!I36+Iligan!I36+Sasa!I36+Zambo!I36</f>
        <v>11028.5</v>
      </c>
      <c r="L36" s="42">
        <f>NMIF!J36+Cabadbaran!J36+Iligan!J36+Sasa!J36+Zambo!J36</f>
        <v>9677.5</v>
      </c>
      <c r="M36" s="42">
        <f>NMIF!K36+Cabadbaran!K36+Iligan!K36+Sasa!K36+Zambo!K36</f>
        <v>9554</v>
      </c>
      <c r="N36" s="42">
        <f t="shared" si="8"/>
        <v>30260</v>
      </c>
      <c r="O36" s="44">
        <f>NMIF!L36+Cabadbaran!L36+Iligan!L36+Sasa!L36+Zambo!L36</f>
        <v>10130</v>
      </c>
      <c r="P36" s="44">
        <f>NMIF!M36+Cabadbaran!M36+Iligan!M36+Sasa!M36+Zambo!M36</f>
        <v>10339</v>
      </c>
      <c r="Q36" s="44">
        <f>NMIF!N36+Cabadbaran!N36+Iligan!N36+Sasa!N36+Zambo!N36</f>
        <v>9559.7000000000007</v>
      </c>
      <c r="R36" s="44">
        <f t="shared" si="9"/>
        <v>30028.7</v>
      </c>
      <c r="S36" s="53">
        <f>R36+N36+J36+F36</f>
        <v>123500.59999999999</v>
      </c>
      <c r="V36" s="131">
        <f>W34-S36</f>
        <v>-28672.668181818168</v>
      </c>
      <c r="W36" s="132"/>
      <c r="X36" s="133" t="s">
        <v>45</v>
      </c>
      <c r="Y36" s="133"/>
    </row>
    <row r="37" spans="1:25" ht="15" thickTop="1"/>
    <row r="40" spans="1:25" ht="21">
      <c r="A40" s="2" t="s">
        <v>61</v>
      </c>
      <c r="T40" s="48"/>
    </row>
    <row r="41" spans="1:25" ht="15" thickBot="1">
      <c r="A41" s="58" t="s">
        <v>50</v>
      </c>
      <c r="B41" s="60">
        <f>NMIF!B41+Cabadbaran!B40+Iligan!B41+Sasa!B41+Zambo!B41</f>
        <v>36</v>
      </c>
      <c r="C41" s="137">
        <v>2018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8"/>
      <c r="T41" s="48" t="s">
        <v>28</v>
      </c>
    </row>
    <row r="42" spans="1:25" ht="15" thickTop="1">
      <c r="A42" s="15" t="s">
        <v>0</v>
      </c>
      <c r="B42" s="59" t="s">
        <v>10</v>
      </c>
      <c r="C42" s="37" t="s">
        <v>16</v>
      </c>
      <c r="D42" s="34" t="s">
        <v>17</v>
      </c>
      <c r="E42" s="38" t="s">
        <v>18</v>
      </c>
      <c r="F42" s="34" t="s">
        <v>39</v>
      </c>
      <c r="G42" s="39" t="s">
        <v>19</v>
      </c>
      <c r="H42" s="34" t="s">
        <v>20</v>
      </c>
      <c r="I42" s="38" t="s">
        <v>21</v>
      </c>
      <c r="J42" s="34" t="s">
        <v>42</v>
      </c>
      <c r="K42" s="37" t="s">
        <v>22</v>
      </c>
      <c r="L42" s="34" t="s">
        <v>23</v>
      </c>
      <c r="M42" s="38" t="s">
        <v>24</v>
      </c>
      <c r="N42" s="34" t="s">
        <v>41</v>
      </c>
      <c r="O42" s="37" t="s">
        <v>25</v>
      </c>
      <c r="P42" s="34" t="s">
        <v>26</v>
      </c>
      <c r="Q42" s="40" t="s">
        <v>27</v>
      </c>
      <c r="R42" s="34" t="s">
        <v>40</v>
      </c>
      <c r="S42" s="34" t="s">
        <v>43</v>
      </c>
      <c r="T42" s="48" t="s">
        <v>28</v>
      </c>
    </row>
    <row r="43" spans="1:25">
      <c r="A43" s="9" t="s">
        <v>1</v>
      </c>
      <c r="B43" s="11">
        <f>NMIF!B43+Cabadbaran!B42+Iligan!B43+Sasa!B43+Zambo!B43</f>
        <v>0</v>
      </c>
      <c r="C43" s="32">
        <f>NMIF!C43+Cabadbaran!C42+Iligan!C43+Sasa!C43+Zambo!C43</f>
        <v>0</v>
      </c>
      <c r="D43" s="32">
        <f>NMIF!D43+Cabadbaran!D42+Iligan!D43+Sasa!D43+Zambo!D43</f>
        <v>0</v>
      </c>
      <c r="E43" s="32">
        <f>NMIF!E43+Cabadbaran!E42+Iligan!E43+Sasa!E43+Zambo!E43</f>
        <v>0</v>
      </c>
      <c r="F43" s="32">
        <f>C43+D43+E43</f>
        <v>0</v>
      </c>
      <c r="G43" s="35">
        <f>NMIF!F43+Cabadbaran!F42+Iligan!F43+Sasa!F43+Zambo!F43</f>
        <v>0</v>
      </c>
      <c r="H43" s="35">
        <f>NMIF!G43+Cabadbaran!G42+Iligan!G43+Sasa!G43+Zambo!G43</f>
        <v>0</v>
      </c>
      <c r="I43" s="35">
        <f>NMIF!H43+Cabadbaran!H42+Iligan!H43+Sasa!H43+Zambo!H43</f>
        <v>0</v>
      </c>
      <c r="J43" s="35">
        <f>G43+H43+I43</f>
        <v>0</v>
      </c>
      <c r="K43" s="41">
        <f>NMIF!I43+Cabadbaran!I42+Iligan!I43+Sasa!I43+Zambo!I43</f>
        <v>0</v>
      </c>
      <c r="L43" s="41">
        <f>NMIF!J43+Cabadbaran!J42+Iligan!J43+Sasa!J43+Zambo!J43</f>
        <v>0</v>
      </c>
      <c r="M43" s="41">
        <f>NMIF!K43+Cabadbaran!K42+Iligan!K43+Sasa!K43+Zambo!K43</f>
        <v>0</v>
      </c>
      <c r="N43" s="41">
        <f>K43+L43+M43</f>
        <v>0</v>
      </c>
      <c r="O43" s="43">
        <f>NMIF!L43+Cabadbaran!L42+Iligan!L43+Sasa!L43+Zambo!L43</f>
        <v>0</v>
      </c>
      <c r="P43" s="43">
        <f>NMIF!M43+Cabadbaran!M42+Iligan!M43+Sasa!M43+Zambo!M43</f>
        <v>0</v>
      </c>
      <c r="Q43" s="43">
        <f>NMIF!N43+Cabadbaran!N42+Iligan!N43+Sasa!N43+Zambo!N43</f>
        <v>0</v>
      </c>
      <c r="R43" s="43">
        <f>O43+P43+Q43</f>
        <v>0</v>
      </c>
      <c r="S43" s="53">
        <f t="shared" ref="S43:S55" si="10">R43+N43+J43+F43</f>
        <v>0</v>
      </c>
      <c r="T43" s="48" t="s">
        <v>28</v>
      </c>
    </row>
    <row r="44" spans="1:25">
      <c r="A44" s="9" t="s">
        <v>2</v>
      </c>
      <c r="B44" s="11">
        <f>NMIF!B44+Cabadbaran!B43+Iligan!B44+Sasa!B44+Zambo!B44</f>
        <v>0</v>
      </c>
      <c r="C44" s="32">
        <f>NMIF!C44+Cabadbaran!C43+Iligan!C44+Sasa!C44+Zambo!C44</f>
        <v>0</v>
      </c>
      <c r="D44" s="32">
        <f>NMIF!D44+Cabadbaran!D43+Iligan!D44+Sasa!D44+Zambo!D44</f>
        <v>0</v>
      </c>
      <c r="E44" s="32">
        <f>NMIF!E44+Cabadbaran!E43+Iligan!E44+Sasa!E44+Zambo!E44</f>
        <v>0</v>
      </c>
      <c r="F44" s="32">
        <f t="shared" ref="F44:F56" si="11">C44+D44+E44</f>
        <v>0</v>
      </c>
      <c r="G44" s="35">
        <f>NMIF!F44+Cabadbaran!F43+Iligan!F44+Sasa!F44+Zambo!F44</f>
        <v>0</v>
      </c>
      <c r="H44" s="35">
        <f>NMIF!G44+Cabadbaran!G43+Iligan!G44+Sasa!G44+Zambo!G44</f>
        <v>0</v>
      </c>
      <c r="I44" s="35">
        <f>NMIF!H44+Cabadbaran!H43+Iligan!H44+Sasa!H44+Zambo!H44</f>
        <v>0</v>
      </c>
      <c r="J44" s="35">
        <f t="shared" ref="J44:J56" si="12">G44+H44+I44</f>
        <v>0</v>
      </c>
      <c r="K44" s="41">
        <f>NMIF!I44+Cabadbaran!I43+Iligan!I44+Sasa!I44+Zambo!I44</f>
        <v>0</v>
      </c>
      <c r="L44" s="41">
        <f>NMIF!J44+Cabadbaran!J43+Iligan!J44+Sasa!J44+Zambo!J44</f>
        <v>0</v>
      </c>
      <c r="M44" s="41">
        <f>NMIF!K44+Cabadbaran!K43+Iligan!K44+Sasa!K44+Zambo!K44</f>
        <v>0</v>
      </c>
      <c r="N44" s="41">
        <f t="shared" ref="N44:N56" si="13">K44+L44+M44</f>
        <v>0</v>
      </c>
      <c r="O44" s="43">
        <f>NMIF!L44+Cabadbaran!L43+Iligan!L44+Sasa!L44+Zambo!L44</f>
        <v>0</v>
      </c>
      <c r="P44" s="43">
        <f>NMIF!M44+Cabadbaran!M43+Iligan!M44+Sasa!M44+Zambo!M44</f>
        <v>0</v>
      </c>
      <c r="Q44" s="43">
        <f>NMIF!N44+Cabadbaran!N43+Iligan!N44+Sasa!N44+Zambo!N44</f>
        <v>0</v>
      </c>
      <c r="R44" s="43">
        <f t="shared" ref="R44:R56" si="14">O44+P44+Q44</f>
        <v>0</v>
      </c>
      <c r="S44" s="53">
        <f t="shared" si="10"/>
        <v>0</v>
      </c>
      <c r="T44" s="48" t="s">
        <v>28</v>
      </c>
    </row>
    <row r="45" spans="1:25">
      <c r="A45" s="9" t="s">
        <v>5</v>
      </c>
      <c r="B45" s="11">
        <f>NMIF!B45+Cabadbaran!B44+Iligan!B45+Sasa!B45+Zambo!B45</f>
        <v>0</v>
      </c>
      <c r="C45" s="32">
        <f>NMIF!C45+Cabadbaran!C44+Iligan!C45+Sasa!C45+Zambo!C45</f>
        <v>0</v>
      </c>
      <c r="D45" s="32">
        <f>NMIF!D45+Cabadbaran!D44+Iligan!D45+Sasa!D45+Zambo!D45</f>
        <v>0</v>
      </c>
      <c r="E45" s="32">
        <f>NMIF!E45+Cabadbaran!E44+Iligan!E45+Sasa!E45+Zambo!E45</f>
        <v>0</v>
      </c>
      <c r="F45" s="32">
        <f t="shared" si="11"/>
        <v>0</v>
      </c>
      <c r="G45" s="35">
        <f>NMIF!F45+Cabadbaran!F44+Iligan!F45+Sasa!F45+Zambo!F45</f>
        <v>0</v>
      </c>
      <c r="H45" s="35">
        <f>NMIF!G45+Cabadbaran!G44+Iligan!G45+Sasa!G45+Zambo!G45</f>
        <v>0</v>
      </c>
      <c r="I45" s="35">
        <f>NMIF!H45+Cabadbaran!H44+Iligan!H45+Sasa!H45+Zambo!H45</f>
        <v>0</v>
      </c>
      <c r="J45" s="35">
        <f t="shared" si="12"/>
        <v>0</v>
      </c>
      <c r="K45" s="41">
        <f>NMIF!I45+Cabadbaran!I44+Iligan!I45+Sasa!I45+Zambo!I45</f>
        <v>1</v>
      </c>
      <c r="L45" s="41">
        <f>NMIF!J45+Cabadbaran!J44+Iligan!J45+Sasa!J45+Zambo!J45</f>
        <v>0</v>
      </c>
      <c r="M45" s="41">
        <f>NMIF!K45+Cabadbaran!K44+Iligan!K45+Sasa!K45+Zambo!K45</f>
        <v>0</v>
      </c>
      <c r="N45" s="41">
        <f t="shared" si="13"/>
        <v>1</v>
      </c>
      <c r="O45" s="43">
        <f>NMIF!L45+Cabadbaran!L44+Iligan!L45+Sasa!L45+Zambo!L45</f>
        <v>0</v>
      </c>
      <c r="P45" s="43">
        <f>NMIF!M45+Cabadbaran!M44+Iligan!M45+Sasa!M45+Zambo!M45</f>
        <v>0</v>
      </c>
      <c r="Q45" s="43">
        <f>NMIF!N45+Cabadbaran!N44+Iligan!N45+Sasa!N45+Zambo!N45</f>
        <v>0</v>
      </c>
      <c r="R45" s="43">
        <f t="shared" si="14"/>
        <v>0</v>
      </c>
      <c r="S45" s="53">
        <f t="shared" si="10"/>
        <v>1</v>
      </c>
    </row>
    <row r="46" spans="1:25">
      <c r="A46" s="9" t="s">
        <v>3</v>
      </c>
      <c r="B46" s="11">
        <f>NMIF!B46+Cabadbaran!B45+Iligan!B46+Sasa!B46+Zambo!B46</f>
        <v>0</v>
      </c>
      <c r="C46" s="32">
        <f>NMIF!C46+Cabadbaran!C45+Iligan!C46+Sasa!C46+Zambo!C46</f>
        <v>0</v>
      </c>
      <c r="D46" s="32">
        <f>NMIF!D46+Cabadbaran!D45+Iligan!D46+Sasa!D46+Zambo!D46</f>
        <v>0</v>
      </c>
      <c r="E46" s="32">
        <f>NMIF!E46+Cabadbaran!E45+Iligan!E46+Sasa!E46+Zambo!E46</f>
        <v>0</v>
      </c>
      <c r="F46" s="32">
        <f t="shared" si="11"/>
        <v>0</v>
      </c>
      <c r="G46" s="35">
        <f>NMIF!F46+Cabadbaran!F45+Iligan!F46+Sasa!F46+Zambo!F46</f>
        <v>0</v>
      </c>
      <c r="H46" s="35">
        <f>NMIF!G46+Cabadbaran!G45+Iligan!G46+Sasa!G46+Zambo!G46</f>
        <v>0</v>
      </c>
      <c r="I46" s="35">
        <f>NMIF!H46+Cabadbaran!H45+Iligan!H46+Sasa!H46+Zambo!H46</f>
        <v>0</v>
      </c>
      <c r="J46" s="35">
        <f t="shared" si="12"/>
        <v>0</v>
      </c>
      <c r="K46" s="41">
        <f>NMIF!I46+Cabadbaran!I45+Iligan!I46+Sasa!I46+Zambo!I46</f>
        <v>0</v>
      </c>
      <c r="L46" s="41">
        <f>NMIF!J46+Cabadbaran!J45+Iligan!J46+Sasa!J46+Zambo!J46</f>
        <v>0</v>
      </c>
      <c r="M46" s="41">
        <f>NMIF!K46+Cabadbaran!K45+Iligan!K46+Sasa!K46+Zambo!K46</f>
        <v>0</v>
      </c>
      <c r="N46" s="41">
        <f t="shared" si="13"/>
        <v>0</v>
      </c>
      <c r="O46" s="43">
        <f>NMIF!L46+Cabadbaran!L45+Iligan!L46+Sasa!L46+Zambo!L46</f>
        <v>0</v>
      </c>
      <c r="P46" s="43">
        <f>NMIF!M46+Cabadbaran!M45+Iligan!M46+Sasa!M46+Zambo!M46</f>
        <v>0</v>
      </c>
      <c r="Q46" s="43">
        <f>NMIF!N46+Cabadbaran!N45+Iligan!N46+Sasa!N46+Zambo!N46</f>
        <v>0</v>
      </c>
      <c r="R46" s="43">
        <f t="shared" si="14"/>
        <v>0</v>
      </c>
      <c r="S46" s="53">
        <f t="shared" si="10"/>
        <v>0</v>
      </c>
    </row>
    <row r="47" spans="1:25">
      <c r="A47" s="9" t="s">
        <v>49</v>
      </c>
      <c r="B47" s="11">
        <f>NMIF!B47+Cabadbaran!B46+Iligan!B47+Sasa!B47+Zambo!B47</f>
        <v>144</v>
      </c>
      <c r="C47" s="32">
        <f>NMIF!C47+Cabadbaran!C46+Iligan!C47+Sasa!C47+Zambo!C47</f>
        <v>122</v>
      </c>
      <c r="D47" s="32">
        <f>NMIF!D47+Cabadbaran!D46+Iligan!D47+Sasa!D47+Zambo!D47</f>
        <v>140</v>
      </c>
      <c r="E47" s="32">
        <f>NMIF!E47+Cabadbaran!E46+Iligan!E47+Sasa!E47+Zambo!E47</f>
        <v>105</v>
      </c>
      <c r="F47" s="32">
        <f t="shared" si="11"/>
        <v>367</v>
      </c>
      <c r="G47" s="35">
        <f>NMIF!F47+Cabadbaran!F46+Iligan!F47+Sasa!F47+Zambo!F47</f>
        <v>139</v>
      </c>
      <c r="H47" s="35">
        <f>NMIF!G47+Cabadbaran!G46+Iligan!G47+Sasa!G47+Zambo!G47</f>
        <v>131</v>
      </c>
      <c r="I47" s="35">
        <f>NMIF!H47+Cabadbaran!H46+Iligan!H47+Sasa!H47+Zambo!H47</f>
        <v>183</v>
      </c>
      <c r="J47" s="35">
        <f t="shared" si="12"/>
        <v>453</v>
      </c>
      <c r="K47" s="41">
        <f>NMIF!I47+Cabadbaran!I46+Iligan!I47+Sasa!I47+Zambo!I47</f>
        <v>165</v>
      </c>
      <c r="L47" s="41">
        <f>NMIF!J47+Cabadbaran!J46+Iligan!J47+Sasa!J47+Zambo!J47</f>
        <v>132</v>
      </c>
      <c r="M47" s="41">
        <f>NMIF!K47+Cabadbaran!K46+Iligan!K47+Sasa!K47+Zambo!K47</f>
        <v>138</v>
      </c>
      <c r="N47" s="41">
        <f t="shared" si="13"/>
        <v>435</v>
      </c>
      <c r="O47" s="43">
        <f>NMIF!L47+Cabadbaran!L46+Iligan!L47+Sasa!L47+Zambo!L47</f>
        <v>127</v>
      </c>
      <c r="P47" s="43">
        <f>NMIF!M47+Cabadbaran!M46+Iligan!M47+Sasa!M47+Zambo!M47</f>
        <v>117</v>
      </c>
      <c r="Q47" s="43">
        <f>NMIF!N47+Cabadbaran!N46+Iligan!N47+Sasa!N47+Zambo!N47</f>
        <v>98</v>
      </c>
      <c r="R47" s="43">
        <f t="shared" si="14"/>
        <v>342</v>
      </c>
      <c r="S47" s="53">
        <f t="shared" si="10"/>
        <v>1597</v>
      </c>
    </row>
    <row r="48" spans="1:25">
      <c r="A48" s="9" t="s">
        <v>7</v>
      </c>
      <c r="B48" s="11">
        <f>NMIF!B48+Cabadbaran!B47+Iligan!B48+Sasa!B48+Zambo!B48</f>
        <v>0</v>
      </c>
      <c r="C48" s="32">
        <f>NMIF!C48+Cabadbaran!C47+Iligan!C48+Sasa!C48+Zambo!C48</f>
        <v>0</v>
      </c>
      <c r="D48" s="32">
        <f>NMIF!D48+Cabadbaran!D47+Iligan!D48+Sasa!D48+Zambo!D48</f>
        <v>0</v>
      </c>
      <c r="E48" s="32">
        <f>NMIF!E48+Cabadbaran!E47+Iligan!E48+Sasa!E48+Zambo!E48</f>
        <v>0</v>
      </c>
      <c r="F48" s="32">
        <f t="shared" si="11"/>
        <v>0</v>
      </c>
      <c r="G48" s="35">
        <f>NMIF!F48+Cabadbaran!F47+Iligan!F48+Sasa!F48+Zambo!F48</f>
        <v>0</v>
      </c>
      <c r="H48" s="35">
        <f>NMIF!G48+Cabadbaran!G47+Iligan!G48+Sasa!G48+Zambo!G48</f>
        <v>0</v>
      </c>
      <c r="I48" s="35">
        <f>NMIF!H48+Cabadbaran!H47+Iligan!H48+Sasa!H48+Zambo!H48</f>
        <v>0</v>
      </c>
      <c r="J48" s="35">
        <f t="shared" si="12"/>
        <v>0</v>
      </c>
      <c r="K48" s="41">
        <f>NMIF!I48+Cabadbaran!I47+Iligan!I48+Sasa!I48+Zambo!I48</f>
        <v>0</v>
      </c>
      <c r="L48" s="41">
        <f>NMIF!J48+Cabadbaran!J47+Iligan!J48+Sasa!J48+Zambo!J48</f>
        <v>0</v>
      </c>
      <c r="M48" s="41">
        <f>NMIF!K48+Cabadbaran!K47+Iligan!K48+Sasa!K48+Zambo!K48</f>
        <v>0</v>
      </c>
      <c r="N48" s="41">
        <f t="shared" si="13"/>
        <v>0</v>
      </c>
      <c r="O48" s="43">
        <f>NMIF!L48+Cabadbaran!L47+Iligan!L48+Sasa!L48+Zambo!L48</f>
        <v>0</v>
      </c>
      <c r="P48" s="43">
        <f>NMIF!M48+Cabadbaran!M47+Iligan!M48+Sasa!M48+Zambo!M48</f>
        <v>0</v>
      </c>
      <c r="Q48" s="43">
        <f>NMIF!N48+Cabadbaran!N47+Iligan!N48+Sasa!N48+Zambo!N48</f>
        <v>0</v>
      </c>
      <c r="R48" s="43">
        <f t="shared" si="14"/>
        <v>0</v>
      </c>
      <c r="S48" s="53">
        <f t="shared" si="10"/>
        <v>0</v>
      </c>
    </row>
    <row r="49" spans="1:25">
      <c r="A49" s="9" t="s">
        <v>8</v>
      </c>
      <c r="B49" s="11">
        <f>NMIF!B49+Cabadbaran!B48+Iligan!B49+Sasa!B49+Zambo!B49</f>
        <v>0</v>
      </c>
      <c r="C49" s="32">
        <f>NMIF!C49+Cabadbaran!C48+Iligan!C49+Sasa!C49+Zambo!C49</f>
        <v>0</v>
      </c>
      <c r="D49" s="32">
        <f>NMIF!D49+Cabadbaran!D48+Iligan!D49+Sasa!D49+Zambo!D49</f>
        <v>0</v>
      </c>
      <c r="E49" s="32">
        <f>NMIF!E49+Cabadbaran!E48+Iligan!E49+Sasa!E49+Zambo!E49</f>
        <v>0</v>
      </c>
      <c r="F49" s="32">
        <f t="shared" si="11"/>
        <v>0</v>
      </c>
      <c r="G49" s="35">
        <f>NMIF!F49+Cabadbaran!F48+Iligan!F49+Sasa!F49+Zambo!F49</f>
        <v>0</v>
      </c>
      <c r="H49" s="35">
        <f>NMIF!G49+Cabadbaran!G48+Iligan!G49+Sasa!G49+Zambo!G49</f>
        <v>0</v>
      </c>
      <c r="I49" s="35">
        <f>NMIF!H49+Cabadbaran!H48+Iligan!H49+Sasa!H49+Zambo!H49</f>
        <v>0</v>
      </c>
      <c r="J49" s="35">
        <f t="shared" si="12"/>
        <v>0</v>
      </c>
      <c r="K49" s="41">
        <f>NMIF!I49+Cabadbaran!I48+Iligan!I49+Sasa!I49+Zambo!I49</f>
        <v>0</v>
      </c>
      <c r="L49" s="41">
        <f>NMIF!J49+Cabadbaran!J48+Iligan!J49+Sasa!J49+Zambo!J49</f>
        <v>0</v>
      </c>
      <c r="M49" s="41">
        <f>NMIF!K49+Cabadbaran!K48+Iligan!K49+Sasa!K49+Zambo!K49</f>
        <v>0</v>
      </c>
      <c r="N49" s="41">
        <f t="shared" si="13"/>
        <v>0</v>
      </c>
      <c r="O49" s="43">
        <f>NMIF!L49+Cabadbaran!L48+Iligan!L49+Sasa!L49+Zambo!L49</f>
        <v>0</v>
      </c>
      <c r="P49" s="43">
        <f>NMIF!M49+Cabadbaran!M48+Iligan!M49+Sasa!M49+Zambo!M49</f>
        <v>0</v>
      </c>
      <c r="Q49" s="43">
        <f>NMIF!N49+Cabadbaran!N48+Iligan!N49+Sasa!N49+Zambo!N49</f>
        <v>0</v>
      </c>
      <c r="R49" s="43">
        <f t="shared" si="14"/>
        <v>0</v>
      </c>
      <c r="S49" s="53">
        <f t="shared" si="10"/>
        <v>0</v>
      </c>
    </row>
    <row r="50" spans="1:25">
      <c r="A50" s="9" t="s">
        <v>13</v>
      </c>
      <c r="B50" s="11">
        <f>NMIF!B50+Cabadbaran!B49+Iligan!B50+Sasa!B50+Zambo!B50</f>
        <v>0</v>
      </c>
      <c r="C50" s="32">
        <f>NMIF!C50+Cabadbaran!C49+Iligan!C50+Sasa!C50+Zambo!C50</f>
        <v>0</v>
      </c>
      <c r="D50" s="32">
        <f>NMIF!D50+Cabadbaran!D49+Iligan!D50+Sasa!D50+Zambo!D50</f>
        <v>0</v>
      </c>
      <c r="E50" s="32">
        <f>NMIF!E50+Cabadbaran!E49+Iligan!E50+Sasa!E50+Zambo!E50</f>
        <v>0</v>
      </c>
      <c r="F50" s="32">
        <f t="shared" si="11"/>
        <v>0</v>
      </c>
      <c r="G50" s="35">
        <f>NMIF!F50+Cabadbaran!F49+Iligan!F50+Sasa!F50+Zambo!F50</f>
        <v>0</v>
      </c>
      <c r="H50" s="35">
        <f>NMIF!G50+Cabadbaran!G49+Iligan!G50+Sasa!G50+Zambo!G50</f>
        <v>0</v>
      </c>
      <c r="I50" s="35">
        <f>NMIF!H50+Cabadbaran!H49+Iligan!H50+Sasa!H50+Zambo!H50</f>
        <v>0</v>
      </c>
      <c r="J50" s="35">
        <f t="shared" si="12"/>
        <v>0</v>
      </c>
      <c r="K50" s="41">
        <f>NMIF!I50+Cabadbaran!I49+Iligan!I50+Sasa!I50+Zambo!I50</f>
        <v>0</v>
      </c>
      <c r="L50" s="41">
        <f>NMIF!J50+Cabadbaran!J49+Iligan!J50+Sasa!J50+Zambo!J50</f>
        <v>0</v>
      </c>
      <c r="M50" s="41">
        <f>NMIF!K50+Cabadbaran!K49+Iligan!K50+Sasa!K50+Zambo!K50</f>
        <v>0</v>
      </c>
      <c r="N50" s="41">
        <f t="shared" si="13"/>
        <v>0</v>
      </c>
      <c r="O50" s="43">
        <f>NMIF!L50+Cabadbaran!L49+Iligan!L50+Sasa!L50+Zambo!L50</f>
        <v>0</v>
      </c>
      <c r="P50" s="43">
        <f>NMIF!M50+Cabadbaran!M49+Iligan!M50+Sasa!M50+Zambo!M50</f>
        <v>0</v>
      </c>
      <c r="Q50" s="43">
        <f>NMIF!N50+Cabadbaran!N49+Iligan!N50+Sasa!N50+Zambo!N50</f>
        <v>0</v>
      </c>
      <c r="R50" s="43">
        <f t="shared" si="14"/>
        <v>0</v>
      </c>
      <c r="S50" s="54">
        <f t="shared" si="10"/>
        <v>0</v>
      </c>
    </row>
    <row r="51" spans="1:25" ht="14.4" customHeight="1">
      <c r="A51" s="9" t="s">
        <v>14</v>
      </c>
      <c r="B51" s="11">
        <f>NMIF!B51+Cabadbaran!B50+Iligan!B51+Sasa!B51+Zambo!B51</f>
        <v>0</v>
      </c>
      <c r="C51" s="32">
        <f>NMIF!C51+Cabadbaran!C50+Iligan!C51+Sasa!C51+Zambo!C51</f>
        <v>0</v>
      </c>
      <c r="D51" s="32">
        <f>NMIF!D51+Cabadbaran!D50+Iligan!D51+Sasa!D51+Zambo!D51</f>
        <v>0</v>
      </c>
      <c r="E51" s="32">
        <f>NMIF!E51+Cabadbaran!E50+Iligan!E51+Sasa!E51+Zambo!E51</f>
        <v>0</v>
      </c>
      <c r="F51" s="32">
        <f t="shared" si="11"/>
        <v>0</v>
      </c>
      <c r="G51" s="35">
        <f>NMIF!F51+Cabadbaran!F50+Iligan!F51+Sasa!F51+Zambo!F51</f>
        <v>0</v>
      </c>
      <c r="H51" s="35">
        <f>NMIF!G51+Cabadbaran!G50+Iligan!G51+Sasa!G51+Zambo!G51</f>
        <v>0</v>
      </c>
      <c r="I51" s="35">
        <f>NMIF!H51+Cabadbaran!H50+Iligan!H51+Sasa!H51+Zambo!H51</f>
        <v>0</v>
      </c>
      <c r="J51" s="35">
        <f t="shared" si="12"/>
        <v>0</v>
      </c>
      <c r="K51" s="41">
        <f>NMIF!I51+Cabadbaran!I50+Iligan!I51+Sasa!I51+Zambo!I51</f>
        <v>0</v>
      </c>
      <c r="L51" s="41">
        <f>NMIF!J51+Cabadbaran!J50+Iligan!J51+Sasa!J51+Zambo!J51</f>
        <v>0</v>
      </c>
      <c r="M51" s="41">
        <f>NMIF!K51+Cabadbaran!K50+Iligan!K51+Sasa!K51+Zambo!K51</f>
        <v>0</v>
      </c>
      <c r="N51" s="41">
        <f t="shared" si="13"/>
        <v>0</v>
      </c>
      <c r="O51" s="43">
        <f>NMIF!L51+Cabadbaran!L50+Iligan!L51+Sasa!L51+Zambo!L51</f>
        <v>0</v>
      </c>
      <c r="P51" s="43">
        <f>NMIF!M51+Cabadbaran!M50+Iligan!M51+Sasa!M51+Zambo!M51</f>
        <v>0</v>
      </c>
      <c r="Q51" s="43">
        <f>NMIF!N51+Cabadbaran!N50+Iligan!N51+Sasa!N51+Zambo!N51</f>
        <v>0</v>
      </c>
      <c r="R51" s="43">
        <f t="shared" si="14"/>
        <v>0</v>
      </c>
      <c r="S51" s="53">
        <f t="shared" si="10"/>
        <v>0</v>
      </c>
    </row>
    <row r="52" spans="1:25" ht="14.4" customHeight="1">
      <c r="A52" s="9" t="s">
        <v>15</v>
      </c>
      <c r="B52" s="11">
        <f>NMIF!B52+Cabadbaran!B51+Iligan!B52+Sasa!B52+Zambo!B52</f>
        <v>0</v>
      </c>
      <c r="C52" s="32">
        <f>NMIF!C52+Cabadbaran!C51+Iligan!C52+Sasa!C52+Zambo!C52</f>
        <v>0</v>
      </c>
      <c r="D52" s="32">
        <f>NMIF!D52+Cabadbaran!D51+Iligan!D52+Sasa!D52+Zambo!D52</f>
        <v>0</v>
      </c>
      <c r="E52" s="32">
        <f>NMIF!E52+Cabadbaran!E51+Iligan!E52+Sasa!E52+Zambo!E52</f>
        <v>0</v>
      </c>
      <c r="F52" s="32">
        <f t="shared" si="11"/>
        <v>0</v>
      </c>
      <c r="G52" s="35">
        <f>NMIF!F52+Cabadbaran!F51+Iligan!F52+Sasa!F52+Zambo!F52</f>
        <v>0</v>
      </c>
      <c r="H52" s="35">
        <f>NMIF!G52+Cabadbaran!G51+Iligan!G52+Sasa!G52+Zambo!G52</f>
        <v>0</v>
      </c>
      <c r="I52" s="35">
        <f>NMIF!H52+Cabadbaran!H51+Iligan!H52+Sasa!H52+Zambo!H52</f>
        <v>0</v>
      </c>
      <c r="J52" s="35">
        <f t="shared" si="12"/>
        <v>0</v>
      </c>
      <c r="K52" s="41">
        <f>NMIF!I52+Cabadbaran!I51+Iligan!I52+Sasa!I52+Zambo!I52</f>
        <v>0</v>
      </c>
      <c r="L52" s="41">
        <f>NMIF!J52+Cabadbaran!J51+Iligan!J52+Sasa!J52+Zambo!J52</f>
        <v>0</v>
      </c>
      <c r="M52" s="41">
        <f>NMIF!K52+Cabadbaran!K51+Iligan!K52+Sasa!K52+Zambo!K52</f>
        <v>0</v>
      </c>
      <c r="N52" s="41">
        <f t="shared" si="13"/>
        <v>0</v>
      </c>
      <c r="O52" s="43">
        <f>NMIF!L52+Cabadbaran!L51+Iligan!L52+Sasa!L52+Zambo!L52</f>
        <v>0</v>
      </c>
      <c r="P52" s="43">
        <f>NMIF!M52+Cabadbaran!M51+Iligan!M52+Sasa!M52+Zambo!M52</f>
        <v>0</v>
      </c>
      <c r="Q52" s="43">
        <f>NMIF!N52+Cabadbaran!N51+Iligan!N52+Sasa!N52+Zambo!N52</f>
        <v>0</v>
      </c>
      <c r="R52" s="43">
        <f t="shared" si="14"/>
        <v>0</v>
      </c>
      <c r="S52" s="53">
        <f t="shared" si="10"/>
        <v>0</v>
      </c>
      <c r="V52" s="130" t="s">
        <v>46</v>
      </c>
      <c r="W52" s="130"/>
      <c r="X52" s="130"/>
    </row>
    <row r="53" spans="1:25">
      <c r="A53" s="9" t="s">
        <v>4</v>
      </c>
      <c r="B53" s="11">
        <f>NMIF!B53+Cabadbaran!B52+Iligan!B53+Sasa!B53+Zambo!B53</f>
        <v>0</v>
      </c>
      <c r="C53" s="32">
        <f>NMIF!C53+Cabadbaran!C52+Iligan!C53+Sasa!C53+Zambo!C53</f>
        <v>0</v>
      </c>
      <c r="D53" s="32">
        <f>NMIF!D53+Cabadbaran!D52+Iligan!D53+Sasa!D53+Zambo!D53</f>
        <v>0</v>
      </c>
      <c r="E53" s="32">
        <f>NMIF!E53+Cabadbaran!E52+Iligan!E53+Sasa!E53+Zambo!E53</f>
        <v>0</v>
      </c>
      <c r="F53" s="32">
        <f t="shared" si="11"/>
        <v>0</v>
      </c>
      <c r="G53" s="35">
        <f>NMIF!F53+Cabadbaran!F52+Iligan!F53+Sasa!F53+Zambo!F53</f>
        <v>0</v>
      </c>
      <c r="H53" s="35">
        <f>NMIF!G53+Cabadbaran!G52+Iligan!G53+Sasa!G53+Zambo!G53</f>
        <v>0</v>
      </c>
      <c r="I53" s="35">
        <f>NMIF!H53+Cabadbaran!H52+Iligan!H53+Sasa!H53+Zambo!H53</f>
        <v>0</v>
      </c>
      <c r="J53" s="35">
        <f t="shared" si="12"/>
        <v>0</v>
      </c>
      <c r="K53" s="41">
        <f>NMIF!I53+Cabadbaran!I52+Iligan!I53+Sasa!I53+Zambo!I53</f>
        <v>0</v>
      </c>
      <c r="L53" s="41">
        <f>NMIF!J53+Cabadbaran!J52+Iligan!J53+Sasa!J53+Zambo!J53</f>
        <v>0</v>
      </c>
      <c r="M53" s="41">
        <f>NMIF!K53+Cabadbaran!K52+Iligan!K53+Sasa!K53+Zambo!K53</f>
        <v>0</v>
      </c>
      <c r="N53" s="41">
        <f t="shared" si="13"/>
        <v>0</v>
      </c>
      <c r="O53" s="43">
        <f>NMIF!L53+Cabadbaran!L52+Iligan!L53+Sasa!L53+Zambo!L53</f>
        <v>0</v>
      </c>
      <c r="P53" s="43">
        <f>NMIF!M53+Cabadbaran!M52+Iligan!M53+Sasa!M53+Zambo!M53</f>
        <v>0</v>
      </c>
      <c r="Q53" s="43">
        <f>NMIF!N53+Cabadbaran!N52+Iligan!N53+Sasa!N53+Zambo!N53</f>
        <v>0</v>
      </c>
      <c r="R53" s="43">
        <f t="shared" si="14"/>
        <v>0</v>
      </c>
      <c r="S53" s="53">
        <f t="shared" si="10"/>
        <v>0</v>
      </c>
      <c r="V53" s="130"/>
      <c r="W53" s="130"/>
      <c r="X53" s="130"/>
    </row>
    <row r="54" spans="1:25" ht="18">
      <c r="A54" s="9" t="s">
        <v>12</v>
      </c>
      <c r="B54" s="11">
        <f>NMIF!B54+Cabadbaran!B53+Iligan!B54+Sasa!B54+Zambo!B54</f>
        <v>0</v>
      </c>
      <c r="C54" s="32">
        <f>NMIF!C54+Cabadbaran!C53+Iligan!C54+Sasa!C54+Zambo!C54</f>
        <v>0</v>
      </c>
      <c r="D54" s="32">
        <f>NMIF!D54+Cabadbaran!D53+Iligan!D54+Sasa!D54+Zambo!D54</f>
        <v>0</v>
      </c>
      <c r="E54" s="32">
        <f>NMIF!E54+Cabadbaran!E53+Iligan!E54+Sasa!E54+Zambo!E54</f>
        <v>0</v>
      </c>
      <c r="F54" s="32">
        <f t="shared" si="11"/>
        <v>0</v>
      </c>
      <c r="G54" s="35">
        <f>NMIF!F54+Cabadbaran!F53+Iligan!F54+Sasa!F54+Zambo!F54</f>
        <v>0</v>
      </c>
      <c r="H54" s="35">
        <f>NMIF!G54+Cabadbaran!G53+Iligan!G54+Sasa!G54+Zambo!G54</f>
        <v>0</v>
      </c>
      <c r="I54" s="35">
        <f>NMIF!H54+Cabadbaran!H53+Iligan!H54+Sasa!H54+Zambo!H54</f>
        <v>0</v>
      </c>
      <c r="J54" s="35">
        <f t="shared" si="12"/>
        <v>0</v>
      </c>
      <c r="K54" s="41">
        <f>NMIF!I54+Cabadbaran!I53+Iligan!I54+Sasa!I54+Zambo!I54</f>
        <v>0</v>
      </c>
      <c r="L54" s="41">
        <f>NMIF!J54+Cabadbaran!J53+Iligan!J54+Sasa!J54+Zambo!J54</f>
        <v>0</v>
      </c>
      <c r="M54" s="41">
        <f>NMIF!K54+Cabadbaran!K53+Iligan!K54+Sasa!K54+Zambo!K54</f>
        <v>0</v>
      </c>
      <c r="N54" s="41">
        <f t="shared" si="13"/>
        <v>0</v>
      </c>
      <c r="O54" s="43">
        <f>NMIF!L54+Cabadbaran!L53+Iligan!L54+Sasa!L54+Zambo!L54</f>
        <v>0</v>
      </c>
      <c r="P54" s="43">
        <f>NMIF!M54+Cabadbaran!M53+Iligan!M54+Sasa!M54+Zambo!M54</f>
        <v>0</v>
      </c>
      <c r="Q54" s="43">
        <f>NMIF!N54+Cabadbaran!N53+Iligan!N54+Sasa!N54+Zambo!N54</f>
        <v>0</v>
      </c>
      <c r="R54" s="43">
        <f t="shared" si="14"/>
        <v>0</v>
      </c>
      <c r="S54" s="53">
        <f t="shared" si="10"/>
        <v>0</v>
      </c>
      <c r="W54" s="57">
        <f>NMIF!T54+Cabadbaran!T54+Iligan!T54+Sasa!T54+Zambo!Q54</f>
        <v>312492.93636363634</v>
      </c>
    </row>
    <row r="55" spans="1:25" ht="18.600000000000001" customHeight="1" thickBot="1">
      <c r="A55" s="9" t="s">
        <v>30</v>
      </c>
      <c r="B55" s="11">
        <f>NMIF!B55+Cabadbaran!B54+Iligan!B55+Sasa!B55+Zambo!B55</f>
        <v>16</v>
      </c>
      <c r="C55" s="32">
        <f>NMIF!C55+Cabadbaran!C54+Iligan!C55+Sasa!C55+Zambo!C55</f>
        <v>2</v>
      </c>
      <c r="D55" s="32">
        <f>NMIF!D55+Cabadbaran!D54+Iligan!D55+Sasa!D55+Zambo!D55</f>
        <v>1</v>
      </c>
      <c r="E55" s="32">
        <f>NMIF!E55+Cabadbaran!E54+Iligan!E55+Sasa!E55+Zambo!E55</f>
        <v>1</v>
      </c>
      <c r="F55" s="32">
        <f t="shared" si="11"/>
        <v>4</v>
      </c>
      <c r="G55" s="35">
        <f>NMIF!F55+Cabadbaran!F54+Iligan!F55+Sasa!F55+Zambo!F55</f>
        <v>2</v>
      </c>
      <c r="H55" s="35">
        <f>NMIF!G55+Cabadbaran!G54+Iligan!G55+Sasa!G55+Zambo!G55</f>
        <v>1</v>
      </c>
      <c r="I55" s="35">
        <f>NMIF!H55+Cabadbaran!H54+Iligan!H55+Sasa!H55+Zambo!H55</f>
        <v>1</v>
      </c>
      <c r="J55" s="35">
        <f t="shared" si="12"/>
        <v>4</v>
      </c>
      <c r="K55" s="41">
        <f>NMIF!I55+Cabadbaran!I54+Iligan!I55+Sasa!I55+Zambo!I55</f>
        <v>0</v>
      </c>
      <c r="L55" s="41">
        <f>NMIF!J55+Cabadbaran!J54+Iligan!J55+Sasa!J55+Zambo!J55</f>
        <v>1</v>
      </c>
      <c r="M55" s="41">
        <f>NMIF!K55+Cabadbaran!K54+Iligan!K55+Sasa!K55+Zambo!K55</f>
        <v>1</v>
      </c>
      <c r="N55" s="41">
        <f t="shared" si="13"/>
        <v>2</v>
      </c>
      <c r="O55" s="43">
        <f>NMIF!L55+Cabadbaran!L54+Iligan!L55+Sasa!L55+Zambo!L55</f>
        <v>0</v>
      </c>
      <c r="P55" s="43">
        <f>NMIF!M55+Cabadbaran!M54+Iligan!M55+Sasa!M55+Zambo!M55</f>
        <v>0</v>
      </c>
      <c r="Q55" s="43">
        <f>NMIF!N55+Cabadbaran!N54+Iligan!N55+Sasa!N55+Zambo!N55</f>
        <v>0</v>
      </c>
      <c r="R55" s="43">
        <f t="shared" si="14"/>
        <v>0</v>
      </c>
      <c r="S55" s="54">
        <f t="shared" si="10"/>
        <v>10</v>
      </c>
      <c r="V55" s="134"/>
      <c r="W55" s="134"/>
    </row>
    <row r="56" spans="1:25" ht="18.600000000000001" thickBot="1">
      <c r="A56" s="29" t="s">
        <v>9</v>
      </c>
      <c r="B56" s="11">
        <f>NMIF!B56+Cabadbaran!B55+Iligan!B56+Sasa!B56+Zambo!B56</f>
        <v>0</v>
      </c>
      <c r="C56" s="33">
        <f>NMIF!C56+Cabadbaran!C55+Iligan!C56+Sasa!C56+Zambo!C56</f>
        <v>10514.5</v>
      </c>
      <c r="D56" s="33">
        <f>NMIF!D56+Cabadbaran!D55+Iligan!D56+Sasa!D56+Zambo!D56</f>
        <v>10419</v>
      </c>
      <c r="E56" s="33">
        <f>NMIF!E56+Cabadbaran!E55+Iligan!E56+Sasa!E56+Zambo!E56</f>
        <v>9987.2000000000007</v>
      </c>
      <c r="F56" s="33">
        <f t="shared" si="11"/>
        <v>30920.7</v>
      </c>
      <c r="G56" s="35">
        <f>NMIF!F56+Cabadbaran!F55+Iligan!F56+Sasa!F56+Zambo!F56</f>
        <v>9850</v>
      </c>
      <c r="H56" s="35">
        <f>NMIF!G56+Cabadbaran!G55+Iligan!G56+Sasa!G56+Zambo!G56</f>
        <v>10647</v>
      </c>
      <c r="I56" s="35">
        <f>NMIF!H56+Cabadbaran!H55+Iligan!H56+Sasa!H56+Zambo!H56</f>
        <v>11242.5</v>
      </c>
      <c r="J56" s="36">
        <f t="shared" si="12"/>
        <v>31739.5</v>
      </c>
      <c r="K56" s="41">
        <f>NMIF!I56+Cabadbaran!I55+Iligan!I56+Sasa!I56+Zambo!I56</f>
        <v>11535.5</v>
      </c>
      <c r="L56" s="41">
        <f>NMIF!J56+Cabadbaran!J55+Iligan!J56+Sasa!J56+Zambo!J56</f>
        <v>11946</v>
      </c>
      <c r="M56" s="41">
        <f>NMIF!K56+Cabadbaran!K55+Iligan!K56+Sasa!K56+Zambo!K56</f>
        <v>11695</v>
      </c>
      <c r="N56" s="42">
        <f t="shared" si="13"/>
        <v>35176.5</v>
      </c>
      <c r="O56" s="43">
        <f>NMIF!L56+Cabadbaran!L55+Iligan!L56+Sasa!L56+Zambo!L56</f>
        <v>12069.5</v>
      </c>
      <c r="P56" s="43">
        <f>NMIF!M56+Cabadbaran!M55+Iligan!M56+Sasa!M56+Zambo!M56</f>
        <v>11195.5</v>
      </c>
      <c r="Q56" s="43">
        <f>NMIF!N56+Cabadbaran!N55+Iligan!N56+Sasa!N56+Zambo!N56</f>
        <v>11325.5</v>
      </c>
      <c r="R56" s="44">
        <f t="shared" si="14"/>
        <v>34590.5</v>
      </c>
      <c r="S56" s="53">
        <f>R56+N56+J56+F56</f>
        <v>132427.20000000001</v>
      </c>
      <c r="V56" s="131">
        <f>NMIF!S56+Cabadbaran!S55+Iligan!S56+Sasa!S56+Zambo!P56</f>
        <v>368888.13636363635</v>
      </c>
      <c r="W56" s="132"/>
      <c r="X56" s="133" t="s">
        <v>45</v>
      </c>
      <c r="Y56" s="133"/>
    </row>
    <row r="57" spans="1:25" ht="15" thickTop="1">
      <c r="S57" s="71"/>
      <c r="W57" s="71"/>
    </row>
    <row r="58" spans="1:25">
      <c r="W58" s="72"/>
    </row>
    <row r="60" spans="1:25" ht="21">
      <c r="A60" s="2" t="s">
        <v>69</v>
      </c>
      <c r="T60" s="48"/>
    </row>
    <row r="61" spans="1:25" ht="15" thickBot="1">
      <c r="A61" s="58" t="s">
        <v>50</v>
      </c>
      <c r="B61" s="60">
        <f>NMIF!B61+Cabadbaran!B60+Iligan!B61+Sasa!B61+Zambo!B61</f>
        <v>44</v>
      </c>
      <c r="C61" s="137">
        <v>2019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8"/>
      <c r="T61" s="48" t="s">
        <v>28</v>
      </c>
    </row>
    <row r="62" spans="1:25" ht="15" thickTop="1">
      <c r="A62" s="15" t="s">
        <v>0</v>
      </c>
      <c r="B62" s="59" t="s">
        <v>10</v>
      </c>
      <c r="C62" s="37" t="s">
        <v>16</v>
      </c>
      <c r="D62" s="34" t="s">
        <v>17</v>
      </c>
      <c r="E62" s="38" t="s">
        <v>18</v>
      </c>
      <c r="F62" s="34" t="s">
        <v>39</v>
      </c>
      <c r="G62" s="39" t="s">
        <v>19</v>
      </c>
      <c r="H62" s="34" t="s">
        <v>20</v>
      </c>
      <c r="I62" s="38" t="s">
        <v>21</v>
      </c>
      <c r="J62" s="34" t="s">
        <v>42</v>
      </c>
      <c r="K62" s="37" t="s">
        <v>22</v>
      </c>
      <c r="L62" s="34" t="s">
        <v>23</v>
      </c>
      <c r="M62" s="38" t="s">
        <v>24</v>
      </c>
      <c r="N62" s="34" t="s">
        <v>41</v>
      </c>
      <c r="O62" s="37" t="s">
        <v>25</v>
      </c>
      <c r="P62" s="34" t="s">
        <v>26</v>
      </c>
      <c r="Q62" s="40" t="s">
        <v>27</v>
      </c>
      <c r="R62" s="34" t="s">
        <v>40</v>
      </c>
      <c r="S62" s="34" t="s">
        <v>43</v>
      </c>
      <c r="T62" s="48" t="s">
        <v>28</v>
      </c>
    </row>
    <row r="63" spans="1:25">
      <c r="A63" s="9" t="s">
        <v>1</v>
      </c>
      <c r="B63" s="11">
        <f>NMIF!B63+Cabadbaran!B62+Iligan!B63+Sasa!B63+Zambo!B63</f>
        <v>0</v>
      </c>
      <c r="C63" s="32">
        <f>NMIF!C63+Cabadbaran!C62+Iligan!C63+Sasa!C63+Zambo!C63</f>
        <v>0</v>
      </c>
      <c r="D63" s="32">
        <f>NMIF!D63+Cabadbaran!D62+Iligan!D63+Sasa!D63+Zambo!D63</f>
        <v>0</v>
      </c>
      <c r="E63" s="32">
        <f>NMIF!E63+Cabadbaran!E62+Iligan!E63+Sasa!E63+Zambo!E63</f>
        <v>0</v>
      </c>
      <c r="F63" s="32">
        <f>C63+D63+E63</f>
        <v>0</v>
      </c>
      <c r="G63" s="35">
        <f>NMIF!F63+Cabadbaran!F62+Iligan!F63+Sasa!F63+Zambo!F63</f>
        <v>0</v>
      </c>
      <c r="H63" s="35">
        <f>NMIF!G63+Cabadbaran!G62+Iligan!G63+Sasa!G63+Zambo!G63</f>
        <v>0</v>
      </c>
      <c r="I63" s="35">
        <f>NMIF!H63+Cabadbaran!H62+Iligan!H63+Sasa!H63+Zambo!H63</f>
        <v>0</v>
      </c>
      <c r="J63" s="35">
        <f>G63+H63+I63</f>
        <v>0</v>
      </c>
      <c r="K63" s="41">
        <f>NMIF!I63+Cabadbaran!I62+Iligan!I63+Sasa!I63+Zambo!I63</f>
        <v>0</v>
      </c>
      <c r="L63" s="41">
        <f>NMIF!J63+Cabadbaran!J62+Iligan!J63+Sasa!J63+Zambo!J63</f>
        <v>0</v>
      </c>
      <c r="M63" s="41">
        <f>NMIF!K63+Cabadbaran!K62+Iligan!K63+Sasa!K63+Zambo!K63</f>
        <v>0</v>
      </c>
      <c r="N63" s="41">
        <f>K63+L63+M63</f>
        <v>0</v>
      </c>
      <c r="O63" s="43">
        <f>NMIF!L63+Cabadbaran!L62+Iligan!L63+Sasa!L63+Zambo!L63</f>
        <v>0</v>
      </c>
      <c r="P63" s="43">
        <f>NMIF!M63+Cabadbaran!M62+Iligan!M63+Sasa!M63+Zambo!M63</f>
        <v>0</v>
      </c>
      <c r="Q63" s="43">
        <f>NMIF!N63+Cabadbaran!N62+Iligan!N63+Sasa!N63+Zambo!N63</f>
        <v>0</v>
      </c>
      <c r="R63" s="43">
        <f>O63+P63+Q63</f>
        <v>0</v>
      </c>
      <c r="S63" s="53">
        <f t="shared" ref="S63:S75" si="15">R63+N63+J63+F63</f>
        <v>0</v>
      </c>
      <c r="T63" s="48" t="s">
        <v>28</v>
      </c>
    </row>
    <row r="64" spans="1:25">
      <c r="A64" s="9" t="s">
        <v>2</v>
      </c>
      <c r="B64" s="11">
        <f>NMIF!B64+Cabadbaran!B63+Iligan!B64+Sasa!B64+Zambo!B64</f>
        <v>0</v>
      </c>
      <c r="C64" s="32">
        <f>NMIF!C64+Cabadbaran!C63+Iligan!C64+Sasa!C64+Zambo!C64</f>
        <v>0</v>
      </c>
      <c r="D64" s="32">
        <f>NMIF!D64+Cabadbaran!D63+Iligan!D64+Sasa!D64+Zambo!D64</f>
        <v>0</v>
      </c>
      <c r="E64" s="32">
        <f>NMIF!E64+Cabadbaran!E63+Iligan!E64+Sasa!E64+Zambo!E64</f>
        <v>0</v>
      </c>
      <c r="F64" s="32">
        <f t="shared" ref="F64:F76" si="16">C64+D64+E64</f>
        <v>0</v>
      </c>
      <c r="G64" s="35">
        <f>NMIF!F64+Cabadbaran!F63+Iligan!F64+Sasa!F64+Zambo!F64</f>
        <v>0</v>
      </c>
      <c r="H64" s="35">
        <f>NMIF!G64+Cabadbaran!G63+Iligan!G64+Sasa!G64+Zambo!G64</f>
        <v>0</v>
      </c>
      <c r="I64" s="35">
        <f>NMIF!H64+Cabadbaran!H63+Iligan!H64+Sasa!H64+Zambo!H64</f>
        <v>0</v>
      </c>
      <c r="J64" s="35">
        <f t="shared" ref="J64:J76" si="17">G64+H64+I64</f>
        <v>0</v>
      </c>
      <c r="K64" s="41">
        <f>NMIF!I64+Cabadbaran!I63+Iligan!I64+Sasa!I64+Zambo!I64</f>
        <v>0</v>
      </c>
      <c r="L64" s="41">
        <f>NMIF!J64+Cabadbaran!J63+Iligan!J64+Sasa!J64+Zambo!J64</f>
        <v>0</v>
      </c>
      <c r="M64" s="41">
        <f>NMIF!K64+Cabadbaran!K63+Iligan!K64+Sasa!K64+Zambo!K64</f>
        <v>0</v>
      </c>
      <c r="N64" s="41">
        <f t="shared" ref="N64:N76" si="18">K64+L64+M64</f>
        <v>0</v>
      </c>
      <c r="O64" s="43">
        <f>NMIF!L64+Cabadbaran!L63+Iligan!L64+Sasa!L64+Zambo!L64</f>
        <v>0</v>
      </c>
      <c r="P64" s="43">
        <f>NMIF!M64+Cabadbaran!M63+Iligan!M64+Sasa!M64+Zambo!M64</f>
        <v>0</v>
      </c>
      <c r="Q64" s="43">
        <f>NMIF!N64+Cabadbaran!N63+Iligan!N64+Sasa!N64+Zambo!N64</f>
        <v>0</v>
      </c>
      <c r="R64" s="43">
        <f t="shared" ref="R64:R76" si="19">O64+P64+Q64</f>
        <v>0</v>
      </c>
      <c r="S64" s="53">
        <f t="shared" si="15"/>
        <v>0</v>
      </c>
      <c r="T64" s="48" t="s">
        <v>28</v>
      </c>
    </row>
    <row r="65" spans="1:25">
      <c r="A65" s="9" t="s">
        <v>5</v>
      </c>
      <c r="B65" s="11">
        <f>NMIF!B65+Cabadbaran!B64+Iligan!B65+Sasa!B65+Zambo!B65</f>
        <v>0</v>
      </c>
      <c r="C65" s="32">
        <f>NMIF!C65+Cabadbaran!C64+Iligan!C65+Sasa!C65+Zambo!C65</f>
        <v>0</v>
      </c>
      <c r="D65" s="32">
        <f>NMIF!D65+Cabadbaran!D64+Iligan!D65+Sasa!D65+Zambo!D65</f>
        <v>0</v>
      </c>
      <c r="E65" s="32">
        <f>NMIF!E65+Cabadbaran!E64+Iligan!E65+Sasa!E65+Zambo!E65</f>
        <v>0</v>
      </c>
      <c r="F65" s="32">
        <f t="shared" si="16"/>
        <v>0</v>
      </c>
      <c r="G65" s="35">
        <f>NMIF!F65+Cabadbaran!F64+Iligan!F65+Sasa!F65+Zambo!F65</f>
        <v>0</v>
      </c>
      <c r="H65" s="35">
        <f>NMIF!G65+Cabadbaran!G64+Iligan!G65+Sasa!G65+Zambo!G65</f>
        <v>0</v>
      </c>
      <c r="I65" s="35">
        <f>NMIF!H65+Cabadbaran!H64+Iligan!H65+Sasa!H65+Zambo!H65</f>
        <v>0</v>
      </c>
      <c r="J65" s="35">
        <f t="shared" si="17"/>
        <v>0</v>
      </c>
      <c r="K65" s="41">
        <f>NMIF!I65+Cabadbaran!I64+Iligan!I65+Sasa!I65+Zambo!I65</f>
        <v>0</v>
      </c>
      <c r="L65" s="41">
        <f>NMIF!J65+Cabadbaran!J64+Iligan!J65+Sasa!J65+Zambo!J65</f>
        <v>0</v>
      </c>
      <c r="M65" s="41">
        <f>NMIF!K65+Cabadbaran!K64+Iligan!K65+Sasa!K65+Zambo!K65</f>
        <v>0</v>
      </c>
      <c r="N65" s="41">
        <f t="shared" si="18"/>
        <v>0</v>
      </c>
      <c r="O65" s="43">
        <f>NMIF!L65+Cabadbaran!L64+Iligan!L65+Sasa!L65+Zambo!L65</f>
        <v>0</v>
      </c>
      <c r="P65" s="43">
        <f>NMIF!M65+Cabadbaran!M64+Iligan!M65+Sasa!M65+Zambo!M65</f>
        <v>0</v>
      </c>
      <c r="Q65" s="43">
        <f>NMIF!N65+Cabadbaran!N64+Iligan!N65+Sasa!N65+Zambo!N65</f>
        <v>0</v>
      </c>
      <c r="R65" s="43">
        <f t="shared" si="19"/>
        <v>0</v>
      </c>
      <c r="S65" s="53">
        <f t="shared" si="15"/>
        <v>0</v>
      </c>
    </row>
    <row r="66" spans="1:25">
      <c r="A66" s="9" t="s">
        <v>3</v>
      </c>
      <c r="B66" s="11">
        <f>NMIF!B66+Cabadbaran!B65+Iligan!B66+Sasa!B66+Zambo!B66</f>
        <v>0</v>
      </c>
      <c r="C66" s="32">
        <f>NMIF!C66+Cabadbaran!C65+Iligan!C66+Sasa!C66+Zambo!C66</f>
        <v>0</v>
      </c>
      <c r="D66" s="32">
        <f>NMIF!D66+Cabadbaran!D65+Iligan!D66+Sasa!D66+Zambo!D66</f>
        <v>0</v>
      </c>
      <c r="E66" s="32">
        <f>NMIF!E66+Cabadbaran!E65+Iligan!E66+Sasa!E66+Zambo!E66</f>
        <v>0</v>
      </c>
      <c r="F66" s="32">
        <f t="shared" si="16"/>
        <v>0</v>
      </c>
      <c r="G66" s="35">
        <f>NMIF!F66+Cabadbaran!F65+Iligan!F66+Sasa!F66+Zambo!F66</f>
        <v>0</v>
      </c>
      <c r="H66" s="35">
        <f>NMIF!G66+Cabadbaran!G65+Iligan!G66+Sasa!G66+Zambo!G66</f>
        <v>0</v>
      </c>
      <c r="I66" s="35">
        <f>NMIF!H66+Cabadbaran!H65+Iligan!H66+Sasa!H66+Zambo!H66</f>
        <v>0</v>
      </c>
      <c r="J66" s="35">
        <f t="shared" si="17"/>
        <v>0</v>
      </c>
      <c r="K66" s="41">
        <f>NMIF!I66+Cabadbaran!I65+Iligan!I66+Sasa!I66+Zambo!I66</f>
        <v>0</v>
      </c>
      <c r="L66" s="41">
        <f>NMIF!J66+Cabadbaran!J65+Iligan!J66+Sasa!J66+Zambo!J66</f>
        <v>0</v>
      </c>
      <c r="M66" s="41">
        <f>NMIF!K66+Cabadbaran!K65+Iligan!K66+Sasa!K66+Zambo!K66</f>
        <v>0</v>
      </c>
      <c r="N66" s="41">
        <f t="shared" si="18"/>
        <v>0</v>
      </c>
      <c r="O66" s="43">
        <f>NMIF!L66+Cabadbaran!L65+Iligan!L66+Sasa!L66+Zambo!L66</f>
        <v>0</v>
      </c>
      <c r="P66" s="43">
        <f>NMIF!M66+Cabadbaran!M65+Iligan!M66+Sasa!M66+Zambo!M66</f>
        <v>0</v>
      </c>
      <c r="Q66" s="43">
        <f>NMIF!N66+Cabadbaran!N65+Iligan!N66+Sasa!N66+Zambo!N66</f>
        <v>0</v>
      </c>
      <c r="R66" s="43">
        <f t="shared" si="19"/>
        <v>0</v>
      </c>
      <c r="S66" s="53">
        <f t="shared" si="15"/>
        <v>0</v>
      </c>
    </row>
    <row r="67" spans="1:25">
      <c r="A67" s="9" t="s">
        <v>49</v>
      </c>
      <c r="B67" s="11">
        <f>NMIF!B67+Cabadbaran!B66+Iligan!B67+Sasa!B67+Zambo!B67</f>
        <v>176</v>
      </c>
      <c r="C67" s="32">
        <f>NMIF!C67+Cabadbaran!C66+Iligan!C67+Sasa!C67+Zambo!C67</f>
        <v>122</v>
      </c>
      <c r="D67" s="32">
        <f>NMIF!D67+Cabadbaran!D66+Iligan!D67+Sasa!D67+Zambo!D67</f>
        <v>125</v>
      </c>
      <c r="E67" s="32">
        <f>NMIF!E67+Cabadbaran!E66+Iligan!E67+Sasa!E67+Zambo!E67</f>
        <v>141</v>
      </c>
      <c r="F67" s="32">
        <f t="shared" si="16"/>
        <v>388</v>
      </c>
      <c r="G67" s="35">
        <f>NMIF!F67+Cabadbaran!F66+Iligan!F67+Sasa!F67+Zambo!F67</f>
        <v>136</v>
      </c>
      <c r="H67" s="35">
        <f>NMIF!G67+Cabadbaran!G66+Iligan!G67+Sasa!G67+Zambo!G67</f>
        <v>143</v>
      </c>
      <c r="I67" s="35">
        <f>NMIF!H67+Cabadbaran!H66+Iligan!H67+Sasa!H67+Zambo!H67</f>
        <v>142</v>
      </c>
      <c r="J67" s="35">
        <f t="shared" si="17"/>
        <v>421</v>
      </c>
      <c r="K67" s="41">
        <f>NMIF!I67+Cabadbaran!I66+Iligan!I67+Sasa!I67+Zambo!I67</f>
        <v>154</v>
      </c>
      <c r="L67" s="41">
        <f>NMIF!J67+Cabadbaran!J66+Iligan!J67+Sasa!J67+Zambo!J67</f>
        <v>143</v>
      </c>
      <c r="M67" s="41">
        <f>NMIF!K67+Cabadbaran!K66+Iligan!K67+Sasa!K67+Zambo!K67</f>
        <v>142</v>
      </c>
      <c r="N67" s="41">
        <f t="shared" si="18"/>
        <v>439</v>
      </c>
      <c r="O67" s="43">
        <f>NMIF!L67+Cabadbaran!L66+Iligan!L67+Sasa!L67+Zambo!L67</f>
        <v>125</v>
      </c>
      <c r="P67" s="43">
        <f>NMIF!M67+Cabadbaran!M66+Iligan!M67+Sasa!M67+Zambo!M67</f>
        <v>129</v>
      </c>
      <c r="Q67" s="43">
        <f>NMIF!N67+Cabadbaran!N66+Iligan!N67+Sasa!N67+Zambo!N67</f>
        <v>111</v>
      </c>
      <c r="R67" s="43">
        <f t="shared" si="19"/>
        <v>365</v>
      </c>
      <c r="S67" s="53">
        <f t="shared" si="15"/>
        <v>1613</v>
      </c>
    </row>
    <row r="68" spans="1:25">
      <c r="A68" s="9" t="s">
        <v>7</v>
      </c>
      <c r="B68" s="11">
        <f>NMIF!B68+Cabadbaran!B67+Iligan!B68+Sasa!B68+Zambo!B68</f>
        <v>0</v>
      </c>
      <c r="C68" s="32">
        <f>NMIF!C68+Cabadbaran!C67+Iligan!C68+Sasa!C68+Zambo!C68</f>
        <v>0</v>
      </c>
      <c r="D68" s="32">
        <f>NMIF!D68+Cabadbaran!D67+Iligan!D68+Sasa!D68+Zambo!D68</f>
        <v>0</v>
      </c>
      <c r="E68" s="32">
        <f>NMIF!E68+Cabadbaran!E67+Iligan!E68+Sasa!E68+Zambo!E68</f>
        <v>0</v>
      </c>
      <c r="F68" s="32">
        <f t="shared" si="16"/>
        <v>0</v>
      </c>
      <c r="G68" s="35">
        <f>NMIF!F68+Cabadbaran!F67+Iligan!F68+Sasa!F68+Zambo!F68</f>
        <v>0</v>
      </c>
      <c r="H68" s="35">
        <f>NMIF!G68+Cabadbaran!G67+Iligan!G68+Sasa!G68+Zambo!G68</f>
        <v>0</v>
      </c>
      <c r="I68" s="35">
        <f>NMIF!H68+Cabadbaran!H67+Iligan!H68+Sasa!H68+Zambo!H68</f>
        <v>0</v>
      </c>
      <c r="J68" s="35">
        <f t="shared" si="17"/>
        <v>0</v>
      </c>
      <c r="K68" s="41">
        <f>NMIF!I68+Cabadbaran!I67+Iligan!I68+Sasa!I68+Zambo!I68</f>
        <v>0</v>
      </c>
      <c r="L68" s="41">
        <f>NMIF!J68+Cabadbaran!J67+Iligan!J68+Sasa!J68+Zambo!J68</f>
        <v>0</v>
      </c>
      <c r="M68" s="41">
        <f>NMIF!K68+Cabadbaran!K67+Iligan!K68+Sasa!K68+Zambo!K68</f>
        <v>0</v>
      </c>
      <c r="N68" s="41">
        <f t="shared" si="18"/>
        <v>0</v>
      </c>
      <c r="O68" s="43">
        <f>NMIF!L68+Cabadbaran!L67+Iligan!L68+Sasa!L68+Zambo!L68</f>
        <v>0</v>
      </c>
      <c r="P68" s="43">
        <f>NMIF!M68+Cabadbaran!M67+Iligan!M68+Sasa!M68+Zambo!M68</f>
        <v>0</v>
      </c>
      <c r="Q68" s="43">
        <f>NMIF!N68+Cabadbaran!N67+Iligan!N68+Sasa!N68+Zambo!N68</f>
        <v>0</v>
      </c>
      <c r="R68" s="43">
        <f t="shared" si="19"/>
        <v>0</v>
      </c>
      <c r="S68" s="53">
        <f t="shared" si="15"/>
        <v>0</v>
      </c>
    </row>
    <row r="69" spans="1:25">
      <c r="A69" s="9" t="s">
        <v>8</v>
      </c>
      <c r="B69" s="11">
        <f>NMIF!B69+Cabadbaran!B68+Iligan!B69+Sasa!B69+Zambo!B69</f>
        <v>0</v>
      </c>
      <c r="C69" s="32">
        <f>NMIF!C69+Cabadbaran!C68+Iligan!C69+Sasa!C69+Zambo!C69</f>
        <v>0</v>
      </c>
      <c r="D69" s="32">
        <f>NMIF!D69+Cabadbaran!D68+Iligan!D69+Sasa!D69+Zambo!D69</f>
        <v>0</v>
      </c>
      <c r="E69" s="32">
        <f>NMIF!E69+Cabadbaran!E68+Iligan!E69+Sasa!E69+Zambo!E69</f>
        <v>0</v>
      </c>
      <c r="F69" s="32">
        <f t="shared" si="16"/>
        <v>0</v>
      </c>
      <c r="G69" s="35">
        <f>NMIF!F69+Cabadbaran!F68+Iligan!F69+Sasa!F69+Zambo!F69</f>
        <v>0</v>
      </c>
      <c r="H69" s="35">
        <f>NMIF!G69+Cabadbaran!G68+Iligan!G69+Sasa!G69+Zambo!G69</f>
        <v>0</v>
      </c>
      <c r="I69" s="35">
        <f>NMIF!H69+Cabadbaran!H68+Iligan!H69+Sasa!H69+Zambo!H69</f>
        <v>0</v>
      </c>
      <c r="J69" s="35">
        <f t="shared" si="17"/>
        <v>0</v>
      </c>
      <c r="K69" s="41">
        <f>NMIF!I69+Cabadbaran!I68+Iligan!I69+Sasa!I69+Zambo!I69</f>
        <v>0</v>
      </c>
      <c r="L69" s="41">
        <f>NMIF!J69+Cabadbaran!J68+Iligan!J69+Sasa!J69+Zambo!J69</f>
        <v>0</v>
      </c>
      <c r="M69" s="41">
        <f>NMIF!K69+Cabadbaran!K68+Iligan!K69+Sasa!K69+Zambo!K69</f>
        <v>0</v>
      </c>
      <c r="N69" s="41">
        <f t="shared" si="18"/>
        <v>0</v>
      </c>
      <c r="O69" s="43">
        <f>NMIF!L69+Cabadbaran!L68+Iligan!L69+Sasa!L69+Zambo!L69</f>
        <v>0</v>
      </c>
      <c r="P69" s="43">
        <f>NMIF!M69+Cabadbaran!M68+Iligan!M69+Sasa!M69+Zambo!M69</f>
        <v>0</v>
      </c>
      <c r="Q69" s="43">
        <f>NMIF!N69+Cabadbaran!N68+Iligan!N69+Sasa!N69+Zambo!N69</f>
        <v>0</v>
      </c>
      <c r="R69" s="43">
        <f t="shared" si="19"/>
        <v>0</v>
      </c>
      <c r="S69" s="53">
        <f t="shared" si="15"/>
        <v>0</v>
      </c>
    </row>
    <row r="70" spans="1:25">
      <c r="A70" s="9" t="s">
        <v>13</v>
      </c>
      <c r="B70" s="11">
        <f>NMIF!B70+Cabadbaran!B69+Iligan!B70+Sasa!B70+Zambo!B70</f>
        <v>0</v>
      </c>
      <c r="C70" s="32">
        <f>NMIF!C70+Cabadbaran!C69+Iligan!C70+Sasa!C70+Zambo!C70</f>
        <v>0</v>
      </c>
      <c r="D70" s="32">
        <f>NMIF!D70+Cabadbaran!D69+Iligan!D70+Sasa!D70+Zambo!D70</f>
        <v>0</v>
      </c>
      <c r="E70" s="32">
        <f>NMIF!E70+Cabadbaran!E69+Iligan!E70+Sasa!E70+Zambo!E70</f>
        <v>0</v>
      </c>
      <c r="F70" s="32">
        <f t="shared" si="16"/>
        <v>0</v>
      </c>
      <c r="G70" s="35">
        <f>NMIF!F70+Cabadbaran!F69+Iligan!F70+Sasa!F70+Zambo!F70</f>
        <v>0</v>
      </c>
      <c r="H70" s="35">
        <f>NMIF!G70+Cabadbaran!G69+Iligan!G70+Sasa!G70+Zambo!G70</f>
        <v>0</v>
      </c>
      <c r="I70" s="35">
        <f>NMIF!H70+Cabadbaran!H69+Iligan!H70+Sasa!H70+Zambo!H70</f>
        <v>0</v>
      </c>
      <c r="J70" s="35">
        <f t="shared" si="17"/>
        <v>0</v>
      </c>
      <c r="K70" s="41">
        <f>NMIF!I70+Cabadbaran!I69+Iligan!I70+Sasa!I70+Zambo!I70</f>
        <v>0</v>
      </c>
      <c r="L70" s="41">
        <f>NMIF!J70+Cabadbaran!J69+Iligan!J70+Sasa!J70+Zambo!J70</f>
        <v>0</v>
      </c>
      <c r="M70" s="41">
        <f>NMIF!K70+Cabadbaran!K69+Iligan!K70+Sasa!K70+Zambo!K70</f>
        <v>0</v>
      </c>
      <c r="N70" s="41">
        <f t="shared" si="18"/>
        <v>0</v>
      </c>
      <c r="O70" s="43">
        <f>NMIF!L70+Cabadbaran!L69+Iligan!L70+Sasa!L70+Zambo!L70</f>
        <v>0</v>
      </c>
      <c r="P70" s="43">
        <f>NMIF!M70+Cabadbaran!M69+Iligan!M70+Sasa!M70+Zambo!M70</f>
        <v>0</v>
      </c>
      <c r="Q70" s="43">
        <f>NMIF!N70+Cabadbaran!N69+Iligan!N70+Sasa!N70+Zambo!N70</f>
        <v>0</v>
      </c>
      <c r="R70" s="43">
        <f t="shared" si="19"/>
        <v>0</v>
      </c>
      <c r="S70" s="54">
        <f t="shared" si="15"/>
        <v>0</v>
      </c>
    </row>
    <row r="71" spans="1:25" ht="14.4" customHeight="1">
      <c r="A71" s="9" t="s">
        <v>14</v>
      </c>
      <c r="B71" s="11">
        <f>NMIF!B71+Cabadbaran!B70+Iligan!B71+Sasa!B71+Zambo!B71</f>
        <v>0</v>
      </c>
      <c r="C71" s="32">
        <f>NMIF!C71+Cabadbaran!C70+Iligan!C71+Sasa!C71+Zambo!C71</f>
        <v>0</v>
      </c>
      <c r="D71" s="32">
        <f>NMIF!D71+Cabadbaran!D70+Iligan!D71+Sasa!D71+Zambo!D71</f>
        <v>0</v>
      </c>
      <c r="E71" s="32">
        <f>NMIF!E71+Cabadbaran!E70+Iligan!E71+Sasa!E71+Zambo!E71</f>
        <v>0</v>
      </c>
      <c r="F71" s="32">
        <f t="shared" si="16"/>
        <v>0</v>
      </c>
      <c r="G71" s="35">
        <f>NMIF!F71+Cabadbaran!F70+Iligan!F71+Sasa!F71+Zambo!F71</f>
        <v>0</v>
      </c>
      <c r="H71" s="35">
        <f>NMIF!G71+Cabadbaran!G70+Iligan!G71+Sasa!G71+Zambo!G71</f>
        <v>0</v>
      </c>
      <c r="I71" s="35">
        <f>NMIF!H71+Cabadbaran!H70+Iligan!H71+Sasa!H71+Zambo!H71</f>
        <v>0</v>
      </c>
      <c r="J71" s="35">
        <f t="shared" si="17"/>
        <v>0</v>
      </c>
      <c r="K71" s="41">
        <f>NMIF!I71+Cabadbaran!I70+Iligan!I71+Sasa!I71+Zambo!I71</f>
        <v>0</v>
      </c>
      <c r="L71" s="41">
        <f>NMIF!J71+Cabadbaran!J70+Iligan!J71+Sasa!J71+Zambo!J71</f>
        <v>0</v>
      </c>
      <c r="M71" s="41">
        <f>NMIF!K71+Cabadbaran!K70+Iligan!K71+Sasa!K71+Zambo!K71</f>
        <v>0</v>
      </c>
      <c r="N71" s="41">
        <f t="shared" si="18"/>
        <v>0</v>
      </c>
      <c r="O71" s="43">
        <f>NMIF!L71+Cabadbaran!L70+Iligan!L71+Sasa!L71+Zambo!L71</f>
        <v>0</v>
      </c>
      <c r="P71" s="43">
        <f>NMIF!M71+Cabadbaran!M70+Iligan!M71+Sasa!M71+Zambo!M71</f>
        <v>0</v>
      </c>
      <c r="Q71" s="43">
        <f>NMIF!N71+Cabadbaran!N70+Iligan!N71+Sasa!N71+Zambo!N71</f>
        <v>0</v>
      </c>
      <c r="R71" s="43">
        <f t="shared" si="19"/>
        <v>0</v>
      </c>
      <c r="S71" s="53">
        <f t="shared" si="15"/>
        <v>0</v>
      </c>
    </row>
    <row r="72" spans="1:25" ht="14.4" customHeight="1">
      <c r="A72" s="9" t="s">
        <v>15</v>
      </c>
      <c r="B72" s="11">
        <f>NMIF!B72+Cabadbaran!B71+Iligan!B72+Sasa!B72+Zambo!B72</f>
        <v>0</v>
      </c>
      <c r="C72" s="32">
        <f>NMIF!C72+Cabadbaran!C71+Iligan!C72+Sasa!C72+Zambo!C72</f>
        <v>0</v>
      </c>
      <c r="D72" s="32">
        <f>NMIF!D72+Cabadbaran!D71+Iligan!D72+Sasa!D72+Zambo!D72</f>
        <v>0</v>
      </c>
      <c r="E72" s="32">
        <f>NMIF!E72+Cabadbaran!E71+Iligan!E72+Sasa!E72+Zambo!E72</f>
        <v>0</v>
      </c>
      <c r="F72" s="32">
        <f t="shared" si="16"/>
        <v>0</v>
      </c>
      <c r="G72" s="35">
        <f>NMIF!F72+Cabadbaran!F71+Iligan!F72+Sasa!F72+Zambo!F72</f>
        <v>0</v>
      </c>
      <c r="H72" s="35">
        <f>NMIF!G72+Cabadbaran!G71+Iligan!G72+Sasa!G72+Zambo!G72</f>
        <v>0</v>
      </c>
      <c r="I72" s="35">
        <f>NMIF!H72+Cabadbaran!H71+Iligan!H72+Sasa!H72+Zambo!H72</f>
        <v>0</v>
      </c>
      <c r="J72" s="35">
        <f t="shared" si="17"/>
        <v>0</v>
      </c>
      <c r="K72" s="41">
        <f>NMIF!I72+Cabadbaran!I71+Iligan!I72+Sasa!I72+Zambo!I72</f>
        <v>0</v>
      </c>
      <c r="L72" s="41">
        <f>NMIF!J72+Cabadbaran!J71+Iligan!J72+Sasa!J72+Zambo!J72</f>
        <v>0</v>
      </c>
      <c r="M72" s="41">
        <f>NMIF!K72+Cabadbaran!K71+Iligan!K72+Sasa!K72+Zambo!K72</f>
        <v>0</v>
      </c>
      <c r="N72" s="41">
        <f t="shared" si="18"/>
        <v>0</v>
      </c>
      <c r="O72" s="43">
        <f>NMIF!L72+Cabadbaran!L71+Iligan!L72+Sasa!L72+Zambo!L72</f>
        <v>0</v>
      </c>
      <c r="P72" s="43">
        <f>NMIF!M72+Cabadbaran!M71+Iligan!M72+Sasa!M72+Zambo!M72</f>
        <v>0</v>
      </c>
      <c r="Q72" s="43">
        <f>NMIF!N72+Cabadbaran!N71+Iligan!N72+Sasa!N72+Zambo!N72</f>
        <v>0</v>
      </c>
      <c r="R72" s="43">
        <f t="shared" si="19"/>
        <v>0</v>
      </c>
      <c r="S72" s="53">
        <f t="shared" si="15"/>
        <v>0</v>
      </c>
      <c r="V72" s="130" t="s">
        <v>71</v>
      </c>
      <c r="W72" s="130"/>
      <c r="X72" s="130"/>
    </row>
    <row r="73" spans="1:25">
      <c r="A73" s="9" t="s">
        <v>4</v>
      </c>
      <c r="B73" s="11">
        <f>NMIF!B73+Cabadbaran!B72+Iligan!B73+Sasa!B73+Zambo!B73</f>
        <v>0</v>
      </c>
      <c r="C73" s="32">
        <f>NMIF!C73+Cabadbaran!C72+Iligan!C73+Sasa!C73+Zambo!C73</f>
        <v>0</v>
      </c>
      <c r="D73" s="32">
        <f>NMIF!D73+Cabadbaran!D72+Iligan!D73+Sasa!D73+Zambo!D73</f>
        <v>0</v>
      </c>
      <c r="E73" s="32">
        <f>NMIF!E73+Cabadbaran!E72+Iligan!E73+Sasa!E73+Zambo!E73</f>
        <v>0</v>
      </c>
      <c r="F73" s="32">
        <f t="shared" si="16"/>
        <v>0</v>
      </c>
      <c r="G73" s="35">
        <f>NMIF!F73+Cabadbaran!F72+Iligan!F73+Sasa!F73+Zambo!F73</f>
        <v>0</v>
      </c>
      <c r="H73" s="35">
        <f>NMIF!G73+Cabadbaran!G72+Iligan!G73+Sasa!G73+Zambo!G73</f>
        <v>0</v>
      </c>
      <c r="I73" s="35">
        <f>NMIF!H73+Cabadbaran!H72+Iligan!H73+Sasa!H73+Zambo!H73</f>
        <v>0</v>
      </c>
      <c r="J73" s="35">
        <f t="shared" si="17"/>
        <v>0</v>
      </c>
      <c r="K73" s="41">
        <f>NMIF!I73+Cabadbaran!I72+Iligan!I73+Sasa!I73+Zambo!I73</f>
        <v>0</v>
      </c>
      <c r="L73" s="41">
        <f>NMIF!J73+Cabadbaran!J72+Iligan!J73+Sasa!J73+Zambo!J73</f>
        <v>0</v>
      </c>
      <c r="M73" s="41">
        <f>NMIF!K73+Cabadbaran!K72+Iligan!K73+Sasa!K73+Zambo!K73</f>
        <v>0</v>
      </c>
      <c r="N73" s="41">
        <f t="shared" si="18"/>
        <v>0</v>
      </c>
      <c r="O73" s="43">
        <f>NMIF!L73+Cabadbaran!L72+Iligan!L73+Sasa!L73+Zambo!L73</f>
        <v>0</v>
      </c>
      <c r="P73" s="43">
        <f>NMIF!M73+Cabadbaran!M72+Iligan!M73+Sasa!M73+Zambo!M73</f>
        <v>0</v>
      </c>
      <c r="Q73" s="43">
        <f>NMIF!N73+Cabadbaran!N72+Iligan!N73+Sasa!N73+Zambo!N73</f>
        <v>0</v>
      </c>
      <c r="R73" s="43">
        <f t="shared" si="19"/>
        <v>0</v>
      </c>
      <c r="S73" s="53">
        <f t="shared" si="15"/>
        <v>0</v>
      </c>
      <c r="V73" s="130"/>
      <c r="W73" s="130"/>
      <c r="X73" s="130"/>
    </row>
    <row r="74" spans="1:25" ht="18">
      <c r="A74" s="9" t="s">
        <v>12</v>
      </c>
      <c r="B74" s="11">
        <f>NMIF!B74+Cabadbaran!B73+Iligan!B74+Sasa!B74+Zambo!B74</f>
        <v>0</v>
      </c>
      <c r="C74" s="32">
        <f>NMIF!C74+Cabadbaran!C73+Iligan!C74+Sasa!C74+Zambo!C74</f>
        <v>0</v>
      </c>
      <c r="D74" s="32">
        <f>NMIF!D74+Cabadbaran!D73+Iligan!D74+Sasa!D74+Zambo!D74</f>
        <v>0</v>
      </c>
      <c r="E74" s="32">
        <f>NMIF!E74+Cabadbaran!E73+Iligan!E74+Sasa!E74+Zambo!E74</f>
        <v>0</v>
      </c>
      <c r="F74" s="32">
        <f t="shared" si="16"/>
        <v>0</v>
      </c>
      <c r="G74" s="35">
        <f>NMIF!F74+Cabadbaran!F73+Iligan!F74+Sasa!F74+Zambo!F74</f>
        <v>0</v>
      </c>
      <c r="H74" s="35">
        <f>NMIF!G74+Cabadbaran!G73+Iligan!G74+Sasa!G74+Zambo!G74</f>
        <v>0</v>
      </c>
      <c r="I74" s="35">
        <f>NMIF!H74+Cabadbaran!H73+Iligan!H74+Sasa!H74+Zambo!H74</f>
        <v>0</v>
      </c>
      <c r="J74" s="35">
        <f t="shared" si="17"/>
        <v>0</v>
      </c>
      <c r="K74" s="41">
        <f>NMIF!I74+Cabadbaran!I73+Iligan!I74+Sasa!I74+Zambo!I74</f>
        <v>0</v>
      </c>
      <c r="L74" s="41">
        <f>NMIF!J74+Cabadbaran!J73+Iligan!J74+Sasa!J74+Zambo!J74</f>
        <v>0</v>
      </c>
      <c r="M74" s="41">
        <f>NMIF!K74+Cabadbaran!K73+Iligan!K74+Sasa!K74+Zambo!K74</f>
        <v>0</v>
      </c>
      <c r="N74" s="41">
        <f t="shared" si="18"/>
        <v>0</v>
      </c>
      <c r="O74" s="43">
        <f>NMIF!L74+Cabadbaran!L73+Iligan!L74+Sasa!L74+Zambo!L74</f>
        <v>0</v>
      </c>
      <c r="P74" s="43">
        <f>NMIF!M74+Cabadbaran!M73+Iligan!M74+Sasa!M74+Zambo!M74</f>
        <v>0</v>
      </c>
      <c r="Q74" s="43">
        <f>NMIF!N74+Cabadbaran!N73+Iligan!N74+Sasa!N74+Zambo!N74</f>
        <v>0</v>
      </c>
      <c r="R74" s="43">
        <f t="shared" si="19"/>
        <v>0</v>
      </c>
      <c r="S74" s="53">
        <f t="shared" si="15"/>
        <v>0</v>
      </c>
      <c r="W74" s="57">
        <f>NMIF!T74+Cabadbaran!T74+Iligan!T74+Sasa!T74+Zambo!Q74</f>
        <v>461816.13636363635</v>
      </c>
    </row>
    <row r="75" spans="1:25" ht="18.600000000000001" customHeight="1" thickBot="1">
      <c r="A75" s="9" t="s">
        <v>30</v>
      </c>
      <c r="B75" s="11">
        <f>NMIF!B75+Cabadbaran!B74+Iligan!B75+Sasa!B75+Zambo!B75</f>
        <v>16</v>
      </c>
      <c r="C75" s="32">
        <f>NMIF!C75+Cabadbaran!C74+Iligan!C75+Sasa!C75+Zambo!C75</f>
        <v>2</v>
      </c>
      <c r="D75" s="32">
        <f>NMIF!D75+Cabadbaran!D74+Iligan!D75+Sasa!D75+Zambo!D75</f>
        <v>1</v>
      </c>
      <c r="E75" s="32">
        <f>NMIF!E75+Cabadbaran!E74+Iligan!E75+Sasa!E75+Zambo!E75</f>
        <v>1</v>
      </c>
      <c r="F75" s="32">
        <f t="shared" si="16"/>
        <v>4</v>
      </c>
      <c r="G75" s="35">
        <f>NMIF!F75+Cabadbaran!F74+Iligan!F75+Sasa!F75+Zambo!F75</f>
        <v>1</v>
      </c>
      <c r="H75" s="35">
        <f>NMIF!G75+Cabadbaran!G74+Iligan!G75+Sasa!G75+Zambo!G75</f>
        <v>2</v>
      </c>
      <c r="I75" s="35">
        <f>NMIF!H75+Cabadbaran!H74+Iligan!H75+Sasa!H75+Zambo!H75</f>
        <v>0</v>
      </c>
      <c r="J75" s="35">
        <f t="shared" si="17"/>
        <v>3</v>
      </c>
      <c r="K75" s="41">
        <f>NMIF!I75+Cabadbaran!I74+Iligan!I75+Sasa!I75+Zambo!I75</f>
        <v>2</v>
      </c>
      <c r="L75" s="41">
        <f>NMIF!J75+Cabadbaran!J74+Iligan!J75+Sasa!J75+Zambo!J75</f>
        <v>3</v>
      </c>
      <c r="M75" s="41">
        <f>NMIF!K75+Cabadbaran!K74+Iligan!K75+Sasa!K75+Zambo!K75</f>
        <v>0</v>
      </c>
      <c r="N75" s="41">
        <f t="shared" si="18"/>
        <v>5</v>
      </c>
      <c r="O75" s="43">
        <f>NMIF!L75+Cabadbaran!L74+Iligan!L75+Sasa!L75+Zambo!L75</f>
        <v>0</v>
      </c>
      <c r="P75" s="43">
        <f>NMIF!M75+Cabadbaran!M74+Iligan!M75+Sasa!M75+Zambo!M75</f>
        <v>2</v>
      </c>
      <c r="Q75" s="43">
        <f>NMIF!N75+Cabadbaran!N74+Iligan!N75+Sasa!N75+Zambo!N75</f>
        <v>1</v>
      </c>
      <c r="R75" s="43">
        <f t="shared" si="19"/>
        <v>3</v>
      </c>
      <c r="S75" s="54">
        <f t="shared" si="15"/>
        <v>15</v>
      </c>
      <c r="V75" s="134"/>
      <c r="W75" s="134"/>
    </row>
    <row r="76" spans="1:25" ht="18.600000000000001" thickBot="1">
      <c r="A76" s="29" t="s">
        <v>9</v>
      </c>
      <c r="B76" s="79">
        <f>W74</f>
        <v>461816.13636363635</v>
      </c>
      <c r="C76" s="33">
        <f>NMIF!C76+Cabadbaran!C75+Iligan!C76+Sasa!C76+Zambo!C76</f>
        <v>11857</v>
      </c>
      <c r="D76" s="33">
        <f>NMIF!D76+Cabadbaran!D75+Iligan!D76+Sasa!D76+Zambo!D76</f>
        <v>12338.5</v>
      </c>
      <c r="E76" s="33">
        <f>NMIF!E76+Cabadbaran!E75+Iligan!E76+Sasa!E76+Zambo!E76</f>
        <v>10889</v>
      </c>
      <c r="F76" s="33">
        <f t="shared" si="16"/>
        <v>35084.5</v>
      </c>
      <c r="G76" s="35">
        <f>NMIF!F76+Cabadbaran!F75+Iligan!F76+Sasa!F76+Zambo!F76</f>
        <v>11432</v>
      </c>
      <c r="H76" s="35">
        <f>NMIF!G76+Cabadbaran!G75+Iligan!G76+Sasa!G76+Zambo!G76</f>
        <v>10674.5</v>
      </c>
      <c r="I76" s="35">
        <f>NMIF!H76+Cabadbaran!H75+Iligan!H76+Sasa!H76+Zambo!H76</f>
        <v>11857.5</v>
      </c>
      <c r="J76" s="36">
        <f t="shared" si="17"/>
        <v>33964</v>
      </c>
      <c r="K76" s="41">
        <f>NMIF!I76+Cabadbaran!I75+Iligan!I76+Sasa!I76+Zambo!I76</f>
        <v>12054.5</v>
      </c>
      <c r="L76" s="41">
        <f>NMIF!J76+Cabadbaran!J75+Iligan!J76+Sasa!J76+Zambo!J76</f>
        <v>11163</v>
      </c>
      <c r="M76" s="41">
        <f>NMIF!K76+Cabadbaran!K75+Iligan!K76+Sasa!K76+Zambo!K76</f>
        <v>12744.5</v>
      </c>
      <c r="N76" s="42">
        <f t="shared" si="18"/>
        <v>35962</v>
      </c>
      <c r="O76" s="43">
        <f>NMIF!L76+Cabadbaran!L75+Iligan!L76+Sasa!L76+Zambo!L76</f>
        <v>11585</v>
      </c>
      <c r="P76" s="43">
        <f>NMIF!M76+Cabadbaran!M75+Iligan!M76+Sasa!M76+Zambo!M76</f>
        <v>11215</v>
      </c>
      <c r="Q76" s="43">
        <f>NMIF!N76+Cabadbaran!N75+Iligan!N76+Sasa!N76+Zambo!N76</f>
        <v>10051.5</v>
      </c>
      <c r="R76" s="44">
        <f t="shared" si="19"/>
        <v>32851.5</v>
      </c>
      <c r="S76" s="53">
        <f>R76+N76+J76+F76</f>
        <v>137862</v>
      </c>
      <c r="V76" s="131">
        <f>S76+V56</f>
        <v>506750.13636363635</v>
      </c>
      <c r="W76" s="132"/>
      <c r="X76" s="133" t="s">
        <v>45</v>
      </c>
      <c r="Y76" s="133"/>
    </row>
    <row r="77" spans="1:25" ht="15" thickTop="1"/>
    <row r="80" spans="1:25" ht="21">
      <c r="A80" s="2" t="s">
        <v>77</v>
      </c>
      <c r="T80" s="48"/>
    </row>
    <row r="81" spans="1:25" ht="15" thickBot="1">
      <c r="A81" s="58" t="s">
        <v>50</v>
      </c>
      <c r="B81" s="60">
        <f>NMIF!B81+Cabadbaran!B80+Iligan!B81+Sasa!B81+Zambo!B81+'LSC-Zambo'!B2+Villa!B2</f>
        <v>50</v>
      </c>
      <c r="C81" s="137">
        <v>2020</v>
      </c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8"/>
      <c r="T81" s="48" t="s">
        <v>28</v>
      </c>
    </row>
    <row r="82" spans="1:25" ht="15" thickTop="1">
      <c r="A82" s="15" t="s">
        <v>0</v>
      </c>
      <c r="B82" s="59" t="s">
        <v>10</v>
      </c>
      <c r="C82" s="37" t="s">
        <v>16</v>
      </c>
      <c r="D82" s="34" t="s">
        <v>17</v>
      </c>
      <c r="E82" s="38" t="s">
        <v>18</v>
      </c>
      <c r="F82" s="34" t="s">
        <v>39</v>
      </c>
      <c r="G82" s="39" t="s">
        <v>19</v>
      </c>
      <c r="H82" s="34" t="s">
        <v>20</v>
      </c>
      <c r="I82" s="38" t="s">
        <v>21</v>
      </c>
      <c r="J82" s="34" t="s">
        <v>42</v>
      </c>
      <c r="K82" s="37" t="s">
        <v>22</v>
      </c>
      <c r="L82" s="34" t="s">
        <v>23</v>
      </c>
      <c r="M82" s="38" t="s">
        <v>24</v>
      </c>
      <c r="N82" s="34" t="s">
        <v>41</v>
      </c>
      <c r="O82" s="37" t="s">
        <v>25</v>
      </c>
      <c r="P82" s="34" t="s">
        <v>26</v>
      </c>
      <c r="Q82" s="40" t="s">
        <v>27</v>
      </c>
      <c r="R82" s="34" t="s">
        <v>40</v>
      </c>
      <c r="S82" s="34" t="s">
        <v>43</v>
      </c>
      <c r="T82" s="48" t="s">
        <v>28</v>
      </c>
    </row>
    <row r="83" spans="1:25">
      <c r="A83" s="9" t="s">
        <v>1</v>
      </c>
      <c r="B83" s="11">
        <f>NMIF!B83+Cabadbaran!B82+Iligan!B83+Sasa!B83+Zambo!B83</f>
        <v>0</v>
      </c>
      <c r="C83" s="32">
        <f>NMIF!C83+Cabadbaran!C82+Iligan!C83+Sasa!C83+Zambo!C83+'LSC-Zambo'!C4+Villa!C4</f>
        <v>0</v>
      </c>
      <c r="D83" s="32">
        <f>NMIF!D83+Cabadbaran!D82+Iligan!D83+Sasa!D83+Zambo!D83+'LSC-Zambo'!D4+Villa!D4</f>
        <v>0</v>
      </c>
      <c r="E83" s="32">
        <f>NMIF!E83+Cabadbaran!E82+Iligan!E83+Sasa!E83+Zambo!E83+'LSC-Zambo'!E4+Villa!E4</f>
        <v>0</v>
      </c>
      <c r="F83" s="32">
        <f>C83+D83+E83</f>
        <v>0</v>
      </c>
      <c r="G83" s="35">
        <f>NMIF!F83+Cabadbaran!F82+Iligan!F83+Sasa!F83+Zambo!F83+'LSC-Zambo'!F4+Villa!F4</f>
        <v>0</v>
      </c>
      <c r="H83" s="35">
        <f>NMIF!G83+Cabadbaran!G82+Iligan!G83+Sasa!G83+Zambo!G83+'LSC-Zambo'!G4+Villa!G4</f>
        <v>0</v>
      </c>
      <c r="I83" s="35">
        <f>NMIF!H83+Cabadbaran!H82+Iligan!H83+Sasa!H83+Zambo!H83+'LSC-Zambo'!H4+Villa!H4</f>
        <v>0</v>
      </c>
      <c r="J83" s="35">
        <f>G83+H83+I83</f>
        <v>0</v>
      </c>
      <c r="K83" s="41">
        <f>NMIF!I83+Cabadbaran!I82+Iligan!I83+Sasa!I83+Zambo!I83+'LSC-Zambo'!I4+Villa!I4</f>
        <v>0</v>
      </c>
      <c r="L83" s="41">
        <f>NMIF!J83+Cabadbaran!J82+Iligan!J83+Sasa!J83+Zambo!J83+'LSC-Zambo'!J4+Villa!J4</f>
        <v>0</v>
      </c>
      <c r="M83" s="41">
        <f>NMIF!K83+Cabadbaran!K82+Iligan!K83+Sasa!K83+Zambo!K83+'LSC-Zambo'!K4+Villa!K4</f>
        <v>0</v>
      </c>
      <c r="N83" s="41">
        <f>K83+L83+M83</f>
        <v>0</v>
      </c>
      <c r="O83" s="43">
        <f>NMIF!L83+Cabadbaran!L82+Iligan!L83+Sasa!L83+Zambo!L83+'LSC-Zambo'!L4+Villa!L4</f>
        <v>0</v>
      </c>
      <c r="P83" s="43">
        <f>NMIF!M83+Cabadbaran!M82+Iligan!M83+Sasa!M83+Zambo!M83+'LSC-Zambo'!M4+Villa!M4</f>
        <v>0</v>
      </c>
      <c r="Q83" s="43">
        <f>NMIF!N83+Cabadbaran!N82+Iligan!N83+Sasa!N83+Zambo!N83+'LSC-Zambo'!N4+Villa!N4</f>
        <v>0</v>
      </c>
      <c r="R83" s="43">
        <f>O83+P83+Q83</f>
        <v>0</v>
      </c>
      <c r="S83" s="53">
        <f t="shared" ref="S83:S95" si="20">R83+N83+J83+F83</f>
        <v>0</v>
      </c>
      <c r="T83" s="48" t="s">
        <v>28</v>
      </c>
    </row>
    <row r="84" spans="1:25">
      <c r="A84" s="9" t="s">
        <v>2</v>
      </c>
      <c r="B84" s="11">
        <f>NMIF!B84+Cabadbaran!B83+Iligan!B84+Sasa!B84+Zambo!B84</f>
        <v>0</v>
      </c>
      <c r="C84" s="32">
        <f>NMIF!C84+Cabadbaran!C83+Iligan!C84+Sasa!C84+Zambo!C84+'LSC-Zambo'!C5+Villa!C5</f>
        <v>0</v>
      </c>
      <c r="D84" s="32">
        <f>NMIF!D84+Cabadbaran!D83+Iligan!D84+Sasa!D84+Zambo!D84+'LSC-Zambo'!D5+Villa!D5</f>
        <v>0</v>
      </c>
      <c r="E84" s="32">
        <f>NMIF!E84+Cabadbaran!E83+Iligan!E84+Sasa!E84+Zambo!E84+'LSC-Zambo'!E5+Villa!E5</f>
        <v>0</v>
      </c>
      <c r="F84" s="32">
        <f t="shared" ref="F84:F96" si="21">C84+D84+E84</f>
        <v>0</v>
      </c>
      <c r="G84" s="35">
        <f>NMIF!F84+Cabadbaran!F83+Iligan!F84+Sasa!F84+Zambo!F84+'LSC-Zambo'!F5+Villa!F5</f>
        <v>0</v>
      </c>
      <c r="H84" s="35">
        <f>NMIF!G84+Cabadbaran!G83+Iligan!G84+Sasa!G84+Zambo!G84+'LSC-Zambo'!G5+Villa!G5</f>
        <v>0</v>
      </c>
      <c r="I84" s="35">
        <f>NMIF!H84+Cabadbaran!H83+Iligan!H84+Sasa!H84+Zambo!H84+'LSC-Zambo'!H5+Villa!H5</f>
        <v>0</v>
      </c>
      <c r="J84" s="35">
        <f t="shared" ref="J84:J96" si="22">G84+H84+I84</f>
        <v>0</v>
      </c>
      <c r="K84" s="41">
        <f>NMIF!I84+Cabadbaran!I83+Iligan!I84+Sasa!I84+Zambo!I84+'LSC-Zambo'!I5+Villa!I5</f>
        <v>0</v>
      </c>
      <c r="L84" s="41">
        <f>NMIF!J84+Cabadbaran!J83+Iligan!J84+Sasa!J84+Zambo!J84+'LSC-Zambo'!J5+Villa!J5</f>
        <v>0</v>
      </c>
      <c r="M84" s="41">
        <f>NMIF!K84+Cabadbaran!K83+Iligan!K84+Sasa!K84+Zambo!K84+'LSC-Zambo'!K5+Villa!K5</f>
        <v>0</v>
      </c>
      <c r="N84" s="41">
        <f t="shared" ref="N84:N96" si="23">K84+L84+M84</f>
        <v>0</v>
      </c>
      <c r="O84" s="43">
        <f>NMIF!L84+Cabadbaran!L83+Iligan!L84+Sasa!L84+Zambo!L84+'LSC-Zambo'!L5+Villa!L5</f>
        <v>0</v>
      </c>
      <c r="P84" s="43">
        <f>NMIF!M84+Cabadbaran!M83+Iligan!M84+Sasa!M84+Zambo!M84+'LSC-Zambo'!M5+Villa!M5</f>
        <v>0</v>
      </c>
      <c r="Q84" s="43">
        <f>NMIF!N84+Cabadbaran!N83+Iligan!N84+Sasa!N84+Zambo!N84+'LSC-Zambo'!N5+Villa!N5</f>
        <v>0</v>
      </c>
      <c r="R84" s="43">
        <f t="shared" ref="R84:R96" si="24">O84+P84+Q84</f>
        <v>0</v>
      </c>
      <c r="S84" s="53">
        <f t="shared" si="20"/>
        <v>0</v>
      </c>
      <c r="T84" s="48" t="s">
        <v>28</v>
      </c>
    </row>
    <row r="85" spans="1:25">
      <c r="A85" s="9" t="s">
        <v>5</v>
      </c>
      <c r="B85" s="11">
        <f>NMIF!B85+Cabadbaran!B84+Iligan!B85+Sasa!B85+Zambo!B85</f>
        <v>0</v>
      </c>
      <c r="C85" s="32">
        <f>NMIF!C85+Cabadbaran!C84+Iligan!C85+Sasa!C85+Zambo!C85+'LSC-Zambo'!C6+Villa!C6</f>
        <v>0</v>
      </c>
      <c r="D85" s="32">
        <f>NMIF!D85+Cabadbaran!D84+Iligan!D85+Sasa!D85+Zambo!D85+'LSC-Zambo'!D6+Villa!D6</f>
        <v>0</v>
      </c>
      <c r="E85" s="32">
        <f>NMIF!E85+Cabadbaran!E84+Iligan!E85+Sasa!E85+Zambo!E85+'LSC-Zambo'!E6+Villa!E6</f>
        <v>0</v>
      </c>
      <c r="F85" s="32">
        <f t="shared" si="21"/>
        <v>0</v>
      </c>
      <c r="G85" s="35">
        <f>NMIF!F85+Cabadbaran!F84+Iligan!F85+Sasa!F85+Zambo!F85+'LSC-Zambo'!F6+Villa!F6</f>
        <v>0</v>
      </c>
      <c r="H85" s="35">
        <f>NMIF!G85+Cabadbaran!G84+Iligan!G85+Sasa!G85+Zambo!G85+'LSC-Zambo'!G6+Villa!G6</f>
        <v>0</v>
      </c>
      <c r="I85" s="35">
        <f>NMIF!H85+Cabadbaran!H84+Iligan!H85+Sasa!H85+Zambo!H85+'LSC-Zambo'!H6+Villa!H6</f>
        <v>0</v>
      </c>
      <c r="J85" s="35">
        <f t="shared" si="22"/>
        <v>0</v>
      </c>
      <c r="K85" s="41">
        <f>NMIF!I85+Cabadbaran!I84+Iligan!I85+Sasa!I85+Zambo!I85+'LSC-Zambo'!I6+Villa!I6</f>
        <v>0</v>
      </c>
      <c r="L85" s="41">
        <f>NMIF!J85+Cabadbaran!J84+Iligan!J85+Sasa!J85+Zambo!J85+'LSC-Zambo'!J6+Villa!J6</f>
        <v>0</v>
      </c>
      <c r="M85" s="41">
        <f>NMIF!K85+Cabadbaran!K84+Iligan!K85+Sasa!K85+Zambo!K85+'LSC-Zambo'!K6+Villa!K6</f>
        <v>0</v>
      </c>
      <c r="N85" s="41">
        <f t="shared" si="23"/>
        <v>0</v>
      </c>
      <c r="O85" s="43">
        <f>NMIF!L85+Cabadbaran!L84+Iligan!L85+Sasa!L85+Zambo!L85+'LSC-Zambo'!L6+Villa!L6</f>
        <v>0</v>
      </c>
      <c r="P85" s="43">
        <f>NMIF!M85+Cabadbaran!M84+Iligan!M85+Sasa!M85+Zambo!M85+'LSC-Zambo'!M6+Villa!M6</f>
        <v>0</v>
      </c>
      <c r="Q85" s="43">
        <f>NMIF!N85+Cabadbaran!N84+Iligan!N85+Sasa!N85+Zambo!N85+'LSC-Zambo'!N6+Villa!N6</f>
        <v>0</v>
      </c>
      <c r="R85" s="43">
        <f t="shared" si="24"/>
        <v>0</v>
      </c>
      <c r="S85" s="53">
        <f t="shared" si="20"/>
        <v>0</v>
      </c>
    </row>
    <row r="86" spans="1:25">
      <c r="A86" s="9" t="s">
        <v>3</v>
      </c>
      <c r="B86" s="11">
        <f>NMIF!B86+Cabadbaran!B85+Iligan!B86+Sasa!B86+Zambo!B86</f>
        <v>0</v>
      </c>
      <c r="C86" s="32">
        <f>NMIF!C86+Cabadbaran!C85+Iligan!C86+Sasa!C86+Zambo!C86+'LSC-Zambo'!C7+Villa!C7</f>
        <v>0</v>
      </c>
      <c r="D86" s="32">
        <f>NMIF!D86+Cabadbaran!D85+Iligan!D86+Sasa!D86+Zambo!D86+'LSC-Zambo'!D7+Villa!D7</f>
        <v>0</v>
      </c>
      <c r="E86" s="32">
        <f>NMIF!E86+Cabadbaran!E85+Iligan!E86+Sasa!E86+Zambo!E86+'LSC-Zambo'!E7+Villa!E7</f>
        <v>0</v>
      </c>
      <c r="F86" s="32">
        <f t="shared" si="21"/>
        <v>0</v>
      </c>
      <c r="G86" s="35">
        <f>NMIF!F86+Cabadbaran!F85+Iligan!F86+Sasa!F86+Zambo!F86+'LSC-Zambo'!F7+Villa!F7</f>
        <v>0</v>
      </c>
      <c r="H86" s="35">
        <f>NMIF!G86+Cabadbaran!G85+Iligan!G86+Sasa!G86+Zambo!G86+'LSC-Zambo'!G7+Villa!G7</f>
        <v>0</v>
      </c>
      <c r="I86" s="35">
        <f>NMIF!H86+Cabadbaran!H85+Iligan!H86+Sasa!H86+Zambo!H86+'LSC-Zambo'!H7+Villa!H7</f>
        <v>0</v>
      </c>
      <c r="J86" s="35">
        <f t="shared" si="22"/>
        <v>0</v>
      </c>
      <c r="K86" s="41">
        <f>NMIF!I86+Cabadbaran!I85+Iligan!I86+Sasa!I86+Zambo!I86+'LSC-Zambo'!I7+Villa!I7</f>
        <v>0</v>
      </c>
      <c r="L86" s="41">
        <f>NMIF!J86+Cabadbaran!J85+Iligan!J86+Sasa!J86+Zambo!J86+'LSC-Zambo'!J7+Villa!J7</f>
        <v>0</v>
      </c>
      <c r="M86" s="41">
        <f>NMIF!K86+Cabadbaran!K85+Iligan!K86+Sasa!K86+Zambo!K86+'LSC-Zambo'!K7+Villa!K7</f>
        <v>0</v>
      </c>
      <c r="N86" s="41">
        <f t="shared" si="23"/>
        <v>0</v>
      </c>
      <c r="O86" s="43">
        <f>NMIF!L86+Cabadbaran!L85+Iligan!L86+Sasa!L86+Zambo!L86+'LSC-Zambo'!L7+Villa!L7</f>
        <v>0</v>
      </c>
      <c r="P86" s="43">
        <f>NMIF!M86+Cabadbaran!M85+Iligan!M86+Sasa!M86+Zambo!M86+'LSC-Zambo'!M7+Villa!M7</f>
        <v>0</v>
      </c>
      <c r="Q86" s="43">
        <f>NMIF!N86+Cabadbaran!N85+Iligan!N86+Sasa!N86+Zambo!N86+'LSC-Zambo'!N7+Villa!N7</f>
        <v>0</v>
      </c>
      <c r="R86" s="43">
        <f t="shared" si="24"/>
        <v>0</v>
      </c>
      <c r="S86" s="53">
        <f t="shared" si="20"/>
        <v>0</v>
      </c>
    </row>
    <row r="87" spans="1:25">
      <c r="A87" s="9" t="s">
        <v>49</v>
      </c>
      <c r="B87" s="11">
        <f>NMIF!B87+Cabadbaran!B86+Iligan!B87+Sasa!B87+Zambo!B87</f>
        <v>176</v>
      </c>
      <c r="C87" s="32">
        <f>NMIF!C87+Cabadbaran!C86+Iligan!C87+Sasa!C87+Zambo!C87+'LSC-Zambo'!C8+Villa!C8</f>
        <v>124</v>
      </c>
      <c r="D87" s="32">
        <f>NMIF!D87+Cabadbaran!D86+Iligan!D87+Sasa!D87+Zambo!D87+'LSC-Zambo'!D8+Villa!D8</f>
        <v>113</v>
      </c>
      <c r="E87" s="32">
        <f>NMIF!E87+Cabadbaran!E86+Iligan!E87+Sasa!E87+Zambo!E87+'LSC-Zambo'!E8+Villa!E8</f>
        <v>113</v>
      </c>
      <c r="F87" s="32">
        <f t="shared" si="21"/>
        <v>350</v>
      </c>
      <c r="G87" s="35">
        <f>NMIF!F87+Cabadbaran!F86+Iligan!F87+Sasa!F87+Zambo!F87+'LSC-Zambo'!F8+Villa!F8</f>
        <v>147</v>
      </c>
      <c r="H87" s="35">
        <f>NMIF!G87+Cabadbaran!G86+Iligan!G87+Sasa!G87+Zambo!G87+'LSC-Zambo'!G8+Villa!G8</f>
        <v>125</v>
      </c>
      <c r="I87" s="35">
        <f>NMIF!H87+Cabadbaran!H86+Iligan!H87+Sasa!H87+Zambo!H87+'LSC-Zambo'!H8+Villa!H8</f>
        <v>127</v>
      </c>
      <c r="J87" s="35">
        <f t="shared" si="22"/>
        <v>399</v>
      </c>
      <c r="K87" s="41">
        <f>NMIF!I87+Cabadbaran!I86+Iligan!I87+Sasa!I87+Zambo!I87+'LSC-Zambo'!I8+Villa!I8</f>
        <v>118</v>
      </c>
      <c r="L87" s="41">
        <f>NMIF!J87+Cabadbaran!J86+Iligan!J87+Sasa!J87+Zambo!J87+'LSC-Zambo'!J8+Villa!J8</f>
        <v>131</v>
      </c>
      <c r="M87" s="41">
        <f>NMIF!K87+Cabadbaran!K86+Iligan!K87+Sasa!K87+Zambo!K87+'LSC-Zambo'!K8+Villa!K8</f>
        <v>110</v>
      </c>
      <c r="N87" s="41">
        <f t="shared" si="23"/>
        <v>359</v>
      </c>
      <c r="O87" s="43">
        <f>NMIF!L87+Cabadbaran!L86+Iligan!L87+Sasa!L87+Zambo!L87+'LSC-Zambo'!L8+Villa!L8</f>
        <v>138</v>
      </c>
      <c r="P87" s="43">
        <f>NMIF!M87+Cabadbaran!M86+Iligan!M87+Sasa!M87+Zambo!M87+'LSC-Zambo'!M8+Villa!M8</f>
        <v>108</v>
      </c>
      <c r="Q87" s="43">
        <f>NMIF!N87+Cabadbaran!N86+Iligan!N87+Sasa!N87+Zambo!N87+'LSC-Zambo'!N8+Villa!N8</f>
        <v>126</v>
      </c>
      <c r="R87" s="43">
        <f t="shared" si="24"/>
        <v>372</v>
      </c>
      <c r="S87" s="53">
        <f t="shared" si="20"/>
        <v>1480</v>
      </c>
    </row>
    <row r="88" spans="1:25">
      <c r="A88" s="9" t="s">
        <v>7</v>
      </c>
      <c r="B88" s="11">
        <f>NMIF!B88+Cabadbaran!B87+Iligan!B88+Sasa!B88+Zambo!B88</f>
        <v>0</v>
      </c>
      <c r="C88" s="32">
        <f>NMIF!C88+Cabadbaran!C87+Iligan!C88+Sasa!C88+Zambo!C88+'LSC-Zambo'!C9+Villa!C9</f>
        <v>0</v>
      </c>
      <c r="D88" s="32">
        <f>NMIF!D88+Cabadbaran!D87+Iligan!D88+Sasa!D88+Zambo!D88+'LSC-Zambo'!D9+Villa!D9</f>
        <v>0</v>
      </c>
      <c r="E88" s="32">
        <f>NMIF!E88+Cabadbaran!E87+Iligan!E88+Sasa!E88+Zambo!E88+'LSC-Zambo'!E9+Villa!E9</f>
        <v>0</v>
      </c>
      <c r="F88" s="32">
        <f t="shared" si="21"/>
        <v>0</v>
      </c>
      <c r="G88" s="35">
        <f>NMIF!F88+Cabadbaran!F87+Iligan!F88+Sasa!F88+Zambo!F88+'LSC-Zambo'!F9+Villa!F9</f>
        <v>0</v>
      </c>
      <c r="H88" s="35">
        <f>NMIF!G88+Cabadbaran!G87+Iligan!G88+Sasa!G88+Zambo!G88+'LSC-Zambo'!G9+Villa!G9</f>
        <v>0</v>
      </c>
      <c r="I88" s="35">
        <f>NMIF!H88+Cabadbaran!H87+Iligan!H88+Sasa!H88+Zambo!H88+'LSC-Zambo'!H9+Villa!H9</f>
        <v>0</v>
      </c>
      <c r="J88" s="35">
        <f t="shared" si="22"/>
        <v>0</v>
      </c>
      <c r="K88" s="41">
        <f>NMIF!I88+Cabadbaran!I87+Iligan!I88+Sasa!I88+Zambo!I88+'LSC-Zambo'!I9+Villa!I9</f>
        <v>0</v>
      </c>
      <c r="L88" s="41">
        <f>NMIF!J88+Cabadbaran!J87+Iligan!J88+Sasa!J88+Zambo!J88+'LSC-Zambo'!J9+Villa!J9</f>
        <v>0</v>
      </c>
      <c r="M88" s="41">
        <f>NMIF!K88+Cabadbaran!K87+Iligan!K88+Sasa!K88+Zambo!K88+'LSC-Zambo'!K9+Villa!K9</f>
        <v>0</v>
      </c>
      <c r="N88" s="41">
        <f t="shared" si="23"/>
        <v>0</v>
      </c>
      <c r="O88" s="43">
        <f>NMIF!L88+Cabadbaran!L87+Iligan!L88+Sasa!L88+Zambo!L88+'LSC-Zambo'!L9+Villa!L9</f>
        <v>0</v>
      </c>
      <c r="P88" s="43">
        <f>NMIF!M88+Cabadbaran!M87+Iligan!M88+Sasa!M88+Zambo!M88+'LSC-Zambo'!M9+Villa!M9</f>
        <v>0</v>
      </c>
      <c r="Q88" s="43">
        <f>NMIF!N88+Cabadbaran!N87+Iligan!N88+Sasa!N88+Zambo!N88+'LSC-Zambo'!N9+Villa!N9</f>
        <v>0</v>
      </c>
      <c r="R88" s="43">
        <f t="shared" si="24"/>
        <v>0</v>
      </c>
      <c r="S88" s="53">
        <f t="shared" si="20"/>
        <v>0</v>
      </c>
    </row>
    <row r="89" spans="1:25">
      <c r="A89" s="9" t="s">
        <v>8</v>
      </c>
      <c r="B89" s="11">
        <f>NMIF!B89+Cabadbaran!B88+Iligan!B89+Sasa!B89+Zambo!B89</f>
        <v>0</v>
      </c>
      <c r="C89" s="32">
        <f>NMIF!C89+Cabadbaran!C88+Iligan!C89+Sasa!C89+Zambo!C89+'LSC-Zambo'!C10+Villa!C10</f>
        <v>0</v>
      </c>
      <c r="D89" s="32">
        <f>NMIF!D89+Cabadbaran!D88+Iligan!D89+Sasa!D89+Zambo!D89+'LSC-Zambo'!D10+Villa!D10</f>
        <v>0</v>
      </c>
      <c r="E89" s="32">
        <f>NMIF!E89+Cabadbaran!E88+Iligan!E89+Sasa!E89+Zambo!E89+'LSC-Zambo'!E10+Villa!E10</f>
        <v>0</v>
      </c>
      <c r="F89" s="32">
        <f t="shared" si="21"/>
        <v>0</v>
      </c>
      <c r="G89" s="35">
        <f>NMIF!F89+Cabadbaran!F88+Iligan!F89+Sasa!F89+Zambo!F89+'LSC-Zambo'!F10+Villa!F10</f>
        <v>0</v>
      </c>
      <c r="H89" s="35">
        <f>NMIF!G89+Cabadbaran!G88+Iligan!G89+Sasa!G89+Zambo!G89+'LSC-Zambo'!G10+Villa!G10</f>
        <v>0</v>
      </c>
      <c r="I89" s="35">
        <f>NMIF!H89+Cabadbaran!H88+Iligan!H89+Sasa!H89+Zambo!H89+'LSC-Zambo'!H10+Villa!H10</f>
        <v>0</v>
      </c>
      <c r="J89" s="35">
        <f t="shared" si="22"/>
        <v>0</v>
      </c>
      <c r="K89" s="41">
        <f>NMIF!I89+Cabadbaran!I88+Iligan!I89+Sasa!I89+Zambo!I89+'LSC-Zambo'!I10+Villa!I10</f>
        <v>0</v>
      </c>
      <c r="L89" s="41">
        <f>NMIF!J89+Cabadbaran!J88+Iligan!J89+Sasa!J89+Zambo!J89+'LSC-Zambo'!J10+Villa!J10</f>
        <v>0</v>
      </c>
      <c r="M89" s="41">
        <f>NMIF!K89+Cabadbaran!K88+Iligan!K89+Sasa!K89+Zambo!K89+'LSC-Zambo'!K10+Villa!K10</f>
        <v>0</v>
      </c>
      <c r="N89" s="41">
        <f t="shared" si="23"/>
        <v>0</v>
      </c>
      <c r="O89" s="43">
        <f>NMIF!L89+Cabadbaran!L88+Iligan!L89+Sasa!L89+Zambo!L89+'LSC-Zambo'!L10+Villa!L10</f>
        <v>0</v>
      </c>
      <c r="P89" s="43">
        <f>NMIF!M89+Cabadbaran!M88+Iligan!M89+Sasa!M89+Zambo!M89+'LSC-Zambo'!M10+Villa!M10</f>
        <v>0</v>
      </c>
      <c r="Q89" s="43">
        <f>NMIF!N89+Cabadbaran!N88+Iligan!N89+Sasa!N89+Zambo!N89+'LSC-Zambo'!N10+Villa!N10</f>
        <v>0</v>
      </c>
      <c r="R89" s="43">
        <f t="shared" si="24"/>
        <v>0</v>
      </c>
      <c r="S89" s="53">
        <f t="shared" si="20"/>
        <v>0</v>
      </c>
    </row>
    <row r="90" spans="1:25">
      <c r="A90" s="9" t="s">
        <v>13</v>
      </c>
      <c r="B90" s="11">
        <f>NMIF!B90+Cabadbaran!B89+Iligan!B90+Sasa!B90+Zambo!B90</f>
        <v>0</v>
      </c>
      <c r="C90" s="32">
        <f>NMIF!C90+Cabadbaran!C89+Iligan!C90+Sasa!C90+Zambo!C90+'LSC-Zambo'!C11+Villa!C11</f>
        <v>0</v>
      </c>
      <c r="D90" s="32">
        <f>NMIF!D90+Cabadbaran!D89+Iligan!D90+Sasa!D90+Zambo!D90+'LSC-Zambo'!D11+Villa!D11</f>
        <v>0</v>
      </c>
      <c r="E90" s="32">
        <f>NMIF!E90+Cabadbaran!E89+Iligan!E90+Sasa!E90+Zambo!E90+'LSC-Zambo'!E11+Villa!E11</f>
        <v>0</v>
      </c>
      <c r="F90" s="32">
        <f t="shared" si="21"/>
        <v>0</v>
      </c>
      <c r="G90" s="35">
        <f>NMIF!F90+Cabadbaran!F89+Iligan!F90+Sasa!F90+Zambo!F90+'LSC-Zambo'!F11+Villa!F11</f>
        <v>0</v>
      </c>
      <c r="H90" s="35">
        <f>NMIF!G90+Cabadbaran!G89+Iligan!G90+Sasa!G90+Zambo!G90+'LSC-Zambo'!G11+Villa!G11</f>
        <v>0</v>
      </c>
      <c r="I90" s="35">
        <f>NMIF!H90+Cabadbaran!H89+Iligan!H90+Sasa!H90+Zambo!H90+'LSC-Zambo'!H11+Villa!H11</f>
        <v>0</v>
      </c>
      <c r="J90" s="35">
        <f t="shared" si="22"/>
        <v>0</v>
      </c>
      <c r="K90" s="41">
        <f>NMIF!I90+Cabadbaran!I89+Iligan!I90+Sasa!I90+Zambo!I90+'LSC-Zambo'!I11+Villa!I11</f>
        <v>0</v>
      </c>
      <c r="L90" s="41">
        <f>NMIF!J90+Cabadbaran!J89+Iligan!J90+Sasa!J90+Zambo!J90+'LSC-Zambo'!J11+Villa!J11</f>
        <v>0</v>
      </c>
      <c r="M90" s="41">
        <f>NMIF!K90+Cabadbaran!K89+Iligan!K90+Sasa!K90+Zambo!K90+'LSC-Zambo'!K11+Villa!K11</f>
        <v>0</v>
      </c>
      <c r="N90" s="41">
        <f t="shared" si="23"/>
        <v>0</v>
      </c>
      <c r="O90" s="43">
        <f>NMIF!L90+Cabadbaran!L89+Iligan!L90+Sasa!L90+Zambo!L90+'LSC-Zambo'!L11+Villa!L11</f>
        <v>0</v>
      </c>
      <c r="P90" s="43">
        <f>NMIF!M90+Cabadbaran!M89+Iligan!M90+Sasa!M90+Zambo!M90+'LSC-Zambo'!M11+Villa!M11</f>
        <v>0</v>
      </c>
      <c r="Q90" s="43">
        <f>NMIF!N90+Cabadbaran!N89+Iligan!N90+Sasa!N90+Zambo!N90+'LSC-Zambo'!N11+Villa!N11</f>
        <v>0</v>
      </c>
      <c r="R90" s="43">
        <f t="shared" si="24"/>
        <v>0</v>
      </c>
      <c r="S90" s="54">
        <f t="shared" si="20"/>
        <v>0</v>
      </c>
    </row>
    <row r="91" spans="1:25" ht="14.4" customHeight="1">
      <c r="A91" s="9" t="s">
        <v>14</v>
      </c>
      <c r="B91" s="11">
        <f>NMIF!B91+Cabadbaran!B90+Iligan!B91+Sasa!B91+Zambo!B91</f>
        <v>0</v>
      </c>
      <c r="C91" s="32">
        <f>NMIF!C91+Cabadbaran!C90+Iligan!C91+Sasa!C91+Zambo!C91+'LSC-Zambo'!C12+Villa!C12</f>
        <v>0</v>
      </c>
      <c r="D91" s="32">
        <f>NMIF!D91+Cabadbaran!D90+Iligan!D91+Sasa!D91+Zambo!D91+'LSC-Zambo'!D12+Villa!D12</f>
        <v>0</v>
      </c>
      <c r="E91" s="32">
        <f>NMIF!E91+Cabadbaran!E90+Iligan!E91+Sasa!E91+Zambo!E91+'LSC-Zambo'!E12+Villa!E12</f>
        <v>0</v>
      </c>
      <c r="F91" s="32">
        <f t="shared" si="21"/>
        <v>0</v>
      </c>
      <c r="G91" s="35">
        <f>NMIF!F91+Cabadbaran!F90+Iligan!F91+Sasa!F91+Zambo!F91+'LSC-Zambo'!F12+Villa!F12</f>
        <v>0</v>
      </c>
      <c r="H91" s="35">
        <f>NMIF!G91+Cabadbaran!G90+Iligan!G91+Sasa!G91+Zambo!G91+'LSC-Zambo'!G12+Villa!G12</f>
        <v>0</v>
      </c>
      <c r="I91" s="35">
        <f>NMIF!H91+Cabadbaran!H90+Iligan!H91+Sasa!H91+Zambo!H91+'LSC-Zambo'!H12+Villa!H12</f>
        <v>0</v>
      </c>
      <c r="J91" s="35">
        <f t="shared" si="22"/>
        <v>0</v>
      </c>
      <c r="K91" s="41">
        <f>NMIF!I91+Cabadbaran!I90+Iligan!I91+Sasa!I91+Zambo!I91+'LSC-Zambo'!I12+Villa!I12</f>
        <v>0</v>
      </c>
      <c r="L91" s="41">
        <f>NMIF!J91+Cabadbaran!J90+Iligan!J91+Sasa!J91+Zambo!J91+'LSC-Zambo'!J12+Villa!J12</f>
        <v>0</v>
      </c>
      <c r="M91" s="41">
        <f>NMIF!K91+Cabadbaran!K90+Iligan!K91+Sasa!K91+Zambo!K91+'LSC-Zambo'!K12+Villa!K12</f>
        <v>0</v>
      </c>
      <c r="N91" s="41">
        <f t="shared" si="23"/>
        <v>0</v>
      </c>
      <c r="O91" s="43">
        <f>NMIF!L91+Cabadbaran!L90+Iligan!L91+Sasa!L91+Zambo!L91+'LSC-Zambo'!L12+Villa!L12</f>
        <v>0</v>
      </c>
      <c r="P91" s="43">
        <f>NMIF!M91+Cabadbaran!M90+Iligan!M91+Sasa!M91+Zambo!M91+'LSC-Zambo'!M12+Villa!M12</f>
        <v>0</v>
      </c>
      <c r="Q91" s="43">
        <f>NMIF!N91+Cabadbaran!N90+Iligan!N91+Sasa!N91+Zambo!N91+'LSC-Zambo'!N12+Villa!N12</f>
        <v>0</v>
      </c>
      <c r="R91" s="43">
        <f t="shared" si="24"/>
        <v>0</v>
      </c>
      <c r="S91" s="53">
        <f t="shared" si="20"/>
        <v>0</v>
      </c>
    </row>
    <row r="92" spans="1:25" ht="14.4" customHeight="1">
      <c r="A92" s="9" t="s">
        <v>15</v>
      </c>
      <c r="B92" s="11">
        <f>NMIF!B92+Cabadbaran!B91+Iligan!B92+Sasa!B92+Zambo!B92</f>
        <v>0</v>
      </c>
      <c r="C92" s="32">
        <f>NMIF!C92+Cabadbaran!C91+Iligan!C92+Sasa!C92+Zambo!C92+'LSC-Zambo'!C13+Villa!C13</f>
        <v>0</v>
      </c>
      <c r="D92" s="32">
        <f>NMIF!D92+Cabadbaran!D91+Iligan!D92+Sasa!D92+Zambo!D92+'LSC-Zambo'!D13+Villa!D13</f>
        <v>0</v>
      </c>
      <c r="E92" s="32">
        <f>NMIF!E92+Cabadbaran!E91+Iligan!E92+Sasa!E92+Zambo!E92+'LSC-Zambo'!E13+Villa!E13</f>
        <v>0</v>
      </c>
      <c r="F92" s="32">
        <f t="shared" si="21"/>
        <v>0</v>
      </c>
      <c r="G92" s="35">
        <f>NMIF!F92+Cabadbaran!F91+Iligan!F92+Sasa!F92+Zambo!F92+'LSC-Zambo'!F13+Villa!F13</f>
        <v>0</v>
      </c>
      <c r="H92" s="35">
        <f>NMIF!G92+Cabadbaran!G91+Iligan!G92+Sasa!G92+Zambo!G92+'LSC-Zambo'!G13+Villa!G13</f>
        <v>0</v>
      </c>
      <c r="I92" s="35">
        <f>NMIF!H92+Cabadbaran!H91+Iligan!H92+Sasa!H92+Zambo!H92+'LSC-Zambo'!H13+Villa!H13</f>
        <v>0</v>
      </c>
      <c r="J92" s="35">
        <f t="shared" si="22"/>
        <v>0</v>
      </c>
      <c r="K92" s="41">
        <f>NMIF!I92+Cabadbaran!I91+Iligan!I92+Sasa!I92+Zambo!I92+'LSC-Zambo'!I13+Villa!I13</f>
        <v>0</v>
      </c>
      <c r="L92" s="41">
        <f>NMIF!J92+Cabadbaran!J91+Iligan!J92+Sasa!J92+Zambo!J92+'LSC-Zambo'!J13+Villa!J13</f>
        <v>0</v>
      </c>
      <c r="M92" s="41">
        <f>NMIF!K92+Cabadbaran!K91+Iligan!K92+Sasa!K92+Zambo!K92+'LSC-Zambo'!K13+Villa!K13</f>
        <v>0</v>
      </c>
      <c r="N92" s="41">
        <f t="shared" si="23"/>
        <v>0</v>
      </c>
      <c r="O92" s="43">
        <f>NMIF!L92+Cabadbaran!L91+Iligan!L92+Sasa!L92+Zambo!L92+'LSC-Zambo'!L13+Villa!L13</f>
        <v>0</v>
      </c>
      <c r="P92" s="43">
        <f>NMIF!M92+Cabadbaran!M91+Iligan!M92+Sasa!M92+Zambo!M92+'LSC-Zambo'!M13+Villa!M13</f>
        <v>0</v>
      </c>
      <c r="Q92" s="43">
        <f>NMIF!N92+Cabadbaran!N91+Iligan!N92+Sasa!N92+Zambo!N92+'LSC-Zambo'!N13+Villa!N13</f>
        <v>0</v>
      </c>
      <c r="R92" s="43">
        <f t="shared" si="24"/>
        <v>0</v>
      </c>
      <c r="S92" s="53">
        <f t="shared" si="20"/>
        <v>0</v>
      </c>
      <c r="V92" s="130" t="s">
        <v>76</v>
      </c>
      <c r="W92" s="130"/>
      <c r="X92" s="130"/>
    </row>
    <row r="93" spans="1:25">
      <c r="A93" s="9" t="s">
        <v>4</v>
      </c>
      <c r="B93" s="11">
        <f>NMIF!B93+Cabadbaran!B92+Iligan!B93+Sasa!B93+Zambo!B93</f>
        <v>0</v>
      </c>
      <c r="C93" s="32">
        <f>NMIF!C93+Cabadbaran!C92+Iligan!C93+Sasa!C93+Zambo!C93+'LSC-Zambo'!C14+Villa!C14</f>
        <v>0</v>
      </c>
      <c r="D93" s="32">
        <f>NMIF!D93+Cabadbaran!D92+Iligan!D93+Sasa!D93+Zambo!D93+'LSC-Zambo'!D14+Villa!D14</f>
        <v>0</v>
      </c>
      <c r="E93" s="32">
        <f>NMIF!E93+Cabadbaran!E92+Iligan!E93+Sasa!E93+Zambo!E93+'LSC-Zambo'!E14+Villa!E14</f>
        <v>0</v>
      </c>
      <c r="F93" s="32">
        <f t="shared" si="21"/>
        <v>0</v>
      </c>
      <c r="G93" s="35">
        <f>NMIF!F93+Cabadbaran!F92+Iligan!F93+Sasa!F93+Zambo!F93+'LSC-Zambo'!F14+Villa!F14</f>
        <v>0</v>
      </c>
      <c r="H93" s="35">
        <f>NMIF!G93+Cabadbaran!G92+Iligan!G93+Sasa!G93+Zambo!G93+'LSC-Zambo'!G14+Villa!G14</f>
        <v>0</v>
      </c>
      <c r="I93" s="35">
        <f>NMIF!H93+Cabadbaran!H92+Iligan!H93+Sasa!H93+Zambo!H93+'LSC-Zambo'!H14+Villa!H14</f>
        <v>0</v>
      </c>
      <c r="J93" s="35">
        <f t="shared" si="22"/>
        <v>0</v>
      </c>
      <c r="K93" s="41">
        <f>NMIF!I93+Cabadbaran!I92+Iligan!I93+Sasa!I93+Zambo!I93+'LSC-Zambo'!I14+Villa!I14</f>
        <v>0</v>
      </c>
      <c r="L93" s="41">
        <f>NMIF!J93+Cabadbaran!J92+Iligan!J93+Sasa!J93+Zambo!J93+'LSC-Zambo'!J14+Villa!J14</f>
        <v>0</v>
      </c>
      <c r="M93" s="41">
        <f>NMIF!K93+Cabadbaran!K92+Iligan!K93+Sasa!K93+Zambo!K93+'LSC-Zambo'!K14+Villa!K14</f>
        <v>0</v>
      </c>
      <c r="N93" s="41">
        <f t="shared" si="23"/>
        <v>0</v>
      </c>
      <c r="O93" s="43">
        <f>NMIF!L93+Cabadbaran!L92+Iligan!L93+Sasa!L93+Zambo!L93+'LSC-Zambo'!L14+Villa!L14</f>
        <v>0</v>
      </c>
      <c r="P93" s="43">
        <f>NMIF!M93+Cabadbaran!M92+Iligan!M93+Sasa!M93+Zambo!M93+'LSC-Zambo'!M14+Villa!M14</f>
        <v>0</v>
      </c>
      <c r="Q93" s="43">
        <f>NMIF!N93+Cabadbaran!N92+Iligan!N93+Sasa!N93+Zambo!N93+'LSC-Zambo'!N14+Villa!N14</f>
        <v>0</v>
      </c>
      <c r="R93" s="43">
        <f t="shared" si="24"/>
        <v>0</v>
      </c>
      <c r="S93" s="53">
        <f t="shared" si="20"/>
        <v>0</v>
      </c>
      <c r="V93" s="130"/>
      <c r="W93" s="130"/>
      <c r="X93" s="130"/>
    </row>
    <row r="94" spans="1:25" ht="18">
      <c r="A94" s="9" t="s">
        <v>12</v>
      </c>
      <c r="B94" s="11">
        <f>NMIF!B94+Cabadbaran!B93+Iligan!B94+Sasa!B94+Zambo!B94</f>
        <v>0</v>
      </c>
      <c r="C94" s="32">
        <f>NMIF!C94+Cabadbaran!C93+Iligan!C94+Sasa!C94+Zambo!C94+'LSC-Zambo'!C15+Villa!C15</f>
        <v>0</v>
      </c>
      <c r="D94" s="32">
        <f>NMIF!D94+Cabadbaran!D93+Iligan!D94+Sasa!D94+Zambo!D94+'LSC-Zambo'!D15+Villa!D15</f>
        <v>0</v>
      </c>
      <c r="E94" s="32">
        <f>NMIF!E94+Cabadbaran!E93+Iligan!E94+Sasa!E94+Zambo!E94+'LSC-Zambo'!E15+Villa!E15</f>
        <v>0</v>
      </c>
      <c r="F94" s="32">
        <f t="shared" si="21"/>
        <v>0</v>
      </c>
      <c r="G94" s="35">
        <f>NMIF!F94+Cabadbaran!F93+Iligan!F94+Sasa!F94+Zambo!F94+'LSC-Zambo'!F15+Villa!F15</f>
        <v>0</v>
      </c>
      <c r="H94" s="35">
        <f>NMIF!G94+Cabadbaran!G93+Iligan!G94+Sasa!G94+Zambo!G94+'LSC-Zambo'!G15+Villa!G15</f>
        <v>0</v>
      </c>
      <c r="I94" s="35">
        <f>NMIF!H94+Cabadbaran!H93+Iligan!H94+Sasa!H94+Zambo!H94+'LSC-Zambo'!H15+Villa!H15</f>
        <v>0</v>
      </c>
      <c r="J94" s="35">
        <f t="shared" si="22"/>
        <v>0</v>
      </c>
      <c r="K94" s="41">
        <f>NMIF!I94+Cabadbaran!I93+Iligan!I94+Sasa!I94+Zambo!I94+'LSC-Zambo'!I15+Villa!I15</f>
        <v>0</v>
      </c>
      <c r="L94" s="41">
        <f>NMIF!J94+Cabadbaran!J93+Iligan!J94+Sasa!J94+Zambo!J94+'LSC-Zambo'!J15+Villa!J15</f>
        <v>0</v>
      </c>
      <c r="M94" s="41">
        <f>NMIF!K94+Cabadbaran!K93+Iligan!K94+Sasa!K94+Zambo!K94+'LSC-Zambo'!K15+Villa!K15</f>
        <v>0</v>
      </c>
      <c r="N94" s="41">
        <f t="shared" si="23"/>
        <v>0</v>
      </c>
      <c r="O94" s="43">
        <f>NMIF!L94+Cabadbaran!L93+Iligan!L94+Sasa!L94+Zambo!L94+'LSC-Zambo'!L15+Villa!L15</f>
        <v>0</v>
      </c>
      <c r="P94" s="43">
        <f>NMIF!M94+Cabadbaran!M93+Iligan!M94+Sasa!M94+Zambo!M94+'LSC-Zambo'!M15+Villa!M15</f>
        <v>0</v>
      </c>
      <c r="Q94" s="43">
        <f>NMIF!N94+Cabadbaran!N93+Iligan!N94+Sasa!N94+Zambo!N94+'LSC-Zambo'!N15+Villa!N15</f>
        <v>0</v>
      </c>
      <c r="R94" s="43">
        <f t="shared" si="24"/>
        <v>0</v>
      </c>
      <c r="S94" s="53">
        <f t="shared" si="20"/>
        <v>0</v>
      </c>
      <c r="W94" s="57">
        <f>NMIF!T94+Cabadbaran!T94+Iligan!T94+Sasa!T94+Zambo!Q94+'LSC-Zambo'!Q16+Villa!Q16</f>
        <v>603902.13636363635</v>
      </c>
    </row>
    <row r="95" spans="1:25" ht="18.600000000000001" customHeight="1" thickBot="1">
      <c r="A95" s="9" t="s">
        <v>30</v>
      </c>
      <c r="B95" s="11">
        <f>NMIF!B95+Cabadbaran!B94+Iligan!B95+Sasa!B95+Zambo!B95+'LSC-Zambo'!B16+Villa!B16</f>
        <v>10</v>
      </c>
      <c r="C95" s="32">
        <f>NMIF!C95+Cabadbaran!C94+Iligan!C95+Sasa!C95+Zambo!C95+'LSC-Zambo'!C16+Villa!C16</f>
        <v>0</v>
      </c>
      <c r="D95" s="32">
        <f>NMIF!D95+Cabadbaran!D94+Iligan!D95+Sasa!D95+Zambo!D95+'LSC-Zambo'!D16+Villa!D16</f>
        <v>3</v>
      </c>
      <c r="E95" s="32">
        <f>NMIF!E95+Cabadbaran!E94+Iligan!E95+Sasa!E95+Zambo!E95+'LSC-Zambo'!E16+Villa!E16</f>
        <v>0</v>
      </c>
      <c r="F95" s="32">
        <f t="shared" si="21"/>
        <v>3</v>
      </c>
      <c r="G95" s="35">
        <f>NMIF!F95+Cabadbaran!F94+Iligan!F95+Sasa!F95+Zambo!F95+'LSC-Zambo'!F16+Villa!F16</f>
        <v>0</v>
      </c>
      <c r="H95" s="35">
        <f>NMIF!G95+Cabadbaran!G94+Iligan!G95+Sasa!G95+Zambo!G95+'LSC-Zambo'!G16+Villa!G16</f>
        <v>1</v>
      </c>
      <c r="I95" s="35">
        <f>NMIF!H95+Cabadbaran!H94+Iligan!H95+Sasa!H95+Zambo!H95+'LSC-Zambo'!H16+Villa!H16</f>
        <v>1</v>
      </c>
      <c r="J95" s="35">
        <f t="shared" si="22"/>
        <v>2</v>
      </c>
      <c r="K95" s="41">
        <f>NMIF!I95+Cabadbaran!I94+Iligan!I95+Sasa!I95+Zambo!I95+'LSC-Zambo'!I16+Villa!I16</f>
        <v>1</v>
      </c>
      <c r="L95" s="41">
        <f>NMIF!J95+Cabadbaran!J94+Iligan!J95+Sasa!J95+Zambo!J95+'LSC-Zambo'!J16+Villa!J16</f>
        <v>2</v>
      </c>
      <c r="M95" s="41">
        <f>NMIF!K95+Cabadbaran!K94+Iligan!K95+Sasa!K95+Zambo!K95+'LSC-Zambo'!K16+Villa!K16</f>
        <v>0</v>
      </c>
      <c r="N95" s="41">
        <f t="shared" si="23"/>
        <v>3</v>
      </c>
      <c r="O95" s="43">
        <f>NMIF!L95+Cabadbaran!L94+Iligan!L95+Sasa!L95+Zambo!L95+'LSC-Zambo'!L16+Villa!L16</f>
        <v>0</v>
      </c>
      <c r="P95" s="43">
        <f>NMIF!M95+Cabadbaran!M94+Iligan!M95+Sasa!M95+Zambo!M95+'LSC-Zambo'!M16+Villa!M16</f>
        <v>0</v>
      </c>
      <c r="Q95" s="43">
        <f>NMIF!N95+Cabadbaran!N94+Iligan!N95+Sasa!N95+Zambo!N95+'LSC-Zambo'!N16+Villa!N16</f>
        <v>0</v>
      </c>
      <c r="R95" s="43">
        <f t="shared" si="24"/>
        <v>0</v>
      </c>
      <c r="S95" s="54">
        <f t="shared" si="20"/>
        <v>8</v>
      </c>
      <c r="V95" s="134"/>
      <c r="W95" s="134"/>
    </row>
    <row r="96" spans="1:25" ht="18.600000000000001" thickBot="1">
      <c r="A96" s="29" t="s">
        <v>9</v>
      </c>
      <c r="B96" s="79">
        <f>W94</f>
        <v>603902.13636363635</v>
      </c>
      <c r="C96" s="33">
        <f>NMIF!C96+Cabadbaran!C95+Iligan!C96+Sasa!C96+Zambo!C96</f>
        <v>11242.5</v>
      </c>
      <c r="D96" s="33">
        <f>NMIF!D96+Cabadbaran!D95+Iligan!D96+Sasa!D96+Zambo!D96</f>
        <v>11840</v>
      </c>
      <c r="E96" s="33">
        <f>NMIF!E96+Cabadbaran!E95+Iligan!E96+Sasa!E96+Zambo!E96</f>
        <v>12628</v>
      </c>
      <c r="F96" s="33">
        <f t="shared" si="21"/>
        <v>35710.5</v>
      </c>
      <c r="G96" s="36">
        <f>NMIF!F96+Cabadbaran!F95+Iligan!F96+Sasa!F96+Zambo!F96+'LSC-Zambo'!F17+Villa!F17</f>
        <v>12915.5</v>
      </c>
      <c r="H96" s="35">
        <f>NMIF!G96+Cabadbaran!G95+Iligan!G96+Sasa!G96+Zambo!G96+'LSC-Zambo'!G17+Villa!G17</f>
        <v>11247</v>
      </c>
      <c r="I96" s="35">
        <f>NMIF!H96+Cabadbaran!H95+Iligan!H96+Sasa!H96+Zambo!H96+'LSC-Zambo'!H17+Villa!H17</f>
        <v>12420</v>
      </c>
      <c r="J96" s="36">
        <f t="shared" si="22"/>
        <v>36582.5</v>
      </c>
      <c r="K96" s="41">
        <f>NMIF!I96+Cabadbaran!I95+Iligan!I96+Sasa!I96+Zambo!I96</f>
        <v>12007.5</v>
      </c>
      <c r="L96" s="41">
        <f>NMIF!J96+Cabadbaran!J95+Iligan!J96+Sasa!J96+Zambo!J96</f>
        <v>11279.5</v>
      </c>
      <c r="M96" s="41">
        <f>NMIF!K96+Cabadbaran!K95+Iligan!K96+Sasa!K96+Zambo!K96</f>
        <v>11539.5</v>
      </c>
      <c r="N96" s="42">
        <f t="shared" si="23"/>
        <v>34826.5</v>
      </c>
      <c r="O96" s="43">
        <f>NMIF!L96+Cabadbaran!L95+Iligan!L96+Sasa!L96+Zambo!L96</f>
        <v>11530.5</v>
      </c>
      <c r="P96" s="43">
        <f>NMIF!M96+Cabadbaran!M95+Iligan!M96+Sasa!M96+Zambo!M96</f>
        <v>11592</v>
      </c>
      <c r="Q96" s="43">
        <f>NMIF!N96+Cabadbaran!N95+Iligan!N96+Sasa!N96+Zambo!N96</f>
        <v>10483</v>
      </c>
      <c r="R96" s="44">
        <f t="shared" si="24"/>
        <v>33605.5</v>
      </c>
      <c r="S96" s="53">
        <f>R96+N96+J96+F96</f>
        <v>140725</v>
      </c>
      <c r="V96" s="131">
        <f>S96+V76</f>
        <v>647475.13636363635</v>
      </c>
      <c r="W96" s="132"/>
      <c r="X96" s="133" t="s">
        <v>45</v>
      </c>
      <c r="Y96" s="133"/>
    </row>
    <row r="97" spans="1:24" ht="15" thickTop="1"/>
    <row r="99" spans="1:24" ht="21">
      <c r="A99" s="2" t="s">
        <v>82</v>
      </c>
    </row>
    <row r="100" spans="1:24" ht="15" thickBot="1">
      <c r="A100" s="58" t="s">
        <v>50</v>
      </c>
      <c r="B100" s="60">
        <f>NMIF!B100+Cabadbaran!B99+Iligan!B100+Sasa!B100+Zambo!B100+'LSC-Zambo'!B21+Villa!B21</f>
        <v>17</v>
      </c>
      <c r="C100" s="137">
        <v>2021</v>
      </c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8"/>
      <c r="T100" s="48" t="s">
        <v>28</v>
      </c>
    </row>
    <row r="101" spans="1:24" ht="15" thickTop="1">
      <c r="A101" s="15" t="s">
        <v>0</v>
      </c>
      <c r="B101" s="59" t="s">
        <v>10</v>
      </c>
      <c r="C101" s="37" t="s">
        <v>16</v>
      </c>
      <c r="D101" s="34" t="s">
        <v>17</v>
      </c>
      <c r="E101" s="38" t="s">
        <v>18</v>
      </c>
      <c r="F101" s="34" t="s">
        <v>39</v>
      </c>
      <c r="G101" s="39" t="s">
        <v>19</v>
      </c>
      <c r="H101" s="34" t="s">
        <v>20</v>
      </c>
      <c r="I101" s="38" t="s">
        <v>21</v>
      </c>
      <c r="J101" s="34" t="s">
        <v>42</v>
      </c>
      <c r="K101" s="37" t="s">
        <v>22</v>
      </c>
      <c r="L101" s="34" t="s">
        <v>23</v>
      </c>
      <c r="M101" s="38" t="s">
        <v>24</v>
      </c>
      <c r="N101" s="34" t="s">
        <v>41</v>
      </c>
      <c r="O101" s="37" t="s">
        <v>25</v>
      </c>
      <c r="P101" s="34" t="s">
        <v>26</v>
      </c>
      <c r="Q101" s="40" t="s">
        <v>27</v>
      </c>
      <c r="R101" s="34" t="s">
        <v>40</v>
      </c>
      <c r="S101" s="34" t="s">
        <v>43</v>
      </c>
      <c r="T101" s="48" t="s">
        <v>28</v>
      </c>
    </row>
    <row r="102" spans="1:24">
      <c r="A102" s="9" t="s">
        <v>1</v>
      </c>
      <c r="B102" s="11">
        <v>0</v>
      </c>
      <c r="C102" s="32">
        <f>'T&amp;S Total'!C102+'LSC-Zambo'!C84+Villa!C84</f>
        <v>0</v>
      </c>
      <c r="D102" s="32">
        <f>'T&amp;S Total'!D102+'LSC-Zambo'!D84+Villa!D84</f>
        <v>0</v>
      </c>
      <c r="E102" s="32">
        <f>'T&amp;S Total'!E102+'LSC-Zambo'!E84+Villa!E84</f>
        <v>0</v>
      </c>
      <c r="F102" s="32">
        <f>C102+D102+E102</f>
        <v>0</v>
      </c>
      <c r="G102" s="35">
        <f>'T&amp;S Total'!G102+'LSC-Zambo'!F84+Villa!F84</f>
        <v>0</v>
      </c>
      <c r="H102" s="35">
        <f>'T&amp;S Total'!H102+'LSC-Zambo'!G84+Villa!G84</f>
        <v>0</v>
      </c>
      <c r="I102" s="35">
        <f>'T&amp;S Total'!I102+'LSC-Zambo'!H84+Villa!H84</f>
        <v>0</v>
      </c>
      <c r="J102" s="35">
        <f>G102+H102+I102</f>
        <v>0</v>
      </c>
      <c r="K102" s="41">
        <f>'T&amp;S Total'!K102+'LSC-Zambo'!I84+Villa!I84</f>
        <v>0</v>
      </c>
      <c r="L102" s="41">
        <f>'T&amp;S Total'!L102+'LSC-Zambo'!J84+Villa!J84</f>
        <v>0</v>
      </c>
      <c r="M102" s="41">
        <f>'T&amp;S Total'!M102+'LSC-Zambo'!K84+Villa!K84</f>
        <v>0</v>
      </c>
      <c r="N102" s="41">
        <f>K102+L102+M102</f>
        <v>0</v>
      </c>
      <c r="O102" s="43">
        <f>'T&amp;S Total'!O102+'LSC-Zambo'!L84+Villa!L84</f>
        <v>0</v>
      </c>
      <c r="P102" s="43">
        <f>'T&amp;S Total'!P102+'LSC-Zambo'!M84+Villa!M84</f>
        <v>0</v>
      </c>
      <c r="Q102" s="43">
        <f>'T&amp;S Total'!Q102+'LSC-Zambo'!N84+Villa!N84</f>
        <v>0</v>
      </c>
      <c r="R102" s="43">
        <f>O102+P102+Q102</f>
        <v>0</v>
      </c>
      <c r="S102" s="53">
        <f t="shared" ref="S102:S114" si="25">R102+N102+J102+F102</f>
        <v>0</v>
      </c>
      <c r="T102" s="48" t="s">
        <v>28</v>
      </c>
    </row>
    <row r="103" spans="1:24">
      <c r="A103" s="9" t="s">
        <v>2</v>
      </c>
      <c r="B103" s="11">
        <f>NMIF!B103+Cabadbaran!B102+Iligan!B103+Sasa!B103+Zambo!B103</f>
        <v>0</v>
      </c>
      <c r="C103" s="32">
        <f>'T&amp;S Total'!C103+'LSC-Zambo'!C85+Villa!C85</f>
        <v>0</v>
      </c>
      <c r="D103" s="32">
        <f>'T&amp;S Total'!D103+'LSC-Zambo'!D85+Villa!D85</f>
        <v>0</v>
      </c>
      <c r="E103" s="32">
        <f>'T&amp;S Total'!E103+'LSC-Zambo'!E85+Villa!E85</f>
        <v>0</v>
      </c>
      <c r="F103" s="32">
        <f t="shared" ref="F103:F115" si="26">C103+D103+E103</f>
        <v>0</v>
      </c>
      <c r="G103" s="35">
        <f>'T&amp;S Total'!G103+'LSC-Zambo'!F85+Villa!F85</f>
        <v>0</v>
      </c>
      <c r="H103" s="35">
        <f>'T&amp;S Total'!H103+'LSC-Zambo'!G85+Villa!G85</f>
        <v>0</v>
      </c>
      <c r="I103" s="35">
        <f>'T&amp;S Total'!I103+'LSC-Zambo'!H85+Villa!H85</f>
        <v>0</v>
      </c>
      <c r="J103" s="35">
        <f t="shared" ref="J103:J115" si="27">G103+H103+I103</f>
        <v>0</v>
      </c>
      <c r="K103" s="41">
        <f>'T&amp;S Total'!K103+'LSC-Zambo'!I85+Villa!I85</f>
        <v>0</v>
      </c>
      <c r="L103" s="41">
        <f>'T&amp;S Total'!L103+'LSC-Zambo'!J85+Villa!J85</f>
        <v>0</v>
      </c>
      <c r="M103" s="41">
        <f>'T&amp;S Total'!M103+'LSC-Zambo'!K85+Villa!K85</f>
        <v>0</v>
      </c>
      <c r="N103" s="41">
        <f t="shared" ref="N103:N115" si="28">K103+L103+M103</f>
        <v>0</v>
      </c>
      <c r="O103" s="43">
        <f>'T&amp;S Total'!O103+'LSC-Zambo'!L85+Villa!L85</f>
        <v>0</v>
      </c>
      <c r="P103" s="43">
        <f>'T&amp;S Total'!P103+'LSC-Zambo'!M85+Villa!M85</f>
        <v>0</v>
      </c>
      <c r="Q103" s="43">
        <f>'T&amp;S Total'!Q103+'LSC-Zambo'!N85+Villa!N85</f>
        <v>0</v>
      </c>
      <c r="R103" s="43">
        <f t="shared" ref="R103:R115" si="29">O103+P103+Q103</f>
        <v>0</v>
      </c>
      <c r="S103" s="53">
        <f t="shared" si="25"/>
        <v>0</v>
      </c>
      <c r="T103" s="48" t="s">
        <v>28</v>
      </c>
    </row>
    <row r="104" spans="1:24">
      <c r="A104" s="9" t="s">
        <v>5</v>
      </c>
      <c r="B104" s="11">
        <f>NMIF!B104+Cabadbaran!B103+Iligan!B104+Sasa!B104+Zambo!B104</f>
        <v>0</v>
      </c>
      <c r="C104" s="32">
        <f>'T&amp;S Total'!C104+'LSC-Zambo'!C86+Villa!C86</f>
        <v>0</v>
      </c>
      <c r="D104" s="32">
        <f>'T&amp;S Total'!D104+'LSC-Zambo'!D86+Villa!D86</f>
        <v>0</v>
      </c>
      <c r="E104" s="32">
        <f>'T&amp;S Total'!E104+'LSC-Zambo'!E86+Villa!E86</f>
        <v>0</v>
      </c>
      <c r="F104" s="32">
        <f t="shared" si="26"/>
        <v>0</v>
      </c>
      <c r="G104" s="35">
        <f>'T&amp;S Total'!G104+'LSC-Zambo'!F86+Villa!F86</f>
        <v>0</v>
      </c>
      <c r="H104" s="35">
        <f>'T&amp;S Total'!H104+'LSC-Zambo'!G86+Villa!G86</f>
        <v>0</v>
      </c>
      <c r="I104" s="35">
        <f>'T&amp;S Total'!I104+'LSC-Zambo'!H86+Villa!H86</f>
        <v>0</v>
      </c>
      <c r="J104" s="35">
        <f t="shared" si="27"/>
        <v>0</v>
      </c>
      <c r="K104" s="41">
        <f>'T&amp;S Total'!K104+'LSC-Zambo'!I86+Villa!I86</f>
        <v>0</v>
      </c>
      <c r="L104" s="41">
        <f>'T&amp;S Total'!L104+'LSC-Zambo'!J86+Villa!J86</f>
        <v>0</v>
      </c>
      <c r="M104" s="41">
        <f>'T&amp;S Total'!M104+'LSC-Zambo'!K86+Villa!K86</f>
        <v>0</v>
      </c>
      <c r="N104" s="41">
        <f t="shared" si="28"/>
        <v>0</v>
      </c>
      <c r="O104" s="43">
        <f>'T&amp;S Total'!O104+'LSC-Zambo'!L86+Villa!L86</f>
        <v>0</v>
      </c>
      <c r="P104" s="43">
        <f>'T&amp;S Total'!P104+'LSC-Zambo'!M86+Villa!M86</f>
        <v>0</v>
      </c>
      <c r="Q104" s="43">
        <f>'T&amp;S Total'!Q104+'LSC-Zambo'!N86+Villa!N86</f>
        <v>0</v>
      </c>
      <c r="R104" s="43">
        <f t="shared" si="29"/>
        <v>0</v>
      </c>
      <c r="S104" s="53">
        <f t="shared" si="25"/>
        <v>0</v>
      </c>
    </row>
    <row r="105" spans="1:24">
      <c r="A105" s="9" t="s">
        <v>3</v>
      </c>
      <c r="B105" s="11">
        <f>NMIF!B105+Cabadbaran!B104+Iligan!B105+Sasa!B105+Zambo!B105</f>
        <v>0</v>
      </c>
      <c r="C105" s="32">
        <f>'T&amp;S Total'!C105+'LSC-Zambo'!C87+Villa!C87</f>
        <v>0</v>
      </c>
      <c r="D105" s="32">
        <f>'T&amp;S Total'!D105+'LSC-Zambo'!D87+Villa!D87</f>
        <v>0</v>
      </c>
      <c r="E105" s="32">
        <f>'T&amp;S Total'!E105+'LSC-Zambo'!E87+Villa!E87</f>
        <v>0</v>
      </c>
      <c r="F105" s="32">
        <f t="shared" si="26"/>
        <v>0</v>
      </c>
      <c r="G105" s="35">
        <f>'T&amp;S Total'!G105+'LSC-Zambo'!F87+Villa!F87</f>
        <v>0</v>
      </c>
      <c r="H105" s="35">
        <f>'T&amp;S Total'!H105+'LSC-Zambo'!G87+Villa!G87</f>
        <v>0</v>
      </c>
      <c r="I105" s="35">
        <f>'T&amp;S Total'!I105+'LSC-Zambo'!H87+Villa!H87</f>
        <v>0</v>
      </c>
      <c r="J105" s="35">
        <f t="shared" si="27"/>
        <v>0</v>
      </c>
      <c r="K105" s="41">
        <f>'T&amp;S Total'!K105+'LSC-Zambo'!I87+Villa!I87</f>
        <v>0</v>
      </c>
      <c r="L105" s="41">
        <f>'T&amp;S Total'!L105+'LSC-Zambo'!J87+Villa!J87</f>
        <v>0</v>
      </c>
      <c r="M105" s="41">
        <f>'T&amp;S Total'!M105+'LSC-Zambo'!K87+Villa!K87</f>
        <v>0</v>
      </c>
      <c r="N105" s="41">
        <f t="shared" si="28"/>
        <v>0</v>
      </c>
      <c r="O105" s="43">
        <f>'T&amp;S Total'!O105+'LSC-Zambo'!L87+Villa!L87</f>
        <v>0</v>
      </c>
      <c r="P105" s="43">
        <f>'T&amp;S Total'!P105+'LSC-Zambo'!M87+Villa!M87</f>
        <v>0</v>
      </c>
      <c r="Q105" s="43">
        <f>'T&amp;S Total'!Q105+'LSC-Zambo'!N87+Villa!N87</f>
        <v>0</v>
      </c>
      <c r="R105" s="43">
        <f t="shared" si="29"/>
        <v>0</v>
      </c>
      <c r="S105" s="53">
        <f t="shared" si="25"/>
        <v>0</v>
      </c>
    </row>
    <row r="106" spans="1:24">
      <c r="A106" s="9" t="s">
        <v>49</v>
      </c>
      <c r="B106" s="11">
        <f>NMIF!B106+Cabadbaran!B105+Iligan!B106+Sasa!B106+Zambo!B106+'LSC-Zambo'!B88+Villa!B88</f>
        <v>72</v>
      </c>
      <c r="C106" s="32">
        <f>'T&amp;S Total'!C106+'LSC-Zambo'!C88+Villa!C88</f>
        <v>134</v>
      </c>
      <c r="D106" s="32">
        <f>'T&amp;S Total'!D106+'LSC-Zambo'!D88+Villa!D88</f>
        <v>126</v>
      </c>
      <c r="E106" s="32">
        <f>'T&amp;S Total'!E106+'LSC-Zambo'!E88+Villa!E88</f>
        <v>129</v>
      </c>
      <c r="F106" s="32">
        <f t="shared" si="26"/>
        <v>389</v>
      </c>
      <c r="G106" s="35">
        <f>'T&amp;S Total'!G106+'LSC-Zambo'!F88+Villa!F88</f>
        <v>141</v>
      </c>
      <c r="H106" s="35">
        <f>'T&amp;S Total'!H106+'LSC-Zambo'!G88+Villa!G88</f>
        <v>126</v>
      </c>
      <c r="I106" s="35">
        <f>'T&amp;S Total'!I106+'LSC-Zambo'!H88+Villa!H88</f>
        <v>130</v>
      </c>
      <c r="J106" s="35">
        <f t="shared" si="27"/>
        <v>397</v>
      </c>
      <c r="K106" s="41">
        <f>'T&amp;S Total'!K106+'LSC-Zambo'!I88+Villa!I88</f>
        <v>145</v>
      </c>
      <c r="L106" s="41">
        <f>'T&amp;S Total'!L106+'LSC-Zambo'!J88+Villa!J88</f>
        <v>150</v>
      </c>
      <c r="M106" s="41">
        <f>'T&amp;S Total'!M106+'LSC-Zambo'!K88+Villa!K88</f>
        <v>148</v>
      </c>
      <c r="N106" s="41">
        <f t="shared" si="28"/>
        <v>443</v>
      </c>
      <c r="O106" s="43">
        <f>'T&amp;S Total'!O106+'LSC-Zambo'!L88+Villa!L88</f>
        <v>174</v>
      </c>
      <c r="P106" s="43">
        <f>'T&amp;S Total'!P106+'LSC-Zambo'!M88+Villa!M88</f>
        <v>154</v>
      </c>
      <c r="Q106" s="43">
        <f>'T&amp;S Total'!Q106+'LSC-Zambo'!N88+Villa!N88</f>
        <v>131</v>
      </c>
      <c r="R106" s="43">
        <f t="shared" si="29"/>
        <v>459</v>
      </c>
      <c r="S106" s="53">
        <f t="shared" si="25"/>
        <v>1688</v>
      </c>
    </row>
    <row r="107" spans="1:24">
      <c r="A107" s="9" t="s">
        <v>7</v>
      </c>
      <c r="B107" s="11">
        <v>0</v>
      </c>
      <c r="C107" s="32">
        <f>'T&amp;S Total'!C107+'LSC-Zambo'!C89+Villa!C89</f>
        <v>0</v>
      </c>
      <c r="D107" s="32">
        <f>'T&amp;S Total'!D107+'LSC-Zambo'!D89+Villa!D89</f>
        <v>0</v>
      </c>
      <c r="E107" s="32">
        <f>'T&amp;S Total'!E107+'LSC-Zambo'!E89+Villa!E89</f>
        <v>0</v>
      </c>
      <c r="F107" s="32">
        <f t="shared" si="26"/>
        <v>0</v>
      </c>
      <c r="G107" s="35">
        <f>'T&amp;S Total'!G107+'LSC-Zambo'!F89+Villa!F89</f>
        <v>0</v>
      </c>
      <c r="H107" s="35">
        <f>'T&amp;S Total'!H107+'LSC-Zambo'!G89+Villa!G89</f>
        <v>0</v>
      </c>
      <c r="I107" s="35">
        <f>'T&amp;S Total'!I107+'LSC-Zambo'!H89+Villa!H89</f>
        <v>0</v>
      </c>
      <c r="J107" s="35">
        <f t="shared" si="27"/>
        <v>0</v>
      </c>
      <c r="K107" s="41">
        <f>'T&amp;S Total'!K107+'LSC-Zambo'!I89+Villa!I89</f>
        <v>0</v>
      </c>
      <c r="L107" s="41">
        <f>'T&amp;S Total'!L107+'LSC-Zambo'!J89+Villa!J89</f>
        <v>1</v>
      </c>
      <c r="M107" s="41">
        <f>'T&amp;S Total'!M107+'LSC-Zambo'!K89+Villa!K89</f>
        <v>0</v>
      </c>
      <c r="N107" s="41">
        <f t="shared" si="28"/>
        <v>1</v>
      </c>
      <c r="O107" s="43">
        <f>'T&amp;S Total'!O107+'LSC-Zambo'!L89+Villa!L89</f>
        <v>0</v>
      </c>
      <c r="P107" s="43">
        <f>'T&amp;S Total'!P107+'LSC-Zambo'!M89+Villa!M89</f>
        <v>0</v>
      </c>
      <c r="Q107" s="43">
        <f>'T&amp;S Total'!Q107+'LSC-Zambo'!N89+Villa!N89</f>
        <v>0</v>
      </c>
      <c r="R107" s="43">
        <f t="shared" si="29"/>
        <v>0</v>
      </c>
      <c r="S107" s="53">
        <f t="shared" si="25"/>
        <v>1</v>
      </c>
    </row>
    <row r="108" spans="1:24">
      <c r="A108" s="9" t="s">
        <v>8</v>
      </c>
      <c r="B108" s="11">
        <f>NMIF!B108+Cabadbaran!B107+Iligan!B108+Sasa!B108+Zambo!B108</f>
        <v>0</v>
      </c>
      <c r="C108" s="32">
        <f>'T&amp;S Total'!C108+'LSC-Zambo'!C90+Villa!C90</f>
        <v>0</v>
      </c>
      <c r="D108" s="32">
        <f>'T&amp;S Total'!D108+'LSC-Zambo'!D90+Villa!D90</f>
        <v>0</v>
      </c>
      <c r="E108" s="32">
        <f>'T&amp;S Total'!E108+'LSC-Zambo'!E90+Villa!E90</f>
        <v>0</v>
      </c>
      <c r="F108" s="32">
        <f t="shared" si="26"/>
        <v>0</v>
      </c>
      <c r="G108" s="35">
        <f>'T&amp;S Total'!G108+'LSC-Zambo'!F90+Villa!F90</f>
        <v>0</v>
      </c>
      <c r="H108" s="35">
        <f>'T&amp;S Total'!H108+'LSC-Zambo'!G90+Villa!G90</f>
        <v>0</v>
      </c>
      <c r="I108" s="35">
        <f>'T&amp;S Total'!I108+'LSC-Zambo'!H90+Villa!H90</f>
        <v>0</v>
      </c>
      <c r="J108" s="35">
        <f t="shared" si="27"/>
        <v>0</v>
      </c>
      <c r="K108" s="41">
        <f>'T&amp;S Total'!K108+'LSC-Zambo'!I90+Villa!I90</f>
        <v>0</v>
      </c>
      <c r="L108" s="41">
        <f>'T&amp;S Total'!L108+'LSC-Zambo'!J90+Villa!J90</f>
        <v>0</v>
      </c>
      <c r="M108" s="41">
        <f>'T&amp;S Total'!M108+'LSC-Zambo'!K90+Villa!K90</f>
        <v>0</v>
      </c>
      <c r="N108" s="41">
        <f t="shared" si="28"/>
        <v>0</v>
      </c>
      <c r="O108" s="43">
        <f>'T&amp;S Total'!O108+'LSC-Zambo'!L90+Villa!L90</f>
        <v>0</v>
      </c>
      <c r="P108" s="43">
        <f>'T&amp;S Total'!P108+'LSC-Zambo'!M90+Villa!M90</f>
        <v>0</v>
      </c>
      <c r="Q108" s="43">
        <f>'T&amp;S Total'!Q108+'LSC-Zambo'!N90+Villa!N90</f>
        <v>0</v>
      </c>
      <c r="R108" s="43">
        <f t="shared" si="29"/>
        <v>0</v>
      </c>
      <c r="S108" s="53">
        <f t="shared" si="25"/>
        <v>0</v>
      </c>
    </row>
    <row r="109" spans="1:24">
      <c r="A109" s="9" t="s">
        <v>13</v>
      </c>
      <c r="B109" s="11">
        <f>NMIF!B109+Cabadbaran!B108+Iligan!B109+Sasa!B109+Zambo!B109</f>
        <v>0</v>
      </c>
      <c r="C109" s="32">
        <f>'T&amp;S Total'!C109+'LSC-Zambo'!C91+Villa!C91</f>
        <v>0</v>
      </c>
      <c r="D109" s="32">
        <f>'T&amp;S Total'!D109+'LSC-Zambo'!D91+Villa!D91</f>
        <v>0</v>
      </c>
      <c r="E109" s="32">
        <f>'T&amp;S Total'!E109+'LSC-Zambo'!E91+Villa!E91</f>
        <v>0</v>
      </c>
      <c r="F109" s="32">
        <f t="shared" si="26"/>
        <v>0</v>
      </c>
      <c r="G109" s="35">
        <f>'T&amp;S Total'!G109+'LSC-Zambo'!F91+Villa!F91</f>
        <v>0</v>
      </c>
      <c r="H109" s="35">
        <f>'T&amp;S Total'!H109+'LSC-Zambo'!G91+Villa!G91</f>
        <v>0</v>
      </c>
      <c r="I109" s="35">
        <f>'T&amp;S Total'!I109+'LSC-Zambo'!H91+Villa!H91</f>
        <v>0</v>
      </c>
      <c r="J109" s="35">
        <f t="shared" si="27"/>
        <v>0</v>
      </c>
      <c r="K109" s="41">
        <f>'T&amp;S Total'!K109+'LSC-Zambo'!I91+Villa!I91</f>
        <v>0</v>
      </c>
      <c r="L109" s="41">
        <f>'T&amp;S Total'!L109+'LSC-Zambo'!J91+Villa!J91</f>
        <v>0</v>
      </c>
      <c r="M109" s="41">
        <f>'T&amp;S Total'!M109+'LSC-Zambo'!K91+Villa!K91</f>
        <v>0</v>
      </c>
      <c r="N109" s="41">
        <f t="shared" si="28"/>
        <v>0</v>
      </c>
      <c r="O109" s="43">
        <f>'T&amp;S Total'!O109+'LSC-Zambo'!L91+Villa!L91</f>
        <v>0</v>
      </c>
      <c r="P109" s="43">
        <f>'T&amp;S Total'!P109+'LSC-Zambo'!M91+Villa!M91</f>
        <v>0</v>
      </c>
      <c r="Q109" s="43">
        <f>'T&amp;S Total'!Q109+'LSC-Zambo'!N91+Villa!N91</f>
        <v>0</v>
      </c>
      <c r="R109" s="43">
        <f t="shared" si="29"/>
        <v>0</v>
      </c>
      <c r="S109" s="54">
        <f t="shared" si="25"/>
        <v>0</v>
      </c>
    </row>
    <row r="110" spans="1:24" ht="14.4" customHeight="1">
      <c r="A110" s="9" t="s">
        <v>14</v>
      </c>
      <c r="B110" s="11">
        <f>NMIF!B110+Cabadbaran!B109+Iligan!B110+Sasa!B110+Zambo!B110</f>
        <v>0</v>
      </c>
      <c r="C110" s="32">
        <f>'T&amp;S Total'!C110+'LSC-Zambo'!C92+Villa!C92</f>
        <v>0</v>
      </c>
      <c r="D110" s="32">
        <f>'T&amp;S Total'!D110+'LSC-Zambo'!D92+Villa!D92</f>
        <v>0</v>
      </c>
      <c r="E110" s="32">
        <f>'T&amp;S Total'!E110+'LSC-Zambo'!E92+Villa!E92</f>
        <v>0</v>
      </c>
      <c r="F110" s="32">
        <f t="shared" si="26"/>
        <v>0</v>
      </c>
      <c r="G110" s="35">
        <f>'T&amp;S Total'!G110+'LSC-Zambo'!F92+Villa!F92</f>
        <v>0</v>
      </c>
      <c r="H110" s="35">
        <f>'T&amp;S Total'!H110+'LSC-Zambo'!G92+Villa!G92</f>
        <v>0</v>
      </c>
      <c r="I110" s="35">
        <f>'T&amp;S Total'!I110+'LSC-Zambo'!H92+Villa!H92</f>
        <v>0</v>
      </c>
      <c r="J110" s="35">
        <f t="shared" si="27"/>
        <v>0</v>
      </c>
      <c r="K110" s="41">
        <f>'T&amp;S Total'!K110+'LSC-Zambo'!I92+Villa!I92</f>
        <v>0</v>
      </c>
      <c r="L110" s="41">
        <f>'T&amp;S Total'!L110+'LSC-Zambo'!J92+Villa!J92</f>
        <v>0</v>
      </c>
      <c r="M110" s="41">
        <f>'T&amp;S Total'!M110+'LSC-Zambo'!K92+Villa!K92</f>
        <v>0</v>
      </c>
      <c r="N110" s="41">
        <f t="shared" si="28"/>
        <v>0</v>
      </c>
      <c r="O110" s="43">
        <f>'T&amp;S Total'!O110+'LSC-Zambo'!L92+Villa!L92</f>
        <v>0</v>
      </c>
      <c r="P110" s="43">
        <f>'T&amp;S Total'!P110+'LSC-Zambo'!M92+Villa!M92</f>
        <v>0</v>
      </c>
      <c r="Q110" s="43">
        <f>'T&amp;S Total'!Q110+'LSC-Zambo'!N92+Villa!N92</f>
        <v>0</v>
      </c>
      <c r="R110" s="43">
        <f t="shared" si="29"/>
        <v>0</v>
      </c>
      <c r="S110" s="53">
        <f t="shared" si="25"/>
        <v>0</v>
      </c>
    </row>
    <row r="111" spans="1:24" ht="14.4" customHeight="1">
      <c r="A111" s="9" t="s">
        <v>15</v>
      </c>
      <c r="B111" s="11">
        <f>NMIF!B111+Cabadbaran!B110+Iligan!B111+Sasa!B111+Zambo!B111</f>
        <v>0</v>
      </c>
      <c r="C111" s="32">
        <f>'T&amp;S Total'!C111+'LSC-Zambo'!C93+Villa!C93</f>
        <v>0</v>
      </c>
      <c r="D111" s="32">
        <f>'T&amp;S Total'!D111+'LSC-Zambo'!D93+Villa!D93</f>
        <v>0</v>
      </c>
      <c r="E111" s="32">
        <f>'T&amp;S Total'!E111+'LSC-Zambo'!E93+Villa!E93</f>
        <v>0</v>
      </c>
      <c r="F111" s="32">
        <f t="shared" si="26"/>
        <v>0</v>
      </c>
      <c r="G111" s="35">
        <f>'T&amp;S Total'!G111+'LSC-Zambo'!F93+Villa!F93</f>
        <v>0</v>
      </c>
      <c r="H111" s="35">
        <f>'T&amp;S Total'!H111+'LSC-Zambo'!G93+Villa!G93</f>
        <v>0</v>
      </c>
      <c r="I111" s="35">
        <f>'T&amp;S Total'!I111+'LSC-Zambo'!H93+Villa!H93</f>
        <v>0</v>
      </c>
      <c r="J111" s="35">
        <f t="shared" si="27"/>
        <v>0</v>
      </c>
      <c r="K111" s="41">
        <f>'T&amp;S Total'!K111+'LSC-Zambo'!I93+Villa!I93</f>
        <v>0</v>
      </c>
      <c r="L111" s="41">
        <f>'T&amp;S Total'!L111+'LSC-Zambo'!J93+Villa!J93</f>
        <v>0</v>
      </c>
      <c r="M111" s="41">
        <f>'T&amp;S Total'!M111+'LSC-Zambo'!K93+Villa!K93</f>
        <v>0</v>
      </c>
      <c r="N111" s="41">
        <f t="shared" si="28"/>
        <v>0</v>
      </c>
      <c r="O111" s="43">
        <f>'T&amp;S Total'!O111+'LSC-Zambo'!L93+Villa!L93</f>
        <v>0</v>
      </c>
      <c r="P111" s="43">
        <f>'T&amp;S Total'!P111+'LSC-Zambo'!M93+Villa!M93</f>
        <v>0</v>
      </c>
      <c r="Q111" s="43">
        <f>'T&amp;S Total'!Q111+'LSC-Zambo'!N93+Villa!N93</f>
        <v>0</v>
      </c>
      <c r="R111" s="43">
        <f t="shared" si="29"/>
        <v>0</v>
      </c>
      <c r="S111" s="53">
        <f t="shared" si="25"/>
        <v>0</v>
      </c>
      <c r="V111" s="130" t="s">
        <v>79</v>
      </c>
      <c r="W111" s="130"/>
      <c r="X111" s="130"/>
    </row>
    <row r="112" spans="1:24">
      <c r="A112" s="9" t="s">
        <v>4</v>
      </c>
      <c r="B112" s="11">
        <f>NMIF!B112+Cabadbaran!B111+Iligan!B112+Sasa!B112+Zambo!B112</f>
        <v>0</v>
      </c>
      <c r="C112" s="32">
        <f>'T&amp;S Total'!C112+'LSC-Zambo'!C94+Villa!C94</f>
        <v>0</v>
      </c>
      <c r="D112" s="32">
        <f>'T&amp;S Total'!D112+'LSC-Zambo'!D94+Villa!D94</f>
        <v>0</v>
      </c>
      <c r="E112" s="32">
        <f>'T&amp;S Total'!E112+'LSC-Zambo'!E94+Villa!E94</f>
        <v>0</v>
      </c>
      <c r="F112" s="32">
        <f t="shared" si="26"/>
        <v>0</v>
      </c>
      <c r="G112" s="35">
        <f>'T&amp;S Total'!G112+'LSC-Zambo'!F94+Villa!F94</f>
        <v>0</v>
      </c>
      <c r="H112" s="35">
        <f>'T&amp;S Total'!H112+'LSC-Zambo'!G94+Villa!G94</f>
        <v>0</v>
      </c>
      <c r="I112" s="35">
        <f>'T&amp;S Total'!I112+'LSC-Zambo'!H94+Villa!H94</f>
        <v>0</v>
      </c>
      <c r="J112" s="35">
        <f t="shared" si="27"/>
        <v>0</v>
      </c>
      <c r="K112" s="41">
        <f>'T&amp;S Total'!K112+'LSC-Zambo'!I94+Villa!I94</f>
        <v>0</v>
      </c>
      <c r="L112" s="41">
        <f>'T&amp;S Total'!L112+'LSC-Zambo'!J94+Villa!J94</f>
        <v>0</v>
      </c>
      <c r="M112" s="41">
        <f>'T&amp;S Total'!M112+'LSC-Zambo'!K94+Villa!K94</f>
        <v>0</v>
      </c>
      <c r="N112" s="41">
        <f t="shared" si="28"/>
        <v>0</v>
      </c>
      <c r="O112" s="43">
        <f>'T&amp;S Total'!O112+'LSC-Zambo'!L94+Villa!L94</f>
        <v>0</v>
      </c>
      <c r="P112" s="43">
        <f>'T&amp;S Total'!P112+'LSC-Zambo'!M94+Villa!M94</f>
        <v>0</v>
      </c>
      <c r="Q112" s="43">
        <f>'T&amp;S Total'!Q112+'LSC-Zambo'!N94+Villa!N94</f>
        <v>0</v>
      </c>
      <c r="R112" s="43">
        <f t="shared" si="29"/>
        <v>0</v>
      </c>
      <c r="S112" s="53">
        <f t="shared" si="25"/>
        <v>0</v>
      </c>
      <c r="V112" s="130"/>
      <c r="W112" s="130"/>
      <c r="X112" s="130"/>
    </row>
    <row r="113" spans="1:25" ht="18">
      <c r="A113" s="9" t="s">
        <v>12</v>
      </c>
      <c r="B113" s="11">
        <f>NMIF!B113+Cabadbaran!B112+Iligan!B113+Sasa!B113+Zambo!B113</f>
        <v>0</v>
      </c>
      <c r="C113" s="32">
        <f>'T&amp;S Total'!C113+'LSC-Zambo'!C95+Villa!C95</f>
        <v>0</v>
      </c>
      <c r="D113" s="32">
        <f>'T&amp;S Total'!D113+'LSC-Zambo'!D95+Villa!D95</f>
        <v>0</v>
      </c>
      <c r="E113" s="32">
        <f>'T&amp;S Total'!E113+'LSC-Zambo'!E95+Villa!E95</f>
        <v>0</v>
      </c>
      <c r="F113" s="32">
        <f t="shared" si="26"/>
        <v>0</v>
      </c>
      <c r="G113" s="35">
        <f>'T&amp;S Total'!G113+'LSC-Zambo'!F95+Villa!F95</f>
        <v>0</v>
      </c>
      <c r="H113" s="35">
        <f>'T&amp;S Total'!H113+'LSC-Zambo'!G95+Villa!G95</f>
        <v>0</v>
      </c>
      <c r="I113" s="35">
        <f>'T&amp;S Total'!I113+'LSC-Zambo'!H95+Villa!H95</f>
        <v>0</v>
      </c>
      <c r="J113" s="35">
        <f t="shared" si="27"/>
        <v>0</v>
      </c>
      <c r="K113" s="41">
        <f>'T&amp;S Total'!K113+'LSC-Zambo'!I95+Villa!I95</f>
        <v>0</v>
      </c>
      <c r="L113" s="41">
        <f>'T&amp;S Total'!L113+'LSC-Zambo'!J95+Villa!J95</f>
        <v>0</v>
      </c>
      <c r="M113" s="41">
        <f>'T&amp;S Total'!M113+'LSC-Zambo'!K95+Villa!K95</f>
        <v>0</v>
      </c>
      <c r="N113" s="41">
        <f t="shared" si="28"/>
        <v>0</v>
      </c>
      <c r="O113" s="43">
        <f>'T&amp;S Total'!O113+'LSC-Zambo'!L95+Villa!L95</f>
        <v>0</v>
      </c>
      <c r="P113" s="43">
        <f>'T&amp;S Total'!P113+'LSC-Zambo'!M95+Villa!M95</f>
        <v>0</v>
      </c>
      <c r="Q113" s="43">
        <f>'T&amp;S Total'!Q113+'LSC-Zambo'!N95+Villa!N95</f>
        <v>0</v>
      </c>
      <c r="R113" s="43">
        <f t="shared" si="29"/>
        <v>0</v>
      </c>
      <c r="S113" s="53">
        <f t="shared" si="25"/>
        <v>0</v>
      </c>
      <c r="W113" s="57">
        <f>W94+S115</f>
        <v>771141.63636363635</v>
      </c>
    </row>
    <row r="114" spans="1:25" ht="18.600000000000001" customHeight="1" thickBot="1">
      <c r="A114" s="9" t="s">
        <v>30</v>
      </c>
      <c r="B114" s="11">
        <f>NMIF!B115+Cabadbaran!B114+Iligan!B114+Sasa!B115+Zambo!B114+'LSC-Zambo'!B96+Villa!B96</f>
        <v>13</v>
      </c>
      <c r="C114" s="32">
        <f>'T&amp;S Total'!C114+'LSC-Zambo'!C96+Villa!C96</f>
        <v>1</v>
      </c>
      <c r="D114" s="32">
        <f>'T&amp;S Total'!D114+'LSC-Zambo'!D96+Villa!D96</f>
        <v>1</v>
      </c>
      <c r="E114" s="32">
        <f>'T&amp;S Total'!E114+'LSC-Zambo'!E96+Villa!E96</f>
        <v>3</v>
      </c>
      <c r="F114" s="32">
        <f t="shared" si="26"/>
        <v>5</v>
      </c>
      <c r="G114" s="35">
        <f>'T&amp;S Total'!G114+'LSC-Zambo'!F96+Villa!F96</f>
        <v>3</v>
      </c>
      <c r="H114" s="35">
        <f>'T&amp;S Total'!H114+'LSC-Zambo'!G96+Villa!G96</f>
        <v>5</v>
      </c>
      <c r="I114" s="35">
        <f>'T&amp;S Total'!I114+'LSC-Zambo'!H96+Villa!H96</f>
        <v>3</v>
      </c>
      <c r="J114" s="35">
        <f t="shared" si="27"/>
        <v>11</v>
      </c>
      <c r="K114" s="41">
        <f>'T&amp;S Total'!K114+'LSC-Zambo'!I96+Villa!I96</f>
        <v>0</v>
      </c>
      <c r="L114" s="41">
        <f>'T&amp;S Total'!L114+'LSC-Zambo'!J96+Villa!J96</f>
        <v>2</v>
      </c>
      <c r="M114" s="41">
        <f>'T&amp;S Total'!M114+'LSC-Zambo'!K96+Villa!K96</f>
        <v>5</v>
      </c>
      <c r="N114" s="41">
        <f t="shared" si="28"/>
        <v>7</v>
      </c>
      <c r="O114" s="43">
        <f>'T&amp;S Total'!O114+'LSC-Zambo'!L96+Villa!L96</f>
        <v>0</v>
      </c>
      <c r="P114" s="43">
        <f>'T&amp;S Total'!P114+'LSC-Zambo'!M96+Villa!M96</f>
        <v>0</v>
      </c>
      <c r="Q114" s="43">
        <f>'T&amp;S Total'!Q114+'LSC-Zambo'!N96+Villa!N96</f>
        <v>2</v>
      </c>
      <c r="R114" s="43">
        <f t="shared" si="29"/>
        <v>2</v>
      </c>
      <c r="S114" s="54">
        <f t="shared" si="25"/>
        <v>25</v>
      </c>
      <c r="V114" s="134"/>
      <c r="W114" s="134"/>
    </row>
    <row r="115" spans="1:25" ht="18.600000000000001" thickBot="1">
      <c r="A115" s="29" t="s">
        <v>9</v>
      </c>
      <c r="B115" s="79">
        <f>W113</f>
        <v>771141.63636363635</v>
      </c>
      <c r="C115" s="32">
        <f>'T&amp;S Total'!C115+'LSC-Zambo'!C97+Villa!C97</f>
        <v>11441.5</v>
      </c>
      <c r="D115" s="32">
        <f>'T&amp;S Total'!D115+'LSC-Zambo'!D97+Villa!D97</f>
        <v>12001</v>
      </c>
      <c r="E115" s="32">
        <f>'T&amp;S Total'!E115+'LSC-Zambo'!E97+Villa!E97</f>
        <v>12689.5</v>
      </c>
      <c r="F115" s="33">
        <f t="shared" si="26"/>
        <v>36132</v>
      </c>
      <c r="G115" s="35">
        <f>'T&amp;S Total'!G115+'LSC-Zambo'!F97+Villa!F97</f>
        <v>12731.5</v>
      </c>
      <c r="H115" s="35">
        <f>'T&amp;S Total'!H115+'LSC-Zambo'!G97+Villa!G97</f>
        <v>13379</v>
      </c>
      <c r="I115" s="35">
        <f>'T&amp;S Total'!I115+'LSC-Zambo'!H97+Villa!H97</f>
        <v>12469.5</v>
      </c>
      <c r="J115" s="36">
        <f t="shared" si="27"/>
        <v>38580</v>
      </c>
      <c r="K115" s="41">
        <f>'T&amp;S Total'!K115+'LSC-Zambo'!I97+Villa!I97</f>
        <v>14340</v>
      </c>
      <c r="L115" s="41">
        <f>'T&amp;S Total'!L115+'LSC-Zambo'!J97+Villa!J97</f>
        <v>14777.5</v>
      </c>
      <c r="M115" s="41">
        <f>'T&amp;S Total'!M115+'LSC-Zambo'!K97+Villa!K97</f>
        <v>15749</v>
      </c>
      <c r="N115" s="42">
        <f t="shared" si="28"/>
        <v>44866.5</v>
      </c>
      <c r="O115" s="43">
        <f>'T&amp;S Total'!O115+'LSC-Zambo'!L97+Villa!L97</f>
        <v>15048.5</v>
      </c>
      <c r="P115" s="43">
        <f>'T&amp;S Total'!P115+'LSC-Zambo'!M97+Villa!M97</f>
        <v>15778</v>
      </c>
      <c r="Q115" s="43">
        <f>'T&amp;S Total'!Q115+'LSC-Zambo'!N97+Villa!N97</f>
        <v>16834.5</v>
      </c>
      <c r="R115" s="44">
        <f t="shared" si="29"/>
        <v>47661</v>
      </c>
      <c r="S115" s="53">
        <f>R115+N115+J115+F115</f>
        <v>167239.5</v>
      </c>
      <c r="V115" s="120"/>
      <c r="W115" s="121">
        <f>V96+S115</f>
        <v>814714.63636363635</v>
      </c>
      <c r="X115" s="133" t="s">
        <v>45</v>
      </c>
      <c r="Y115" s="133"/>
    </row>
    <row r="116" spans="1:25" ht="15" thickTop="1"/>
  </sheetData>
  <mergeCells count="29">
    <mergeCell ref="C21:S21"/>
    <mergeCell ref="C2:S2"/>
    <mergeCell ref="V13:X14"/>
    <mergeCell ref="V16:W16"/>
    <mergeCell ref="V17:W17"/>
    <mergeCell ref="X17:Y17"/>
    <mergeCell ref="C61:S61"/>
    <mergeCell ref="V72:X73"/>
    <mergeCell ref="V75:W75"/>
    <mergeCell ref="V32:X33"/>
    <mergeCell ref="V35:W35"/>
    <mergeCell ref="V36:W36"/>
    <mergeCell ref="X36:Y36"/>
    <mergeCell ref="C41:S41"/>
    <mergeCell ref="V52:X53"/>
    <mergeCell ref="V55:W55"/>
    <mergeCell ref="V56:W56"/>
    <mergeCell ref="X56:Y56"/>
    <mergeCell ref="V76:W76"/>
    <mergeCell ref="X76:Y76"/>
    <mergeCell ref="C81:S81"/>
    <mergeCell ref="V92:X93"/>
    <mergeCell ref="V95:W95"/>
    <mergeCell ref="C100:S100"/>
    <mergeCell ref="V111:X112"/>
    <mergeCell ref="V114:W114"/>
    <mergeCell ref="X115:Y115"/>
    <mergeCell ref="V96:W96"/>
    <mergeCell ref="X96:Y9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3B55-9F6D-4E55-99AC-E7C96A55CC94}">
  <dimension ref="A1:Y116"/>
  <sheetViews>
    <sheetView tabSelected="1" topLeftCell="A98" zoomScale="65" zoomScaleNormal="65" workbookViewId="0">
      <pane xSplit="1" ySplit="2" topLeftCell="B100" activePane="bottomRight" state="frozen"/>
      <selection activeCell="A98" sqref="A98"/>
      <selection pane="topRight" activeCell="B98" sqref="B98"/>
      <selection pane="bottomLeft" activeCell="A100" sqref="A100"/>
      <selection pane="bottomRight" activeCell="G134" sqref="G134"/>
    </sheetView>
  </sheetViews>
  <sheetFormatPr defaultRowHeight="14.4"/>
  <cols>
    <col min="1" max="1" width="32.5546875" bestFit="1" customWidth="1"/>
    <col min="2" max="2" width="11.5546875" customWidth="1"/>
    <col min="3" max="3" width="11.88671875" customWidth="1"/>
    <col min="4" max="4" width="11.6640625" customWidth="1"/>
    <col min="5" max="5" width="11.44140625" customWidth="1"/>
    <col min="6" max="6" width="10.6640625" customWidth="1"/>
    <col min="7" max="7" width="12.33203125" customWidth="1"/>
    <col min="8" max="8" width="11.5546875" customWidth="1"/>
    <col min="9" max="9" width="12.109375" customWidth="1"/>
    <col min="10" max="10" width="10.6640625" customWidth="1"/>
    <col min="11" max="11" width="11.44140625" customWidth="1"/>
    <col min="12" max="12" width="11.109375" customWidth="1"/>
    <col min="13" max="13" width="10.33203125" bestFit="1" customWidth="1"/>
    <col min="14" max="14" width="10.6640625" customWidth="1"/>
    <col min="15" max="15" width="11" customWidth="1"/>
    <col min="16" max="16" width="10.6640625" bestFit="1" customWidth="1"/>
    <col min="17" max="17" width="11" customWidth="1"/>
    <col min="18" max="18" width="10.6640625" customWidth="1"/>
    <col min="19" max="19" width="12.77734375" customWidth="1"/>
    <col min="20" max="20" width="8.33203125" style="47" customWidth="1"/>
    <col min="21" max="22" width="5.5546875" customWidth="1"/>
    <col min="23" max="23" width="12.109375" bestFit="1" customWidth="1"/>
  </cols>
  <sheetData>
    <row r="1" spans="1:24" ht="21">
      <c r="A1" s="2" t="s">
        <v>44</v>
      </c>
    </row>
    <row r="2" spans="1:24" ht="15" thickBot="1">
      <c r="C2" s="139">
        <v>2016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8"/>
    </row>
    <row r="3" spans="1:24" ht="15" thickTop="1">
      <c r="A3" s="15" t="s">
        <v>0</v>
      </c>
      <c r="B3" s="16" t="s">
        <v>10</v>
      </c>
      <c r="C3" s="37" t="s">
        <v>16</v>
      </c>
      <c r="D3" s="34" t="s">
        <v>17</v>
      </c>
      <c r="E3" s="38" t="s">
        <v>18</v>
      </c>
      <c r="F3" s="34" t="s">
        <v>39</v>
      </c>
      <c r="G3" s="39" t="s">
        <v>19</v>
      </c>
      <c r="H3" s="34" t="s">
        <v>20</v>
      </c>
      <c r="I3" s="38" t="s">
        <v>21</v>
      </c>
      <c r="J3" s="34" t="s">
        <v>42</v>
      </c>
      <c r="K3" s="37" t="s">
        <v>22</v>
      </c>
      <c r="L3" s="34" t="s">
        <v>23</v>
      </c>
      <c r="M3" s="38" t="s">
        <v>24</v>
      </c>
      <c r="N3" s="34" t="s">
        <v>41</v>
      </c>
      <c r="O3" s="37" t="s">
        <v>25</v>
      </c>
      <c r="P3" s="34" t="s">
        <v>26</v>
      </c>
      <c r="Q3" s="40" t="s">
        <v>27</v>
      </c>
      <c r="R3" s="34" t="s">
        <v>40</v>
      </c>
      <c r="S3" s="34" t="s">
        <v>43</v>
      </c>
    </row>
    <row r="4" spans="1:24">
      <c r="A4" s="9" t="s">
        <v>1</v>
      </c>
      <c r="B4" s="11">
        <v>0</v>
      </c>
      <c r="C4" s="32">
        <f>NMIF!C4+Cabadbaran!C4+Iligan!C4+Sasa!C4+Zambo!C4</f>
        <v>0</v>
      </c>
      <c r="D4" s="32">
        <f>NMIF!D4+Cabadbaran!D4+Iligan!D4+Sasa!D4+Zambo!D4</f>
        <v>0</v>
      </c>
      <c r="E4" s="32">
        <f>NMIF!E4+Cabadbaran!E4+Iligan!E4+Sasa!E4+Zambo!E4</f>
        <v>0</v>
      </c>
      <c r="F4" s="32">
        <f>C4+D4+E4</f>
        <v>0</v>
      </c>
      <c r="G4" s="35">
        <f>NMIF!F4+Cabadbaran!F4+Iligan!F4+Sasa!F4+Zambo!F4</f>
        <v>0</v>
      </c>
      <c r="H4" s="35">
        <f>NMIF!H4+Cabadbaran!H4+Iligan!H4+Sasa!H4+Zambo!H4</f>
        <v>0</v>
      </c>
      <c r="I4" s="35">
        <f>NMIF!I4+Cabadbaran!I4+Iligan!I4+Sasa!I4+Zambo!I4</f>
        <v>0</v>
      </c>
      <c r="J4" s="35">
        <f>G4+H4+I4</f>
        <v>0</v>
      </c>
      <c r="K4" s="41">
        <f>NMIF!I4+Cabadbaran!I4+Iligan!I4+Sasa!I4+Zambo!I4</f>
        <v>0</v>
      </c>
      <c r="L4" s="41">
        <f>NMIF!J4+Cabadbaran!J4+Iligan!J4+Sasa!J4+Zambo!J4</f>
        <v>0</v>
      </c>
      <c r="M4" s="41">
        <f>NMIF!K4+Cabadbaran!K4+Iligan!K4+Sasa!K4+Zambo!K4</f>
        <v>0</v>
      </c>
      <c r="N4" s="41">
        <f>K4+L4+M4</f>
        <v>0</v>
      </c>
      <c r="O4" s="43">
        <f>NMIF!L4+Cabadbaran!L4+Iligan!L4+Sasa!L4+Zambo!L4</f>
        <v>0</v>
      </c>
      <c r="P4" s="43">
        <f>NMIF!M4+Cabadbaran!M4+Iligan!M4+Sasa!M4+Zambo!M4</f>
        <v>0</v>
      </c>
      <c r="Q4" s="43">
        <f>NMIF!N4+Cabadbaran!N4+Iligan!N4+Sasa!N4+Zambo!N4</f>
        <v>0</v>
      </c>
      <c r="R4" s="43">
        <f>O4+P4+Q4</f>
        <v>0</v>
      </c>
      <c r="S4" s="53">
        <f t="shared" ref="S4:S16" si="0">R4+N4+J4+F4</f>
        <v>0</v>
      </c>
    </row>
    <row r="5" spans="1:24">
      <c r="A5" s="9" t="s">
        <v>2</v>
      </c>
      <c r="B5" s="11">
        <v>0</v>
      </c>
      <c r="C5" s="32">
        <f>NMIF!C5+Cabadbaran!C5+Iligan!C5+Sasa!C5+Zambo!C5</f>
        <v>0</v>
      </c>
      <c r="D5" s="32">
        <f>NMIF!D5+Cabadbaran!D5+Iligan!D5+Sasa!D5+Zambo!D5</f>
        <v>0</v>
      </c>
      <c r="E5" s="32">
        <f>NMIF!E5+Cabadbaran!E5+Iligan!E5+Sasa!E5+Zambo!E5</f>
        <v>0</v>
      </c>
      <c r="F5" s="32">
        <f t="shared" ref="F5:F17" si="1">C5+D5+E5</f>
        <v>0</v>
      </c>
      <c r="G5" s="35">
        <f>NMIF!F5+Cabadbaran!F5+Iligan!F5+Sasa!F5+Zambo!F5</f>
        <v>0</v>
      </c>
      <c r="H5" s="35">
        <f>NMIF!H5+Cabadbaran!H5+Iligan!H5+Sasa!H5+Zambo!H5</f>
        <v>0</v>
      </c>
      <c r="I5" s="35">
        <f>NMIF!I5+Cabadbaran!I5+Iligan!I5+Sasa!I5+Zambo!I5</f>
        <v>0</v>
      </c>
      <c r="J5" s="35">
        <f t="shared" ref="J5:J17" si="2">G5+H5+I5</f>
        <v>0</v>
      </c>
      <c r="K5" s="41">
        <f>NMIF!I5+Cabadbaran!I5+Iligan!I5+Sasa!I5+Zambo!I5</f>
        <v>0</v>
      </c>
      <c r="L5" s="41">
        <f>NMIF!J5+Cabadbaran!J5+Iligan!J5+Sasa!J5+Zambo!J5</f>
        <v>0</v>
      </c>
      <c r="M5" s="41">
        <f>NMIF!K5+Cabadbaran!K5+Iligan!K5+Sasa!K5+Zambo!K5</f>
        <v>0</v>
      </c>
      <c r="N5" s="41">
        <f t="shared" ref="N5:N17" si="3">K5+L5+M5</f>
        <v>0</v>
      </c>
      <c r="O5" s="43">
        <f>NMIF!L5+Cabadbaran!L5+Iligan!L5+Sasa!L5+Zambo!L5</f>
        <v>0</v>
      </c>
      <c r="P5" s="43">
        <f>NMIF!M5+Cabadbaran!M5+Iligan!M5+Sasa!M5+Zambo!M5</f>
        <v>0</v>
      </c>
      <c r="Q5" s="43">
        <f>NMIF!N5+Cabadbaran!N5+Iligan!N5+Sasa!N5+Zambo!N5</f>
        <v>0</v>
      </c>
      <c r="R5" s="43">
        <f t="shared" ref="R5:R17" si="4">O5+P5+Q5</f>
        <v>0</v>
      </c>
      <c r="S5" s="53">
        <f t="shared" si="0"/>
        <v>0</v>
      </c>
    </row>
    <row r="6" spans="1:24">
      <c r="A6" s="9" t="s">
        <v>5</v>
      </c>
      <c r="B6" s="11">
        <v>0</v>
      </c>
      <c r="C6" s="32">
        <f>NMIF!C6+Cabadbaran!C6+Iligan!C6+Sasa!C6+Zambo!C6</f>
        <v>0</v>
      </c>
      <c r="D6" s="32">
        <f>NMIF!D6+Cabadbaran!D6+Iligan!D6+Sasa!D6+Zambo!D6</f>
        <v>0</v>
      </c>
      <c r="E6" s="32">
        <f>NMIF!E6+Cabadbaran!E6+Iligan!E6+Sasa!E6+Zambo!E6</f>
        <v>0</v>
      </c>
      <c r="F6" s="32">
        <f t="shared" si="1"/>
        <v>0</v>
      </c>
      <c r="G6" s="35">
        <f>NMIF!F6+Cabadbaran!F6+Iligan!F6+Sasa!F6+Zambo!F6</f>
        <v>0</v>
      </c>
      <c r="H6" s="35">
        <f>NMIF!H6+Cabadbaran!H6+Iligan!H6+Sasa!H6+Zambo!H6</f>
        <v>0</v>
      </c>
      <c r="I6" s="35">
        <f>NMIF!I6+Cabadbaran!I6+Iligan!I6+Sasa!I6+Zambo!I6</f>
        <v>0</v>
      </c>
      <c r="J6" s="35">
        <f t="shared" si="2"/>
        <v>0</v>
      </c>
      <c r="K6" s="41">
        <f>NMIF!I6+Cabadbaran!I6+Iligan!I6+Sasa!I6+Zambo!I6</f>
        <v>0</v>
      </c>
      <c r="L6" s="41">
        <f>NMIF!J6+Cabadbaran!J6+Iligan!J6+Sasa!J6+Zambo!J6</f>
        <v>0</v>
      </c>
      <c r="M6" s="41">
        <f>NMIF!K6+Cabadbaran!K6+Iligan!K6+Sasa!K6+Zambo!K6</f>
        <v>0</v>
      </c>
      <c r="N6" s="41">
        <f t="shared" si="3"/>
        <v>0</v>
      </c>
      <c r="O6" s="43">
        <f>NMIF!L6+Cabadbaran!L6+Iligan!L6+Sasa!L6+Zambo!L6</f>
        <v>0</v>
      </c>
      <c r="P6" s="43">
        <f>NMIF!M6+Cabadbaran!M6+Iligan!M6+Sasa!M6+Zambo!M6</f>
        <v>0</v>
      </c>
      <c r="Q6" s="43">
        <f>NMIF!N6+Cabadbaran!N6+Iligan!N6+Sasa!N6+Zambo!N6</f>
        <v>0</v>
      </c>
      <c r="R6" s="43">
        <f t="shared" si="4"/>
        <v>0</v>
      </c>
      <c r="S6" s="53">
        <f t="shared" si="0"/>
        <v>0</v>
      </c>
    </row>
    <row r="7" spans="1:24">
      <c r="A7" s="9" t="s">
        <v>3</v>
      </c>
      <c r="B7" s="11">
        <v>0</v>
      </c>
      <c r="C7" s="32">
        <f>NMIF!C7+Cabadbaran!C7+Iligan!C7+Sasa!C7+Zambo!C7</f>
        <v>0</v>
      </c>
      <c r="D7" s="32">
        <f>NMIF!D7+Cabadbaran!D7+Iligan!D7+Sasa!D7+Zambo!D7</f>
        <v>0</v>
      </c>
      <c r="E7" s="32">
        <f>NMIF!E7+Cabadbaran!E7+Iligan!E7+Sasa!E7+Zambo!E7</f>
        <v>0</v>
      </c>
      <c r="F7" s="32">
        <f t="shared" si="1"/>
        <v>0</v>
      </c>
      <c r="G7" s="35">
        <f>NMIF!F7+Cabadbaran!F7+Iligan!F7+Sasa!F7+Zambo!F7</f>
        <v>0</v>
      </c>
      <c r="H7" s="35">
        <f>NMIF!H7+Cabadbaran!H7+Iligan!H7+Sasa!H7+Zambo!H7</f>
        <v>0</v>
      </c>
      <c r="I7" s="35">
        <f>NMIF!I7+Cabadbaran!I7+Iligan!I7+Sasa!I7+Zambo!I7</f>
        <v>0</v>
      </c>
      <c r="J7" s="35">
        <f t="shared" si="2"/>
        <v>0</v>
      </c>
      <c r="K7" s="41">
        <f>NMIF!I7+Cabadbaran!I7+Iligan!I7+Sasa!I7+Zambo!I7</f>
        <v>0</v>
      </c>
      <c r="L7" s="41">
        <f>NMIF!J7+Cabadbaran!J7+Iligan!J7+Sasa!J7+Zambo!J7</f>
        <v>0</v>
      </c>
      <c r="M7" s="41">
        <f>NMIF!K7+Cabadbaran!K7+Iligan!K7+Sasa!K7+Zambo!K7</f>
        <v>0</v>
      </c>
      <c r="N7" s="41">
        <f t="shared" si="3"/>
        <v>0</v>
      </c>
      <c r="O7" s="43">
        <f>NMIF!L7+Cabadbaran!L7+Iligan!L7+Sasa!L7+Zambo!L7</f>
        <v>0</v>
      </c>
      <c r="P7" s="43">
        <f>NMIF!M7+Cabadbaran!M7+Iligan!M7+Sasa!M7+Zambo!M7</f>
        <v>0</v>
      </c>
      <c r="Q7" s="43">
        <f>NMIF!N7+Cabadbaran!N7+Iligan!N7+Sasa!N7+Zambo!N7</f>
        <v>0</v>
      </c>
      <c r="R7" s="43">
        <f t="shared" si="4"/>
        <v>0</v>
      </c>
      <c r="S7" s="53">
        <f t="shared" si="0"/>
        <v>0</v>
      </c>
    </row>
    <row r="8" spans="1:24">
      <c r="A8" s="9" t="s">
        <v>6</v>
      </c>
      <c r="B8" s="11" t="s">
        <v>37</v>
      </c>
      <c r="C8" s="32">
        <f>NMIF!C8+Cabadbaran!C8+Iligan!C8+Sasa!C8+Zambo!C8</f>
        <v>8</v>
      </c>
      <c r="D8" s="32">
        <f>NMIF!D8+Cabadbaran!D8+Iligan!D8+Sasa!D8+Zambo!D8</f>
        <v>15</v>
      </c>
      <c r="E8" s="32">
        <f>NMIF!E8+Cabadbaran!E8+Iligan!E8+Sasa!E8+Zambo!E8</f>
        <v>6</v>
      </c>
      <c r="F8" s="32">
        <f t="shared" si="1"/>
        <v>29</v>
      </c>
      <c r="G8" s="35">
        <f>NMIF!F8+Cabadbaran!F8+Iligan!F8+Sasa!F8+Zambo!F8</f>
        <v>14</v>
      </c>
      <c r="H8" s="35">
        <f>NMIF!H8+Cabadbaran!H8+Iligan!H8+Sasa!H8+Zambo!H8</f>
        <v>19</v>
      </c>
      <c r="I8" s="35">
        <f>NMIF!I8+Cabadbaran!I8+Iligan!I8+Sasa!I8+Zambo!I8</f>
        <v>18</v>
      </c>
      <c r="J8" s="35">
        <f t="shared" si="2"/>
        <v>51</v>
      </c>
      <c r="K8" s="41">
        <f>NMIF!I8+Cabadbaran!I8+Iligan!I8+Sasa!I8+Zambo!I8</f>
        <v>18</v>
      </c>
      <c r="L8" s="41">
        <f>NMIF!J8+Cabadbaran!J8+Iligan!J8+Sasa!J8+Zambo!J8</f>
        <v>14</v>
      </c>
      <c r="M8" s="41">
        <f>NMIF!K8+Cabadbaran!K8+Iligan!K8+Sasa!K8+Zambo!K8</f>
        <v>10</v>
      </c>
      <c r="N8" s="41">
        <f t="shared" si="3"/>
        <v>42</v>
      </c>
      <c r="O8" s="43">
        <f>NMIF!L8+Cabadbaran!L8+Iligan!L8+Sasa!L8+Zambo!L8</f>
        <v>14</v>
      </c>
      <c r="P8" s="43">
        <f>NMIF!M8+Cabadbaran!M8+Iligan!M8+Sasa!M8+Zambo!M8</f>
        <v>14</v>
      </c>
      <c r="Q8" s="43">
        <f>NMIF!N8+Cabadbaran!N8+Iligan!N8+Sasa!N8+Zambo!N8</f>
        <v>15</v>
      </c>
      <c r="R8" s="43">
        <f t="shared" si="4"/>
        <v>43</v>
      </c>
      <c r="S8" s="53">
        <f t="shared" si="0"/>
        <v>165</v>
      </c>
    </row>
    <row r="9" spans="1:24">
      <c r="A9" s="9" t="s">
        <v>7</v>
      </c>
      <c r="B9" s="11">
        <v>0</v>
      </c>
      <c r="C9" s="32">
        <f>NMIF!C9+Cabadbaran!C9+Iligan!C9+Sasa!C9+Zambo!C9</f>
        <v>0</v>
      </c>
      <c r="D9" s="32">
        <f>NMIF!D9+Cabadbaran!D9+Iligan!D9+Sasa!D9+Zambo!D9</f>
        <v>0</v>
      </c>
      <c r="E9" s="32">
        <f>NMIF!E9+Cabadbaran!E9+Iligan!E9+Sasa!E9+Zambo!E9</f>
        <v>0</v>
      </c>
      <c r="F9" s="32">
        <f t="shared" si="1"/>
        <v>0</v>
      </c>
      <c r="G9" s="35">
        <f>NMIF!F9+Cabadbaran!F9+Iligan!F9+Sasa!F9+Zambo!F9</f>
        <v>0</v>
      </c>
      <c r="H9" s="35">
        <f>NMIF!H9+Cabadbaran!H9+Iligan!H9+Sasa!H9+Zambo!H9</f>
        <v>0</v>
      </c>
      <c r="I9" s="35">
        <f>NMIF!I9+Cabadbaran!I9+Iligan!I9+Sasa!I9+Zambo!I9</f>
        <v>0</v>
      </c>
      <c r="J9" s="35">
        <f t="shared" si="2"/>
        <v>0</v>
      </c>
      <c r="K9" s="41">
        <f>NMIF!I9+Cabadbaran!I9+Iligan!I9+Sasa!I9+Zambo!I9</f>
        <v>0</v>
      </c>
      <c r="L9" s="41">
        <f>NMIF!J9+Cabadbaran!J9+Iligan!J9+Sasa!J9+Zambo!J9</f>
        <v>0</v>
      </c>
      <c r="M9" s="41">
        <f>NMIF!K9+Cabadbaran!K9+Iligan!K9+Sasa!K9+Zambo!K9</f>
        <v>0</v>
      </c>
      <c r="N9" s="41">
        <f t="shared" si="3"/>
        <v>0</v>
      </c>
      <c r="O9" s="43">
        <f>NMIF!L9+Cabadbaran!L9+Iligan!L9+Sasa!L9+Zambo!L9</f>
        <v>0</v>
      </c>
      <c r="P9" s="43">
        <f>NMIF!M9+Cabadbaran!M9+Iligan!M9+Sasa!M9+Zambo!M9</f>
        <v>0</v>
      </c>
      <c r="Q9" s="43">
        <f>NMIF!N9+Cabadbaran!N9+Iligan!N9+Sasa!N9+Zambo!N9</f>
        <v>0</v>
      </c>
      <c r="R9" s="43">
        <f t="shared" si="4"/>
        <v>0</v>
      </c>
      <c r="S9" s="53">
        <f t="shared" si="0"/>
        <v>0</v>
      </c>
    </row>
    <row r="10" spans="1:24">
      <c r="A10" s="9" t="s">
        <v>8</v>
      </c>
      <c r="B10" s="11">
        <v>0</v>
      </c>
      <c r="C10" s="32">
        <f>NMIF!C10+Cabadbaran!C10+Iligan!C10+Sasa!C10+Zambo!C10</f>
        <v>0</v>
      </c>
      <c r="D10" s="32">
        <f>NMIF!D10+Cabadbaran!D10+Iligan!D10+Sasa!D10+Zambo!D10</f>
        <v>0</v>
      </c>
      <c r="E10" s="32">
        <f>NMIF!E10+Cabadbaran!E10+Iligan!E10+Sasa!E10+Zambo!E10</f>
        <v>0</v>
      </c>
      <c r="F10" s="32">
        <f t="shared" si="1"/>
        <v>0</v>
      </c>
      <c r="G10" s="35">
        <f>NMIF!F10+Cabadbaran!F10+Iligan!F10+Sasa!F10+Zambo!F10</f>
        <v>0</v>
      </c>
      <c r="H10" s="35">
        <f>NMIF!H10+Cabadbaran!H10+Iligan!H10+Sasa!H10+Zambo!H10</f>
        <v>0</v>
      </c>
      <c r="I10" s="35">
        <f>NMIF!I10+Cabadbaran!I10+Iligan!I10+Sasa!I10+Zambo!I10</f>
        <v>0</v>
      </c>
      <c r="J10" s="35">
        <f t="shared" si="2"/>
        <v>0</v>
      </c>
      <c r="K10" s="41">
        <f>NMIF!I10+Cabadbaran!I10+Iligan!I10+Sasa!I10+Zambo!I10</f>
        <v>0</v>
      </c>
      <c r="L10" s="41">
        <f>NMIF!J10+Cabadbaran!J10+Iligan!J10+Sasa!J10+Zambo!J10</f>
        <v>0</v>
      </c>
      <c r="M10" s="41">
        <f>NMIF!K10+Cabadbaran!K10+Iligan!K10+Sasa!K10+Zambo!K10</f>
        <v>0</v>
      </c>
      <c r="N10" s="41">
        <f t="shared" si="3"/>
        <v>0</v>
      </c>
      <c r="O10" s="43">
        <f>NMIF!L10+Cabadbaran!L10+Iligan!L10+Sasa!L10+Zambo!L10</f>
        <v>0</v>
      </c>
      <c r="P10" s="43">
        <f>NMIF!M10+Cabadbaran!M10+Iligan!M10+Sasa!M10+Zambo!M10</f>
        <v>0</v>
      </c>
      <c r="Q10" s="43">
        <f>NMIF!N10+Cabadbaran!N10+Iligan!N10+Sasa!N10+Zambo!N10</f>
        <v>0</v>
      </c>
      <c r="R10" s="43">
        <f t="shared" si="4"/>
        <v>0</v>
      </c>
      <c r="S10" s="53">
        <f t="shared" si="0"/>
        <v>0</v>
      </c>
    </row>
    <row r="11" spans="1:24">
      <c r="A11" s="9" t="s">
        <v>13</v>
      </c>
      <c r="B11" s="11">
        <v>0</v>
      </c>
      <c r="C11" s="32">
        <f>NMIF!C11+Cabadbaran!C11+Iligan!C11+Sasa!C11+Zambo!C11</f>
        <v>0</v>
      </c>
      <c r="D11" s="32">
        <f>NMIF!D11+Cabadbaran!D11+Iligan!D11+Sasa!D11+Zambo!D11</f>
        <v>0</v>
      </c>
      <c r="E11" s="32">
        <f>NMIF!E11+Cabadbaran!E11+Iligan!E11+Sasa!E11+Zambo!E11</f>
        <v>0</v>
      </c>
      <c r="F11" s="32">
        <f t="shared" si="1"/>
        <v>0</v>
      </c>
      <c r="G11" s="35">
        <f>NMIF!F11+Cabadbaran!F11+Iligan!F11+Sasa!F11+Zambo!F11</f>
        <v>0</v>
      </c>
      <c r="H11" s="35">
        <f>NMIF!H11+Cabadbaran!H11+Iligan!H11+Sasa!H11+Zambo!H11</f>
        <v>0</v>
      </c>
      <c r="I11" s="35">
        <f>NMIF!H11+Cabadbaran!H11+Iligan!H11+Sasa!H11+Zambo!H11</f>
        <v>0</v>
      </c>
      <c r="J11" s="35">
        <f t="shared" si="2"/>
        <v>0</v>
      </c>
      <c r="K11" s="41">
        <f>NMIF!I11+Cabadbaran!I11+Iligan!I11+Sasa!I11+Zambo!I11</f>
        <v>1</v>
      </c>
      <c r="L11" s="41">
        <f>NMIF!J11+Cabadbaran!J11+Iligan!J11+Sasa!J11+Zambo!J11</f>
        <v>0</v>
      </c>
      <c r="M11" s="41">
        <f>NMIF!K11+Cabadbaran!K11+Iligan!K11+Sasa!K11+Zambo!K11</f>
        <v>0</v>
      </c>
      <c r="N11" s="41">
        <f t="shared" si="3"/>
        <v>1</v>
      </c>
      <c r="O11" s="43">
        <f>NMIF!L11+Cabadbaran!L11+Iligan!L11+Sasa!L11+Zambo!L11</f>
        <v>0</v>
      </c>
      <c r="P11" s="43">
        <f>NMIF!M11+Cabadbaran!M11+Iligan!M11+Sasa!M11+Zambo!M11</f>
        <v>0</v>
      </c>
      <c r="Q11" s="43">
        <f>NMIF!N11+Cabadbaran!N11+Iligan!N11+Sasa!N11+Zambo!N11</f>
        <v>0</v>
      </c>
      <c r="R11" s="43">
        <f t="shared" si="4"/>
        <v>0</v>
      </c>
      <c r="S11" s="54">
        <f t="shared" si="0"/>
        <v>1</v>
      </c>
    </row>
    <row r="12" spans="1:24">
      <c r="A12" s="9" t="s">
        <v>14</v>
      </c>
      <c r="B12" s="11">
        <v>0</v>
      </c>
      <c r="C12" s="32">
        <f>NMIF!C12+Cabadbaran!C12+Iligan!C12+Sasa!C12+Zambo!C12</f>
        <v>0</v>
      </c>
      <c r="D12" s="32">
        <f>NMIF!D12+Cabadbaran!D12+Iligan!D12+Sasa!D12+Zambo!D12</f>
        <v>0</v>
      </c>
      <c r="E12" s="32">
        <f>NMIF!E12+Cabadbaran!E12+Iligan!E12+Sasa!E12+Zambo!E12</f>
        <v>0</v>
      </c>
      <c r="F12" s="32">
        <f t="shared" si="1"/>
        <v>0</v>
      </c>
      <c r="G12" s="35">
        <f>NMIF!F12+Cabadbaran!F12+Iligan!F12+Sasa!F12+Zambo!F12</f>
        <v>0</v>
      </c>
      <c r="H12" s="35">
        <f>NMIF!H12+Cabadbaran!H12+Iligan!H12+Sasa!H12+Zambo!H12</f>
        <v>0</v>
      </c>
      <c r="I12" s="35">
        <f>NMIF!I12+Cabadbaran!I12+Iligan!I12+Sasa!I12+Zambo!I12</f>
        <v>0</v>
      </c>
      <c r="J12" s="35">
        <f t="shared" si="2"/>
        <v>0</v>
      </c>
      <c r="K12" s="41">
        <f>NMIF!I12+Cabadbaran!I12+Iligan!I12+Sasa!I12+Zambo!I12</f>
        <v>0</v>
      </c>
      <c r="L12" s="41">
        <f>NMIF!J12+Cabadbaran!J12+Iligan!J12+Sasa!J12+Zambo!J12</f>
        <v>0</v>
      </c>
      <c r="M12" s="41">
        <f>NMIF!K12+Cabadbaran!K12+Iligan!K12+Sasa!K12+Zambo!K12</f>
        <v>0</v>
      </c>
      <c r="N12" s="41">
        <f t="shared" si="3"/>
        <v>0</v>
      </c>
      <c r="O12" s="43">
        <f>NMIF!L12+Cabadbaran!L12+Iligan!L12+Sasa!L12+Zambo!L12</f>
        <v>0</v>
      </c>
      <c r="P12" s="43">
        <f>NMIF!M12+Cabadbaran!M12+Iligan!M12+Sasa!M12+Zambo!M12</f>
        <v>0</v>
      </c>
      <c r="Q12" s="43">
        <f>NMIF!N12+Cabadbaran!N12+Iligan!N12+Sasa!N12+Zambo!N12</f>
        <v>0</v>
      </c>
      <c r="R12" s="43">
        <f t="shared" si="4"/>
        <v>0</v>
      </c>
      <c r="S12" s="53">
        <f t="shared" si="0"/>
        <v>0</v>
      </c>
    </row>
    <row r="13" spans="1:24">
      <c r="A13" s="9" t="s">
        <v>15</v>
      </c>
      <c r="B13" s="11">
        <v>0</v>
      </c>
      <c r="C13" s="32">
        <f>NMIF!C13+Cabadbaran!C13+Iligan!C13+Sasa!C13+Zambo!C13</f>
        <v>0</v>
      </c>
      <c r="D13" s="32">
        <f>NMIF!D13+Cabadbaran!D13+Iligan!D13+Sasa!D13+Zambo!D13</f>
        <v>0</v>
      </c>
      <c r="E13" s="32">
        <f>NMIF!E13+Cabadbaran!E13+Iligan!E13+Sasa!E13+Zambo!E13</f>
        <v>0</v>
      </c>
      <c r="F13" s="32">
        <f t="shared" si="1"/>
        <v>0</v>
      </c>
      <c r="G13" s="35">
        <f>NMIF!F13+Cabadbaran!F13+Iligan!F13+Sasa!F13+Zambo!F13</f>
        <v>0</v>
      </c>
      <c r="H13" s="35">
        <f>NMIF!H13+Cabadbaran!H13+Iligan!H13+Sasa!H13+Zambo!H13</f>
        <v>0</v>
      </c>
      <c r="I13" s="35">
        <f>NMIF!I13+Cabadbaran!I13+Iligan!I13+Sasa!I13+Zambo!I13</f>
        <v>0</v>
      </c>
      <c r="J13" s="35">
        <f t="shared" si="2"/>
        <v>0</v>
      </c>
      <c r="K13" s="41">
        <f>NMIF!I13+Cabadbaran!I13+Iligan!I13+Sasa!I13+Zambo!I13</f>
        <v>0</v>
      </c>
      <c r="L13" s="41">
        <f>NMIF!J13+Cabadbaran!J13+Iligan!J13+Sasa!J13+Zambo!J13</f>
        <v>0</v>
      </c>
      <c r="M13" s="41">
        <f>NMIF!K13+Cabadbaran!K13+Iligan!K13+Sasa!K13+Zambo!K13</f>
        <v>0</v>
      </c>
      <c r="N13" s="41">
        <f t="shared" si="3"/>
        <v>0</v>
      </c>
      <c r="O13" s="43">
        <f>NMIF!L13+Cabadbaran!L13+Iligan!L13+Sasa!L13+Zambo!L13</f>
        <v>0</v>
      </c>
      <c r="P13" s="43">
        <f>NMIF!M13+Cabadbaran!M13+Iligan!M13+Sasa!M13+Zambo!M13</f>
        <v>0</v>
      </c>
      <c r="Q13" s="43">
        <f>NMIF!N13+Cabadbaran!N13+Iligan!N13+Sasa!N13+Zambo!N13</f>
        <v>0</v>
      </c>
      <c r="R13" s="43">
        <f t="shared" si="4"/>
        <v>0</v>
      </c>
      <c r="S13" s="53">
        <f t="shared" si="0"/>
        <v>0</v>
      </c>
      <c r="V13" s="130" t="s">
        <v>46</v>
      </c>
      <c r="W13" s="130"/>
      <c r="X13" s="130"/>
    </row>
    <row r="14" spans="1:24">
      <c r="A14" s="9" t="s">
        <v>4</v>
      </c>
      <c r="B14" s="11">
        <v>0</v>
      </c>
      <c r="C14" s="32">
        <f>NMIF!C14+Cabadbaran!C14+Iligan!C14+Sasa!C14+Zambo!C14</f>
        <v>0</v>
      </c>
      <c r="D14" s="32">
        <f>NMIF!D14+Cabadbaran!D14+Iligan!D14+Sasa!D14+Zambo!D14</f>
        <v>0</v>
      </c>
      <c r="E14" s="32">
        <f>NMIF!E14+Cabadbaran!E14+Iligan!E14+Sasa!E14+Zambo!E14</f>
        <v>0</v>
      </c>
      <c r="F14" s="32">
        <f t="shared" si="1"/>
        <v>0</v>
      </c>
      <c r="G14" s="35">
        <f>NMIF!F14+Cabadbaran!F14+Iligan!F14+Sasa!F14+Zambo!F14</f>
        <v>0</v>
      </c>
      <c r="H14" s="35">
        <f>NMIF!H14+Cabadbaran!H14+Iligan!H14+Sasa!H14+Zambo!H14</f>
        <v>0</v>
      </c>
      <c r="I14" s="35">
        <f>NMIF!I14+Cabadbaran!I14+Iligan!I14+Sasa!I14+Zambo!I14</f>
        <v>0</v>
      </c>
      <c r="J14" s="35">
        <f t="shared" si="2"/>
        <v>0</v>
      </c>
      <c r="K14" s="41">
        <f>NMIF!I14+Cabadbaran!I14+Iligan!I14+Sasa!I14+Zambo!I14</f>
        <v>0</v>
      </c>
      <c r="L14" s="41">
        <f>NMIF!J14+Cabadbaran!J14+Iligan!J14+Sasa!J14+Zambo!J14</f>
        <v>0</v>
      </c>
      <c r="M14" s="41">
        <f>NMIF!K14+Cabadbaran!K14+Iligan!K14+Sasa!K14+Zambo!K14</f>
        <v>0</v>
      </c>
      <c r="N14" s="41">
        <f t="shared" si="3"/>
        <v>0</v>
      </c>
      <c r="O14" s="43">
        <f>NMIF!L14+Cabadbaran!L14+Iligan!L14+Sasa!L14+Zambo!L14</f>
        <v>0</v>
      </c>
      <c r="P14" s="43">
        <f>NMIF!M14+Cabadbaran!M14+Iligan!M14+Sasa!M14+Zambo!M14</f>
        <v>0</v>
      </c>
      <c r="Q14" s="43">
        <f>NMIF!N14+Cabadbaran!N14+Iligan!N14+Sasa!N14+Zambo!N14</f>
        <v>0</v>
      </c>
      <c r="R14" s="43">
        <f t="shared" si="4"/>
        <v>0</v>
      </c>
      <c r="S14" s="53">
        <f t="shared" si="0"/>
        <v>0</v>
      </c>
      <c r="V14" s="130"/>
      <c r="W14" s="130"/>
      <c r="X14" s="130"/>
    </row>
    <row r="15" spans="1:24" ht="18">
      <c r="A15" s="9" t="s">
        <v>12</v>
      </c>
      <c r="B15" s="11">
        <v>0</v>
      </c>
      <c r="C15" s="32">
        <f>NMIF!C15+Cabadbaran!C15+Iligan!C15+Sasa!C15+Zambo!C15</f>
        <v>0</v>
      </c>
      <c r="D15" s="32">
        <f>NMIF!D15+Cabadbaran!D15+Iligan!D15+Sasa!D15+Zambo!D15</f>
        <v>0</v>
      </c>
      <c r="E15" s="32">
        <f>NMIF!E15+Cabadbaran!E15+Iligan!E15+Sasa!E15+Zambo!E15</f>
        <v>0</v>
      </c>
      <c r="F15" s="32">
        <f t="shared" si="1"/>
        <v>0</v>
      </c>
      <c r="G15" s="35">
        <f>NMIF!F15+Cabadbaran!F15+Iligan!F15+Sasa!F15+Zambo!F15</f>
        <v>0</v>
      </c>
      <c r="H15" s="35">
        <f>NMIF!H15+Cabadbaran!H15+Iligan!H15+Sasa!H15+Zambo!H15</f>
        <v>0</v>
      </c>
      <c r="I15" s="35">
        <f>NMIF!I15+Cabadbaran!I15+Iligan!I15+Sasa!I15+Zambo!I15</f>
        <v>0</v>
      </c>
      <c r="J15" s="35">
        <f t="shared" si="2"/>
        <v>0</v>
      </c>
      <c r="K15" s="41">
        <f>NMIF!I15+Cabadbaran!I15+Iligan!I15+Sasa!I15+Zambo!I15</f>
        <v>0</v>
      </c>
      <c r="L15" s="41">
        <f>NMIF!J15+Cabadbaran!J15+Iligan!J15+Sasa!J15+Zambo!J15</f>
        <v>0</v>
      </c>
      <c r="M15" s="41">
        <f>NMIF!K15+Cabadbaran!K15+Iligan!K15+Sasa!K15+Zambo!K15</f>
        <v>0</v>
      </c>
      <c r="N15" s="41">
        <f t="shared" si="3"/>
        <v>0</v>
      </c>
      <c r="O15" s="43">
        <f>NMIF!L15+Cabadbaran!L15+Iligan!L15+Sasa!L15+Zambo!L15</f>
        <v>0</v>
      </c>
      <c r="P15" s="43">
        <f>NMIF!M15+Cabadbaran!M15+Iligan!M15+Sasa!M15+Zambo!M15</f>
        <v>0</v>
      </c>
      <c r="Q15" s="43">
        <f>NMIF!N15+Cabadbaran!N15+Iligan!N15+Sasa!N15+Zambo!N15</f>
        <v>0</v>
      </c>
      <c r="R15" s="43">
        <f t="shared" si="4"/>
        <v>0</v>
      </c>
      <c r="S15" s="53">
        <f t="shared" si="0"/>
        <v>0</v>
      </c>
      <c r="W15" s="45">
        <v>300000</v>
      </c>
    </row>
    <row r="16" spans="1:24" ht="18" thickBot="1">
      <c r="A16" s="9" t="s">
        <v>30</v>
      </c>
      <c r="B16" s="11" t="s">
        <v>38</v>
      </c>
      <c r="C16" s="32">
        <f>NMIF!C16+Cabadbaran!C16+Iligan!C16+Sasa!C16+Zambo!C16</f>
        <v>0</v>
      </c>
      <c r="D16" s="32">
        <f>NMIF!D16+Cabadbaran!D16+Iligan!D16+Sasa!D16+Zambo!D16</f>
        <v>2</v>
      </c>
      <c r="E16" s="32">
        <f>NMIF!E16+Cabadbaran!E16+Iligan!E16+Sasa!E16+Zambo!E16</f>
        <v>1</v>
      </c>
      <c r="F16" s="32">
        <f t="shared" si="1"/>
        <v>3</v>
      </c>
      <c r="G16" s="35">
        <f>NMIF!F16+Cabadbaran!F16+Iligan!F16+Sasa!F16+Zambo!F16</f>
        <v>2</v>
      </c>
      <c r="H16" s="35">
        <f>NMIF!H16+Cabadbaran!H16+Iligan!H16+Sasa!H16+Zambo!H16</f>
        <v>1</v>
      </c>
      <c r="I16" s="35">
        <f>NMIF!I16+Cabadbaran!I16+Iligan!I16+Sasa!I16+Zambo!I16</f>
        <v>2</v>
      </c>
      <c r="J16" s="35">
        <f t="shared" si="2"/>
        <v>5</v>
      </c>
      <c r="K16" s="41">
        <f>NMIF!I16+Cabadbaran!I16+Iligan!I16+Sasa!I16+Zambo!I16</f>
        <v>2</v>
      </c>
      <c r="L16" s="41">
        <f>NMIF!J16+Cabadbaran!J16+Iligan!J16+Sasa!J16+Zambo!J16</f>
        <v>1</v>
      </c>
      <c r="M16" s="41">
        <f>NMIF!K16+Cabadbaran!K16+Iligan!K16+Sasa!K16+Zambo!K16</f>
        <v>1</v>
      </c>
      <c r="N16" s="41">
        <f t="shared" si="3"/>
        <v>4</v>
      </c>
      <c r="O16" s="43">
        <f>NMIF!L16+Cabadbaran!L16+Iligan!L16+Sasa!L16+Zambo!L16</f>
        <v>1</v>
      </c>
      <c r="P16" s="43">
        <f>NMIF!M16+Cabadbaran!M16+Iligan!M16+Sasa!M16+Zambo!M16</f>
        <v>1</v>
      </c>
      <c r="Q16" s="43">
        <f>NMIF!N16+Cabadbaran!N16+Iligan!N16+Sasa!N16+Zambo!N16</f>
        <v>2</v>
      </c>
      <c r="R16" s="43">
        <f t="shared" si="4"/>
        <v>4</v>
      </c>
      <c r="S16" s="54">
        <f t="shared" si="0"/>
        <v>16</v>
      </c>
      <c r="V16" s="134"/>
      <c r="W16" s="134"/>
    </row>
    <row r="17" spans="1:25" s="31" customFormat="1" ht="18.600000000000001" thickBot="1">
      <c r="A17" s="29" t="s">
        <v>9</v>
      </c>
      <c r="B17" s="30"/>
      <c r="C17" s="33">
        <f>NMIF!C17+Cabadbaran!C17+Iligan!C17+Sasa!C17+Zambo!C17</f>
        <v>7071.5</v>
      </c>
      <c r="D17" s="33">
        <f>NMIF!D17+Cabadbaran!D17+Iligan!D17+Sasa!D17+Zambo!D17</f>
        <v>7405.5</v>
      </c>
      <c r="E17" s="33">
        <f>NMIF!E17+Cabadbaran!E17+Iligan!E17+Sasa!E17+Zambo!E17</f>
        <v>8221.5</v>
      </c>
      <c r="F17" s="33">
        <f t="shared" si="1"/>
        <v>22698.5</v>
      </c>
      <c r="G17" s="36">
        <f>NMIF!F17+Cabadbaran!F17+Iligan!F17+Sasa!F17+Zambo!F17</f>
        <v>7668.5</v>
      </c>
      <c r="H17" s="36">
        <f>NMIF!H17+Cabadbaran!H17+Iligan!H17+Sasa!H17+Zambo!H17</f>
        <v>9635.5</v>
      </c>
      <c r="I17" s="36">
        <f>NMIF!I17+Cabadbaran!I17+Iligan!I17+Sasa!I17+Zambo!I17</f>
        <v>10136.5</v>
      </c>
      <c r="J17" s="36">
        <f t="shared" si="2"/>
        <v>27440.5</v>
      </c>
      <c r="K17" s="42">
        <f>NMIF!I17+Cabadbaran!I17+Iligan!I17+Sasa!I17+Zambo!I17</f>
        <v>10136.5</v>
      </c>
      <c r="L17" s="42">
        <f>NMIF!J17+Cabadbaran!J17+Iligan!J17+Sasa!J17+Zambo!J17</f>
        <v>9899.5</v>
      </c>
      <c r="M17" s="42">
        <f>NMIF!K17+Cabadbaran!K17+Iligan!K17+Sasa!K17+Zambo!K17</f>
        <v>9528.5</v>
      </c>
      <c r="N17" s="42">
        <f t="shared" si="3"/>
        <v>29564.5</v>
      </c>
      <c r="O17" s="44">
        <f>NMIF!L17+Cabadbaran!L17+Iligan!L17+Sasa!L17+Zambo!L17</f>
        <v>10320</v>
      </c>
      <c r="P17" s="44">
        <f>NMIF!M17+Cabadbaran!M17+Iligan!M17+Sasa!M17+Zambo!M17</f>
        <v>10458.5</v>
      </c>
      <c r="Q17" s="44">
        <f>NMIF!N17+Cabadbaran!N17+Iligan!N17+Sasa!N17+Zambo!N17</f>
        <v>10617.636363636364</v>
      </c>
      <c r="R17" s="44">
        <f t="shared" si="4"/>
        <v>31396.136363636364</v>
      </c>
      <c r="S17" s="53">
        <f>R17+N17+J17+F17</f>
        <v>111099.63636363637</v>
      </c>
      <c r="T17" s="47"/>
      <c r="V17" s="131">
        <f>W15-S17</f>
        <v>188900.36363636365</v>
      </c>
      <c r="W17" s="132"/>
      <c r="X17" s="133" t="s">
        <v>45</v>
      </c>
      <c r="Y17" s="133"/>
    </row>
    <row r="18" spans="1:25" ht="15" thickTop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25">
      <c r="S19" s="31"/>
      <c r="T19" s="48"/>
    </row>
    <row r="20" spans="1:25" ht="21">
      <c r="A20" s="2" t="s">
        <v>51</v>
      </c>
      <c r="T20" s="48"/>
    </row>
    <row r="21" spans="1:25" ht="15" thickBot="1">
      <c r="A21" s="58" t="s">
        <v>50</v>
      </c>
      <c r="B21" s="60">
        <f>NMIF!B21+Cabadbaran!B21+Iligan!B21+Sasa!B21+Zambo!B21</f>
        <v>36</v>
      </c>
      <c r="C21" s="137">
        <v>2017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8"/>
      <c r="T21" s="48" t="s">
        <v>28</v>
      </c>
    </row>
    <row r="22" spans="1:25" ht="15" thickTop="1">
      <c r="A22" s="15" t="s">
        <v>0</v>
      </c>
      <c r="B22" s="59" t="s">
        <v>10</v>
      </c>
      <c r="C22" s="37" t="s">
        <v>16</v>
      </c>
      <c r="D22" s="34" t="s">
        <v>17</v>
      </c>
      <c r="E22" s="38" t="s">
        <v>18</v>
      </c>
      <c r="F22" s="34" t="s">
        <v>39</v>
      </c>
      <c r="G22" s="39" t="s">
        <v>19</v>
      </c>
      <c r="H22" s="34" t="s">
        <v>20</v>
      </c>
      <c r="I22" s="38" t="s">
        <v>21</v>
      </c>
      <c r="J22" s="34" t="s">
        <v>42</v>
      </c>
      <c r="K22" s="37" t="s">
        <v>22</v>
      </c>
      <c r="L22" s="34" t="s">
        <v>23</v>
      </c>
      <c r="M22" s="38" t="s">
        <v>24</v>
      </c>
      <c r="N22" s="34" t="s">
        <v>41</v>
      </c>
      <c r="O22" s="37" t="s">
        <v>25</v>
      </c>
      <c r="P22" s="34" t="s">
        <v>26</v>
      </c>
      <c r="Q22" s="40" t="s">
        <v>27</v>
      </c>
      <c r="R22" s="34" t="s">
        <v>40</v>
      </c>
      <c r="S22" s="34" t="s">
        <v>43</v>
      </c>
      <c r="T22" s="48" t="s">
        <v>28</v>
      </c>
    </row>
    <row r="23" spans="1:25">
      <c r="A23" s="9" t="s">
        <v>1</v>
      </c>
      <c r="B23" s="11">
        <v>0</v>
      </c>
      <c r="C23" s="32">
        <f>NMIF!C23+Cabadbaran!C23+Iligan!C23+Sasa!C23+Zambo!C23</f>
        <v>0</v>
      </c>
      <c r="D23" s="32">
        <f>NMIF!D23+Cabadbaran!D23+Iligan!D23+Sasa!D23+Zambo!D23</f>
        <v>0</v>
      </c>
      <c r="E23" s="32">
        <f>NMIF!E23+Cabadbaran!E23+Iligan!E23+Sasa!E23+Zambo!E23</f>
        <v>0</v>
      </c>
      <c r="F23" s="32">
        <f>C23+D23+E23</f>
        <v>0</v>
      </c>
      <c r="G23" s="35">
        <f>NMIF!F23+Cabadbaran!F23+Iligan!F23+Sasa!F23+Zambo!F23</f>
        <v>0</v>
      </c>
      <c r="H23" s="35">
        <f>NMIF!H23+Cabadbaran!H23+Iligan!H23+Sasa!H23+Zambo!H23</f>
        <v>0</v>
      </c>
      <c r="I23" s="35">
        <f>NMIF!I23+Cabadbaran!I23+Iligan!I23+Sasa!I23+Zambo!I23</f>
        <v>0</v>
      </c>
      <c r="J23" s="35">
        <f>G23+H23+I23</f>
        <v>0</v>
      </c>
      <c r="K23" s="41">
        <f>NMIF!I23+Cabadbaran!I23+Iligan!I23+Sasa!I23+Zambo!I23</f>
        <v>0</v>
      </c>
      <c r="L23" s="41">
        <f>NMIF!J23+Cabadbaran!J23+Iligan!J23+Sasa!J23+Zambo!J23</f>
        <v>0</v>
      </c>
      <c r="M23" s="41">
        <f>NMIF!K23+Cabadbaran!K23+Iligan!K23+Sasa!K23+Zambo!K23</f>
        <v>0</v>
      </c>
      <c r="N23" s="41">
        <f>K23+L23+M23</f>
        <v>0</v>
      </c>
      <c r="O23" s="43">
        <f>NMIF!L23+Cabadbaran!L23+Iligan!L23+Sasa!L23+Zambo!L23</f>
        <v>0</v>
      </c>
      <c r="P23" s="43">
        <f>NMIF!M23+Cabadbaran!M23+Iligan!M23+Sasa!M23+Zambo!M23</f>
        <v>0</v>
      </c>
      <c r="Q23" s="43">
        <f>NMIF!N23+Cabadbaran!N23+Iligan!N23+Sasa!N23+Zambo!N23</f>
        <v>0</v>
      </c>
      <c r="R23" s="43">
        <f>O23+P23+Q23</f>
        <v>0</v>
      </c>
      <c r="S23" s="53">
        <f t="shared" ref="S23:S35" si="5">R23+N23+J23+F23</f>
        <v>0</v>
      </c>
      <c r="T23" s="48" t="s">
        <v>28</v>
      </c>
    </row>
    <row r="24" spans="1:25">
      <c r="A24" s="9" t="s">
        <v>2</v>
      </c>
      <c r="B24" s="11">
        <v>0</v>
      </c>
      <c r="C24" s="32">
        <f>NMIF!C24+Cabadbaran!C24+Iligan!C24+Sasa!C24+Zambo!C24</f>
        <v>0</v>
      </c>
      <c r="D24" s="32">
        <f>NMIF!D24+Cabadbaran!D24+Iligan!D24+Sasa!D24+Zambo!D24</f>
        <v>0</v>
      </c>
      <c r="E24" s="32">
        <f>NMIF!E24+Cabadbaran!E24+Iligan!E24+Sasa!E24+Zambo!E24</f>
        <v>0</v>
      </c>
      <c r="F24" s="32">
        <f t="shared" ref="F24:F36" si="6">C24+D24+E24</f>
        <v>0</v>
      </c>
      <c r="G24" s="35">
        <f>NMIF!F24+Cabadbaran!F24+Iligan!F24+Sasa!F24+Zambo!F24</f>
        <v>0</v>
      </c>
      <c r="H24" s="35">
        <f>NMIF!H24+Cabadbaran!H24+Iligan!H24+Sasa!H24+Zambo!H24</f>
        <v>0</v>
      </c>
      <c r="I24" s="35">
        <f>NMIF!I24+Cabadbaran!I24+Iligan!I24+Sasa!I24+Zambo!I24</f>
        <v>0</v>
      </c>
      <c r="J24" s="35">
        <f t="shared" ref="J24:J36" si="7">G24+H24+I24</f>
        <v>0</v>
      </c>
      <c r="K24" s="41">
        <f>NMIF!I24+Cabadbaran!I24+Iligan!I24+Sasa!I24+Zambo!I24</f>
        <v>0</v>
      </c>
      <c r="L24" s="41">
        <f>NMIF!J24+Cabadbaran!J24+Iligan!J24+Sasa!J24+Zambo!J24</f>
        <v>0</v>
      </c>
      <c r="M24" s="41">
        <f>NMIF!K24+Cabadbaran!K24+Iligan!K24+Sasa!K24+Zambo!K24</f>
        <v>0</v>
      </c>
      <c r="N24" s="41">
        <f t="shared" ref="N24:N36" si="8">K24+L24+M24</f>
        <v>0</v>
      </c>
      <c r="O24" s="43">
        <f>NMIF!L24+Cabadbaran!L24+Iligan!L24+Sasa!L24+Zambo!L24</f>
        <v>0</v>
      </c>
      <c r="P24" s="43">
        <f>NMIF!M24+Cabadbaran!M24+Iligan!M24+Sasa!M24+Zambo!M24</f>
        <v>0</v>
      </c>
      <c r="Q24" s="43">
        <f>NMIF!N24+Cabadbaran!N24+Iligan!N24+Sasa!N24+Zambo!N24</f>
        <v>0</v>
      </c>
      <c r="R24" s="43">
        <f t="shared" ref="R24:R36" si="9">O24+P24+Q24</f>
        <v>0</v>
      </c>
      <c r="S24" s="53">
        <f t="shared" si="5"/>
        <v>0</v>
      </c>
      <c r="T24" s="48" t="s">
        <v>28</v>
      </c>
    </row>
    <row r="25" spans="1:25">
      <c r="A25" s="9" t="s">
        <v>5</v>
      </c>
      <c r="B25" s="11">
        <v>0</v>
      </c>
      <c r="C25" s="32">
        <f>NMIF!C25+Cabadbaran!C25+Iligan!C25+Sasa!C25+Zambo!C25</f>
        <v>0</v>
      </c>
      <c r="D25" s="32">
        <f>NMIF!D25+Cabadbaran!D25+Iligan!D25+Sasa!D25+Zambo!D25</f>
        <v>0</v>
      </c>
      <c r="E25" s="32">
        <f>NMIF!E25+Cabadbaran!E25+Iligan!E25+Sasa!E25+Zambo!E25</f>
        <v>0</v>
      </c>
      <c r="F25" s="32">
        <f t="shared" si="6"/>
        <v>0</v>
      </c>
      <c r="G25" s="35">
        <f>NMIF!F25+Cabadbaran!F25+Iligan!F25+Sasa!F25+Zambo!F25</f>
        <v>0</v>
      </c>
      <c r="H25" s="35">
        <f>NMIF!H25+Cabadbaran!H25+Iligan!H25+Sasa!H25+Zambo!H25</f>
        <v>0</v>
      </c>
      <c r="I25" s="35">
        <f>NMIF!I25+Cabadbaran!I25+Iligan!I25+Sasa!I25+Zambo!I25</f>
        <v>0</v>
      </c>
      <c r="J25" s="35">
        <f t="shared" si="7"/>
        <v>0</v>
      </c>
      <c r="K25" s="41">
        <f>NMIF!I25+Cabadbaran!I25+Iligan!I25+Sasa!I25+Zambo!I25</f>
        <v>0</v>
      </c>
      <c r="L25" s="41">
        <f>NMIF!J25+Cabadbaran!J25+Iligan!J25+Sasa!J25+Zambo!J25</f>
        <v>0</v>
      </c>
      <c r="M25" s="41">
        <f>NMIF!K25+Cabadbaran!K25+Iligan!K25+Sasa!K25+Zambo!K25</f>
        <v>0</v>
      </c>
      <c r="N25" s="41">
        <f t="shared" si="8"/>
        <v>0</v>
      </c>
      <c r="O25" s="43">
        <f>NMIF!L25+Cabadbaran!L25+Iligan!L25+Sasa!L25+Zambo!L25</f>
        <v>0</v>
      </c>
      <c r="P25" s="43">
        <f>NMIF!M25+Cabadbaran!M25+Iligan!M25+Sasa!M25+Zambo!M25</f>
        <v>0</v>
      </c>
      <c r="Q25" s="43">
        <f>NMIF!N25+Cabadbaran!N25+Iligan!N25+Sasa!N25+Zambo!N25</f>
        <v>0</v>
      </c>
      <c r="R25" s="43">
        <f t="shared" si="9"/>
        <v>0</v>
      </c>
      <c r="S25" s="53">
        <f t="shared" si="5"/>
        <v>0</v>
      </c>
    </row>
    <row r="26" spans="1:25">
      <c r="A26" s="9" t="s">
        <v>3</v>
      </c>
      <c r="B26" s="11">
        <v>0</v>
      </c>
      <c r="C26" s="32">
        <f>NMIF!C26+Cabadbaran!C26+Iligan!C26+Sasa!C26+Zambo!C26</f>
        <v>0</v>
      </c>
      <c r="D26" s="32">
        <f>NMIF!D26+Cabadbaran!D26+Iligan!D26+Sasa!D26+Zambo!D26</f>
        <v>0</v>
      </c>
      <c r="E26" s="32">
        <f>NMIF!E26+Cabadbaran!E26+Iligan!E26+Sasa!E26+Zambo!E26</f>
        <v>0</v>
      </c>
      <c r="F26" s="32">
        <f t="shared" si="6"/>
        <v>0</v>
      </c>
      <c r="G26" s="35">
        <f>NMIF!F26+Cabadbaran!F26+Iligan!F26+Sasa!F26+Zambo!F26</f>
        <v>0</v>
      </c>
      <c r="H26" s="35">
        <f>NMIF!H26+Cabadbaran!H26+Iligan!H26+Sasa!H26+Zambo!H26</f>
        <v>0</v>
      </c>
      <c r="I26" s="35">
        <f>NMIF!I26+Cabadbaran!I26+Iligan!I26+Sasa!I26+Zambo!I26</f>
        <v>0</v>
      </c>
      <c r="J26" s="35">
        <f t="shared" si="7"/>
        <v>0</v>
      </c>
      <c r="K26" s="41">
        <f>NMIF!I26+Cabadbaran!I26+Iligan!I26+Sasa!I26+Zambo!I26</f>
        <v>0</v>
      </c>
      <c r="L26" s="41">
        <f>NMIF!J26+Cabadbaran!J26+Iligan!J26+Sasa!J26+Zambo!J26</f>
        <v>0</v>
      </c>
      <c r="M26" s="41">
        <f>NMIF!K26+Cabadbaran!K26+Iligan!K26+Sasa!K26+Zambo!K26</f>
        <v>0</v>
      </c>
      <c r="N26" s="41">
        <f t="shared" si="8"/>
        <v>0</v>
      </c>
      <c r="O26" s="43">
        <f>NMIF!L26+Cabadbaran!L26+Iligan!L26+Sasa!L26+Zambo!L26</f>
        <v>0</v>
      </c>
      <c r="P26" s="43">
        <f>NMIF!M26+Cabadbaran!M26+Iligan!M26+Sasa!M26+Zambo!M26</f>
        <v>0</v>
      </c>
      <c r="Q26" s="43">
        <f>NMIF!N26+Cabadbaran!N26+Iligan!N26+Sasa!N26+Zambo!N26</f>
        <v>0</v>
      </c>
      <c r="R26" s="43">
        <f t="shared" si="9"/>
        <v>0</v>
      </c>
      <c r="S26" s="53">
        <f t="shared" si="5"/>
        <v>0</v>
      </c>
    </row>
    <row r="27" spans="1:25">
      <c r="A27" s="9" t="s">
        <v>49</v>
      </c>
      <c r="B27" s="11">
        <f>B21*4</f>
        <v>144</v>
      </c>
      <c r="C27" s="32">
        <f>NMIF!C27+Cabadbaran!C27+Iligan!C27+Sasa!C27+Zambo!C27</f>
        <v>64</v>
      </c>
      <c r="D27" s="32">
        <f>NMIF!D27+Cabadbaran!D27+Iligan!D27+Sasa!D27+Zambo!D27</f>
        <v>109</v>
      </c>
      <c r="E27" s="32">
        <f>NMIF!E27+Cabadbaran!E27+Iligan!E27+Sasa!E27+Zambo!E27</f>
        <v>85</v>
      </c>
      <c r="F27" s="32">
        <f t="shared" si="6"/>
        <v>258</v>
      </c>
      <c r="G27" s="35">
        <f>NMIF!F27+Cabadbaran!F27+Iligan!F27+Sasa!F27+Zambo!F27</f>
        <v>119</v>
      </c>
      <c r="H27" s="35">
        <f>NMIF!H27+Cabadbaran!H27+Iligan!H27+Sasa!H27+Zambo!H27</f>
        <v>133</v>
      </c>
      <c r="I27" s="35">
        <f>NMIF!I27+Cabadbaran!I27+Iligan!I27+Sasa!I27+Zambo!I27</f>
        <v>128</v>
      </c>
      <c r="J27" s="35">
        <f t="shared" si="7"/>
        <v>380</v>
      </c>
      <c r="K27" s="41">
        <f>NMIF!I27+Cabadbaran!I27+Iligan!I27+Sasa!I27+Zambo!I27</f>
        <v>128</v>
      </c>
      <c r="L27" s="41">
        <f>NMIF!J27+Cabadbaran!J27+Iligan!J27+Sasa!J27+Zambo!J27</f>
        <v>132</v>
      </c>
      <c r="M27" s="41">
        <f>NMIF!K27+Cabadbaran!K27+Iligan!K27+Sasa!K27+Zambo!K27</f>
        <v>136</v>
      </c>
      <c r="N27" s="41">
        <f t="shared" si="8"/>
        <v>396</v>
      </c>
      <c r="O27" s="43">
        <f>NMIF!L27+Cabadbaran!L27+Iligan!L27+Sasa!L27+Zambo!L27</f>
        <v>127</v>
      </c>
      <c r="P27" s="43">
        <f>NMIF!M27+Cabadbaran!M27+Iligan!M27+Sasa!M27+Zambo!M27</f>
        <v>134</v>
      </c>
      <c r="Q27" s="43">
        <f>NMIF!N27+Cabadbaran!N27+Iligan!N27+Sasa!N27+Zambo!N27</f>
        <v>127</v>
      </c>
      <c r="R27" s="43">
        <f t="shared" si="9"/>
        <v>388</v>
      </c>
      <c r="S27" s="53">
        <f t="shared" si="5"/>
        <v>1422</v>
      </c>
    </row>
    <row r="28" spans="1:25">
      <c r="A28" s="9" t="s">
        <v>7</v>
      </c>
      <c r="B28" s="11">
        <v>0</v>
      </c>
      <c r="C28" s="32">
        <f>NMIF!C28+Cabadbaran!C28+Iligan!C28+Sasa!C28+Zambo!C28</f>
        <v>0</v>
      </c>
      <c r="D28" s="32">
        <f>NMIF!D28+Cabadbaran!D28+Iligan!D28+Sasa!D28+Zambo!D28</f>
        <v>0</v>
      </c>
      <c r="E28" s="32">
        <f>NMIF!E28+Cabadbaran!E28+Iligan!E28+Sasa!E28+Zambo!E28</f>
        <v>1</v>
      </c>
      <c r="F28" s="32">
        <f t="shared" si="6"/>
        <v>1</v>
      </c>
      <c r="G28" s="35">
        <f>NMIF!F28+Cabadbaran!F28+Iligan!F28+Sasa!F28+Zambo!F28</f>
        <v>0</v>
      </c>
      <c r="H28" s="35">
        <f>NMIF!H28+Cabadbaran!H28+Iligan!H28+Sasa!H28+Zambo!H28</f>
        <v>0</v>
      </c>
      <c r="I28" s="35">
        <f>NMIF!I28+Cabadbaran!I28+Iligan!I28+Sasa!I28+Zambo!I28</f>
        <v>0</v>
      </c>
      <c r="J28" s="35">
        <f t="shared" si="7"/>
        <v>0</v>
      </c>
      <c r="K28" s="41">
        <f>NMIF!I28+Cabadbaran!I28+Iligan!I28+Sasa!I28+Zambo!I28</f>
        <v>0</v>
      </c>
      <c r="L28" s="41">
        <f>NMIF!J28+Cabadbaran!J28+Iligan!J28+Sasa!J28+Zambo!J28</f>
        <v>0</v>
      </c>
      <c r="M28" s="41">
        <f>NMIF!K28+Cabadbaran!K28+Iligan!K28+Sasa!K28+Zambo!K28</f>
        <v>0</v>
      </c>
      <c r="N28" s="41">
        <f t="shared" si="8"/>
        <v>0</v>
      </c>
      <c r="O28" s="43">
        <f>NMIF!L28+Cabadbaran!L28+Iligan!L28+Sasa!L28+Zambo!L28</f>
        <v>0</v>
      </c>
      <c r="P28" s="43">
        <f>NMIF!M28+Cabadbaran!M28+Iligan!M28+Sasa!M28+Zambo!M28</f>
        <v>0</v>
      </c>
      <c r="Q28" s="43">
        <f>NMIF!N28+Cabadbaran!N28+Iligan!N28+Sasa!N28+Zambo!N28</f>
        <v>0</v>
      </c>
      <c r="R28" s="43">
        <f t="shared" si="9"/>
        <v>0</v>
      </c>
      <c r="S28" s="53">
        <f t="shared" si="5"/>
        <v>1</v>
      </c>
    </row>
    <row r="29" spans="1:25">
      <c r="A29" s="9" t="s">
        <v>8</v>
      </c>
      <c r="B29" s="11">
        <v>0</v>
      </c>
      <c r="C29" s="32">
        <f>NMIF!C29+Cabadbaran!C29+Iligan!C29+Sasa!C29+Zambo!C29</f>
        <v>0</v>
      </c>
      <c r="D29" s="32">
        <f>NMIF!D29+Cabadbaran!D29+Iligan!D29+Sasa!D29+Zambo!D29</f>
        <v>0</v>
      </c>
      <c r="E29" s="32">
        <f>NMIF!E29+Cabadbaran!E29+Iligan!E29+Sasa!E29+Zambo!E29</f>
        <v>0</v>
      </c>
      <c r="F29" s="32">
        <f t="shared" si="6"/>
        <v>0</v>
      </c>
      <c r="G29" s="35">
        <f>NMIF!F29+Cabadbaran!F29+Iligan!F29+Sasa!F29+Zambo!F29</f>
        <v>0</v>
      </c>
      <c r="H29" s="35">
        <f>NMIF!H29+Cabadbaran!H29+Iligan!H29+Sasa!H29+Zambo!H29</f>
        <v>0</v>
      </c>
      <c r="I29" s="35">
        <f>NMIF!I29+Cabadbaran!I29+Iligan!I29+Sasa!I29+Zambo!I29</f>
        <v>0</v>
      </c>
      <c r="J29" s="35">
        <f t="shared" si="7"/>
        <v>0</v>
      </c>
      <c r="K29" s="41">
        <f>NMIF!I29+Cabadbaran!I29+Iligan!I29+Sasa!I29+Zambo!I29</f>
        <v>0</v>
      </c>
      <c r="L29" s="41">
        <f>NMIF!J29+Cabadbaran!J29+Iligan!J29+Sasa!J29+Zambo!J29</f>
        <v>0</v>
      </c>
      <c r="M29" s="41">
        <f>NMIF!K29+Cabadbaran!K29+Iligan!K29+Sasa!K29+Zambo!K29</f>
        <v>0</v>
      </c>
      <c r="N29" s="41">
        <f t="shared" si="8"/>
        <v>0</v>
      </c>
      <c r="O29" s="43">
        <f>NMIF!L29+Cabadbaran!L29+Iligan!L29+Sasa!L29+Zambo!L29</f>
        <v>0</v>
      </c>
      <c r="P29" s="43">
        <f>NMIF!M29+Cabadbaran!M29+Iligan!M29+Sasa!M29+Zambo!M29</f>
        <v>0</v>
      </c>
      <c r="Q29" s="43">
        <f>NMIF!N29+Cabadbaran!N29+Iligan!N29+Sasa!N29+Zambo!N29</f>
        <v>0</v>
      </c>
      <c r="R29" s="43">
        <f t="shared" si="9"/>
        <v>0</v>
      </c>
      <c r="S29" s="53">
        <f t="shared" si="5"/>
        <v>0</v>
      </c>
    </row>
    <row r="30" spans="1:25">
      <c r="A30" s="9" t="s">
        <v>13</v>
      </c>
      <c r="B30" s="11">
        <v>0</v>
      </c>
      <c r="C30" s="32">
        <f>NMIF!C30+Cabadbaran!C30+Iligan!C30+Sasa!C30+Zambo!C30</f>
        <v>0</v>
      </c>
      <c r="D30" s="32">
        <f>NMIF!D30+Cabadbaran!D30+Iligan!D30+Sasa!D30+Zambo!D30</f>
        <v>0</v>
      </c>
      <c r="E30" s="32">
        <f>NMIF!E30+Cabadbaran!E30+Iligan!E30+Sasa!E30+Zambo!E30</f>
        <v>0</v>
      </c>
      <c r="F30" s="32">
        <f t="shared" si="6"/>
        <v>0</v>
      </c>
      <c r="G30" s="35">
        <f>NMIF!F30+Cabadbaran!F30+Iligan!F30+Sasa!F30+Zambo!F30</f>
        <v>0</v>
      </c>
      <c r="H30" s="35">
        <f>NMIF!H30+Cabadbaran!H30+Iligan!H30+Sasa!H30+Zambo!H30</f>
        <v>0</v>
      </c>
      <c r="I30" s="35">
        <f>NMIF!H30+Cabadbaran!H30+Iligan!H30+Sasa!H30+Zambo!H30</f>
        <v>0</v>
      </c>
      <c r="J30" s="35">
        <f t="shared" si="7"/>
        <v>0</v>
      </c>
      <c r="K30" s="41">
        <f>NMIF!I30+Cabadbaran!I30+Iligan!I30+Sasa!I30+Zambo!I30</f>
        <v>0</v>
      </c>
      <c r="L30" s="41">
        <f>NMIF!J30+Cabadbaran!J30+Iligan!J30+Sasa!J30+Zambo!J30</f>
        <v>0</v>
      </c>
      <c r="M30" s="41">
        <f>NMIF!K30+Cabadbaran!K30+Iligan!K30+Sasa!K30+Zambo!K30</f>
        <v>0</v>
      </c>
      <c r="N30" s="41">
        <f t="shared" si="8"/>
        <v>0</v>
      </c>
      <c r="O30" s="43">
        <f>NMIF!L30+Cabadbaran!L30+Iligan!L30+Sasa!L30+Zambo!L30</f>
        <v>0</v>
      </c>
      <c r="P30" s="43">
        <f>NMIF!M30+Cabadbaran!M30+Iligan!M30+Sasa!M30+Zambo!M30</f>
        <v>0</v>
      </c>
      <c r="Q30" s="43">
        <f>NMIF!N30+Cabadbaran!N30+Iligan!N30+Sasa!N30+Zambo!N30</f>
        <v>0</v>
      </c>
      <c r="R30" s="43">
        <f t="shared" si="9"/>
        <v>0</v>
      </c>
      <c r="S30" s="54">
        <f t="shared" si="5"/>
        <v>0</v>
      </c>
    </row>
    <row r="31" spans="1:25" ht="14.4" customHeight="1">
      <c r="A31" s="9" t="s">
        <v>14</v>
      </c>
      <c r="B31" s="11">
        <v>0</v>
      </c>
      <c r="C31" s="32">
        <f>NMIF!C31+Cabadbaran!C31+Iligan!C31+Sasa!C31+Zambo!C31</f>
        <v>0</v>
      </c>
      <c r="D31" s="32">
        <f>NMIF!D31+Cabadbaran!D31+Iligan!D31+Sasa!D31+Zambo!D31</f>
        <v>0</v>
      </c>
      <c r="E31" s="32">
        <f>NMIF!E31+Cabadbaran!E31+Iligan!E31+Sasa!E31+Zambo!E31</f>
        <v>0</v>
      </c>
      <c r="F31" s="32">
        <f t="shared" si="6"/>
        <v>0</v>
      </c>
      <c r="G31" s="35">
        <f>NMIF!F31+Cabadbaran!F31+Iligan!F31+Sasa!F31+Zambo!F31</f>
        <v>0</v>
      </c>
      <c r="H31" s="35">
        <f>NMIF!H31+Cabadbaran!H31+Iligan!H31+Sasa!H31+Zambo!H31</f>
        <v>0</v>
      </c>
      <c r="I31" s="35">
        <f>NMIF!I31+Cabadbaran!I31+Iligan!I31+Sasa!I31+Zambo!I31</f>
        <v>0</v>
      </c>
      <c r="J31" s="35">
        <f t="shared" si="7"/>
        <v>0</v>
      </c>
      <c r="K31" s="41">
        <f>NMIF!I31+Cabadbaran!I31+Iligan!I31+Sasa!I31+Zambo!I31</f>
        <v>0</v>
      </c>
      <c r="L31" s="41">
        <f>NMIF!J31+Cabadbaran!J31+Iligan!J31+Sasa!J31+Zambo!J31</f>
        <v>0</v>
      </c>
      <c r="M31" s="41">
        <f>NMIF!K31+Cabadbaran!K31+Iligan!K31+Sasa!K31+Zambo!K31</f>
        <v>0</v>
      </c>
      <c r="N31" s="41">
        <f t="shared" si="8"/>
        <v>0</v>
      </c>
      <c r="O31" s="43">
        <f>NMIF!L31+Cabadbaran!L31+Iligan!L31+Sasa!L31+Zambo!L31</f>
        <v>0</v>
      </c>
      <c r="P31" s="43">
        <f>NMIF!M31+Cabadbaran!M31+Iligan!M31+Sasa!M31+Zambo!M31</f>
        <v>0</v>
      </c>
      <c r="Q31" s="43">
        <f>NMIF!N31+Cabadbaran!N31+Iligan!N31+Sasa!N31+Zambo!N31</f>
        <v>0</v>
      </c>
      <c r="R31" s="43">
        <f t="shared" si="9"/>
        <v>0</v>
      </c>
      <c r="S31" s="53">
        <f t="shared" si="5"/>
        <v>0</v>
      </c>
    </row>
    <row r="32" spans="1:25" ht="14.4" customHeight="1">
      <c r="A32" s="9" t="s">
        <v>15</v>
      </c>
      <c r="B32" s="11">
        <v>0</v>
      </c>
      <c r="C32" s="32">
        <f>NMIF!C32+Cabadbaran!C32+Iligan!C32+Sasa!C32+Zambo!C32</f>
        <v>0</v>
      </c>
      <c r="D32" s="32">
        <f>NMIF!D32+Cabadbaran!D32+Iligan!D32+Sasa!D32+Zambo!D32</f>
        <v>0</v>
      </c>
      <c r="E32" s="32">
        <f>NMIF!E32+Cabadbaran!E32+Iligan!E32+Sasa!E32+Zambo!E32</f>
        <v>0</v>
      </c>
      <c r="F32" s="32">
        <f t="shared" si="6"/>
        <v>0</v>
      </c>
      <c r="G32" s="35">
        <f>NMIF!F32+Cabadbaran!F32+Iligan!F32+Sasa!F32+Zambo!F32</f>
        <v>0</v>
      </c>
      <c r="H32" s="35">
        <f>NMIF!H32+Cabadbaran!H32+Iligan!H32+Sasa!H32+Zambo!H32</f>
        <v>0</v>
      </c>
      <c r="I32" s="35">
        <f>NMIF!I32+Cabadbaran!I32+Iligan!I32+Sasa!I32+Zambo!I32</f>
        <v>0</v>
      </c>
      <c r="J32" s="35">
        <f t="shared" si="7"/>
        <v>0</v>
      </c>
      <c r="K32" s="41">
        <f>NMIF!I32+Cabadbaran!I32+Iligan!I32+Sasa!I32+Zambo!I32</f>
        <v>0</v>
      </c>
      <c r="L32" s="41">
        <f>NMIF!J32+Cabadbaran!J32+Iligan!J32+Sasa!J32+Zambo!J32</f>
        <v>0</v>
      </c>
      <c r="M32" s="41">
        <f>NMIF!K32+Cabadbaran!K32+Iligan!K32+Sasa!K32+Zambo!K32</f>
        <v>0</v>
      </c>
      <c r="N32" s="41">
        <f t="shared" si="8"/>
        <v>0</v>
      </c>
      <c r="O32" s="43">
        <f>NMIF!L32+Cabadbaran!L32+Iligan!L32+Sasa!L32+Zambo!L32</f>
        <v>0</v>
      </c>
      <c r="P32" s="43">
        <f>NMIF!M32+Cabadbaran!M32+Iligan!M32+Sasa!M32+Zambo!M32</f>
        <v>0</v>
      </c>
      <c r="Q32" s="43">
        <f>NMIF!N32+Cabadbaran!N32+Iligan!N32+Sasa!N32+Zambo!N32</f>
        <v>0</v>
      </c>
      <c r="R32" s="43">
        <f t="shared" si="9"/>
        <v>0</v>
      </c>
      <c r="S32" s="53">
        <f t="shared" si="5"/>
        <v>0</v>
      </c>
      <c r="V32" s="130" t="s">
        <v>46</v>
      </c>
      <c r="W32" s="130"/>
      <c r="X32" s="130"/>
    </row>
    <row r="33" spans="1:25">
      <c r="A33" s="9" t="s">
        <v>4</v>
      </c>
      <c r="B33" s="11">
        <v>0</v>
      </c>
      <c r="C33" s="32">
        <f>NMIF!C33+Cabadbaran!C33+Iligan!C33+Sasa!C33+Zambo!C33</f>
        <v>0</v>
      </c>
      <c r="D33" s="32">
        <f>NMIF!D33+Cabadbaran!D33+Iligan!D33+Sasa!D33+Zambo!D33</f>
        <v>0</v>
      </c>
      <c r="E33" s="32">
        <f>NMIF!E33+Cabadbaran!E33+Iligan!E33+Sasa!E33+Zambo!E33</f>
        <v>0</v>
      </c>
      <c r="F33" s="32">
        <f t="shared" si="6"/>
        <v>0</v>
      </c>
      <c r="G33" s="35">
        <f>NMIF!F33+Cabadbaran!F33+Iligan!F33+Sasa!F33+Zambo!F33</f>
        <v>0</v>
      </c>
      <c r="H33" s="35">
        <f>NMIF!H33+Cabadbaran!H33+Iligan!H33+Sasa!H33+Zambo!H33</f>
        <v>0</v>
      </c>
      <c r="I33" s="35">
        <f>NMIF!I33+Cabadbaran!I33+Iligan!I33+Sasa!I33+Zambo!I33</f>
        <v>0</v>
      </c>
      <c r="J33" s="35">
        <f t="shared" si="7"/>
        <v>0</v>
      </c>
      <c r="K33" s="41">
        <f>NMIF!I33+Cabadbaran!I33+Iligan!I33+Sasa!I33+Zambo!I33</f>
        <v>0</v>
      </c>
      <c r="L33" s="41">
        <f>NMIF!J33+Cabadbaran!J33+Iligan!J33+Sasa!J33+Zambo!J33</f>
        <v>0</v>
      </c>
      <c r="M33" s="41">
        <f>NMIF!K33+Cabadbaran!K33+Iligan!K33+Sasa!K33+Zambo!K33</f>
        <v>0</v>
      </c>
      <c r="N33" s="41">
        <f t="shared" si="8"/>
        <v>0</v>
      </c>
      <c r="O33" s="43">
        <f>NMIF!L33+Cabadbaran!L33+Iligan!L33+Sasa!L33+Zambo!L33</f>
        <v>0</v>
      </c>
      <c r="P33" s="43">
        <f>NMIF!M33+Cabadbaran!M33+Iligan!M33+Sasa!M33+Zambo!M33</f>
        <v>0</v>
      </c>
      <c r="Q33" s="43">
        <f>NMIF!N33+Cabadbaran!N33+Iligan!N33+Sasa!N33+Zambo!N33</f>
        <v>0</v>
      </c>
      <c r="R33" s="43">
        <f t="shared" si="9"/>
        <v>0</v>
      </c>
      <c r="S33" s="53">
        <f t="shared" si="5"/>
        <v>0</v>
      </c>
      <c r="V33" s="130"/>
      <c r="W33" s="130"/>
      <c r="X33" s="130"/>
    </row>
    <row r="34" spans="1:25" ht="18">
      <c r="A34" s="9" t="s">
        <v>12</v>
      </c>
      <c r="B34" s="11">
        <v>0</v>
      </c>
      <c r="C34" s="32">
        <f>NMIF!C34+Cabadbaran!C34+Iligan!C34+Sasa!C34+Zambo!C34</f>
        <v>0</v>
      </c>
      <c r="D34" s="32">
        <f>NMIF!D34+Cabadbaran!D34+Iligan!D34+Sasa!D34+Zambo!D34</f>
        <v>0</v>
      </c>
      <c r="E34" s="32">
        <f>NMIF!E34+Cabadbaran!E34+Iligan!E34+Sasa!E34+Zambo!E34</f>
        <v>0</v>
      </c>
      <c r="F34" s="32">
        <f t="shared" si="6"/>
        <v>0</v>
      </c>
      <c r="G34" s="35">
        <f>NMIF!F34+Cabadbaran!F34+Iligan!F34+Sasa!F34+Zambo!F34</f>
        <v>0</v>
      </c>
      <c r="H34" s="35">
        <f>NMIF!H34+Cabadbaran!H34+Iligan!H34+Sasa!H34+Zambo!H34</f>
        <v>0</v>
      </c>
      <c r="I34" s="35">
        <f>NMIF!I34+Cabadbaran!I34+Iligan!I34+Sasa!I34+Zambo!I34</f>
        <v>0</v>
      </c>
      <c r="J34" s="35">
        <f t="shared" si="7"/>
        <v>0</v>
      </c>
      <c r="K34" s="41">
        <f>NMIF!I34+Cabadbaran!I34+Iligan!I34+Sasa!I34+Zambo!I34</f>
        <v>0</v>
      </c>
      <c r="L34" s="41">
        <f>NMIF!J34+Cabadbaran!J34+Iligan!J34+Sasa!J34+Zambo!J34</f>
        <v>0</v>
      </c>
      <c r="M34" s="41">
        <f>NMIF!K34+Cabadbaran!K34+Iligan!K34+Sasa!K34+Zambo!K34</f>
        <v>0</v>
      </c>
      <c r="N34" s="41">
        <f t="shared" si="8"/>
        <v>0</v>
      </c>
      <c r="O34" s="43">
        <f>NMIF!L34+Cabadbaran!L34+Iligan!L34+Sasa!L34+Zambo!L34</f>
        <v>0</v>
      </c>
      <c r="P34" s="43">
        <f>NMIF!M34+Cabadbaran!M34+Iligan!M34+Sasa!M34+Zambo!M34</f>
        <v>0</v>
      </c>
      <c r="Q34" s="43">
        <f>NMIF!N34+Cabadbaran!N34+Iligan!N34+Sasa!N34+Zambo!N34</f>
        <v>0</v>
      </c>
      <c r="R34" s="43">
        <f t="shared" si="9"/>
        <v>0</v>
      </c>
      <c r="S34" s="53">
        <f t="shared" si="5"/>
        <v>0</v>
      </c>
      <c r="W34" s="45">
        <f>NMIF!T34+Cabadbaran!T35+Iligan!T34+Sasa!T34+Zambo!Q34</f>
        <v>94827.931818181823</v>
      </c>
    </row>
    <row r="35" spans="1:25" ht="18.600000000000001" customHeight="1" thickBot="1">
      <c r="A35" s="9" t="s">
        <v>30</v>
      </c>
      <c r="B35" s="61">
        <v>16</v>
      </c>
      <c r="C35" s="32">
        <f>NMIF!C35+Cabadbaran!C35+Iligan!C35+Sasa!C35+Zambo!C35</f>
        <v>5</v>
      </c>
      <c r="D35" s="32">
        <f>NMIF!D35+Cabadbaran!D35+Iligan!D35+Sasa!D35+Zambo!D35</f>
        <v>0</v>
      </c>
      <c r="E35" s="32">
        <f>NMIF!E35+Cabadbaran!E35+Iligan!E35+Sasa!E35+Zambo!E35</f>
        <v>2</v>
      </c>
      <c r="F35" s="32">
        <f t="shared" si="6"/>
        <v>7</v>
      </c>
      <c r="G35" s="35">
        <f>NMIF!F35+Cabadbaran!F35+Iligan!F35+Sasa!F35+Zambo!F35</f>
        <v>2</v>
      </c>
      <c r="H35" s="35">
        <f>NMIF!G35+Cabadbaran!G35+Iligan!G35+Sasa!G35+Zambo!G35</f>
        <v>3</v>
      </c>
      <c r="I35" s="35">
        <f>NMIF!H35+Cabadbaran!H35+Iligan!H35+Sasa!H35+Zambo!H35</f>
        <v>0</v>
      </c>
      <c r="J35" s="35">
        <f t="shared" si="7"/>
        <v>5</v>
      </c>
      <c r="K35" s="41">
        <f>NMIF!I35+Cabadbaran!I35+Iligan!I35+Sasa!I35+Zambo!I35</f>
        <v>1</v>
      </c>
      <c r="L35" s="41">
        <f>NMIF!J35+Cabadbaran!J35+Iligan!J35+Sasa!J35+Zambo!J35</f>
        <v>0</v>
      </c>
      <c r="M35" s="41">
        <f>NMIF!K35+Cabadbaran!K35+Iligan!K35+Sasa!K35+Zambo!K35</f>
        <v>1</v>
      </c>
      <c r="N35" s="41">
        <f t="shared" si="8"/>
        <v>2</v>
      </c>
      <c r="O35" s="43">
        <f>NMIF!L35+Cabadbaran!L35+Iligan!L35+Sasa!L35+Zambo!L35</f>
        <v>1</v>
      </c>
      <c r="P35" s="43">
        <f>NMIF!M35+Cabadbaran!M35+Iligan!M35+Sasa!M35+Zambo!M35</f>
        <v>3</v>
      </c>
      <c r="Q35" s="43">
        <f>NMIF!N35+Cabadbaran!N35+Iligan!N35+Sasa!N35+Zambo!N35</f>
        <v>0</v>
      </c>
      <c r="R35" s="43">
        <f t="shared" si="9"/>
        <v>4</v>
      </c>
      <c r="S35" s="54">
        <f t="shared" si="5"/>
        <v>18</v>
      </c>
      <c r="V35" s="134"/>
      <c r="W35" s="134"/>
    </row>
    <row r="36" spans="1:25" ht="18.600000000000001" thickBot="1">
      <c r="A36" s="29" t="s">
        <v>9</v>
      </c>
      <c r="B36" s="30"/>
      <c r="C36" s="33">
        <f>NMIF!C36+Cabadbaran!C36+Iligan!C36+Sasa!C36+Zambo!C36</f>
        <v>9436.5</v>
      </c>
      <c r="D36" s="33">
        <f>NMIF!D36+Cabadbaran!D36+Iligan!D36+Sasa!D36+Zambo!D36</f>
        <v>11472.5</v>
      </c>
      <c r="E36" s="33">
        <f>NMIF!E36+Cabadbaran!E36+Iligan!E36+Sasa!E36+Zambo!E36</f>
        <v>9684.7000000000007</v>
      </c>
      <c r="F36" s="33">
        <f t="shared" si="6"/>
        <v>30593.7</v>
      </c>
      <c r="G36" s="36">
        <f>NMIF!F36+Cabadbaran!F36+Iligan!F36+Sasa!F36+Zambo!F36</f>
        <v>10965.2</v>
      </c>
      <c r="H36" s="36">
        <f>NMIF!H36+Cabadbaran!H36+Iligan!H36+Sasa!H36+Zambo!H36</f>
        <v>10624.5</v>
      </c>
      <c r="I36" s="36">
        <f>NMIF!I36+Cabadbaran!I36+Iligan!I36+Sasa!I36+Zambo!I36</f>
        <v>11028.5</v>
      </c>
      <c r="J36" s="36">
        <f t="shared" si="7"/>
        <v>32618.2</v>
      </c>
      <c r="K36" s="42">
        <f>NMIF!I36+Cabadbaran!I36+Iligan!I36+Sasa!I36+Zambo!I36</f>
        <v>11028.5</v>
      </c>
      <c r="L36" s="42">
        <f>NMIF!J36+Cabadbaran!J36+Iligan!J36+Sasa!J36+Zambo!J36</f>
        <v>9677.5</v>
      </c>
      <c r="M36" s="42">
        <f>NMIF!K36+Cabadbaran!K36+Iligan!K36+Sasa!K36+Zambo!K36</f>
        <v>9554</v>
      </c>
      <c r="N36" s="42">
        <f t="shared" si="8"/>
        <v>30260</v>
      </c>
      <c r="O36" s="44">
        <f>NMIF!L36+Cabadbaran!L36+Iligan!L36+Sasa!L36+Zambo!L36</f>
        <v>10130</v>
      </c>
      <c r="P36" s="44">
        <f>NMIF!M36+Cabadbaran!M36+Iligan!M36+Sasa!M36+Zambo!M36</f>
        <v>10339</v>
      </c>
      <c r="Q36" s="44">
        <f>NMIF!N36+Cabadbaran!N36+Iligan!N36+Sasa!N36+Zambo!N36</f>
        <v>9559.7000000000007</v>
      </c>
      <c r="R36" s="44">
        <f t="shared" si="9"/>
        <v>30028.7</v>
      </c>
      <c r="S36" s="53">
        <f>R36+N36+J36+F36</f>
        <v>123500.59999999999</v>
      </c>
      <c r="V36" s="131">
        <f>W34-S36</f>
        <v>-28672.668181818168</v>
      </c>
      <c r="W36" s="132"/>
      <c r="X36" s="133" t="s">
        <v>45</v>
      </c>
      <c r="Y36" s="133"/>
    </row>
    <row r="37" spans="1:25" ht="15" thickTop="1"/>
    <row r="40" spans="1:25" ht="21">
      <c r="A40" s="2" t="s">
        <v>61</v>
      </c>
      <c r="T40" s="48"/>
    </row>
    <row r="41" spans="1:25" ht="15" thickBot="1">
      <c r="A41" s="58" t="s">
        <v>50</v>
      </c>
      <c r="B41" s="60">
        <f>NMIF!B41+Cabadbaran!B40+Iligan!B41+Sasa!B41+Zambo!B41</f>
        <v>36</v>
      </c>
      <c r="C41" s="137">
        <v>2018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8"/>
      <c r="T41" s="48" t="s">
        <v>28</v>
      </c>
    </row>
    <row r="42" spans="1:25" ht="15" thickTop="1">
      <c r="A42" s="15" t="s">
        <v>0</v>
      </c>
      <c r="B42" s="59" t="s">
        <v>10</v>
      </c>
      <c r="C42" s="37" t="s">
        <v>16</v>
      </c>
      <c r="D42" s="34" t="s">
        <v>17</v>
      </c>
      <c r="E42" s="38" t="s">
        <v>18</v>
      </c>
      <c r="F42" s="34" t="s">
        <v>39</v>
      </c>
      <c r="G42" s="39" t="s">
        <v>19</v>
      </c>
      <c r="H42" s="34" t="s">
        <v>20</v>
      </c>
      <c r="I42" s="38" t="s">
        <v>21</v>
      </c>
      <c r="J42" s="34" t="s">
        <v>42</v>
      </c>
      <c r="K42" s="37" t="s">
        <v>22</v>
      </c>
      <c r="L42" s="34" t="s">
        <v>23</v>
      </c>
      <c r="M42" s="38" t="s">
        <v>24</v>
      </c>
      <c r="N42" s="34" t="s">
        <v>41</v>
      </c>
      <c r="O42" s="37" t="s">
        <v>25</v>
      </c>
      <c r="P42" s="34" t="s">
        <v>26</v>
      </c>
      <c r="Q42" s="40" t="s">
        <v>27</v>
      </c>
      <c r="R42" s="34" t="s">
        <v>40</v>
      </c>
      <c r="S42" s="34" t="s">
        <v>43</v>
      </c>
      <c r="T42" s="48" t="s">
        <v>28</v>
      </c>
    </row>
    <row r="43" spans="1:25">
      <c r="A43" s="9" t="s">
        <v>1</v>
      </c>
      <c r="B43" s="11">
        <f>NMIF!B43+Cabadbaran!B42+Iligan!B43+Sasa!B43+Zambo!B43</f>
        <v>0</v>
      </c>
      <c r="C43" s="32">
        <f>NMIF!C43+Cabadbaran!C42+Iligan!C43+Sasa!C43+Zambo!C43</f>
        <v>0</v>
      </c>
      <c r="D43" s="32">
        <f>NMIF!D43+Cabadbaran!D42+Iligan!D43+Sasa!D43+Zambo!D43</f>
        <v>0</v>
      </c>
      <c r="E43" s="32">
        <f>NMIF!E43+Cabadbaran!E42+Iligan!E43+Sasa!E43+Zambo!E43</f>
        <v>0</v>
      </c>
      <c r="F43" s="32">
        <f>C43+D43+E43</f>
        <v>0</v>
      </c>
      <c r="G43" s="35">
        <f>NMIF!F43+Cabadbaran!F42+Iligan!F43+Sasa!F43+Zambo!F43</f>
        <v>0</v>
      </c>
      <c r="H43" s="35">
        <f>NMIF!G43+Cabadbaran!G42+Iligan!G43+Sasa!G43+Zambo!G43</f>
        <v>0</v>
      </c>
      <c r="I43" s="35">
        <f>NMIF!H43+Cabadbaran!H42+Iligan!H43+Sasa!H43+Zambo!H43</f>
        <v>0</v>
      </c>
      <c r="J43" s="35">
        <f>G43+H43+I43</f>
        <v>0</v>
      </c>
      <c r="K43" s="41">
        <f>NMIF!I43+Cabadbaran!I42+Iligan!I43+Sasa!I43+Zambo!I43</f>
        <v>0</v>
      </c>
      <c r="L43" s="41">
        <f>NMIF!J43+Cabadbaran!J42+Iligan!J43+Sasa!J43+Zambo!J43</f>
        <v>0</v>
      </c>
      <c r="M43" s="41">
        <f>NMIF!K43+Cabadbaran!K42+Iligan!K43+Sasa!K43+Zambo!K43</f>
        <v>0</v>
      </c>
      <c r="N43" s="41">
        <f>K43+L43+M43</f>
        <v>0</v>
      </c>
      <c r="O43" s="43">
        <f>NMIF!L43+Cabadbaran!L42+Iligan!L43+Sasa!L43+Zambo!L43</f>
        <v>0</v>
      </c>
      <c r="P43" s="43">
        <f>NMIF!M43+Cabadbaran!M42+Iligan!M43+Sasa!M43+Zambo!M43</f>
        <v>0</v>
      </c>
      <c r="Q43" s="43">
        <f>NMIF!N43+Cabadbaran!N42+Iligan!N43+Sasa!N43+Zambo!N43</f>
        <v>0</v>
      </c>
      <c r="R43" s="43">
        <f>O43+P43+Q43</f>
        <v>0</v>
      </c>
      <c r="S43" s="53">
        <f t="shared" ref="S43:S55" si="10">R43+N43+J43+F43</f>
        <v>0</v>
      </c>
      <c r="T43" s="48" t="s">
        <v>28</v>
      </c>
    </row>
    <row r="44" spans="1:25">
      <c r="A44" s="9" t="s">
        <v>2</v>
      </c>
      <c r="B44" s="11">
        <f>NMIF!B44+Cabadbaran!B43+Iligan!B44+Sasa!B44+Zambo!B44</f>
        <v>0</v>
      </c>
      <c r="C44" s="32">
        <f>NMIF!C44+Cabadbaran!C43+Iligan!C44+Sasa!C44+Zambo!C44</f>
        <v>0</v>
      </c>
      <c r="D44" s="32">
        <f>NMIF!D44+Cabadbaran!D43+Iligan!D44+Sasa!D44+Zambo!D44</f>
        <v>0</v>
      </c>
      <c r="E44" s="32">
        <f>NMIF!E44+Cabadbaran!E43+Iligan!E44+Sasa!E44+Zambo!E44</f>
        <v>0</v>
      </c>
      <c r="F44" s="32">
        <f t="shared" ref="F44:F56" si="11">C44+D44+E44</f>
        <v>0</v>
      </c>
      <c r="G44" s="35">
        <f>NMIF!F44+Cabadbaran!F43+Iligan!F44+Sasa!F44+Zambo!F44</f>
        <v>0</v>
      </c>
      <c r="H44" s="35">
        <f>NMIF!G44+Cabadbaran!G43+Iligan!G44+Sasa!G44+Zambo!G44</f>
        <v>0</v>
      </c>
      <c r="I44" s="35">
        <f>NMIF!H44+Cabadbaran!H43+Iligan!H44+Sasa!H44+Zambo!H44</f>
        <v>0</v>
      </c>
      <c r="J44" s="35">
        <f t="shared" ref="J44:J56" si="12">G44+H44+I44</f>
        <v>0</v>
      </c>
      <c r="K44" s="41">
        <f>NMIF!I44+Cabadbaran!I43+Iligan!I44+Sasa!I44+Zambo!I44</f>
        <v>0</v>
      </c>
      <c r="L44" s="41">
        <f>NMIF!J44+Cabadbaran!J43+Iligan!J44+Sasa!J44+Zambo!J44</f>
        <v>0</v>
      </c>
      <c r="M44" s="41">
        <f>NMIF!K44+Cabadbaran!K43+Iligan!K44+Sasa!K44+Zambo!K44</f>
        <v>0</v>
      </c>
      <c r="N44" s="41">
        <f t="shared" ref="N44:N56" si="13">K44+L44+M44</f>
        <v>0</v>
      </c>
      <c r="O44" s="43">
        <f>NMIF!L44+Cabadbaran!L43+Iligan!L44+Sasa!L44+Zambo!L44</f>
        <v>0</v>
      </c>
      <c r="P44" s="43">
        <f>NMIF!M44+Cabadbaran!M43+Iligan!M44+Sasa!M44+Zambo!M44</f>
        <v>0</v>
      </c>
      <c r="Q44" s="43">
        <f>NMIF!N44+Cabadbaran!N43+Iligan!N44+Sasa!N44+Zambo!N44</f>
        <v>0</v>
      </c>
      <c r="R44" s="43">
        <f t="shared" ref="R44:R56" si="14">O44+P44+Q44</f>
        <v>0</v>
      </c>
      <c r="S44" s="53">
        <f t="shared" si="10"/>
        <v>0</v>
      </c>
      <c r="T44" s="48" t="s">
        <v>28</v>
      </c>
    </row>
    <row r="45" spans="1:25">
      <c r="A45" s="9" t="s">
        <v>5</v>
      </c>
      <c r="B45" s="11">
        <f>NMIF!B45+Cabadbaran!B44+Iligan!B45+Sasa!B45+Zambo!B45</f>
        <v>0</v>
      </c>
      <c r="C45" s="32">
        <f>NMIF!C45+Cabadbaran!C44+Iligan!C45+Sasa!C45+Zambo!C45</f>
        <v>0</v>
      </c>
      <c r="D45" s="32">
        <f>NMIF!D45+Cabadbaran!D44+Iligan!D45+Sasa!D45+Zambo!D45</f>
        <v>0</v>
      </c>
      <c r="E45" s="32">
        <f>NMIF!E45+Cabadbaran!E44+Iligan!E45+Sasa!E45+Zambo!E45</f>
        <v>0</v>
      </c>
      <c r="F45" s="32">
        <f t="shared" si="11"/>
        <v>0</v>
      </c>
      <c r="G45" s="35">
        <f>NMIF!F45+Cabadbaran!F44+Iligan!F45+Sasa!F45+Zambo!F45</f>
        <v>0</v>
      </c>
      <c r="H45" s="35">
        <f>NMIF!G45+Cabadbaran!G44+Iligan!G45+Sasa!G45+Zambo!G45</f>
        <v>0</v>
      </c>
      <c r="I45" s="35">
        <f>NMIF!H45+Cabadbaran!H44+Iligan!H45+Sasa!H45+Zambo!H45</f>
        <v>0</v>
      </c>
      <c r="J45" s="35">
        <f t="shared" si="12"/>
        <v>0</v>
      </c>
      <c r="K45" s="41">
        <f>NMIF!I45+Cabadbaran!I44+Iligan!I45+Sasa!I45+Zambo!I45</f>
        <v>1</v>
      </c>
      <c r="L45" s="41">
        <f>NMIF!J45+Cabadbaran!J44+Iligan!J45+Sasa!J45+Zambo!J45</f>
        <v>0</v>
      </c>
      <c r="M45" s="41">
        <f>NMIF!K45+Cabadbaran!K44+Iligan!K45+Sasa!K45+Zambo!K45</f>
        <v>0</v>
      </c>
      <c r="N45" s="41">
        <f t="shared" si="13"/>
        <v>1</v>
      </c>
      <c r="O45" s="43">
        <f>NMIF!L45+Cabadbaran!L44+Iligan!L45+Sasa!L45+Zambo!L45</f>
        <v>0</v>
      </c>
      <c r="P45" s="43">
        <f>NMIF!M45+Cabadbaran!M44+Iligan!M45+Sasa!M45+Zambo!M45</f>
        <v>0</v>
      </c>
      <c r="Q45" s="43">
        <f>NMIF!N45+Cabadbaran!N44+Iligan!N45+Sasa!N45+Zambo!N45</f>
        <v>0</v>
      </c>
      <c r="R45" s="43">
        <f t="shared" si="14"/>
        <v>0</v>
      </c>
      <c r="S45" s="53">
        <f t="shared" si="10"/>
        <v>1</v>
      </c>
    </row>
    <row r="46" spans="1:25">
      <c r="A46" s="9" t="s">
        <v>3</v>
      </c>
      <c r="B46" s="11">
        <f>NMIF!B46+Cabadbaran!B45+Iligan!B46+Sasa!B46+Zambo!B46</f>
        <v>0</v>
      </c>
      <c r="C46" s="32">
        <f>NMIF!C46+Cabadbaran!C45+Iligan!C46+Sasa!C46+Zambo!C46</f>
        <v>0</v>
      </c>
      <c r="D46" s="32">
        <f>NMIF!D46+Cabadbaran!D45+Iligan!D46+Sasa!D46+Zambo!D46</f>
        <v>0</v>
      </c>
      <c r="E46" s="32">
        <f>NMIF!E46+Cabadbaran!E45+Iligan!E46+Sasa!E46+Zambo!E46</f>
        <v>0</v>
      </c>
      <c r="F46" s="32">
        <f t="shared" si="11"/>
        <v>0</v>
      </c>
      <c r="G46" s="35">
        <f>NMIF!F46+Cabadbaran!F45+Iligan!F46+Sasa!F46+Zambo!F46</f>
        <v>0</v>
      </c>
      <c r="H46" s="35">
        <f>NMIF!G46+Cabadbaran!G45+Iligan!G46+Sasa!G46+Zambo!G46</f>
        <v>0</v>
      </c>
      <c r="I46" s="35">
        <f>NMIF!H46+Cabadbaran!H45+Iligan!H46+Sasa!H46+Zambo!H46</f>
        <v>0</v>
      </c>
      <c r="J46" s="35">
        <f t="shared" si="12"/>
        <v>0</v>
      </c>
      <c r="K46" s="41">
        <f>NMIF!I46+Cabadbaran!I45+Iligan!I46+Sasa!I46+Zambo!I46</f>
        <v>0</v>
      </c>
      <c r="L46" s="41">
        <f>NMIF!J46+Cabadbaran!J45+Iligan!J46+Sasa!J46+Zambo!J46</f>
        <v>0</v>
      </c>
      <c r="M46" s="41">
        <f>NMIF!K46+Cabadbaran!K45+Iligan!K46+Sasa!K46+Zambo!K46</f>
        <v>0</v>
      </c>
      <c r="N46" s="41">
        <f t="shared" si="13"/>
        <v>0</v>
      </c>
      <c r="O46" s="43">
        <f>NMIF!L46+Cabadbaran!L45+Iligan!L46+Sasa!L46+Zambo!L46</f>
        <v>0</v>
      </c>
      <c r="P46" s="43">
        <f>NMIF!M46+Cabadbaran!M45+Iligan!M46+Sasa!M46+Zambo!M46</f>
        <v>0</v>
      </c>
      <c r="Q46" s="43">
        <f>NMIF!N46+Cabadbaran!N45+Iligan!N46+Sasa!N46+Zambo!N46</f>
        <v>0</v>
      </c>
      <c r="R46" s="43">
        <f t="shared" si="14"/>
        <v>0</v>
      </c>
      <c r="S46" s="53">
        <f t="shared" si="10"/>
        <v>0</v>
      </c>
    </row>
    <row r="47" spans="1:25">
      <c r="A47" s="9" t="s">
        <v>49</v>
      </c>
      <c r="B47" s="11">
        <f>NMIF!B47+Cabadbaran!B46+Iligan!B47+Sasa!B47+Zambo!B47</f>
        <v>144</v>
      </c>
      <c r="C47" s="32">
        <f>NMIF!C47+Cabadbaran!C46+Iligan!C47+Sasa!C47+Zambo!C47</f>
        <v>122</v>
      </c>
      <c r="D47" s="32">
        <f>NMIF!D47+Cabadbaran!D46+Iligan!D47+Sasa!D47+Zambo!D47</f>
        <v>140</v>
      </c>
      <c r="E47" s="32">
        <f>NMIF!E47+Cabadbaran!E46+Iligan!E47+Sasa!E47+Zambo!E47</f>
        <v>105</v>
      </c>
      <c r="F47" s="32">
        <f t="shared" si="11"/>
        <v>367</v>
      </c>
      <c r="G47" s="35">
        <f>NMIF!F47+Cabadbaran!F46+Iligan!F47+Sasa!F47+Zambo!F47</f>
        <v>139</v>
      </c>
      <c r="H47" s="35">
        <f>NMIF!G47+Cabadbaran!G46+Iligan!G47+Sasa!G47+Zambo!G47</f>
        <v>131</v>
      </c>
      <c r="I47" s="35">
        <f>NMIF!H47+Cabadbaran!H46+Iligan!H47+Sasa!H47+Zambo!H47</f>
        <v>183</v>
      </c>
      <c r="J47" s="35">
        <f t="shared" si="12"/>
        <v>453</v>
      </c>
      <c r="K47" s="41">
        <f>NMIF!I47+Cabadbaran!I46+Iligan!I47+Sasa!I47+Zambo!I47</f>
        <v>165</v>
      </c>
      <c r="L47" s="41">
        <f>NMIF!J47+Cabadbaran!J46+Iligan!J47+Sasa!J47+Zambo!J47</f>
        <v>132</v>
      </c>
      <c r="M47" s="41">
        <f>NMIF!K47+Cabadbaran!K46+Iligan!K47+Sasa!K47+Zambo!K47</f>
        <v>138</v>
      </c>
      <c r="N47" s="41">
        <f t="shared" si="13"/>
        <v>435</v>
      </c>
      <c r="O47" s="43">
        <f>NMIF!L47+Cabadbaran!L46+Iligan!L47+Sasa!L47+Zambo!L47</f>
        <v>127</v>
      </c>
      <c r="P47" s="43">
        <f>NMIF!M47+Cabadbaran!M46+Iligan!M47+Sasa!M47+Zambo!M47</f>
        <v>117</v>
      </c>
      <c r="Q47" s="43">
        <f>NMIF!N47+Cabadbaran!N46+Iligan!N47+Sasa!N47+Zambo!N47</f>
        <v>98</v>
      </c>
      <c r="R47" s="43">
        <f t="shared" si="14"/>
        <v>342</v>
      </c>
      <c r="S47" s="53">
        <f t="shared" si="10"/>
        <v>1597</v>
      </c>
    </row>
    <row r="48" spans="1:25">
      <c r="A48" s="9" t="s">
        <v>7</v>
      </c>
      <c r="B48" s="11">
        <f>NMIF!B48+Cabadbaran!B47+Iligan!B48+Sasa!B48+Zambo!B48</f>
        <v>0</v>
      </c>
      <c r="C48" s="32">
        <f>NMIF!C48+Cabadbaran!C47+Iligan!C48+Sasa!C48+Zambo!C48</f>
        <v>0</v>
      </c>
      <c r="D48" s="32">
        <f>NMIF!D48+Cabadbaran!D47+Iligan!D48+Sasa!D48+Zambo!D48</f>
        <v>0</v>
      </c>
      <c r="E48" s="32">
        <f>NMIF!E48+Cabadbaran!E47+Iligan!E48+Sasa!E48+Zambo!E48</f>
        <v>0</v>
      </c>
      <c r="F48" s="32">
        <f t="shared" si="11"/>
        <v>0</v>
      </c>
      <c r="G48" s="35">
        <f>NMIF!F48+Cabadbaran!F47+Iligan!F48+Sasa!F48+Zambo!F48</f>
        <v>0</v>
      </c>
      <c r="H48" s="35">
        <f>NMIF!G48+Cabadbaran!G47+Iligan!G48+Sasa!G48+Zambo!G48</f>
        <v>0</v>
      </c>
      <c r="I48" s="35">
        <f>NMIF!H48+Cabadbaran!H47+Iligan!H48+Sasa!H48+Zambo!H48</f>
        <v>0</v>
      </c>
      <c r="J48" s="35">
        <f t="shared" si="12"/>
        <v>0</v>
      </c>
      <c r="K48" s="41">
        <f>NMIF!I48+Cabadbaran!I47+Iligan!I48+Sasa!I48+Zambo!I48</f>
        <v>0</v>
      </c>
      <c r="L48" s="41">
        <f>NMIF!J48+Cabadbaran!J47+Iligan!J48+Sasa!J48+Zambo!J48</f>
        <v>0</v>
      </c>
      <c r="M48" s="41">
        <f>NMIF!K48+Cabadbaran!K47+Iligan!K48+Sasa!K48+Zambo!K48</f>
        <v>0</v>
      </c>
      <c r="N48" s="41">
        <f t="shared" si="13"/>
        <v>0</v>
      </c>
      <c r="O48" s="43">
        <f>NMIF!L48+Cabadbaran!L47+Iligan!L48+Sasa!L48+Zambo!L48</f>
        <v>0</v>
      </c>
      <c r="P48" s="43">
        <f>NMIF!M48+Cabadbaran!M47+Iligan!M48+Sasa!M48+Zambo!M48</f>
        <v>0</v>
      </c>
      <c r="Q48" s="43">
        <f>NMIF!N48+Cabadbaran!N47+Iligan!N48+Sasa!N48+Zambo!N48</f>
        <v>0</v>
      </c>
      <c r="R48" s="43">
        <f t="shared" si="14"/>
        <v>0</v>
      </c>
      <c r="S48" s="53">
        <f t="shared" si="10"/>
        <v>0</v>
      </c>
    </row>
    <row r="49" spans="1:25">
      <c r="A49" s="9" t="s">
        <v>8</v>
      </c>
      <c r="B49" s="11">
        <f>NMIF!B49+Cabadbaran!B48+Iligan!B49+Sasa!B49+Zambo!B49</f>
        <v>0</v>
      </c>
      <c r="C49" s="32">
        <f>NMIF!C49+Cabadbaran!C48+Iligan!C49+Sasa!C49+Zambo!C49</f>
        <v>0</v>
      </c>
      <c r="D49" s="32">
        <f>NMIF!D49+Cabadbaran!D48+Iligan!D49+Sasa!D49+Zambo!D49</f>
        <v>0</v>
      </c>
      <c r="E49" s="32">
        <f>NMIF!E49+Cabadbaran!E48+Iligan!E49+Sasa!E49+Zambo!E49</f>
        <v>0</v>
      </c>
      <c r="F49" s="32">
        <f t="shared" si="11"/>
        <v>0</v>
      </c>
      <c r="G49" s="35">
        <f>NMIF!F49+Cabadbaran!F48+Iligan!F49+Sasa!F49+Zambo!F49</f>
        <v>0</v>
      </c>
      <c r="H49" s="35">
        <f>NMIF!G49+Cabadbaran!G48+Iligan!G49+Sasa!G49+Zambo!G49</f>
        <v>0</v>
      </c>
      <c r="I49" s="35">
        <f>NMIF!H49+Cabadbaran!H48+Iligan!H49+Sasa!H49+Zambo!H49</f>
        <v>0</v>
      </c>
      <c r="J49" s="35">
        <f t="shared" si="12"/>
        <v>0</v>
      </c>
      <c r="K49" s="41">
        <f>NMIF!I49+Cabadbaran!I48+Iligan!I49+Sasa!I49+Zambo!I49</f>
        <v>0</v>
      </c>
      <c r="L49" s="41">
        <f>NMIF!J49+Cabadbaran!J48+Iligan!J49+Sasa!J49+Zambo!J49</f>
        <v>0</v>
      </c>
      <c r="M49" s="41">
        <f>NMIF!K49+Cabadbaran!K48+Iligan!K49+Sasa!K49+Zambo!K49</f>
        <v>0</v>
      </c>
      <c r="N49" s="41">
        <f t="shared" si="13"/>
        <v>0</v>
      </c>
      <c r="O49" s="43">
        <f>NMIF!L49+Cabadbaran!L48+Iligan!L49+Sasa!L49+Zambo!L49</f>
        <v>0</v>
      </c>
      <c r="P49" s="43">
        <f>NMIF!M49+Cabadbaran!M48+Iligan!M49+Sasa!M49+Zambo!M49</f>
        <v>0</v>
      </c>
      <c r="Q49" s="43">
        <f>NMIF!N49+Cabadbaran!N48+Iligan!N49+Sasa!N49+Zambo!N49</f>
        <v>0</v>
      </c>
      <c r="R49" s="43">
        <f t="shared" si="14"/>
        <v>0</v>
      </c>
      <c r="S49" s="53">
        <f t="shared" si="10"/>
        <v>0</v>
      </c>
    </row>
    <row r="50" spans="1:25">
      <c r="A50" s="9" t="s">
        <v>13</v>
      </c>
      <c r="B50" s="11">
        <f>NMIF!B50+Cabadbaran!B49+Iligan!B50+Sasa!B50+Zambo!B50</f>
        <v>0</v>
      </c>
      <c r="C50" s="32">
        <f>NMIF!C50+Cabadbaran!C49+Iligan!C50+Sasa!C50+Zambo!C50</f>
        <v>0</v>
      </c>
      <c r="D50" s="32">
        <f>NMIF!D50+Cabadbaran!D49+Iligan!D50+Sasa!D50+Zambo!D50</f>
        <v>0</v>
      </c>
      <c r="E50" s="32">
        <f>NMIF!E50+Cabadbaran!E49+Iligan!E50+Sasa!E50+Zambo!E50</f>
        <v>0</v>
      </c>
      <c r="F50" s="32">
        <f t="shared" si="11"/>
        <v>0</v>
      </c>
      <c r="G50" s="35">
        <f>NMIF!F50+Cabadbaran!F49+Iligan!F50+Sasa!F50+Zambo!F50</f>
        <v>0</v>
      </c>
      <c r="H50" s="35">
        <f>NMIF!G50+Cabadbaran!G49+Iligan!G50+Sasa!G50+Zambo!G50</f>
        <v>0</v>
      </c>
      <c r="I50" s="35">
        <f>NMIF!H50+Cabadbaran!H49+Iligan!H50+Sasa!H50+Zambo!H50</f>
        <v>0</v>
      </c>
      <c r="J50" s="35">
        <f t="shared" si="12"/>
        <v>0</v>
      </c>
      <c r="K50" s="41">
        <f>NMIF!I50+Cabadbaran!I49+Iligan!I50+Sasa!I50+Zambo!I50</f>
        <v>0</v>
      </c>
      <c r="L50" s="41">
        <f>NMIF!J50+Cabadbaran!J49+Iligan!J50+Sasa!J50+Zambo!J50</f>
        <v>0</v>
      </c>
      <c r="M50" s="41">
        <f>NMIF!K50+Cabadbaran!K49+Iligan!K50+Sasa!K50+Zambo!K50</f>
        <v>0</v>
      </c>
      <c r="N50" s="41">
        <f t="shared" si="13"/>
        <v>0</v>
      </c>
      <c r="O50" s="43">
        <f>NMIF!L50+Cabadbaran!L49+Iligan!L50+Sasa!L50+Zambo!L50</f>
        <v>0</v>
      </c>
      <c r="P50" s="43">
        <f>NMIF!M50+Cabadbaran!M49+Iligan!M50+Sasa!M50+Zambo!M50</f>
        <v>0</v>
      </c>
      <c r="Q50" s="43">
        <f>NMIF!N50+Cabadbaran!N49+Iligan!N50+Sasa!N50+Zambo!N50</f>
        <v>0</v>
      </c>
      <c r="R50" s="43">
        <f t="shared" si="14"/>
        <v>0</v>
      </c>
      <c r="S50" s="54">
        <f t="shared" si="10"/>
        <v>0</v>
      </c>
    </row>
    <row r="51" spans="1:25" ht="14.4" customHeight="1">
      <c r="A51" s="9" t="s">
        <v>14</v>
      </c>
      <c r="B51" s="11">
        <f>NMIF!B51+Cabadbaran!B50+Iligan!B51+Sasa!B51+Zambo!B51</f>
        <v>0</v>
      </c>
      <c r="C51" s="32">
        <f>NMIF!C51+Cabadbaran!C50+Iligan!C51+Sasa!C51+Zambo!C51</f>
        <v>0</v>
      </c>
      <c r="D51" s="32">
        <f>NMIF!D51+Cabadbaran!D50+Iligan!D51+Sasa!D51+Zambo!D51</f>
        <v>0</v>
      </c>
      <c r="E51" s="32">
        <f>NMIF!E51+Cabadbaran!E50+Iligan!E51+Sasa!E51+Zambo!E51</f>
        <v>0</v>
      </c>
      <c r="F51" s="32">
        <f t="shared" si="11"/>
        <v>0</v>
      </c>
      <c r="G51" s="35">
        <f>NMIF!F51+Cabadbaran!F50+Iligan!F51+Sasa!F51+Zambo!F51</f>
        <v>0</v>
      </c>
      <c r="H51" s="35">
        <f>NMIF!G51+Cabadbaran!G50+Iligan!G51+Sasa!G51+Zambo!G51</f>
        <v>0</v>
      </c>
      <c r="I51" s="35">
        <f>NMIF!H51+Cabadbaran!H50+Iligan!H51+Sasa!H51+Zambo!H51</f>
        <v>0</v>
      </c>
      <c r="J51" s="35">
        <f t="shared" si="12"/>
        <v>0</v>
      </c>
      <c r="K51" s="41">
        <f>NMIF!I51+Cabadbaran!I50+Iligan!I51+Sasa!I51+Zambo!I51</f>
        <v>0</v>
      </c>
      <c r="L51" s="41">
        <f>NMIF!J51+Cabadbaran!J50+Iligan!J51+Sasa!J51+Zambo!J51</f>
        <v>0</v>
      </c>
      <c r="M51" s="41">
        <f>NMIF!K51+Cabadbaran!K50+Iligan!K51+Sasa!K51+Zambo!K51</f>
        <v>0</v>
      </c>
      <c r="N51" s="41">
        <f t="shared" si="13"/>
        <v>0</v>
      </c>
      <c r="O51" s="43">
        <f>NMIF!L51+Cabadbaran!L50+Iligan!L51+Sasa!L51+Zambo!L51</f>
        <v>0</v>
      </c>
      <c r="P51" s="43">
        <f>NMIF!M51+Cabadbaran!M50+Iligan!M51+Sasa!M51+Zambo!M51</f>
        <v>0</v>
      </c>
      <c r="Q51" s="43">
        <f>NMIF!N51+Cabadbaran!N50+Iligan!N51+Sasa!N51+Zambo!N51</f>
        <v>0</v>
      </c>
      <c r="R51" s="43">
        <f t="shared" si="14"/>
        <v>0</v>
      </c>
      <c r="S51" s="53">
        <f t="shared" si="10"/>
        <v>0</v>
      </c>
    </row>
    <row r="52" spans="1:25" ht="14.4" customHeight="1">
      <c r="A52" s="9" t="s">
        <v>15</v>
      </c>
      <c r="B52" s="11">
        <f>NMIF!B52+Cabadbaran!B51+Iligan!B52+Sasa!B52+Zambo!B52</f>
        <v>0</v>
      </c>
      <c r="C52" s="32">
        <f>NMIF!C52+Cabadbaran!C51+Iligan!C52+Sasa!C52+Zambo!C52</f>
        <v>0</v>
      </c>
      <c r="D52" s="32">
        <f>NMIF!D52+Cabadbaran!D51+Iligan!D52+Sasa!D52+Zambo!D52</f>
        <v>0</v>
      </c>
      <c r="E52" s="32">
        <f>NMIF!E52+Cabadbaran!E51+Iligan!E52+Sasa!E52+Zambo!E52</f>
        <v>0</v>
      </c>
      <c r="F52" s="32">
        <f t="shared" si="11"/>
        <v>0</v>
      </c>
      <c r="G52" s="35">
        <f>NMIF!F52+Cabadbaran!F51+Iligan!F52+Sasa!F52+Zambo!F52</f>
        <v>0</v>
      </c>
      <c r="H52" s="35">
        <f>NMIF!G52+Cabadbaran!G51+Iligan!G52+Sasa!G52+Zambo!G52</f>
        <v>0</v>
      </c>
      <c r="I52" s="35">
        <f>NMIF!H52+Cabadbaran!H51+Iligan!H52+Sasa!H52+Zambo!H52</f>
        <v>0</v>
      </c>
      <c r="J52" s="35">
        <f t="shared" si="12"/>
        <v>0</v>
      </c>
      <c r="K52" s="41">
        <f>NMIF!I52+Cabadbaran!I51+Iligan!I52+Sasa!I52+Zambo!I52</f>
        <v>0</v>
      </c>
      <c r="L52" s="41">
        <f>NMIF!J52+Cabadbaran!J51+Iligan!J52+Sasa!J52+Zambo!J52</f>
        <v>0</v>
      </c>
      <c r="M52" s="41">
        <f>NMIF!K52+Cabadbaran!K51+Iligan!K52+Sasa!K52+Zambo!K52</f>
        <v>0</v>
      </c>
      <c r="N52" s="41">
        <f t="shared" si="13"/>
        <v>0</v>
      </c>
      <c r="O52" s="43">
        <f>NMIF!L52+Cabadbaran!L51+Iligan!L52+Sasa!L52+Zambo!L52</f>
        <v>0</v>
      </c>
      <c r="P52" s="43">
        <f>NMIF!M52+Cabadbaran!M51+Iligan!M52+Sasa!M52+Zambo!M52</f>
        <v>0</v>
      </c>
      <c r="Q52" s="43">
        <f>NMIF!N52+Cabadbaran!N51+Iligan!N52+Sasa!N52+Zambo!N52</f>
        <v>0</v>
      </c>
      <c r="R52" s="43">
        <f t="shared" si="14"/>
        <v>0</v>
      </c>
      <c r="S52" s="53">
        <f t="shared" si="10"/>
        <v>0</v>
      </c>
      <c r="V52" s="130" t="s">
        <v>46</v>
      </c>
      <c r="W52" s="130"/>
      <c r="X52" s="130"/>
    </row>
    <row r="53" spans="1:25">
      <c r="A53" s="9" t="s">
        <v>4</v>
      </c>
      <c r="B53" s="11">
        <f>NMIF!B53+Cabadbaran!B52+Iligan!B53+Sasa!B53+Zambo!B53</f>
        <v>0</v>
      </c>
      <c r="C53" s="32">
        <f>NMIF!C53+Cabadbaran!C52+Iligan!C53+Sasa!C53+Zambo!C53</f>
        <v>0</v>
      </c>
      <c r="D53" s="32">
        <f>NMIF!D53+Cabadbaran!D52+Iligan!D53+Sasa!D53+Zambo!D53</f>
        <v>0</v>
      </c>
      <c r="E53" s="32">
        <f>NMIF!E53+Cabadbaran!E52+Iligan!E53+Sasa!E53+Zambo!E53</f>
        <v>0</v>
      </c>
      <c r="F53" s="32">
        <f t="shared" si="11"/>
        <v>0</v>
      </c>
      <c r="G53" s="35">
        <f>NMIF!F53+Cabadbaran!F52+Iligan!F53+Sasa!F53+Zambo!F53</f>
        <v>0</v>
      </c>
      <c r="H53" s="35">
        <f>NMIF!G53+Cabadbaran!G52+Iligan!G53+Sasa!G53+Zambo!G53</f>
        <v>0</v>
      </c>
      <c r="I53" s="35">
        <f>NMIF!H53+Cabadbaran!H52+Iligan!H53+Sasa!H53+Zambo!H53</f>
        <v>0</v>
      </c>
      <c r="J53" s="35">
        <f t="shared" si="12"/>
        <v>0</v>
      </c>
      <c r="K53" s="41">
        <f>NMIF!I53+Cabadbaran!I52+Iligan!I53+Sasa!I53+Zambo!I53</f>
        <v>0</v>
      </c>
      <c r="L53" s="41">
        <f>NMIF!J53+Cabadbaran!J52+Iligan!J53+Sasa!J53+Zambo!J53</f>
        <v>0</v>
      </c>
      <c r="M53" s="41">
        <f>NMIF!K53+Cabadbaran!K52+Iligan!K53+Sasa!K53+Zambo!K53</f>
        <v>0</v>
      </c>
      <c r="N53" s="41">
        <f t="shared" si="13"/>
        <v>0</v>
      </c>
      <c r="O53" s="43">
        <f>NMIF!L53+Cabadbaran!L52+Iligan!L53+Sasa!L53+Zambo!L53</f>
        <v>0</v>
      </c>
      <c r="P53" s="43">
        <f>NMIF!M53+Cabadbaran!M52+Iligan!M53+Sasa!M53+Zambo!M53</f>
        <v>0</v>
      </c>
      <c r="Q53" s="43">
        <f>NMIF!N53+Cabadbaran!N52+Iligan!N53+Sasa!N53+Zambo!N53</f>
        <v>0</v>
      </c>
      <c r="R53" s="43">
        <f t="shared" si="14"/>
        <v>0</v>
      </c>
      <c r="S53" s="53">
        <f t="shared" si="10"/>
        <v>0</v>
      </c>
      <c r="V53" s="130"/>
      <c r="W53" s="130"/>
      <c r="X53" s="130"/>
    </row>
    <row r="54" spans="1:25" ht="18">
      <c r="A54" s="9" t="s">
        <v>12</v>
      </c>
      <c r="B54" s="11">
        <f>NMIF!B54+Cabadbaran!B53+Iligan!B54+Sasa!B54+Zambo!B54</f>
        <v>0</v>
      </c>
      <c r="C54" s="32">
        <f>NMIF!C54+Cabadbaran!C53+Iligan!C54+Sasa!C54+Zambo!C54</f>
        <v>0</v>
      </c>
      <c r="D54" s="32">
        <f>NMIF!D54+Cabadbaran!D53+Iligan!D54+Sasa!D54+Zambo!D54</f>
        <v>0</v>
      </c>
      <c r="E54" s="32">
        <f>NMIF!E54+Cabadbaran!E53+Iligan!E54+Sasa!E54+Zambo!E54</f>
        <v>0</v>
      </c>
      <c r="F54" s="32">
        <f t="shared" si="11"/>
        <v>0</v>
      </c>
      <c r="G54" s="35">
        <f>NMIF!F54+Cabadbaran!F53+Iligan!F54+Sasa!F54+Zambo!F54</f>
        <v>0</v>
      </c>
      <c r="H54" s="35">
        <f>NMIF!G54+Cabadbaran!G53+Iligan!G54+Sasa!G54+Zambo!G54</f>
        <v>0</v>
      </c>
      <c r="I54" s="35">
        <f>NMIF!H54+Cabadbaran!H53+Iligan!H54+Sasa!H54+Zambo!H54</f>
        <v>0</v>
      </c>
      <c r="J54" s="35">
        <f t="shared" si="12"/>
        <v>0</v>
      </c>
      <c r="K54" s="41">
        <f>NMIF!I54+Cabadbaran!I53+Iligan!I54+Sasa!I54+Zambo!I54</f>
        <v>0</v>
      </c>
      <c r="L54" s="41">
        <f>NMIF!J54+Cabadbaran!J53+Iligan!J54+Sasa!J54+Zambo!J54</f>
        <v>0</v>
      </c>
      <c r="M54" s="41">
        <f>NMIF!K54+Cabadbaran!K53+Iligan!K54+Sasa!K54+Zambo!K54</f>
        <v>0</v>
      </c>
      <c r="N54" s="41">
        <f t="shared" si="13"/>
        <v>0</v>
      </c>
      <c r="O54" s="43">
        <f>NMIF!L54+Cabadbaran!L53+Iligan!L54+Sasa!L54+Zambo!L54</f>
        <v>0</v>
      </c>
      <c r="P54" s="43">
        <f>NMIF!M54+Cabadbaran!M53+Iligan!M54+Sasa!M54+Zambo!M54</f>
        <v>0</v>
      </c>
      <c r="Q54" s="43">
        <f>NMIF!N54+Cabadbaran!N53+Iligan!N54+Sasa!N54+Zambo!N54</f>
        <v>0</v>
      </c>
      <c r="R54" s="43">
        <f t="shared" si="14"/>
        <v>0</v>
      </c>
      <c r="S54" s="53">
        <f t="shared" si="10"/>
        <v>0</v>
      </c>
      <c r="W54" s="57">
        <f>NMIF!T54+Cabadbaran!T54+Iligan!T54+Sasa!T54+Zambo!Q54</f>
        <v>312492.93636363634</v>
      </c>
    </row>
    <row r="55" spans="1:25" ht="18.600000000000001" customHeight="1" thickBot="1">
      <c r="A55" s="9" t="s">
        <v>30</v>
      </c>
      <c r="B55" s="11">
        <f>NMIF!B55+Cabadbaran!B54+Iligan!B55+Sasa!B55+Zambo!B55</f>
        <v>16</v>
      </c>
      <c r="C55" s="32">
        <f>NMIF!C55+Cabadbaran!C54+Iligan!C55+Sasa!C55+Zambo!C55</f>
        <v>2</v>
      </c>
      <c r="D55" s="32">
        <f>NMIF!D55+Cabadbaran!D54+Iligan!D55+Sasa!D55+Zambo!D55</f>
        <v>1</v>
      </c>
      <c r="E55" s="32">
        <f>NMIF!E55+Cabadbaran!E54+Iligan!E55+Sasa!E55+Zambo!E55</f>
        <v>1</v>
      </c>
      <c r="F55" s="32">
        <f t="shared" si="11"/>
        <v>4</v>
      </c>
      <c r="G55" s="35">
        <f>NMIF!F55+Cabadbaran!F54+Iligan!F55+Sasa!F55+Zambo!F55</f>
        <v>2</v>
      </c>
      <c r="H55" s="35">
        <f>NMIF!G55+Cabadbaran!G54+Iligan!G55+Sasa!G55+Zambo!G55</f>
        <v>1</v>
      </c>
      <c r="I55" s="35">
        <f>NMIF!H55+Cabadbaran!H54+Iligan!H55+Sasa!H55+Zambo!H55</f>
        <v>1</v>
      </c>
      <c r="J55" s="35">
        <f t="shared" si="12"/>
        <v>4</v>
      </c>
      <c r="K55" s="41">
        <f>NMIF!I55+Cabadbaran!I54+Iligan!I55+Sasa!I55+Zambo!I55</f>
        <v>0</v>
      </c>
      <c r="L55" s="41">
        <f>NMIF!J55+Cabadbaran!J54+Iligan!J55+Sasa!J55+Zambo!J55</f>
        <v>1</v>
      </c>
      <c r="M55" s="41">
        <f>NMIF!K55+Cabadbaran!K54+Iligan!K55+Sasa!K55+Zambo!K55</f>
        <v>1</v>
      </c>
      <c r="N55" s="41">
        <f t="shared" si="13"/>
        <v>2</v>
      </c>
      <c r="O55" s="43">
        <f>NMIF!L55+Cabadbaran!L54+Iligan!L55+Sasa!L55+Zambo!L55</f>
        <v>0</v>
      </c>
      <c r="P55" s="43">
        <f>NMIF!M55+Cabadbaran!M54+Iligan!M55+Sasa!M55+Zambo!M55</f>
        <v>0</v>
      </c>
      <c r="Q55" s="43">
        <f>NMIF!N55+Cabadbaran!N54+Iligan!N55+Sasa!N55+Zambo!N55</f>
        <v>0</v>
      </c>
      <c r="R55" s="43">
        <f t="shared" si="14"/>
        <v>0</v>
      </c>
      <c r="S55" s="54">
        <f t="shared" si="10"/>
        <v>10</v>
      </c>
      <c r="V55" s="134"/>
      <c r="W55" s="134"/>
    </row>
    <row r="56" spans="1:25" ht="18.600000000000001" thickBot="1">
      <c r="A56" s="29" t="s">
        <v>9</v>
      </c>
      <c r="B56" s="11">
        <f>NMIF!B56+Cabadbaran!B55+Iligan!B56+Sasa!B56+Zambo!B56</f>
        <v>0</v>
      </c>
      <c r="C56" s="33">
        <f>NMIF!C56+Cabadbaran!C55+Iligan!C56+Sasa!C56+Zambo!C56</f>
        <v>10514.5</v>
      </c>
      <c r="D56" s="33">
        <f>NMIF!D56+Cabadbaran!D55+Iligan!D56+Sasa!D56+Zambo!D56</f>
        <v>10419</v>
      </c>
      <c r="E56" s="33">
        <f>NMIF!E56+Cabadbaran!E55+Iligan!E56+Sasa!E56+Zambo!E56</f>
        <v>9987.2000000000007</v>
      </c>
      <c r="F56" s="33">
        <f t="shared" si="11"/>
        <v>30920.7</v>
      </c>
      <c r="G56" s="35">
        <f>NMIF!F56+Cabadbaran!F55+Iligan!F56+Sasa!F56+Zambo!F56</f>
        <v>9850</v>
      </c>
      <c r="H56" s="35">
        <f>NMIF!G56+Cabadbaran!G55+Iligan!G56+Sasa!G56+Zambo!G56</f>
        <v>10647</v>
      </c>
      <c r="I56" s="35">
        <f>NMIF!H56+Cabadbaran!H55+Iligan!H56+Sasa!H56+Zambo!H56</f>
        <v>11242.5</v>
      </c>
      <c r="J56" s="36">
        <f t="shared" si="12"/>
        <v>31739.5</v>
      </c>
      <c r="K56" s="41">
        <f>NMIF!I56+Cabadbaran!I55+Iligan!I56+Sasa!I56+Zambo!I56</f>
        <v>11535.5</v>
      </c>
      <c r="L56" s="41">
        <f>NMIF!J56+Cabadbaran!J55+Iligan!J56+Sasa!J56+Zambo!J56</f>
        <v>11946</v>
      </c>
      <c r="M56" s="41">
        <f>NMIF!K56+Cabadbaran!K55+Iligan!K56+Sasa!K56+Zambo!K56</f>
        <v>11695</v>
      </c>
      <c r="N56" s="42">
        <f t="shared" si="13"/>
        <v>35176.5</v>
      </c>
      <c r="O56" s="43">
        <f>NMIF!L56+Cabadbaran!L55+Iligan!L56+Sasa!L56+Zambo!L56</f>
        <v>12069.5</v>
      </c>
      <c r="P56" s="43">
        <f>NMIF!M56+Cabadbaran!M55+Iligan!M56+Sasa!M56+Zambo!M56</f>
        <v>11195.5</v>
      </c>
      <c r="Q56" s="43">
        <f>NMIF!N56+Cabadbaran!N55+Iligan!N56+Sasa!N56+Zambo!N56</f>
        <v>11325.5</v>
      </c>
      <c r="R56" s="44">
        <f t="shared" si="14"/>
        <v>34590.5</v>
      </c>
      <c r="S56" s="53">
        <f>R56+N56+J56+F56</f>
        <v>132427.20000000001</v>
      </c>
      <c r="V56" s="131">
        <f>NMIF!S56+Cabadbaran!S55+Iligan!S56+Sasa!S56+Zambo!P56</f>
        <v>368888.13636363635</v>
      </c>
      <c r="W56" s="132"/>
      <c r="X56" s="133" t="s">
        <v>45</v>
      </c>
      <c r="Y56" s="133"/>
    </row>
    <row r="57" spans="1:25" ht="15" thickTop="1">
      <c r="S57" s="71"/>
      <c r="W57" s="71"/>
    </row>
    <row r="58" spans="1:25">
      <c r="W58" s="72"/>
    </row>
    <row r="60" spans="1:25" ht="21">
      <c r="A60" s="2" t="s">
        <v>69</v>
      </c>
      <c r="T60" s="48"/>
    </row>
    <row r="61" spans="1:25" ht="15" thickBot="1">
      <c r="A61" s="58" t="s">
        <v>50</v>
      </c>
      <c r="B61" s="60">
        <f>NMIF!B61+Cabadbaran!B60+Iligan!B61+Sasa!B61+Zambo!B61</f>
        <v>44</v>
      </c>
      <c r="C61" s="137">
        <v>2019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8"/>
      <c r="T61" s="48" t="s">
        <v>28</v>
      </c>
    </row>
    <row r="62" spans="1:25" ht="15" thickTop="1">
      <c r="A62" s="15" t="s">
        <v>0</v>
      </c>
      <c r="B62" s="59" t="s">
        <v>10</v>
      </c>
      <c r="C62" s="37" t="s">
        <v>16</v>
      </c>
      <c r="D62" s="34" t="s">
        <v>17</v>
      </c>
      <c r="E62" s="38" t="s">
        <v>18</v>
      </c>
      <c r="F62" s="34" t="s">
        <v>39</v>
      </c>
      <c r="G62" s="39" t="s">
        <v>19</v>
      </c>
      <c r="H62" s="34" t="s">
        <v>20</v>
      </c>
      <c r="I62" s="38" t="s">
        <v>21</v>
      </c>
      <c r="J62" s="34" t="s">
        <v>42</v>
      </c>
      <c r="K62" s="37" t="s">
        <v>22</v>
      </c>
      <c r="L62" s="34" t="s">
        <v>23</v>
      </c>
      <c r="M62" s="38" t="s">
        <v>24</v>
      </c>
      <c r="N62" s="34" t="s">
        <v>41</v>
      </c>
      <c r="O62" s="37" t="s">
        <v>25</v>
      </c>
      <c r="P62" s="34" t="s">
        <v>26</v>
      </c>
      <c r="Q62" s="40" t="s">
        <v>27</v>
      </c>
      <c r="R62" s="34" t="s">
        <v>40</v>
      </c>
      <c r="S62" s="34" t="s">
        <v>43</v>
      </c>
      <c r="T62" s="48" t="s">
        <v>28</v>
      </c>
    </row>
    <row r="63" spans="1:25">
      <c r="A63" s="9" t="s">
        <v>1</v>
      </c>
      <c r="B63" s="11">
        <f>NMIF!B63+Cabadbaran!B62+Iligan!B63+Sasa!B63+Zambo!B63</f>
        <v>0</v>
      </c>
      <c r="C63" s="32">
        <f>NMIF!C63+Cabadbaran!C62+Iligan!C63+Sasa!C63+Zambo!C63</f>
        <v>0</v>
      </c>
      <c r="D63" s="32">
        <f>NMIF!D63+Cabadbaran!D62+Iligan!D63+Sasa!D63+Zambo!D63</f>
        <v>0</v>
      </c>
      <c r="E63" s="32">
        <f>NMIF!E63+Cabadbaran!E62+Iligan!E63+Sasa!E63+Zambo!E63</f>
        <v>0</v>
      </c>
      <c r="F63" s="32">
        <f>C63+D63+E63</f>
        <v>0</v>
      </c>
      <c r="G63" s="35">
        <f>NMIF!F63+Cabadbaran!F62+Iligan!F63+Sasa!F63+Zambo!F63</f>
        <v>0</v>
      </c>
      <c r="H63" s="35">
        <f>NMIF!G63+Cabadbaran!G62+Iligan!G63+Sasa!G63+Zambo!G63</f>
        <v>0</v>
      </c>
      <c r="I63" s="35">
        <f>NMIF!H63+Cabadbaran!H62+Iligan!H63+Sasa!H63+Zambo!H63</f>
        <v>0</v>
      </c>
      <c r="J63" s="35">
        <f>G63+H63+I63</f>
        <v>0</v>
      </c>
      <c r="K63" s="41">
        <f>NMIF!I63+Cabadbaran!I62+Iligan!I63+Sasa!I63+Zambo!I63</f>
        <v>0</v>
      </c>
      <c r="L63" s="41">
        <f>NMIF!J63+Cabadbaran!J62+Iligan!J63+Sasa!J63+Zambo!J63</f>
        <v>0</v>
      </c>
      <c r="M63" s="41">
        <f>NMIF!K63+Cabadbaran!K62+Iligan!K63+Sasa!K63+Zambo!K63</f>
        <v>0</v>
      </c>
      <c r="N63" s="41">
        <f>K63+L63+M63</f>
        <v>0</v>
      </c>
      <c r="O63" s="43">
        <f>NMIF!L63+Cabadbaran!L62+Iligan!L63+Sasa!L63+Zambo!L63</f>
        <v>0</v>
      </c>
      <c r="P63" s="43">
        <f>NMIF!M63+Cabadbaran!M62+Iligan!M63+Sasa!M63+Zambo!M63</f>
        <v>0</v>
      </c>
      <c r="Q63" s="43">
        <f>NMIF!N63+Cabadbaran!N62+Iligan!N63+Sasa!N63+Zambo!N63</f>
        <v>0</v>
      </c>
      <c r="R63" s="43">
        <f>O63+P63+Q63</f>
        <v>0</v>
      </c>
      <c r="S63" s="53">
        <f t="shared" ref="S63:S75" si="15">R63+N63+J63+F63</f>
        <v>0</v>
      </c>
      <c r="T63" s="48" t="s">
        <v>28</v>
      </c>
    </row>
    <row r="64" spans="1:25">
      <c r="A64" s="9" t="s">
        <v>2</v>
      </c>
      <c r="B64" s="11">
        <f>NMIF!B64+Cabadbaran!B63+Iligan!B64+Sasa!B64+Zambo!B64</f>
        <v>0</v>
      </c>
      <c r="C64" s="32">
        <f>NMIF!C64+Cabadbaran!C63+Iligan!C64+Sasa!C64+Zambo!C64</f>
        <v>0</v>
      </c>
      <c r="D64" s="32">
        <f>NMIF!D64+Cabadbaran!D63+Iligan!D64+Sasa!D64+Zambo!D64</f>
        <v>0</v>
      </c>
      <c r="E64" s="32">
        <f>NMIF!E64+Cabadbaran!E63+Iligan!E64+Sasa!E64+Zambo!E64</f>
        <v>0</v>
      </c>
      <c r="F64" s="32">
        <f t="shared" ref="F64:F76" si="16">C64+D64+E64</f>
        <v>0</v>
      </c>
      <c r="G64" s="35">
        <f>NMIF!F64+Cabadbaran!F63+Iligan!F64+Sasa!F64+Zambo!F64</f>
        <v>0</v>
      </c>
      <c r="H64" s="35">
        <f>NMIF!G64+Cabadbaran!G63+Iligan!G64+Sasa!G64+Zambo!G64</f>
        <v>0</v>
      </c>
      <c r="I64" s="35">
        <f>NMIF!H64+Cabadbaran!H63+Iligan!H64+Sasa!H64+Zambo!H64</f>
        <v>0</v>
      </c>
      <c r="J64" s="35">
        <f t="shared" ref="J64:J76" si="17">G64+H64+I64</f>
        <v>0</v>
      </c>
      <c r="K64" s="41">
        <f>NMIF!I64+Cabadbaran!I63+Iligan!I64+Sasa!I64+Zambo!I64</f>
        <v>0</v>
      </c>
      <c r="L64" s="41">
        <f>NMIF!J64+Cabadbaran!J63+Iligan!J64+Sasa!J64+Zambo!J64</f>
        <v>0</v>
      </c>
      <c r="M64" s="41">
        <f>NMIF!K64+Cabadbaran!K63+Iligan!K64+Sasa!K64+Zambo!K64</f>
        <v>0</v>
      </c>
      <c r="N64" s="41">
        <f t="shared" ref="N64:N76" si="18">K64+L64+M64</f>
        <v>0</v>
      </c>
      <c r="O64" s="43">
        <f>NMIF!L64+Cabadbaran!L63+Iligan!L64+Sasa!L64+Zambo!L64</f>
        <v>0</v>
      </c>
      <c r="P64" s="43">
        <f>NMIF!M64+Cabadbaran!M63+Iligan!M64+Sasa!M64+Zambo!M64</f>
        <v>0</v>
      </c>
      <c r="Q64" s="43">
        <f>NMIF!N64+Cabadbaran!N63+Iligan!N64+Sasa!N64+Zambo!N64</f>
        <v>0</v>
      </c>
      <c r="R64" s="43">
        <f t="shared" ref="R64:R76" si="19">O64+P64+Q64</f>
        <v>0</v>
      </c>
      <c r="S64" s="53">
        <f t="shared" si="15"/>
        <v>0</v>
      </c>
      <c r="T64" s="48" t="s">
        <v>28</v>
      </c>
    </row>
    <row r="65" spans="1:25">
      <c r="A65" s="9" t="s">
        <v>5</v>
      </c>
      <c r="B65" s="11">
        <f>NMIF!B65+Cabadbaran!B64+Iligan!B65+Sasa!B65+Zambo!B65</f>
        <v>0</v>
      </c>
      <c r="C65" s="32">
        <f>NMIF!C65+Cabadbaran!C64+Iligan!C65+Sasa!C65+Zambo!C65</f>
        <v>0</v>
      </c>
      <c r="D65" s="32">
        <f>NMIF!D65+Cabadbaran!D64+Iligan!D65+Sasa!D65+Zambo!D65</f>
        <v>0</v>
      </c>
      <c r="E65" s="32">
        <f>NMIF!E65+Cabadbaran!E64+Iligan!E65+Sasa!E65+Zambo!E65</f>
        <v>0</v>
      </c>
      <c r="F65" s="32">
        <f t="shared" si="16"/>
        <v>0</v>
      </c>
      <c r="G65" s="35">
        <f>NMIF!F65+Cabadbaran!F64+Iligan!F65+Sasa!F65+Zambo!F65</f>
        <v>0</v>
      </c>
      <c r="H65" s="35">
        <f>NMIF!G65+Cabadbaran!G64+Iligan!G65+Sasa!G65+Zambo!G65</f>
        <v>0</v>
      </c>
      <c r="I65" s="35">
        <f>NMIF!H65+Cabadbaran!H64+Iligan!H65+Sasa!H65+Zambo!H65</f>
        <v>0</v>
      </c>
      <c r="J65" s="35">
        <f t="shared" si="17"/>
        <v>0</v>
      </c>
      <c r="K65" s="41">
        <f>NMIF!I65+Cabadbaran!I64+Iligan!I65+Sasa!I65+Zambo!I65</f>
        <v>0</v>
      </c>
      <c r="L65" s="41">
        <f>NMIF!J65+Cabadbaran!J64+Iligan!J65+Sasa!J65+Zambo!J65</f>
        <v>0</v>
      </c>
      <c r="M65" s="41">
        <f>NMIF!K65+Cabadbaran!K64+Iligan!K65+Sasa!K65+Zambo!K65</f>
        <v>0</v>
      </c>
      <c r="N65" s="41">
        <f t="shared" si="18"/>
        <v>0</v>
      </c>
      <c r="O65" s="43">
        <f>NMIF!L65+Cabadbaran!L64+Iligan!L65+Sasa!L65+Zambo!L65</f>
        <v>0</v>
      </c>
      <c r="P65" s="43">
        <f>NMIF!M65+Cabadbaran!M64+Iligan!M65+Sasa!M65+Zambo!M65</f>
        <v>0</v>
      </c>
      <c r="Q65" s="43">
        <f>NMIF!N65+Cabadbaran!N64+Iligan!N65+Sasa!N65+Zambo!N65</f>
        <v>0</v>
      </c>
      <c r="R65" s="43">
        <f t="shared" si="19"/>
        <v>0</v>
      </c>
      <c r="S65" s="53">
        <f t="shared" si="15"/>
        <v>0</v>
      </c>
    </row>
    <row r="66" spans="1:25">
      <c r="A66" s="9" t="s">
        <v>3</v>
      </c>
      <c r="B66" s="11">
        <f>NMIF!B66+Cabadbaran!B65+Iligan!B66+Sasa!B66+Zambo!B66</f>
        <v>0</v>
      </c>
      <c r="C66" s="32">
        <f>NMIF!C66+Cabadbaran!C65+Iligan!C66+Sasa!C66+Zambo!C66</f>
        <v>0</v>
      </c>
      <c r="D66" s="32">
        <f>NMIF!D66+Cabadbaran!D65+Iligan!D66+Sasa!D66+Zambo!D66</f>
        <v>0</v>
      </c>
      <c r="E66" s="32">
        <f>NMIF!E66+Cabadbaran!E65+Iligan!E66+Sasa!E66+Zambo!E66</f>
        <v>0</v>
      </c>
      <c r="F66" s="32">
        <f t="shared" si="16"/>
        <v>0</v>
      </c>
      <c r="G66" s="35">
        <f>NMIF!F66+Cabadbaran!F65+Iligan!F66+Sasa!F66+Zambo!F66</f>
        <v>0</v>
      </c>
      <c r="H66" s="35">
        <f>NMIF!G66+Cabadbaran!G65+Iligan!G66+Sasa!G66+Zambo!G66</f>
        <v>0</v>
      </c>
      <c r="I66" s="35">
        <f>NMIF!H66+Cabadbaran!H65+Iligan!H66+Sasa!H66+Zambo!H66</f>
        <v>0</v>
      </c>
      <c r="J66" s="35">
        <f t="shared" si="17"/>
        <v>0</v>
      </c>
      <c r="K66" s="41">
        <f>NMIF!I66+Cabadbaran!I65+Iligan!I66+Sasa!I66+Zambo!I66</f>
        <v>0</v>
      </c>
      <c r="L66" s="41">
        <f>NMIF!J66+Cabadbaran!J65+Iligan!J66+Sasa!J66+Zambo!J66</f>
        <v>0</v>
      </c>
      <c r="M66" s="41">
        <f>NMIF!K66+Cabadbaran!K65+Iligan!K66+Sasa!K66+Zambo!K66</f>
        <v>0</v>
      </c>
      <c r="N66" s="41">
        <f t="shared" si="18"/>
        <v>0</v>
      </c>
      <c r="O66" s="43">
        <f>NMIF!L66+Cabadbaran!L65+Iligan!L66+Sasa!L66+Zambo!L66</f>
        <v>0</v>
      </c>
      <c r="P66" s="43">
        <f>NMIF!M66+Cabadbaran!M65+Iligan!M66+Sasa!M66+Zambo!M66</f>
        <v>0</v>
      </c>
      <c r="Q66" s="43">
        <f>NMIF!N66+Cabadbaran!N65+Iligan!N66+Sasa!N66+Zambo!N66</f>
        <v>0</v>
      </c>
      <c r="R66" s="43">
        <f t="shared" si="19"/>
        <v>0</v>
      </c>
      <c r="S66" s="53">
        <f t="shared" si="15"/>
        <v>0</v>
      </c>
    </row>
    <row r="67" spans="1:25">
      <c r="A67" s="9" t="s">
        <v>49</v>
      </c>
      <c r="B67" s="11">
        <f>NMIF!B67+Cabadbaran!B66+Iligan!B67+Sasa!B67+Zambo!B67</f>
        <v>176</v>
      </c>
      <c r="C67" s="32">
        <f>NMIF!C67+Cabadbaran!C66+Iligan!C67+Sasa!C67+Zambo!C67</f>
        <v>122</v>
      </c>
      <c r="D67" s="32">
        <f>NMIF!D67+Cabadbaran!D66+Iligan!D67+Sasa!D67+Zambo!D67</f>
        <v>125</v>
      </c>
      <c r="E67" s="32">
        <f>NMIF!E67+Cabadbaran!E66+Iligan!E67+Sasa!E67+Zambo!E67</f>
        <v>141</v>
      </c>
      <c r="F67" s="32">
        <f t="shared" si="16"/>
        <v>388</v>
      </c>
      <c r="G67" s="35">
        <f>NMIF!F67+Cabadbaran!F66+Iligan!F67+Sasa!F67+Zambo!F67</f>
        <v>136</v>
      </c>
      <c r="H67" s="35">
        <f>NMIF!G67+Cabadbaran!G66+Iligan!G67+Sasa!G67+Zambo!G67</f>
        <v>143</v>
      </c>
      <c r="I67" s="35">
        <f>NMIF!H67+Cabadbaran!H66+Iligan!H67+Sasa!H67+Zambo!H67</f>
        <v>142</v>
      </c>
      <c r="J67" s="35">
        <f t="shared" si="17"/>
        <v>421</v>
      </c>
      <c r="K67" s="41">
        <f>NMIF!I67+Cabadbaran!I66+Iligan!I67+Sasa!I67+Zambo!I67</f>
        <v>154</v>
      </c>
      <c r="L67" s="41">
        <f>NMIF!J67+Cabadbaran!J66+Iligan!J67+Sasa!J67+Zambo!J67</f>
        <v>143</v>
      </c>
      <c r="M67" s="41">
        <f>NMIF!K67+Cabadbaran!K66+Iligan!K67+Sasa!K67+Zambo!K67</f>
        <v>142</v>
      </c>
      <c r="N67" s="41">
        <f t="shared" si="18"/>
        <v>439</v>
      </c>
      <c r="O67" s="43">
        <f>NMIF!L67+Cabadbaran!L66+Iligan!L67+Sasa!L67+Zambo!L67</f>
        <v>125</v>
      </c>
      <c r="P67" s="43">
        <f>NMIF!M67+Cabadbaran!M66+Iligan!M67+Sasa!M67+Zambo!M67</f>
        <v>129</v>
      </c>
      <c r="Q67" s="43">
        <f>NMIF!N67+Cabadbaran!N66+Iligan!N67+Sasa!N67+Zambo!N67</f>
        <v>111</v>
      </c>
      <c r="R67" s="43">
        <f t="shared" si="19"/>
        <v>365</v>
      </c>
      <c r="S67" s="53">
        <f t="shared" si="15"/>
        <v>1613</v>
      </c>
    </row>
    <row r="68" spans="1:25">
      <c r="A68" s="9" t="s">
        <v>7</v>
      </c>
      <c r="B68" s="11">
        <f>NMIF!B68+Cabadbaran!B67+Iligan!B68+Sasa!B68+Zambo!B68</f>
        <v>0</v>
      </c>
      <c r="C68" s="32">
        <f>NMIF!C68+Cabadbaran!C67+Iligan!C68+Sasa!C68+Zambo!C68</f>
        <v>0</v>
      </c>
      <c r="D68" s="32">
        <f>NMIF!D68+Cabadbaran!D67+Iligan!D68+Sasa!D68+Zambo!D68</f>
        <v>0</v>
      </c>
      <c r="E68" s="32">
        <f>NMIF!E68+Cabadbaran!E67+Iligan!E68+Sasa!E68+Zambo!E68</f>
        <v>0</v>
      </c>
      <c r="F68" s="32">
        <f t="shared" si="16"/>
        <v>0</v>
      </c>
      <c r="G68" s="35">
        <f>NMIF!F68+Cabadbaran!F67+Iligan!F68+Sasa!F68+Zambo!F68</f>
        <v>0</v>
      </c>
      <c r="H68" s="35">
        <f>NMIF!G68+Cabadbaran!G67+Iligan!G68+Sasa!G68+Zambo!G68</f>
        <v>0</v>
      </c>
      <c r="I68" s="35">
        <f>NMIF!H68+Cabadbaran!H67+Iligan!H68+Sasa!H68+Zambo!H68</f>
        <v>0</v>
      </c>
      <c r="J68" s="35">
        <f t="shared" si="17"/>
        <v>0</v>
      </c>
      <c r="K68" s="41">
        <f>NMIF!I68+Cabadbaran!I67+Iligan!I68+Sasa!I68+Zambo!I68</f>
        <v>0</v>
      </c>
      <c r="L68" s="41">
        <f>NMIF!J68+Cabadbaran!J67+Iligan!J68+Sasa!J68+Zambo!J68</f>
        <v>0</v>
      </c>
      <c r="M68" s="41">
        <f>NMIF!K68+Cabadbaran!K67+Iligan!K68+Sasa!K68+Zambo!K68</f>
        <v>0</v>
      </c>
      <c r="N68" s="41">
        <f t="shared" si="18"/>
        <v>0</v>
      </c>
      <c r="O68" s="43">
        <f>NMIF!L68+Cabadbaran!L67+Iligan!L68+Sasa!L68+Zambo!L68</f>
        <v>0</v>
      </c>
      <c r="P68" s="43">
        <f>NMIF!M68+Cabadbaran!M67+Iligan!M68+Sasa!M68+Zambo!M68</f>
        <v>0</v>
      </c>
      <c r="Q68" s="43">
        <f>NMIF!N68+Cabadbaran!N67+Iligan!N68+Sasa!N68+Zambo!N68</f>
        <v>0</v>
      </c>
      <c r="R68" s="43">
        <f t="shared" si="19"/>
        <v>0</v>
      </c>
      <c r="S68" s="53">
        <f t="shared" si="15"/>
        <v>0</v>
      </c>
    </row>
    <row r="69" spans="1:25">
      <c r="A69" s="9" t="s">
        <v>8</v>
      </c>
      <c r="B69" s="11">
        <f>NMIF!B69+Cabadbaran!B68+Iligan!B69+Sasa!B69+Zambo!B69</f>
        <v>0</v>
      </c>
      <c r="C69" s="32">
        <f>NMIF!C69+Cabadbaran!C68+Iligan!C69+Sasa!C69+Zambo!C69</f>
        <v>0</v>
      </c>
      <c r="D69" s="32">
        <f>NMIF!D69+Cabadbaran!D68+Iligan!D69+Sasa!D69+Zambo!D69</f>
        <v>0</v>
      </c>
      <c r="E69" s="32">
        <f>NMIF!E69+Cabadbaran!E68+Iligan!E69+Sasa!E69+Zambo!E69</f>
        <v>0</v>
      </c>
      <c r="F69" s="32">
        <f t="shared" si="16"/>
        <v>0</v>
      </c>
      <c r="G69" s="35">
        <f>NMIF!F69+Cabadbaran!F68+Iligan!F69+Sasa!F69+Zambo!F69</f>
        <v>0</v>
      </c>
      <c r="H69" s="35">
        <f>NMIF!G69+Cabadbaran!G68+Iligan!G69+Sasa!G69+Zambo!G69</f>
        <v>0</v>
      </c>
      <c r="I69" s="35">
        <f>NMIF!H69+Cabadbaran!H68+Iligan!H69+Sasa!H69+Zambo!H69</f>
        <v>0</v>
      </c>
      <c r="J69" s="35">
        <f t="shared" si="17"/>
        <v>0</v>
      </c>
      <c r="K69" s="41">
        <f>NMIF!I69+Cabadbaran!I68+Iligan!I69+Sasa!I69+Zambo!I69</f>
        <v>0</v>
      </c>
      <c r="L69" s="41">
        <f>NMIF!J69+Cabadbaran!J68+Iligan!J69+Sasa!J69+Zambo!J69</f>
        <v>0</v>
      </c>
      <c r="M69" s="41">
        <f>NMIF!K69+Cabadbaran!K68+Iligan!K69+Sasa!K69+Zambo!K69</f>
        <v>0</v>
      </c>
      <c r="N69" s="41">
        <f t="shared" si="18"/>
        <v>0</v>
      </c>
      <c r="O69" s="43">
        <f>NMIF!L69+Cabadbaran!L68+Iligan!L69+Sasa!L69+Zambo!L69</f>
        <v>0</v>
      </c>
      <c r="P69" s="43">
        <f>NMIF!M69+Cabadbaran!M68+Iligan!M69+Sasa!M69+Zambo!M69</f>
        <v>0</v>
      </c>
      <c r="Q69" s="43">
        <f>NMIF!N69+Cabadbaran!N68+Iligan!N69+Sasa!N69+Zambo!N69</f>
        <v>0</v>
      </c>
      <c r="R69" s="43">
        <f t="shared" si="19"/>
        <v>0</v>
      </c>
      <c r="S69" s="53">
        <f t="shared" si="15"/>
        <v>0</v>
      </c>
    </row>
    <row r="70" spans="1:25">
      <c r="A70" s="9" t="s">
        <v>13</v>
      </c>
      <c r="B70" s="11">
        <f>NMIF!B70+Cabadbaran!B69+Iligan!B70+Sasa!B70+Zambo!B70</f>
        <v>0</v>
      </c>
      <c r="C70" s="32">
        <f>NMIF!C70+Cabadbaran!C69+Iligan!C70+Sasa!C70+Zambo!C70</f>
        <v>0</v>
      </c>
      <c r="D70" s="32">
        <f>NMIF!D70+Cabadbaran!D69+Iligan!D70+Sasa!D70+Zambo!D70</f>
        <v>0</v>
      </c>
      <c r="E70" s="32">
        <f>NMIF!E70+Cabadbaran!E69+Iligan!E70+Sasa!E70+Zambo!E70</f>
        <v>0</v>
      </c>
      <c r="F70" s="32">
        <f t="shared" si="16"/>
        <v>0</v>
      </c>
      <c r="G70" s="35">
        <f>NMIF!F70+Cabadbaran!F69+Iligan!F70+Sasa!F70+Zambo!F70</f>
        <v>0</v>
      </c>
      <c r="H70" s="35">
        <f>NMIF!G70+Cabadbaran!G69+Iligan!G70+Sasa!G70+Zambo!G70</f>
        <v>0</v>
      </c>
      <c r="I70" s="35">
        <f>NMIF!H70+Cabadbaran!H69+Iligan!H70+Sasa!H70+Zambo!H70</f>
        <v>0</v>
      </c>
      <c r="J70" s="35">
        <f t="shared" si="17"/>
        <v>0</v>
      </c>
      <c r="K70" s="41">
        <f>NMIF!I70+Cabadbaran!I69+Iligan!I70+Sasa!I70+Zambo!I70</f>
        <v>0</v>
      </c>
      <c r="L70" s="41">
        <f>NMIF!J70+Cabadbaran!J69+Iligan!J70+Sasa!J70+Zambo!J70</f>
        <v>0</v>
      </c>
      <c r="M70" s="41">
        <f>NMIF!K70+Cabadbaran!K69+Iligan!K70+Sasa!K70+Zambo!K70</f>
        <v>0</v>
      </c>
      <c r="N70" s="41">
        <f t="shared" si="18"/>
        <v>0</v>
      </c>
      <c r="O70" s="43">
        <f>NMIF!L70+Cabadbaran!L69+Iligan!L70+Sasa!L70+Zambo!L70</f>
        <v>0</v>
      </c>
      <c r="P70" s="43">
        <f>NMIF!M70+Cabadbaran!M69+Iligan!M70+Sasa!M70+Zambo!M70</f>
        <v>0</v>
      </c>
      <c r="Q70" s="43">
        <f>NMIF!N70+Cabadbaran!N69+Iligan!N70+Sasa!N70+Zambo!N70</f>
        <v>0</v>
      </c>
      <c r="R70" s="43">
        <f t="shared" si="19"/>
        <v>0</v>
      </c>
      <c r="S70" s="54">
        <f t="shared" si="15"/>
        <v>0</v>
      </c>
    </row>
    <row r="71" spans="1:25" ht="14.4" customHeight="1">
      <c r="A71" s="9" t="s">
        <v>14</v>
      </c>
      <c r="B71" s="11">
        <f>NMIF!B71+Cabadbaran!B70+Iligan!B71+Sasa!B71+Zambo!B71</f>
        <v>0</v>
      </c>
      <c r="C71" s="32">
        <f>NMIF!C71+Cabadbaran!C70+Iligan!C71+Sasa!C71+Zambo!C71</f>
        <v>0</v>
      </c>
      <c r="D71" s="32">
        <f>NMIF!D71+Cabadbaran!D70+Iligan!D71+Sasa!D71+Zambo!D71</f>
        <v>0</v>
      </c>
      <c r="E71" s="32">
        <f>NMIF!E71+Cabadbaran!E70+Iligan!E71+Sasa!E71+Zambo!E71</f>
        <v>0</v>
      </c>
      <c r="F71" s="32">
        <f t="shared" si="16"/>
        <v>0</v>
      </c>
      <c r="G71" s="35">
        <f>NMIF!F71+Cabadbaran!F70+Iligan!F71+Sasa!F71+Zambo!F71</f>
        <v>0</v>
      </c>
      <c r="H71" s="35">
        <f>NMIF!G71+Cabadbaran!G70+Iligan!G71+Sasa!G71+Zambo!G71</f>
        <v>0</v>
      </c>
      <c r="I71" s="35">
        <f>NMIF!H71+Cabadbaran!H70+Iligan!H71+Sasa!H71+Zambo!H71</f>
        <v>0</v>
      </c>
      <c r="J71" s="35">
        <f t="shared" si="17"/>
        <v>0</v>
      </c>
      <c r="K71" s="41">
        <f>NMIF!I71+Cabadbaran!I70+Iligan!I71+Sasa!I71+Zambo!I71</f>
        <v>0</v>
      </c>
      <c r="L71" s="41">
        <f>NMIF!J71+Cabadbaran!J70+Iligan!J71+Sasa!J71+Zambo!J71</f>
        <v>0</v>
      </c>
      <c r="M71" s="41">
        <f>NMIF!K71+Cabadbaran!K70+Iligan!K71+Sasa!K71+Zambo!K71</f>
        <v>0</v>
      </c>
      <c r="N71" s="41">
        <f t="shared" si="18"/>
        <v>0</v>
      </c>
      <c r="O71" s="43">
        <f>NMIF!L71+Cabadbaran!L70+Iligan!L71+Sasa!L71+Zambo!L71</f>
        <v>0</v>
      </c>
      <c r="P71" s="43">
        <f>NMIF!M71+Cabadbaran!M70+Iligan!M71+Sasa!M71+Zambo!M71</f>
        <v>0</v>
      </c>
      <c r="Q71" s="43">
        <f>NMIF!N71+Cabadbaran!N70+Iligan!N71+Sasa!N71+Zambo!N71</f>
        <v>0</v>
      </c>
      <c r="R71" s="43">
        <f t="shared" si="19"/>
        <v>0</v>
      </c>
      <c r="S71" s="53">
        <f t="shared" si="15"/>
        <v>0</v>
      </c>
    </row>
    <row r="72" spans="1:25" ht="14.4" customHeight="1">
      <c r="A72" s="9" t="s">
        <v>15</v>
      </c>
      <c r="B72" s="11">
        <f>NMIF!B72+Cabadbaran!B71+Iligan!B72+Sasa!B72+Zambo!B72</f>
        <v>0</v>
      </c>
      <c r="C72" s="32">
        <f>NMIF!C72+Cabadbaran!C71+Iligan!C72+Sasa!C72+Zambo!C72</f>
        <v>0</v>
      </c>
      <c r="D72" s="32">
        <f>NMIF!D72+Cabadbaran!D71+Iligan!D72+Sasa!D72+Zambo!D72</f>
        <v>0</v>
      </c>
      <c r="E72" s="32">
        <f>NMIF!E72+Cabadbaran!E71+Iligan!E72+Sasa!E72+Zambo!E72</f>
        <v>0</v>
      </c>
      <c r="F72" s="32">
        <f t="shared" si="16"/>
        <v>0</v>
      </c>
      <c r="G72" s="35">
        <f>NMIF!F72+Cabadbaran!F71+Iligan!F72+Sasa!F72+Zambo!F72</f>
        <v>0</v>
      </c>
      <c r="H72" s="35">
        <f>NMIF!G72+Cabadbaran!G71+Iligan!G72+Sasa!G72+Zambo!G72</f>
        <v>0</v>
      </c>
      <c r="I72" s="35">
        <f>NMIF!H72+Cabadbaran!H71+Iligan!H72+Sasa!H72+Zambo!H72</f>
        <v>0</v>
      </c>
      <c r="J72" s="35">
        <f t="shared" si="17"/>
        <v>0</v>
      </c>
      <c r="K72" s="41">
        <f>NMIF!I72+Cabadbaran!I71+Iligan!I72+Sasa!I72+Zambo!I72</f>
        <v>0</v>
      </c>
      <c r="L72" s="41">
        <f>NMIF!J72+Cabadbaran!J71+Iligan!J72+Sasa!J72+Zambo!J72</f>
        <v>0</v>
      </c>
      <c r="M72" s="41">
        <f>NMIF!K72+Cabadbaran!K71+Iligan!K72+Sasa!K72+Zambo!K72</f>
        <v>0</v>
      </c>
      <c r="N72" s="41">
        <f t="shared" si="18"/>
        <v>0</v>
      </c>
      <c r="O72" s="43">
        <f>NMIF!L72+Cabadbaran!L71+Iligan!L72+Sasa!L72+Zambo!L72</f>
        <v>0</v>
      </c>
      <c r="P72" s="43">
        <f>NMIF!M72+Cabadbaran!M71+Iligan!M72+Sasa!M72+Zambo!M72</f>
        <v>0</v>
      </c>
      <c r="Q72" s="43">
        <f>NMIF!N72+Cabadbaran!N71+Iligan!N72+Sasa!N72+Zambo!N72</f>
        <v>0</v>
      </c>
      <c r="R72" s="43">
        <f t="shared" si="19"/>
        <v>0</v>
      </c>
      <c r="S72" s="53">
        <f t="shared" si="15"/>
        <v>0</v>
      </c>
      <c r="V72" s="130" t="s">
        <v>71</v>
      </c>
      <c r="W72" s="130"/>
      <c r="X72" s="130"/>
    </row>
    <row r="73" spans="1:25">
      <c r="A73" s="9" t="s">
        <v>4</v>
      </c>
      <c r="B73" s="11">
        <f>NMIF!B73+Cabadbaran!B72+Iligan!B73+Sasa!B73+Zambo!B73</f>
        <v>0</v>
      </c>
      <c r="C73" s="32">
        <f>NMIF!C73+Cabadbaran!C72+Iligan!C73+Sasa!C73+Zambo!C73</f>
        <v>0</v>
      </c>
      <c r="D73" s="32">
        <f>NMIF!D73+Cabadbaran!D72+Iligan!D73+Sasa!D73+Zambo!D73</f>
        <v>0</v>
      </c>
      <c r="E73" s="32">
        <f>NMIF!E73+Cabadbaran!E72+Iligan!E73+Sasa!E73+Zambo!E73</f>
        <v>0</v>
      </c>
      <c r="F73" s="32">
        <f t="shared" si="16"/>
        <v>0</v>
      </c>
      <c r="G73" s="35">
        <f>NMIF!F73+Cabadbaran!F72+Iligan!F73+Sasa!F73+Zambo!F73</f>
        <v>0</v>
      </c>
      <c r="H73" s="35">
        <f>NMIF!G73+Cabadbaran!G72+Iligan!G73+Sasa!G73+Zambo!G73</f>
        <v>0</v>
      </c>
      <c r="I73" s="35">
        <f>NMIF!H73+Cabadbaran!H72+Iligan!H73+Sasa!H73+Zambo!H73</f>
        <v>0</v>
      </c>
      <c r="J73" s="35">
        <f t="shared" si="17"/>
        <v>0</v>
      </c>
      <c r="K73" s="41">
        <f>NMIF!I73+Cabadbaran!I72+Iligan!I73+Sasa!I73+Zambo!I73</f>
        <v>0</v>
      </c>
      <c r="L73" s="41">
        <f>NMIF!J73+Cabadbaran!J72+Iligan!J73+Sasa!J73+Zambo!J73</f>
        <v>0</v>
      </c>
      <c r="M73" s="41">
        <f>NMIF!K73+Cabadbaran!K72+Iligan!K73+Sasa!K73+Zambo!K73</f>
        <v>0</v>
      </c>
      <c r="N73" s="41">
        <f t="shared" si="18"/>
        <v>0</v>
      </c>
      <c r="O73" s="43">
        <f>NMIF!L73+Cabadbaran!L72+Iligan!L73+Sasa!L73+Zambo!L73</f>
        <v>0</v>
      </c>
      <c r="P73" s="43">
        <f>NMIF!M73+Cabadbaran!M72+Iligan!M73+Sasa!M73+Zambo!M73</f>
        <v>0</v>
      </c>
      <c r="Q73" s="43">
        <f>NMIF!N73+Cabadbaran!N72+Iligan!N73+Sasa!N73+Zambo!N73</f>
        <v>0</v>
      </c>
      <c r="R73" s="43">
        <f t="shared" si="19"/>
        <v>0</v>
      </c>
      <c r="S73" s="53">
        <f t="shared" si="15"/>
        <v>0</v>
      </c>
      <c r="V73" s="130"/>
      <c r="W73" s="130"/>
      <c r="X73" s="130"/>
    </row>
    <row r="74" spans="1:25" ht="18">
      <c r="A74" s="9" t="s">
        <v>12</v>
      </c>
      <c r="B74" s="11">
        <f>NMIF!B74+Cabadbaran!B73+Iligan!B74+Sasa!B74+Zambo!B74</f>
        <v>0</v>
      </c>
      <c r="C74" s="32">
        <f>NMIF!C74+Cabadbaran!C73+Iligan!C74+Sasa!C74+Zambo!C74</f>
        <v>0</v>
      </c>
      <c r="D74" s="32">
        <f>NMIF!D74+Cabadbaran!D73+Iligan!D74+Sasa!D74+Zambo!D74</f>
        <v>0</v>
      </c>
      <c r="E74" s="32">
        <f>NMIF!E74+Cabadbaran!E73+Iligan!E74+Sasa!E74+Zambo!E74</f>
        <v>0</v>
      </c>
      <c r="F74" s="32">
        <f t="shared" si="16"/>
        <v>0</v>
      </c>
      <c r="G74" s="35">
        <f>NMIF!F74+Cabadbaran!F73+Iligan!F74+Sasa!F74+Zambo!F74</f>
        <v>0</v>
      </c>
      <c r="H74" s="35">
        <f>NMIF!G74+Cabadbaran!G73+Iligan!G74+Sasa!G74+Zambo!G74</f>
        <v>0</v>
      </c>
      <c r="I74" s="35">
        <f>NMIF!H74+Cabadbaran!H73+Iligan!H74+Sasa!H74+Zambo!H74</f>
        <v>0</v>
      </c>
      <c r="J74" s="35">
        <f t="shared" si="17"/>
        <v>0</v>
      </c>
      <c r="K74" s="41">
        <f>NMIF!I74+Cabadbaran!I73+Iligan!I74+Sasa!I74+Zambo!I74</f>
        <v>0</v>
      </c>
      <c r="L74" s="41">
        <f>NMIF!J74+Cabadbaran!J73+Iligan!J74+Sasa!J74+Zambo!J74</f>
        <v>0</v>
      </c>
      <c r="M74" s="41">
        <f>NMIF!K74+Cabadbaran!K73+Iligan!K74+Sasa!K74+Zambo!K74</f>
        <v>0</v>
      </c>
      <c r="N74" s="41">
        <f t="shared" si="18"/>
        <v>0</v>
      </c>
      <c r="O74" s="43">
        <f>NMIF!L74+Cabadbaran!L73+Iligan!L74+Sasa!L74+Zambo!L74</f>
        <v>0</v>
      </c>
      <c r="P74" s="43">
        <f>NMIF!M74+Cabadbaran!M73+Iligan!M74+Sasa!M74+Zambo!M74</f>
        <v>0</v>
      </c>
      <c r="Q74" s="43">
        <f>NMIF!N74+Cabadbaran!N73+Iligan!N74+Sasa!N74+Zambo!N74</f>
        <v>0</v>
      </c>
      <c r="R74" s="43">
        <f t="shared" si="19"/>
        <v>0</v>
      </c>
      <c r="S74" s="53">
        <f t="shared" si="15"/>
        <v>0</v>
      </c>
      <c r="W74" s="57">
        <f>NMIF!T74+Cabadbaran!T74+Iligan!T74+Sasa!T74+Zambo!Q74</f>
        <v>461816.13636363635</v>
      </c>
    </row>
    <row r="75" spans="1:25" ht="18.600000000000001" customHeight="1" thickBot="1">
      <c r="A75" s="9" t="s">
        <v>30</v>
      </c>
      <c r="B75" s="11">
        <f>NMIF!B75+Cabadbaran!B74+Iligan!B75+Sasa!B75+Zambo!B75</f>
        <v>16</v>
      </c>
      <c r="C75" s="32">
        <f>NMIF!C75+Cabadbaran!C74+Iligan!C75+Sasa!C75+Zambo!C75</f>
        <v>2</v>
      </c>
      <c r="D75" s="32">
        <f>NMIF!D75+Cabadbaran!D74+Iligan!D75+Sasa!D75+Zambo!D75</f>
        <v>1</v>
      </c>
      <c r="E75" s="32">
        <f>NMIF!E75+Cabadbaran!E74+Iligan!E75+Sasa!E75+Zambo!E75</f>
        <v>1</v>
      </c>
      <c r="F75" s="32">
        <f t="shared" si="16"/>
        <v>4</v>
      </c>
      <c r="G75" s="35">
        <f>NMIF!F75+Cabadbaran!F74+Iligan!F75+Sasa!F75+Zambo!F75</f>
        <v>1</v>
      </c>
      <c r="H75" s="35">
        <f>NMIF!G75+Cabadbaran!G74+Iligan!G75+Sasa!G75+Zambo!G75</f>
        <v>2</v>
      </c>
      <c r="I75" s="35">
        <f>NMIF!H75+Cabadbaran!H74+Iligan!H75+Sasa!H75+Zambo!H75</f>
        <v>0</v>
      </c>
      <c r="J75" s="35">
        <f t="shared" si="17"/>
        <v>3</v>
      </c>
      <c r="K75" s="41">
        <f>NMIF!I75+Cabadbaran!I74+Iligan!I75+Sasa!I75+Zambo!I75</f>
        <v>2</v>
      </c>
      <c r="L75" s="41">
        <f>NMIF!J75+Cabadbaran!J74+Iligan!J75+Sasa!J75+Zambo!J75</f>
        <v>3</v>
      </c>
      <c r="M75" s="41">
        <f>NMIF!K75+Cabadbaran!K74+Iligan!K75+Sasa!K75+Zambo!K75</f>
        <v>0</v>
      </c>
      <c r="N75" s="41">
        <f t="shared" si="18"/>
        <v>5</v>
      </c>
      <c r="O75" s="43">
        <f>NMIF!L75+Cabadbaran!L74+Iligan!L75+Sasa!L75+Zambo!L75</f>
        <v>0</v>
      </c>
      <c r="P75" s="43">
        <f>NMIF!M75+Cabadbaran!M74+Iligan!M75+Sasa!M75+Zambo!M75</f>
        <v>2</v>
      </c>
      <c r="Q75" s="43">
        <f>NMIF!N75+Cabadbaran!N74+Iligan!N75+Sasa!N75+Zambo!N75</f>
        <v>1</v>
      </c>
      <c r="R75" s="43">
        <f t="shared" si="19"/>
        <v>3</v>
      </c>
      <c r="S75" s="54">
        <f t="shared" si="15"/>
        <v>15</v>
      </c>
      <c r="V75" s="134"/>
      <c r="W75" s="134"/>
    </row>
    <row r="76" spans="1:25" ht="18.600000000000001" thickBot="1">
      <c r="A76" s="29" t="s">
        <v>9</v>
      </c>
      <c r="B76" s="79">
        <f>W74</f>
        <v>461816.13636363635</v>
      </c>
      <c r="C76" s="33">
        <f>NMIF!C76+Cabadbaran!C75+Iligan!C76+Sasa!C76+Zambo!C76</f>
        <v>11857</v>
      </c>
      <c r="D76" s="33">
        <f>NMIF!D76+Cabadbaran!D75+Iligan!D76+Sasa!D76+Zambo!D76</f>
        <v>12338.5</v>
      </c>
      <c r="E76" s="33">
        <f>NMIF!E76+Cabadbaran!E75+Iligan!E76+Sasa!E76+Zambo!E76</f>
        <v>10889</v>
      </c>
      <c r="F76" s="33">
        <f t="shared" si="16"/>
        <v>35084.5</v>
      </c>
      <c r="G76" s="35">
        <f>NMIF!F76+Cabadbaran!F75+Iligan!F76+Sasa!F76+Zambo!F76</f>
        <v>11432</v>
      </c>
      <c r="H76" s="35">
        <f>NMIF!G76+Cabadbaran!G75+Iligan!G76+Sasa!G76+Zambo!G76</f>
        <v>10674.5</v>
      </c>
      <c r="I76" s="35">
        <f>NMIF!H76+Cabadbaran!H75+Iligan!H76+Sasa!H76+Zambo!H76</f>
        <v>11857.5</v>
      </c>
      <c r="J76" s="36">
        <f t="shared" si="17"/>
        <v>33964</v>
      </c>
      <c r="K76" s="41">
        <f>NMIF!I76+Cabadbaran!I75+Iligan!I76+Sasa!I76+Zambo!I76</f>
        <v>12054.5</v>
      </c>
      <c r="L76" s="41">
        <f>NMIF!J76+Cabadbaran!J75+Iligan!J76+Sasa!J76+Zambo!J76</f>
        <v>11163</v>
      </c>
      <c r="M76" s="41">
        <f>NMIF!K76+Cabadbaran!K75+Iligan!K76+Sasa!K76+Zambo!K76</f>
        <v>12744.5</v>
      </c>
      <c r="N76" s="42">
        <f t="shared" si="18"/>
        <v>35962</v>
      </c>
      <c r="O76" s="43">
        <f>NMIF!L76+Cabadbaran!L75+Iligan!L76+Sasa!L76+Zambo!L76</f>
        <v>11585</v>
      </c>
      <c r="P76" s="43">
        <f>NMIF!M76+Cabadbaran!M75+Iligan!M76+Sasa!M76+Zambo!M76</f>
        <v>11215</v>
      </c>
      <c r="Q76" s="43">
        <f>NMIF!N76+Cabadbaran!N75+Iligan!N76+Sasa!N76+Zambo!N76</f>
        <v>10051.5</v>
      </c>
      <c r="R76" s="44">
        <f t="shared" si="19"/>
        <v>32851.5</v>
      </c>
      <c r="S76" s="53">
        <f>R76+N76+J76+F76</f>
        <v>137862</v>
      </c>
      <c r="V76" s="131">
        <f>S76+V56</f>
        <v>506750.13636363635</v>
      </c>
      <c r="W76" s="132"/>
      <c r="X76" s="133" t="s">
        <v>45</v>
      </c>
      <c r="Y76" s="133"/>
    </row>
    <row r="77" spans="1:25" ht="15" thickTop="1"/>
    <row r="80" spans="1:25" ht="21">
      <c r="A80" s="2" t="s">
        <v>69</v>
      </c>
      <c r="T80" s="48"/>
    </row>
    <row r="81" spans="1:25" ht="15" thickBot="1">
      <c r="A81" s="58" t="s">
        <v>50</v>
      </c>
      <c r="B81" s="60">
        <f>NMIF!B81+Cabadbaran!B80+Iligan!B81+Sasa!B81+Zambo!B81</f>
        <v>44</v>
      </c>
      <c r="C81" s="137">
        <v>2020</v>
      </c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8"/>
      <c r="T81" s="48" t="s">
        <v>28</v>
      </c>
    </row>
    <row r="82" spans="1:25" ht="15" thickTop="1">
      <c r="A82" s="15" t="s">
        <v>0</v>
      </c>
      <c r="B82" s="59" t="s">
        <v>10</v>
      </c>
      <c r="C82" s="37" t="s">
        <v>16</v>
      </c>
      <c r="D82" s="34" t="s">
        <v>17</v>
      </c>
      <c r="E82" s="38" t="s">
        <v>18</v>
      </c>
      <c r="F82" s="34" t="s">
        <v>39</v>
      </c>
      <c r="G82" s="39" t="s">
        <v>19</v>
      </c>
      <c r="H82" s="34" t="s">
        <v>20</v>
      </c>
      <c r="I82" s="38" t="s">
        <v>21</v>
      </c>
      <c r="J82" s="34" t="s">
        <v>42</v>
      </c>
      <c r="K82" s="37" t="s">
        <v>22</v>
      </c>
      <c r="L82" s="34" t="s">
        <v>23</v>
      </c>
      <c r="M82" s="38" t="s">
        <v>24</v>
      </c>
      <c r="N82" s="34" t="s">
        <v>41</v>
      </c>
      <c r="O82" s="37" t="s">
        <v>25</v>
      </c>
      <c r="P82" s="34" t="s">
        <v>26</v>
      </c>
      <c r="Q82" s="40" t="s">
        <v>27</v>
      </c>
      <c r="R82" s="34" t="s">
        <v>40</v>
      </c>
      <c r="S82" s="34" t="s">
        <v>43</v>
      </c>
      <c r="T82" s="48" t="s">
        <v>28</v>
      </c>
    </row>
    <row r="83" spans="1:25">
      <c r="A83" s="9" t="s">
        <v>1</v>
      </c>
      <c r="B83" s="11">
        <f>NMIF!B83+Cabadbaran!B82+Iligan!B83+Sasa!B83+Zambo!B83</f>
        <v>0</v>
      </c>
      <c r="C83" s="32">
        <f>NMIF!C83+Cabadbaran!C82+Iligan!C83+Sasa!C83+Zambo!C83</f>
        <v>0</v>
      </c>
      <c r="D83" s="32">
        <f>NMIF!D83+Cabadbaran!D82+Iligan!D83+Sasa!D83+Zambo!D83</f>
        <v>0</v>
      </c>
      <c r="E83" s="32">
        <f>NMIF!E83+Cabadbaran!E82+Iligan!E83+Sasa!E83+Zambo!E83</f>
        <v>0</v>
      </c>
      <c r="F83" s="32">
        <f>C83+D83+E83</f>
        <v>0</v>
      </c>
      <c r="G83" s="35">
        <f>NMIF!F83+Cabadbaran!F82+Iligan!F83+Sasa!F83+Zambo!F83</f>
        <v>0</v>
      </c>
      <c r="H83" s="35">
        <f>NMIF!G83+Cabadbaran!G82+Iligan!G83+Sasa!G83+Zambo!G83</f>
        <v>0</v>
      </c>
      <c r="I83" s="35">
        <f>NMIF!H83+Cabadbaran!H82+Iligan!H83+Sasa!H83+Zambo!H83</f>
        <v>0</v>
      </c>
      <c r="J83" s="35">
        <f>G83+H83+I83</f>
        <v>0</v>
      </c>
      <c r="K83" s="41">
        <f>NMIF!I83+Cabadbaran!I82+Iligan!I83+Sasa!I83+Zambo!I83</f>
        <v>0</v>
      </c>
      <c r="L83" s="41">
        <f>NMIF!J83+Cabadbaran!J82+Iligan!J83+Sasa!J83+Zambo!J83</f>
        <v>0</v>
      </c>
      <c r="M83" s="41">
        <f>NMIF!K83+Cabadbaran!K82+Iligan!K83+Sasa!K83+Zambo!K83</f>
        <v>0</v>
      </c>
      <c r="N83" s="41">
        <f>K83+L83+M83</f>
        <v>0</v>
      </c>
      <c r="O83" s="43">
        <f>NMIF!L83+Cabadbaran!L82+Iligan!L83+Sasa!L83+Zambo!L83</f>
        <v>0</v>
      </c>
      <c r="P83" s="43">
        <f>NMIF!M83+Cabadbaran!M82+Iligan!M83+Sasa!M83+Zambo!M83</f>
        <v>0</v>
      </c>
      <c r="Q83" s="43">
        <f>NMIF!N83+Cabadbaran!N82+Iligan!N83+Sasa!N83+Zambo!N83</f>
        <v>0</v>
      </c>
      <c r="R83" s="43">
        <f>O83+P83+Q83</f>
        <v>0</v>
      </c>
      <c r="S83" s="53">
        <f t="shared" ref="S83:S95" si="20">R83+N83+J83+F83</f>
        <v>0</v>
      </c>
      <c r="T83" s="48" t="s">
        <v>28</v>
      </c>
    </row>
    <row r="84" spans="1:25">
      <c r="A84" s="9" t="s">
        <v>2</v>
      </c>
      <c r="B84" s="11">
        <f>NMIF!B84+Cabadbaran!B83+Iligan!B84+Sasa!B84+Zambo!B84</f>
        <v>0</v>
      </c>
      <c r="C84" s="32">
        <f>NMIF!C84+Cabadbaran!C83+Iligan!C84+Sasa!C84+Zambo!C84</f>
        <v>0</v>
      </c>
      <c r="D84" s="32">
        <f>NMIF!D84+Cabadbaran!D83+Iligan!D84+Sasa!D84+Zambo!D84</f>
        <v>0</v>
      </c>
      <c r="E84" s="32">
        <f>NMIF!E84+Cabadbaran!E83+Iligan!E84+Sasa!E84+Zambo!E84</f>
        <v>0</v>
      </c>
      <c r="F84" s="32">
        <f t="shared" ref="F84:F96" si="21">C84+D84+E84</f>
        <v>0</v>
      </c>
      <c r="G84" s="35">
        <f>NMIF!F84+Cabadbaran!F83+Iligan!F84+Sasa!F84+Zambo!F84</f>
        <v>0</v>
      </c>
      <c r="H84" s="35">
        <f>NMIF!G84+Cabadbaran!G83+Iligan!G84+Sasa!G84+Zambo!G84</f>
        <v>0</v>
      </c>
      <c r="I84" s="35">
        <f>NMIF!H84+Cabadbaran!H83+Iligan!H84+Sasa!H84+Zambo!H84</f>
        <v>0</v>
      </c>
      <c r="J84" s="35">
        <f t="shared" ref="J84:J96" si="22">G84+H84+I84</f>
        <v>0</v>
      </c>
      <c r="K84" s="41">
        <f>NMIF!I84+Cabadbaran!I83+Iligan!I84+Sasa!I84+Zambo!I84</f>
        <v>0</v>
      </c>
      <c r="L84" s="41">
        <f>NMIF!J84+Cabadbaran!J83+Iligan!J84+Sasa!J84+Zambo!J84</f>
        <v>0</v>
      </c>
      <c r="M84" s="41">
        <f>NMIF!K84+Cabadbaran!K83+Iligan!K84+Sasa!K84+Zambo!K84</f>
        <v>0</v>
      </c>
      <c r="N84" s="41">
        <f t="shared" ref="N84:N96" si="23">K84+L84+M84</f>
        <v>0</v>
      </c>
      <c r="O84" s="43">
        <f>NMIF!L84+Cabadbaran!L83+Iligan!L84+Sasa!L84+Zambo!L84</f>
        <v>0</v>
      </c>
      <c r="P84" s="43">
        <f>NMIF!M84+Cabadbaran!M83+Iligan!M84+Sasa!M84+Zambo!M84</f>
        <v>0</v>
      </c>
      <c r="Q84" s="43">
        <f>NMIF!N84+Cabadbaran!N83+Iligan!N84+Sasa!N84+Zambo!N84</f>
        <v>0</v>
      </c>
      <c r="R84" s="43">
        <f t="shared" ref="R84:R96" si="24">O84+P84+Q84</f>
        <v>0</v>
      </c>
      <c r="S84" s="53">
        <f t="shared" si="20"/>
        <v>0</v>
      </c>
      <c r="T84" s="48" t="s">
        <v>28</v>
      </c>
    </row>
    <row r="85" spans="1:25">
      <c r="A85" s="9" t="s">
        <v>5</v>
      </c>
      <c r="B85" s="11">
        <f>NMIF!B85+Cabadbaran!B84+Iligan!B85+Sasa!B85+Zambo!B85</f>
        <v>0</v>
      </c>
      <c r="C85" s="32">
        <f>NMIF!C85+Cabadbaran!C84+Iligan!C85+Sasa!C85+Zambo!C85</f>
        <v>0</v>
      </c>
      <c r="D85" s="32">
        <f>NMIF!D85+Cabadbaran!D84+Iligan!D85+Sasa!D85+Zambo!D85</f>
        <v>0</v>
      </c>
      <c r="E85" s="32">
        <f>NMIF!E85+Cabadbaran!E84+Iligan!E85+Sasa!E85+Zambo!E85</f>
        <v>0</v>
      </c>
      <c r="F85" s="32">
        <f t="shared" si="21"/>
        <v>0</v>
      </c>
      <c r="G85" s="35">
        <f>NMIF!F85+Cabadbaran!F84+Iligan!F85+Sasa!F85+Zambo!F85</f>
        <v>0</v>
      </c>
      <c r="H85" s="35">
        <f>NMIF!G85+Cabadbaran!G84+Iligan!G85+Sasa!G85+Zambo!G85</f>
        <v>0</v>
      </c>
      <c r="I85" s="35">
        <f>NMIF!H85+Cabadbaran!H84+Iligan!H85+Sasa!H85+Zambo!H85</f>
        <v>0</v>
      </c>
      <c r="J85" s="35">
        <f t="shared" si="22"/>
        <v>0</v>
      </c>
      <c r="K85" s="41">
        <f>NMIF!I85+Cabadbaran!I84+Iligan!I85+Sasa!I85+Zambo!I85</f>
        <v>0</v>
      </c>
      <c r="L85" s="41">
        <f>NMIF!J85+Cabadbaran!J84+Iligan!J85+Sasa!J85+Zambo!J85</f>
        <v>0</v>
      </c>
      <c r="M85" s="41">
        <f>NMIF!K85+Cabadbaran!K84+Iligan!K85+Sasa!K85+Zambo!K85</f>
        <v>0</v>
      </c>
      <c r="N85" s="41">
        <f t="shared" si="23"/>
        <v>0</v>
      </c>
      <c r="O85" s="43">
        <f>NMIF!L85+Cabadbaran!L84+Iligan!L85+Sasa!L85+Zambo!L85</f>
        <v>0</v>
      </c>
      <c r="P85" s="43">
        <f>NMIF!M85+Cabadbaran!M84+Iligan!M85+Sasa!M85+Zambo!M85</f>
        <v>0</v>
      </c>
      <c r="Q85" s="43">
        <f>NMIF!N85+Cabadbaran!N84+Iligan!N85+Sasa!N85+Zambo!N85</f>
        <v>0</v>
      </c>
      <c r="R85" s="43">
        <f t="shared" si="24"/>
        <v>0</v>
      </c>
      <c r="S85" s="53">
        <f t="shared" si="20"/>
        <v>0</v>
      </c>
    </row>
    <row r="86" spans="1:25">
      <c r="A86" s="9" t="s">
        <v>3</v>
      </c>
      <c r="B86" s="11">
        <f>NMIF!B86+Cabadbaran!B85+Iligan!B86+Sasa!B86+Zambo!B86</f>
        <v>0</v>
      </c>
      <c r="C86" s="32">
        <f>NMIF!C86+Cabadbaran!C85+Iligan!C86+Sasa!C86+Zambo!C86</f>
        <v>0</v>
      </c>
      <c r="D86" s="32">
        <f>NMIF!D86+Cabadbaran!D85+Iligan!D86+Sasa!D86+Zambo!D86</f>
        <v>0</v>
      </c>
      <c r="E86" s="32">
        <f>NMIF!E86+Cabadbaran!E85+Iligan!E86+Sasa!E86+Zambo!E86</f>
        <v>0</v>
      </c>
      <c r="F86" s="32">
        <f t="shared" si="21"/>
        <v>0</v>
      </c>
      <c r="G86" s="35">
        <f>NMIF!F86+Cabadbaran!F85+Iligan!F86+Sasa!F86+Zambo!F86</f>
        <v>0</v>
      </c>
      <c r="H86" s="35">
        <f>NMIF!G86+Cabadbaran!G85+Iligan!G86+Sasa!G86+Zambo!G86</f>
        <v>0</v>
      </c>
      <c r="I86" s="35">
        <f>NMIF!H86+Cabadbaran!H85+Iligan!H86+Sasa!H86+Zambo!H86</f>
        <v>0</v>
      </c>
      <c r="J86" s="35">
        <f t="shared" si="22"/>
        <v>0</v>
      </c>
      <c r="K86" s="41">
        <f>NMIF!I86+Cabadbaran!I85+Iligan!I86+Sasa!I86+Zambo!I86</f>
        <v>0</v>
      </c>
      <c r="L86" s="41">
        <f>NMIF!J86+Cabadbaran!J85+Iligan!J86+Sasa!J86+Zambo!J86</f>
        <v>0</v>
      </c>
      <c r="M86" s="41">
        <f>NMIF!K86+Cabadbaran!K85+Iligan!K86+Sasa!K86+Zambo!K86</f>
        <v>0</v>
      </c>
      <c r="N86" s="41">
        <f t="shared" si="23"/>
        <v>0</v>
      </c>
      <c r="O86" s="43">
        <f>NMIF!L86+Cabadbaran!L85+Iligan!L86+Sasa!L86+Zambo!L86</f>
        <v>0</v>
      </c>
      <c r="P86" s="43">
        <f>NMIF!M86+Cabadbaran!M85+Iligan!M86+Sasa!M86+Zambo!M86</f>
        <v>0</v>
      </c>
      <c r="Q86" s="43">
        <f>NMIF!N86+Cabadbaran!N85+Iligan!N86+Sasa!N86+Zambo!N86</f>
        <v>0</v>
      </c>
      <c r="R86" s="43">
        <f t="shared" si="24"/>
        <v>0</v>
      </c>
      <c r="S86" s="53">
        <f t="shared" si="20"/>
        <v>0</v>
      </c>
    </row>
    <row r="87" spans="1:25">
      <c r="A87" s="9" t="s">
        <v>49</v>
      </c>
      <c r="B87" s="11">
        <f>NMIF!B87+Cabadbaran!B86+Iligan!B87+Sasa!B87+Zambo!B87</f>
        <v>176</v>
      </c>
      <c r="C87" s="32">
        <f>NMIF!C87+Cabadbaran!C86+Iligan!C87+Sasa!C87+Zambo!C87</f>
        <v>120</v>
      </c>
      <c r="D87" s="32">
        <f>NMIF!D87+Cabadbaran!D86+Iligan!D87+Sasa!D87+Zambo!D87</f>
        <v>109</v>
      </c>
      <c r="E87" s="32">
        <f>NMIF!E87+Cabadbaran!E86+Iligan!E87+Sasa!E87+Zambo!E87</f>
        <v>110</v>
      </c>
      <c r="F87" s="32">
        <f t="shared" si="21"/>
        <v>339</v>
      </c>
      <c r="G87" s="35">
        <f>NMIF!F87+Cabadbaran!F86+Iligan!F87+Sasa!F87+Zambo!F87</f>
        <v>142</v>
      </c>
      <c r="H87" s="35">
        <f>NMIF!G87+Cabadbaran!G86+Iligan!G87+Sasa!G87+Zambo!G87</f>
        <v>125</v>
      </c>
      <c r="I87" s="35">
        <f>NMIF!H87+Cabadbaran!H86+Iligan!H87+Sasa!H87+Zambo!H87</f>
        <v>121</v>
      </c>
      <c r="J87" s="35">
        <f t="shared" si="22"/>
        <v>388</v>
      </c>
      <c r="K87" s="41">
        <f>NMIF!I87+Cabadbaran!I86+Iligan!I87+Sasa!I87+Zambo!I87</f>
        <v>113</v>
      </c>
      <c r="L87" s="41">
        <f>NMIF!J87+Cabadbaran!J86+Iligan!J87+Sasa!J87+Zambo!J87</f>
        <v>124</v>
      </c>
      <c r="M87" s="41">
        <f>NMIF!K87+Cabadbaran!K86+Iligan!K87+Sasa!K87+Zambo!K87</f>
        <v>105</v>
      </c>
      <c r="N87" s="41">
        <f t="shared" si="23"/>
        <v>342</v>
      </c>
      <c r="O87" s="43">
        <f>NMIF!L87+Cabadbaran!L86+Iligan!L87+Sasa!L87+Zambo!L87</f>
        <v>130</v>
      </c>
      <c r="P87" s="43">
        <f>NMIF!M87+Cabadbaran!M86+Iligan!M87+Sasa!M87+Zambo!M87</f>
        <v>103</v>
      </c>
      <c r="Q87" s="43">
        <f>NMIF!N87+Cabadbaran!N86+Iligan!N87+Sasa!N87+Zambo!N87</f>
        <v>123</v>
      </c>
      <c r="R87" s="43">
        <f t="shared" si="24"/>
        <v>356</v>
      </c>
      <c r="S87" s="53">
        <f t="shared" si="20"/>
        <v>1425</v>
      </c>
    </row>
    <row r="88" spans="1:25">
      <c r="A88" s="9" t="s">
        <v>7</v>
      </c>
      <c r="B88" s="11">
        <f>NMIF!B88+Cabadbaran!B87+Iligan!B88+Sasa!B88+Zambo!B88</f>
        <v>0</v>
      </c>
      <c r="C88" s="32">
        <f>NMIF!C88+Cabadbaran!C87+Iligan!C88+Sasa!C88+Zambo!C88</f>
        <v>0</v>
      </c>
      <c r="D88" s="32">
        <f>NMIF!D88+Cabadbaran!D87+Iligan!D88+Sasa!D88+Zambo!D88</f>
        <v>0</v>
      </c>
      <c r="E88" s="32">
        <f>NMIF!E88+Cabadbaran!E87+Iligan!E88+Sasa!E88+Zambo!E88</f>
        <v>0</v>
      </c>
      <c r="F88" s="32">
        <f t="shared" si="21"/>
        <v>0</v>
      </c>
      <c r="G88" s="35">
        <f>NMIF!F88+Cabadbaran!F87+Iligan!F88+Sasa!F88+Zambo!F88</f>
        <v>0</v>
      </c>
      <c r="H88" s="35">
        <f>NMIF!G88+Cabadbaran!G87+Iligan!G88+Sasa!G88+Zambo!G88</f>
        <v>0</v>
      </c>
      <c r="I88" s="35">
        <f>NMIF!H88+Cabadbaran!H87+Iligan!H88+Sasa!H88+Zambo!H88</f>
        <v>0</v>
      </c>
      <c r="J88" s="35">
        <f t="shared" si="22"/>
        <v>0</v>
      </c>
      <c r="K88" s="41">
        <f>NMIF!I88+Cabadbaran!I87+Iligan!I88+Sasa!I88+Zambo!I88</f>
        <v>0</v>
      </c>
      <c r="L88" s="41">
        <f>NMIF!J88+Cabadbaran!J87+Iligan!J88+Sasa!J88+Zambo!J88</f>
        <v>0</v>
      </c>
      <c r="M88" s="41">
        <f>NMIF!K88+Cabadbaran!K87+Iligan!K88+Sasa!K88+Zambo!K88</f>
        <v>0</v>
      </c>
      <c r="N88" s="41">
        <f t="shared" si="23"/>
        <v>0</v>
      </c>
      <c r="O88" s="43">
        <f>NMIF!L88+Cabadbaran!L87+Iligan!L88+Sasa!L88+Zambo!L88</f>
        <v>0</v>
      </c>
      <c r="P88" s="43">
        <f>NMIF!M88+Cabadbaran!M87+Iligan!M88+Sasa!M88+Zambo!M88</f>
        <v>0</v>
      </c>
      <c r="Q88" s="43">
        <f>NMIF!N88+Cabadbaran!N87+Iligan!N88+Sasa!N88+Zambo!N88</f>
        <v>0</v>
      </c>
      <c r="R88" s="43">
        <f t="shared" si="24"/>
        <v>0</v>
      </c>
      <c r="S88" s="53">
        <f t="shared" si="20"/>
        <v>0</v>
      </c>
    </row>
    <row r="89" spans="1:25">
      <c r="A89" s="9" t="s">
        <v>8</v>
      </c>
      <c r="B89" s="11">
        <f>NMIF!B89+Cabadbaran!B88+Iligan!B89+Sasa!B89+Zambo!B89</f>
        <v>0</v>
      </c>
      <c r="C89" s="32">
        <f>NMIF!C89+Cabadbaran!C88+Iligan!C89+Sasa!C89+Zambo!C89</f>
        <v>0</v>
      </c>
      <c r="D89" s="32">
        <f>NMIF!D89+Cabadbaran!D88+Iligan!D89+Sasa!D89+Zambo!D89</f>
        <v>0</v>
      </c>
      <c r="E89" s="32">
        <f>NMIF!E89+Cabadbaran!E88+Iligan!E89+Sasa!E89+Zambo!E89</f>
        <v>0</v>
      </c>
      <c r="F89" s="32">
        <f t="shared" si="21"/>
        <v>0</v>
      </c>
      <c r="G89" s="35">
        <f>NMIF!F89+Cabadbaran!F88+Iligan!F89+Sasa!F89+Zambo!F89</f>
        <v>0</v>
      </c>
      <c r="H89" s="35">
        <f>NMIF!G89+Cabadbaran!G88+Iligan!G89+Sasa!G89+Zambo!G89</f>
        <v>0</v>
      </c>
      <c r="I89" s="35">
        <f>NMIF!H89+Cabadbaran!H88+Iligan!H89+Sasa!H89+Zambo!H89</f>
        <v>0</v>
      </c>
      <c r="J89" s="35">
        <f t="shared" si="22"/>
        <v>0</v>
      </c>
      <c r="K89" s="41">
        <f>NMIF!I89+Cabadbaran!I88+Iligan!I89+Sasa!I89+Zambo!I89</f>
        <v>0</v>
      </c>
      <c r="L89" s="41">
        <f>NMIF!J89+Cabadbaran!J88+Iligan!J89+Sasa!J89+Zambo!J89</f>
        <v>0</v>
      </c>
      <c r="M89" s="41">
        <f>NMIF!K89+Cabadbaran!K88+Iligan!K89+Sasa!K89+Zambo!K89</f>
        <v>0</v>
      </c>
      <c r="N89" s="41">
        <f t="shared" si="23"/>
        <v>0</v>
      </c>
      <c r="O89" s="43">
        <f>NMIF!L89+Cabadbaran!L88+Iligan!L89+Sasa!L89+Zambo!L89</f>
        <v>0</v>
      </c>
      <c r="P89" s="43">
        <f>NMIF!M89+Cabadbaran!M88+Iligan!M89+Sasa!M89+Zambo!M89</f>
        <v>0</v>
      </c>
      <c r="Q89" s="43">
        <f>NMIF!N89+Cabadbaran!N88+Iligan!N89+Sasa!N89+Zambo!N89</f>
        <v>0</v>
      </c>
      <c r="R89" s="43">
        <f t="shared" si="24"/>
        <v>0</v>
      </c>
      <c r="S89" s="53">
        <f t="shared" si="20"/>
        <v>0</v>
      </c>
    </row>
    <row r="90" spans="1:25">
      <c r="A90" s="9" t="s">
        <v>13</v>
      </c>
      <c r="B90" s="11">
        <f>NMIF!B90+Cabadbaran!B89+Iligan!B90+Sasa!B90+Zambo!B90</f>
        <v>0</v>
      </c>
      <c r="C90" s="32">
        <f>NMIF!C90+Cabadbaran!C89+Iligan!C90+Sasa!C90+Zambo!C90</f>
        <v>0</v>
      </c>
      <c r="D90" s="32">
        <f>NMIF!D90+Cabadbaran!D89+Iligan!D90+Sasa!D90+Zambo!D90</f>
        <v>0</v>
      </c>
      <c r="E90" s="32">
        <f>NMIF!E90+Cabadbaran!E89+Iligan!E90+Sasa!E90+Zambo!E90</f>
        <v>0</v>
      </c>
      <c r="F90" s="32">
        <f t="shared" si="21"/>
        <v>0</v>
      </c>
      <c r="G90" s="35">
        <f>NMIF!F90+Cabadbaran!F89+Iligan!F90+Sasa!F90+Zambo!F90</f>
        <v>0</v>
      </c>
      <c r="H90" s="35">
        <f>NMIF!G90+Cabadbaran!G89+Iligan!G90+Sasa!G90+Zambo!G90</f>
        <v>0</v>
      </c>
      <c r="I90" s="35">
        <f>NMIF!H90+Cabadbaran!H89+Iligan!H90+Sasa!H90+Zambo!H90</f>
        <v>0</v>
      </c>
      <c r="J90" s="35">
        <f t="shared" si="22"/>
        <v>0</v>
      </c>
      <c r="K90" s="41">
        <f>NMIF!I90+Cabadbaran!I89+Iligan!I90+Sasa!I90+Zambo!I90</f>
        <v>0</v>
      </c>
      <c r="L90" s="41">
        <f>NMIF!J90+Cabadbaran!J89+Iligan!J90+Sasa!J90+Zambo!J90</f>
        <v>0</v>
      </c>
      <c r="M90" s="41">
        <f>NMIF!K90+Cabadbaran!K89+Iligan!K90+Sasa!K90+Zambo!K90</f>
        <v>0</v>
      </c>
      <c r="N90" s="41">
        <f t="shared" si="23"/>
        <v>0</v>
      </c>
      <c r="O90" s="43">
        <f>NMIF!L90+Cabadbaran!L89+Iligan!L90+Sasa!L90+Zambo!L90</f>
        <v>0</v>
      </c>
      <c r="P90" s="43">
        <f>NMIF!M90+Cabadbaran!M89+Iligan!M90+Sasa!M90+Zambo!M90</f>
        <v>0</v>
      </c>
      <c r="Q90" s="43">
        <f>NMIF!N90+Cabadbaran!N89+Iligan!N90+Sasa!N90+Zambo!N90</f>
        <v>0</v>
      </c>
      <c r="R90" s="43">
        <f t="shared" si="24"/>
        <v>0</v>
      </c>
      <c r="S90" s="54">
        <f t="shared" si="20"/>
        <v>0</v>
      </c>
    </row>
    <row r="91" spans="1:25" ht="14.4" customHeight="1">
      <c r="A91" s="9" t="s">
        <v>14</v>
      </c>
      <c r="B91" s="11">
        <f>NMIF!B91+Cabadbaran!B90+Iligan!B91+Sasa!B91+Zambo!B91</f>
        <v>0</v>
      </c>
      <c r="C91" s="32">
        <f>NMIF!C91+Cabadbaran!C90+Iligan!C91+Sasa!C91+Zambo!C91</f>
        <v>0</v>
      </c>
      <c r="D91" s="32">
        <f>NMIF!D91+Cabadbaran!D90+Iligan!D91+Sasa!D91+Zambo!D91</f>
        <v>0</v>
      </c>
      <c r="E91" s="32">
        <f>NMIF!E91+Cabadbaran!E90+Iligan!E91+Sasa!E91+Zambo!E91</f>
        <v>0</v>
      </c>
      <c r="F91" s="32">
        <f t="shared" si="21"/>
        <v>0</v>
      </c>
      <c r="G91" s="35">
        <f>NMIF!F91+Cabadbaran!F90+Iligan!F91+Sasa!F91+Zambo!F91</f>
        <v>0</v>
      </c>
      <c r="H91" s="35">
        <f>NMIF!G91+Cabadbaran!G90+Iligan!G91+Sasa!G91+Zambo!G91</f>
        <v>0</v>
      </c>
      <c r="I91" s="35">
        <f>NMIF!H91+Cabadbaran!H90+Iligan!H91+Sasa!H91+Zambo!H91</f>
        <v>0</v>
      </c>
      <c r="J91" s="35">
        <f t="shared" si="22"/>
        <v>0</v>
      </c>
      <c r="K91" s="41">
        <f>NMIF!I91+Cabadbaran!I90+Iligan!I91+Sasa!I91+Zambo!I91</f>
        <v>0</v>
      </c>
      <c r="L91" s="41">
        <f>NMIF!J91+Cabadbaran!J90+Iligan!J91+Sasa!J91+Zambo!J91</f>
        <v>0</v>
      </c>
      <c r="M91" s="41">
        <f>NMIF!K91+Cabadbaran!K90+Iligan!K91+Sasa!K91+Zambo!K91</f>
        <v>0</v>
      </c>
      <c r="N91" s="41">
        <f t="shared" si="23"/>
        <v>0</v>
      </c>
      <c r="O91" s="43">
        <f>NMIF!L91+Cabadbaran!L90+Iligan!L91+Sasa!L91+Zambo!L91</f>
        <v>0</v>
      </c>
      <c r="P91" s="43">
        <f>NMIF!M91+Cabadbaran!M90+Iligan!M91+Sasa!M91+Zambo!M91</f>
        <v>0</v>
      </c>
      <c r="Q91" s="43">
        <f>NMIF!N91+Cabadbaran!N90+Iligan!N91+Sasa!N91+Zambo!N91</f>
        <v>0</v>
      </c>
      <c r="R91" s="43">
        <f t="shared" si="24"/>
        <v>0</v>
      </c>
      <c r="S91" s="53">
        <f t="shared" si="20"/>
        <v>0</v>
      </c>
    </row>
    <row r="92" spans="1:25" ht="14.4" customHeight="1">
      <c r="A92" s="9" t="s">
        <v>15</v>
      </c>
      <c r="B92" s="11">
        <f>NMIF!B92+Cabadbaran!B91+Iligan!B92+Sasa!B92+Zambo!B92</f>
        <v>0</v>
      </c>
      <c r="C92" s="32">
        <f>NMIF!C92+Cabadbaran!C91+Iligan!C92+Sasa!C92+Zambo!C92</f>
        <v>0</v>
      </c>
      <c r="D92" s="32">
        <f>NMIF!D92+Cabadbaran!D91+Iligan!D92+Sasa!D92+Zambo!D92</f>
        <v>0</v>
      </c>
      <c r="E92" s="32">
        <f>NMIF!E92+Cabadbaran!E91+Iligan!E92+Sasa!E92+Zambo!E92</f>
        <v>0</v>
      </c>
      <c r="F92" s="32">
        <f t="shared" si="21"/>
        <v>0</v>
      </c>
      <c r="G92" s="35">
        <f>NMIF!F92+Cabadbaran!F91+Iligan!F92+Sasa!F92+Zambo!F92</f>
        <v>0</v>
      </c>
      <c r="H92" s="35">
        <f>NMIF!G92+Cabadbaran!G91+Iligan!G92+Sasa!G92+Zambo!G92</f>
        <v>0</v>
      </c>
      <c r="I92" s="35">
        <f>NMIF!H92+Cabadbaran!H91+Iligan!H92+Sasa!H92+Zambo!H92</f>
        <v>0</v>
      </c>
      <c r="J92" s="35">
        <f t="shared" si="22"/>
        <v>0</v>
      </c>
      <c r="K92" s="41">
        <f>NMIF!I92+Cabadbaran!I91+Iligan!I92+Sasa!I92+Zambo!I92</f>
        <v>0</v>
      </c>
      <c r="L92" s="41">
        <f>NMIF!J92+Cabadbaran!J91+Iligan!J92+Sasa!J92+Zambo!J92</f>
        <v>0</v>
      </c>
      <c r="M92" s="41">
        <f>NMIF!K92+Cabadbaran!K91+Iligan!K92+Sasa!K92+Zambo!K92</f>
        <v>0</v>
      </c>
      <c r="N92" s="41">
        <f t="shared" si="23"/>
        <v>0</v>
      </c>
      <c r="O92" s="43">
        <f>NMIF!L92+Cabadbaran!L91+Iligan!L92+Sasa!L92+Zambo!L92</f>
        <v>0</v>
      </c>
      <c r="P92" s="43">
        <f>NMIF!M92+Cabadbaran!M91+Iligan!M92+Sasa!M92+Zambo!M92</f>
        <v>0</v>
      </c>
      <c r="Q92" s="43">
        <f>NMIF!N92+Cabadbaran!N91+Iligan!N92+Sasa!N92+Zambo!N92</f>
        <v>0</v>
      </c>
      <c r="R92" s="43">
        <f t="shared" si="24"/>
        <v>0</v>
      </c>
      <c r="S92" s="53">
        <f t="shared" si="20"/>
        <v>0</v>
      </c>
      <c r="V92" s="130" t="s">
        <v>76</v>
      </c>
      <c r="W92" s="130"/>
      <c r="X92" s="130"/>
    </row>
    <row r="93" spans="1:25">
      <c r="A93" s="9" t="s">
        <v>4</v>
      </c>
      <c r="B93" s="11">
        <f>NMIF!B93+Cabadbaran!B92+Iligan!B93+Sasa!B93+Zambo!B93</f>
        <v>0</v>
      </c>
      <c r="C93" s="32">
        <f>NMIF!C93+Cabadbaran!C92+Iligan!C93+Sasa!C93+Zambo!C93</f>
        <v>0</v>
      </c>
      <c r="D93" s="32">
        <f>NMIF!D93+Cabadbaran!D92+Iligan!D93+Sasa!D93+Zambo!D93</f>
        <v>0</v>
      </c>
      <c r="E93" s="32">
        <f>NMIF!E93+Cabadbaran!E92+Iligan!E93+Sasa!E93+Zambo!E93</f>
        <v>0</v>
      </c>
      <c r="F93" s="32">
        <f t="shared" si="21"/>
        <v>0</v>
      </c>
      <c r="G93" s="35">
        <f>NMIF!F93+Cabadbaran!F92+Iligan!F93+Sasa!F93+Zambo!F93</f>
        <v>0</v>
      </c>
      <c r="H93" s="35">
        <f>NMIF!G93+Cabadbaran!G92+Iligan!G93+Sasa!G93+Zambo!G93</f>
        <v>0</v>
      </c>
      <c r="I93" s="35">
        <f>NMIF!H93+Cabadbaran!H92+Iligan!H93+Sasa!H93+Zambo!H93</f>
        <v>0</v>
      </c>
      <c r="J93" s="35">
        <f t="shared" si="22"/>
        <v>0</v>
      </c>
      <c r="K93" s="41">
        <f>NMIF!I93+Cabadbaran!I92+Iligan!I93+Sasa!I93+Zambo!I93</f>
        <v>0</v>
      </c>
      <c r="L93" s="41">
        <f>NMIF!J93+Cabadbaran!J92+Iligan!J93+Sasa!J93+Zambo!J93</f>
        <v>0</v>
      </c>
      <c r="M93" s="41">
        <f>NMIF!K93+Cabadbaran!K92+Iligan!K93+Sasa!K93+Zambo!K93</f>
        <v>0</v>
      </c>
      <c r="N93" s="41">
        <f t="shared" si="23"/>
        <v>0</v>
      </c>
      <c r="O93" s="43">
        <f>NMIF!L93+Cabadbaran!L92+Iligan!L93+Sasa!L93+Zambo!L93</f>
        <v>0</v>
      </c>
      <c r="P93" s="43">
        <f>NMIF!M93+Cabadbaran!M92+Iligan!M93+Sasa!M93+Zambo!M93</f>
        <v>0</v>
      </c>
      <c r="Q93" s="43">
        <f>NMIF!N93+Cabadbaran!N92+Iligan!N93+Sasa!N93+Zambo!N93</f>
        <v>0</v>
      </c>
      <c r="R93" s="43">
        <f t="shared" si="24"/>
        <v>0</v>
      </c>
      <c r="S93" s="53">
        <f t="shared" si="20"/>
        <v>0</v>
      </c>
      <c r="V93" s="130"/>
      <c r="W93" s="130"/>
      <c r="X93" s="130"/>
    </row>
    <row r="94" spans="1:25" ht="18">
      <c r="A94" s="9" t="s">
        <v>12</v>
      </c>
      <c r="B94" s="11">
        <f>NMIF!B94+Cabadbaran!B93+Iligan!B94+Sasa!B94+Zambo!B94</f>
        <v>0</v>
      </c>
      <c r="C94" s="32">
        <f>NMIF!C94+Cabadbaran!C93+Iligan!C94+Sasa!C94+Zambo!C94</f>
        <v>0</v>
      </c>
      <c r="D94" s="32">
        <f>NMIF!D94+Cabadbaran!D93+Iligan!D94+Sasa!D94+Zambo!D94</f>
        <v>0</v>
      </c>
      <c r="E94" s="32">
        <f>NMIF!E94+Cabadbaran!E93+Iligan!E94+Sasa!E94+Zambo!E94</f>
        <v>0</v>
      </c>
      <c r="F94" s="32">
        <f t="shared" si="21"/>
        <v>0</v>
      </c>
      <c r="G94" s="35">
        <f>NMIF!F94+Cabadbaran!F93+Iligan!F94+Sasa!F94+Zambo!F94</f>
        <v>0</v>
      </c>
      <c r="H94" s="35">
        <f>NMIF!G94+Cabadbaran!G93+Iligan!G94+Sasa!G94+Zambo!G94</f>
        <v>0</v>
      </c>
      <c r="I94" s="35">
        <f>NMIF!H94+Cabadbaran!H93+Iligan!H94+Sasa!H94+Zambo!H94</f>
        <v>0</v>
      </c>
      <c r="J94" s="35">
        <f t="shared" si="22"/>
        <v>0</v>
      </c>
      <c r="K94" s="41">
        <f>NMIF!I94+Cabadbaran!I93+Iligan!I94+Sasa!I94+Zambo!I94</f>
        <v>0</v>
      </c>
      <c r="L94" s="41">
        <f>NMIF!J94+Cabadbaran!J93+Iligan!J94+Sasa!J94+Zambo!J94</f>
        <v>0</v>
      </c>
      <c r="M94" s="41">
        <f>NMIF!K94+Cabadbaran!K93+Iligan!K94+Sasa!K94+Zambo!K94</f>
        <v>0</v>
      </c>
      <c r="N94" s="41">
        <f t="shared" si="23"/>
        <v>0</v>
      </c>
      <c r="O94" s="43">
        <f>NMIF!L94+Cabadbaran!L93+Iligan!L94+Sasa!L94+Zambo!L94</f>
        <v>0</v>
      </c>
      <c r="P94" s="43">
        <f>NMIF!M94+Cabadbaran!M93+Iligan!M94+Sasa!M94+Zambo!M94</f>
        <v>0</v>
      </c>
      <c r="Q94" s="43">
        <f>NMIF!N94+Cabadbaran!N93+Iligan!N94+Sasa!N94+Zambo!N94</f>
        <v>0</v>
      </c>
      <c r="R94" s="43">
        <f t="shared" si="24"/>
        <v>0</v>
      </c>
      <c r="S94" s="53">
        <f t="shared" si="20"/>
        <v>0</v>
      </c>
      <c r="W94" s="57">
        <f>NMIF!T94+Cabadbaran!T94+Iligan!T94+Sasa!T94+Zambo!Q94</f>
        <v>599678.13636363635</v>
      </c>
    </row>
    <row r="95" spans="1:25" ht="18.600000000000001" customHeight="1" thickBot="1">
      <c r="A95" s="9" t="s">
        <v>30</v>
      </c>
      <c r="B95" s="11">
        <f>NMIF!B95+Cabadbaran!B94+Iligan!B95+Sasa!B95+Zambo!B95</f>
        <v>5</v>
      </c>
      <c r="C95" s="32">
        <f>NMIF!C95+Cabadbaran!C94+Iligan!C95+Sasa!C95+Zambo!C95</f>
        <v>0</v>
      </c>
      <c r="D95" s="32">
        <f>NMIF!D95+Cabadbaran!D94+Iligan!D95+Sasa!D95+Zambo!D95</f>
        <v>2</v>
      </c>
      <c r="E95" s="32">
        <f>NMIF!E95+Cabadbaran!E94+Iligan!E95+Sasa!E95+Zambo!E95</f>
        <v>0</v>
      </c>
      <c r="F95" s="32">
        <f t="shared" si="21"/>
        <v>2</v>
      </c>
      <c r="G95" s="35">
        <f>NMIF!F95+Cabadbaran!F94+Iligan!F95+Sasa!F95+Zambo!F95</f>
        <v>0</v>
      </c>
      <c r="H95" s="35">
        <f>NMIF!G95+Cabadbaran!G94+Iligan!G95+Sasa!G95+Zambo!G95</f>
        <v>1</v>
      </c>
      <c r="I95" s="35">
        <f>NMIF!H95+Cabadbaran!H94+Iligan!H95+Sasa!H95+Zambo!H95</f>
        <v>1</v>
      </c>
      <c r="J95" s="35">
        <f t="shared" si="22"/>
        <v>2</v>
      </c>
      <c r="K95" s="41">
        <f>NMIF!I95+Cabadbaran!I94+Iligan!I95+Sasa!I95+Zambo!I95</f>
        <v>1</v>
      </c>
      <c r="L95" s="41">
        <f>NMIF!J95+Cabadbaran!J94+Iligan!J95+Sasa!J95+Zambo!J95</f>
        <v>2</v>
      </c>
      <c r="M95" s="41">
        <f>NMIF!K95+Cabadbaran!K94+Iligan!K95+Sasa!K95+Zambo!K95</f>
        <v>0</v>
      </c>
      <c r="N95" s="41">
        <f t="shared" si="23"/>
        <v>3</v>
      </c>
      <c r="O95" s="43">
        <f>NMIF!L95+Cabadbaran!L94+Iligan!L95+Sasa!L95+Zambo!L95</f>
        <v>0</v>
      </c>
      <c r="P95" s="43">
        <f>NMIF!M95+Cabadbaran!M94+Iligan!M95+Sasa!M95+Zambo!M95</f>
        <v>0</v>
      </c>
      <c r="Q95" s="43">
        <f>NMIF!N95+Cabadbaran!N94+Iligan!N95+Sasa!N95+Zambo!N95</f>
        <v>0</v>
      </c>
      <c r="R95" s="43">
        <f t="shared" si="24"/>
        <v>0</v>
      </c>
      <c r="S95" s="54">
        <f t="shared" si="20"/>
        <v>7</v>
      </c>
      <c r="V95" s="134"/>
      <c r="W95" s="134"/>
    </row>
    <row r="96" spans="1:25" ht="18.600000000000001" thickBot="1">
      <c r="A96" s="29" t="s">
        <v>9</v>
      </c>
      <c r="B96" s="79">
        <f>W94</f>
        <v>599678.13636363635</v>
      </c>
      <c r="C96" s="33">
        <f>NMIF!C96+Cabadbaran!C95+Iligan!C96+Sasa!C96+Zambo!C96</f>
        <v>11242.5</v>
      </c>
      <c r="D96" s="33">
        <f>NMIF!D96+Cabadbaran!D95+Iligan!D96+Sasa!D96+Zambo!D96</f>
        <v>11840</v>
      </c>
      <c r="E96" s="33">
        <f>NMIF!E96+Cabadbaran!E95+Iligan!E96+Sasa!E96+Zambo!E96</f>
        <v>12628</v>
      </c>
      <c r="F96" s="33">
        <f t="shared" si="21"/>
        <v>35710.5</v>
      </c>
      <c r="G96" s="36">
        <f>NMIF!F96+Cabadbaran!F95+Iligan!F96+Sasa!F96+Zambo!F96</f>
        <v>11998.5</v>
      </c>
      <c r="H96" s="35">
        <f>NMIF!G96+Cabadbaran!G95+Iligan!G96+Sasa!G96+Zambo!G96</f>
        <v>10481</v>
      </c>
      <c r="I96" s="35">
        <f>NMIF!H96+Cabadbaran!H95+Iligan!H96+Sasa!H96+Zambo!H96</f>
        <v>11529</v>
      </c>
      <c r="J96" s="36">
        <f t="shared" si="22"/>
        <v>34008.5</v>
      </c>
      <c r="K96" s="41">
        <f>NMIF!I96+Cabadbaran!I95+Iligan!I96+Sasa!I96+Zambo!I96</f>
        <v>12007.5</v>
      </c>
      <c r="L96" s="41">
        <f>NMIF!J96+Cabadbaran!J95+Iligan!J96+Sasa!J96+Zambo!J96</f>
        <v>11279.5</v>
      </c>
      <c r="M96" s="41">
        <f>NMIF!K96+Cabadbaran!K95+Iligan!K96+Sasa!K96+Zambo!K96</f>
        <v>11539.5</v>
      </c>
      <c r="N96" s="42">
        <f t="shared" si="23"/>
        <v>34826.5</v>
      </c>
      <c r="O96" s="43">
        <f>NMIF!L96+Cabadbaran!L95+Iligan!L96+Sasa!L96+Zambo!L96</f>
        <v>11530.5</v>
      </c>
      <c r="P96" s="43">
        <f>NMIF!M96+Cabadbaran!M95+Iligan!M96+Sasa!M96+Zambo!M96</f>
        <v>11592</v>
      </c>
      <c r="Q96" s="43">
        <f>NMIF!N96+Cabadbaran!N95+Iligan!N96+Sasa!N96+Zambo!N96</f>
        <v>10483</v>
      </c>
      <c r="R96" s="44">
        <f t="shared" si="24"/>
        <v>33605.5</v>
      </c>
      <c r="S96" s="53">
        <f>R96+N96+J96+F96</f>
        <v>138151</v>
      </c>
      <c r="V96" s="131">
        <f>S96+V76</f>
        <v>644901.13636363635</v>
      </c>
      <c r="W96" s="132"/>
      <c r="X96" s="133" t="s">
        <v>45</v>
      </c>
      <c r="Y96" s="133"/>
    </row>
    <row r="97" spans="1:24" ht="15" thickTop="1"/>
    <row r="99" spans="1:24" ht="21">
      <c r="A99" s="2" t="s">
        <v>114</v>
      </c>
    </row>
    <row r="100" spans="1:24" ht="15" thickBot="1">
      <c r="A100" s="58" t="s">
        <v>50</v>
      </c>
      <c r="B100" s="60">
        <f>NMIF!B101+Cabadbaran!B100+Iligan!B100+Sasa!B101+Zambo!B100</f>
        <v>43</v>
      </c>
      <c r="C100" s="137">
        <v>2021</v>
      </c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8"/>
      <c r="T100" s="48" t="s">
        <v>28</v>
      </c>
    </row>
    <row r="101" spans="1:24" ht="15" thickTop="1">
      <c r="A101" s="15" t="s">
        <v>0</v>
      </c>
      <c r="B101" s="59" t="s">
        <v>10</v>
      </c>
      <c r="C101" s="37" t="s">
        <v>16</v>
      </c>
      <c r="D101" s="34" t="s">
        <v>17</v>
      </c>
      <c r="E101" s="38" t="s">
        <v>18</v>
      </c>
      <c r="F101" s="34" t="s">
        <v>39</v>
      </c>
      <c r="G101" s="39" t="s">
        <v>19</v>
      </c>
      <c r="H101" s="34" t="s">
        <v>20</v>
      </c>
      <c r="I101" s="38" t="s">
        <v>21</v>
      </c>
      <c r="J101" s="34" t="s">
        <v>42</v>
      </c>
      <c r="K101" s="37" t="s">
        <v>22</v>
      </c>
      <c r="L101" s="34" t="s">
        <v>23</v>
      </c>
      <c r="M101" s="38" t="s">
        <v>24</v>
      </c>
      <c r="N101" s="34" t="s">
        <v>41</v>
      </c>
      <c r="O101" s="37" t="s">
        <v>25</v>
      </c>
      <c r="P101" s="34" t="s">
        <v>26</v>
      </c>
      <c r="Q101" s="40" t="s">
        <v>27</v>
      </c>
      <c r="R101" s="34" t="s">
        <v>40</v>
      </c>
      <c r="S101" s="34" t="s">
        <v>43</v>
      </c>
      <c r="T101" s="48" t="s">
        <v>28</v>
      </c>
    </row>
    <row r="102" spans="1:24">
      <c r="A102" s="9" t="s">
        <v>1</v>
      </c>
      <c r="B102" s="11">
        <v>0</v>
      </c>
      <c r="C102" s="32">
        <f>NMIF!C103+Cabadbaran!C102+Iligan!C102+Sasa!C103+Zambo!C102</f>
        <v>0</v>
      </c>
      <c r="D102" s="32">
        <f>NMIF!D103+Cabadbaran!D102+Iligan!D102+Sasa!D103+Zambo!D102</f>
        <v>0</v>
      </c>
      <c r="E102" s="32">
        <f>NMIF!E103+Cabadbaran!E102+Iligan!E102+Sasa!E103+Zambo!E102</f>
        <v>0</v>
      </c>
      <c r="F102" s="32">
        <f>C102+D102+E102</f>
        <v>0</v>
      </c>
      <c r="G102" s="32">
        <f>NMIF!F103+Cabadbaran!F102+Iligan!F102+Sasa!F103+Zambo!F102</f>
        <v>0</v>
      </c>
      <c r="H102" s="32">
        <f>NMIF!G103+Cabadbaran!G102+Iligan!G102+Sasa!G103+Zambo!G102</f>
        <v>0</v>
      </c>
      <c r="I102" s="32">
        <f>NMIF!H103+Cabadbaran!H102+Iligan!H102+Sasa!H103+Zambo!H102</f>
        <v>0</v>
      </c>
      <c r="J102" s="32">
        <f t="shared" ref="J102:R115" si="25">G102+H102+I102</f>
        <v>0</v>
      </c>
      <c r="K102" s="32">
        <f>NMIF!I103+Cabadbaran!I102+Iligan!I102+Sasa!I103+Zambo!I102</f>
        <v>0</v>
      </c>
      <c r="L102" s="32">
        <f>NMIF!J103+Cabadbaran!J102+Iligan!J102+Sasa!J103+Zambo!J102</f>
        <v>0</v>
      </c>
      <c r="M102" s="32">
        <f>NMIF!K103+Cabadbaran!K102+Iligan!K102+Sasa!K103+Zambo!K102</f>
        <v>0</v>
      </c>
      <c r="N102" s="32">
        <f t="shared" si="25"/>
        <v>0</v>
      </c>
      <c r="O102" s="32">
        <f>NMIF!L103+Cabadbaran!L102+Iligan!L102+Sasa!L103+Zambo!L102</f>
        <v>0</v>
      </c>
      <c r="P102" s="32">
        <f>NMIF!M103+Cabadbaran!M102+Iligan!M102+Sasa!M103+Zambo!M102</f>
        <v>0</v>
      </c>
      <c r="Q102" s="32">
        <f>NMIF!N103+Cabadbaran!N102+Iligan!N102+Sasa!N103+Zambo!N102</f>
        <v>0</v>
      </c>
      <c r="R102" s="32">
        <f t="shared" si="25"/>
        <v>0</v>
      </c>
      <c r="S102" s="53">
        <f t="shared" ref="S102:S114" si="26">R102+N102+J102+F102</f>
        <v>0</v>
      </c>
      <c r="T102" s="48" t="s">
        <v>28</v>
      </c>
    </row>
    <row r="103" spans="1:24">
      <c r="A103" s="9" t="s">
        <v>2</v>
      </c>
      <c r="B103" s="11">
        <f>NMIF!B103+Cabadbaran!B102+Iligan!B103+Sasa!B103+Zambo!B103</f>
        <v>0</v>
      </c>
      <c r="C103" s="32">
        <f>NMIF!C104+Cabadbaran!C103+Iligan!C103+Sasa!C104+Zambo!C103</f>
        <v>0</v>
      </c>
      <c r="D103" s="32">
        <f>NMIF!D104+Cabadbaran!D103+Iligan!D103+Sasa!D104+Zambo!D103</f>
        <v>0</v>
      </c>
      <c r="E103" s="32">
        <f>NMIF!E104+Cabadbaran!E103+Iligan!E103+Sasa!E104+Zambo!E103</f>
        <v>0</v>
      </c>
      <c r="F103" s="32">
        <f t="shared" ref="F103:F115" si="27">C103+D103+E103</f>
        <v>0</v>
      </c>
      <c r="G103" s="32">
        <f>NMIF!F104+Cabadbaran!F103+Iligan!F103+Sasa!F104+Zambo!F103</f>
        <v>0</v>
      </c>
      <c r="H103" s="32">
        <f>NMIF!G104+Cabadbaran!G103+Iligan!G103+Sasa!G104+Zambo!G103</f>
        <v>0</v>
      </c>
      <c r="I103" s="32">
        <f>NMIF!H104+Cabadbaran!H103+Iligan!H103+Sasa!H104+Zambo!H103</f>
        <v>0</v>
      </c>
      <c r="J103" s="32">
        <f t="shared" si="25"/>
        <v>0</v>
      </c>
      <c r="K103" s="32">
        <f>NMIF!I104+Cabadbaran!I103+Iligan!I103+Sasa!I104+Zambo!I103</f>
        <v>0</v>
      </c>
      <c r="L103" s="32">
        <f>NMIF!J104+Cabadbaran!J103+Iligan!J103+Sasa!J104+Zambo!J103</f>
        <v>0</v>
      </c>
      <c r="M103" s="32">
        <f>NMIF!K104+Cabadbaran!K103+Iligan!K103+Sasa!K104+Zambo!K103</f>
        <v>0</v>
      </c>
      <c r="N103" s="32">
        <f t="shared" si="25"/>
        <v>0</v>
      </c>
      <c r="O103" s="32">
        <f>NMIF!L104+Cabadbaran!L103+Iligan!L103+Sasa!L104+Zambo!L103</f>
        <v>0</v>
      </c>
      <c r="P103" s="32">
        <f>NMIF!M104+Cabadbaran!M103+Iligan!M103+Sasa!M104+Zambo!M103</f>
        <v>0</v>
      </c>
      <c r="Q103" s="32">
        <f>NMIF!N104+Cabadbaran!N103+Iligan!N103+Sasa!N104+Zambo!N103</f>
        <v>0</v>
      </c>
      <c r="R103" s="32">
        <f t="shared" si="25"/>
        <v>0</v>
      </c>
      <c r="S103" s="53">
        <f t="shared" si="26"/>
        <v>0</v>
      </c>
      <c r="T103" s="48" t="s">
        <v>28</v>
      </c>
    </row>
    <row r="104" spans="1:24">
      <c r="A104" s="9" t="s">
        <v>5</v>
      </c>
      <c r="B104" s="11">
        <f>NMIF!B104+Cabadbaran!B103+Iligan!B104+Sasa!B104+Zambo!B104</f>
        <v>0</v>
      </c>
      <c r="C104" s="32">
        <f>NMIF!C105+Cabadbaran!C104+Iligan!C104+Sasa!C105+Zambo!C104</f>
        <v>0</v>
      </c>
      <c r="D104" s="32">
        <f>NMIF!D105+Cabadbaran!D104+Iligan!D104+Sasa!D105+Zambo!D104</f>
        <v>0</v>
      </c>
      <c r="E104" s="32">
        <f>NMIF!E105+Cabadbaran!E104+Iligan!E104+Sasa!E105+Zambo!E104</f>
        <v>0</v>
      </c>
      <c r="F104" s="32">
        <f t="shared" si="27"/>
        <v>0</v>
      </c>
      <c r="G104" s="32">
        <f>NMIF!F105+Cabadbaran!F104+Iligan!F104+Sasa!F105+Zambo!F104</f>
        <v>0</v>
      </c>
      <c r="H104" s="32">
        <f>NMIF!G105+Cabadbaran!G104+Iligan!G104+Sasa!G105+Zambo!G104</f>
        <v>0</v>
      </c>
      <c r="I104" s="32">
        <f>NMIF!H105+Cabadbaran!H104+Iligan!H104+Sasa!H105+Zambo!H104</f>
        <v>0</v>
      </c>
      <c r="J104" s="32">
        <f t="shared" si="25"/>
        <v>0</v>
      </c>
      <c r="K104" s="32">
        <f>NMIF!I105+Cabadbaran!I104+Iligan!I104+Sasa!I105+Zambo!I104</f>
        <v>0</v>
      </c>
      <c r="L104" s="32">
        <f>NMIF!J105+Cabadbaran!J104+Iligan!J104+Sasa!J105+Zambo!J104</f>
        <v>0</v>
      </c>
      <c r="M104" s="32">
        <f>NMIF!K105+Cabadbaran!K104+Iligan!K104+Sasa!K105+Zambo!K104</f>
        <v>0</v>
      </c>
      <c r="N104" s="32">
        <f t="shared" si="25"/>
        <v>0</v>
      </c>
      <c r="O104" s="32">
        <f>NMIF!L105+Cabadbaran!L104+Iligan!L104+Sasa!L105+Zambo!L104</f>
        <v>0</v>
      </c>
      <c r="P104" s="32">
        <f>NMIF!M105+Cabadbaran!M104+Iligan!M104+Sasa!M105+Zambo!M104</f>
        <v>0</v>
      </c>
      <c r="Q104" s="32">
        <f>NMIF!N105+Cabadbaran!N104+Iligan!N104+Sasa!N105+Zambo!N104</f>
        <v>0</v>
      </c>
      <c r="R104" s="32">
        <f t="shared" si="25"/>
        <v>0</v>
      </c>
      <c r="S104" s="53">
        <f t="shared" si="26"/>
        <v>0</v>
      </c>
    </row>
    <row r="105" spans="1:24">
      <c r="A105" s="9" t="s">
        <v>3</v>
      </c>
      <c r="B105" s="11">
        <f>NMIF!B105+Cabadbaran!B104+Iligan!B105+Sasa!B105+Zambo!B105</f>
        <v>0</v>
      </c>
      <c r="C105" s="32">
        <f>NMIF!C106+Cabadbaran!C105+Iligan!C105+Sasa!C106+Zambo!C105</f>
        <v>0</v>
      </c>
      <c r="D105" s="32">
        <f>NMIF!D106+Cabadbaran!D105+Iligan!D105+Sasa!D106+Zambo!D105</f>
        <v>0</v>
      </c>
      <c r="E105" s="32">
        <f>NMIF!E106+Cabadbaran!E105+Iligan!E105+Sasa!E106+Zambo!E105</f>
        <v>0</v>
      </c>
      <c r="F105" s="32">
        <f t="shared" si="27"/>
        <v>0</v>
      </c>
      <c r="G105" s="32">
        <f>NMIF!F106+Cabadbaran!F105+Iligan!F105+Sasa!F106+Zambo!F105</f>
        <v>0</v>
      </c>
      <c r="H105" s="32">
        <f>NMIF!G106+Cabadbaran!G105+Iligan!G105+Sasa!G106+Zambo!G105</f>
        <v>0</v>
      </c>
      <c r="I105" s="32">
        <f>NMIF!H106+Cabadbaran!H105+Iligan!H105+Sasa!H106+Zambo!H105</f>
        <v>0</v>
      </c>
      <c r="J105" s="32">
        <f t="shared" si="25"/>
        <v>0</v>
      </c>
      <c r="K105" s="32">
        <f>NMIF!I106+Cabadbaran!I105+Iligan!I105+Sasa!I106+Zambo!I105</f>
        <v>0</v>
      </c>
      <c r="L105" s="32">
        <f>NMIF!J106+Cabadbaran!J105+Iligan!J105+Sasa!J106+Zambo!J105</f>
        <v>0</v>
      </c>
      <c r="M105" s="32">
        <f>NMIF!K106+Cabadbaran!K105+Iligan!K105+Sasa!K106+Zambo!K105</f>
        <v>0</v>
      </c>
      <c r="N105" s="32">
        <f t="shared" si="25"/>
        <v>0</v>
      </c>
      <c r="O105" s="32">
        <f>NMIF!L106+Cabadbaran!L105+Iligan!L105+Sasa!L106+Zambo!L105</f>
        <v>0</v>
      </c>
      <c r="P105" s="32">
        <f>NMIF!M106+Cabadbaran!M105+Iligan!M105+Sasa!M106+Zambo!M105</f>
        <v>0</v>
      </c>
      <c r="Q105" s="32">
        <f>NMIF!N106+Cabadbaran!N105+Iligan!N105+Sasa!N106+Zambo!N105</f>
        <v>0</v>
      </c>
      <c r="R105" s="32">
        <f t="shared" si="25"/>
        <v>0</v>
      </c>
      <c r="S105" s="53">
        <f t="shared" si="26"/>
        <v>0</v>
      </c>
    </row>
    <row r="106" spans="1:24">
      <c r="A106" s="9" t="s">
        <v>49</v>
      </c>
      <c r="B106" s="11">
        <f>NMIF!B106+Cabadbaran!B105+Iligan!B106+Sasa!B106+Zambo!B106</f>
        <v>44</v>
      </c>
      <c r="C106" s="32">
        <f>NMIF!C107+Cabadbaran!C106+Iligan!C106+Sasa!C107+Zambo!C106</f>
        <v>128</v>
      </c>
      <c r="D106" s="32">
        <f>NMIF!D107+Cabadbaran!D106+Iligan!D106+Sasa!D107+Zambo!D106</f>
        <v>124</v>
      </c>
      <c r="E106" s="32">
        <f>NMIF!E107+Cabadbaran!E106+Iligan!E106+Sasa!E107+Zambo!E106</f>
        <v>127</v>
      </c>
      <c r="F106" s="32">
        <f t="shared" si="27"/>
        <v>379</v>
      </c>
      <c r="G106" s="32">
        <f>NMIF!F107+Cabadbaran!F106+Iligan!F106+Sasa!F107+Zambo!F106</f>
        <v>139</v>
      </c>
      <c r="H106" s="32">
        <f>NMIF!G107+Cabadbaran!G106+Iligan!G106+Sasa!G107+Zambo!G106</f>
        <v>121</v>
      </c>
      <c r="I106" s="32">
        <f>NMIF!H107+Cabadbaran!H106+Iligan!H106+Sasa!H107+Zambo!H106</f>
        <v>124</v>
      </c>
      <c r="J106" s="32">
        <f t="shared" si="25"/>
        <v>384</v>
      </c>
      <c r="K106" s="32">
        <f>NMIF!I107+Cabadbaran!I106+Iligan!I106+Sasa!I107+Zambo!I106</f>
        <v>133</v>
      </c>
      <c r="L106" s="32">
        <f>NMIF!J107+Cabadbaran!J106+Iligan!J106+Sasa!J107+Zambo!J106</f>
        <v>134</v>
      </c>
      <c r="M106" s="32">
        <f>NMIF!K107+Cabadbaran!K106+Iligan!K106+Sasa!K107+Zambo!K106</f>
        <v>138</v>
      </c>
      <c r="N106" s="32">
        <f t="shared" si="25"/>
        <v>405</v>
      </c>
      <c r="O106" s="32">
        <f>NMIF!L107+Cabadbaran!L106+Iligan!L106+Sasa!L107+Zambo!L106</f>
        <v>155</v>
      </c>
      <c r="P106" s="32">
        <f>NMIF!M107+Cabadbaran!M106+Iligan!M106+Sasa!M107+Zambo!M106</f>
        <v>145</v>
      </c>
      <c r="Q106" s="32">
        <f>NMIF!N107+Cabadbaran!N106+Iligan!N106+Sasa!N107+Zambo!N106</f>
        <v>124</v>
      </c>
      <c r="R106" s="32">
        <f t="shared" si="25"/>
        <v>424</v>
      </c>
      <c r="S106" s="53">
        <f t="shared" si="26"/>
        <v>1592</v>
      </c>
    </row>
    <row r="107" spans="1:24">
      <c r="A107" s="9" t="s">
        <v>7</v>
      </c>
      <c r="B107" s="11">
        <f>NMIF!B107+Cabadbaran!B106+Iligan!B107+Sasa!B107+Zambo!B107</f>
        <v>128</v>
      </c>
      <c r="C107" s="32">
        <f>NMIF!C108+Cabadbaran!C107+Iligan!C107+Sasa!C108+Zambo!C107</f>
        <v>0</v>
      </c>
      <c r="D107" s="32">
        <f>NMIF!D108+Cabadbaran!D107+Iligan!D107+Sasa!D108+Zambo!D107</f>
        <v>0</v>
      </c>
      <c r="E107" s="32">
        <f>NMIF!E108+Cabadbaran!E107+Iligan!E107+Sasa!E108+Zambo!E107</f>
        <v>0</v>
      </c>
      <c r="F107" s="32">
        <f t="shared" si="27"/>
        <v>0</v>
      </c>
      <c r="G107" s="32">
        <f>NMIF!F108+Cabadbaran!F107+Iligan!F107+Sasa!F108+Zambo!F107</f>
        <v>0</v>
      </c>
      <c r="H107" s="32">
        <f>NMIF!G108+Cabadbaran!G107+Iligan!G107+Sasa!G108+Zambo!G107</f>
        <v>0</v>
      </c>
      <c r="I107" s="32">
        <f>NMIF!H108+Cabadbaran!H107+Iligan!H107+Sasa!H108+Zambo!H107</f>
        <v>0</v>
      </c>
      <c r="J107" s="32">
        <f t="shared" si="25"/>
        <v>0</v>
      </c>
      <c r="K107" s="32">
        <f>NMIF!I108+Cabadbaran!I107+Iligan!I107+Sasa!I108+Zambo!I107</f>
        <v>0</v>
      </c>
      <c r="L107" s="32">
        <f>NMIF!J108+Cabadbaran!J107+Iligan!J107+Sasa!J108+Zambo!J107</f>
        <v>0</v>
      </c>
      <c r="M107" s="32">
        <f>NMIF!K108+Cabadbaran!K107+Iligan!K107+Sasa!K108+Zambo!K107</f>
        <v>0</v>
      </c>
      <c r="N107" s="32">
        <f t="shared" si="25"/>
        <v>0</v>
      </c>
      <c r="O107" s="32">
        <f>NMIF!L108+Cabadbaran!L107+Iligan!L107+Sasa!L108+Zambo!L107</f>
        <v>0</v>
      </c>
      <c r="P107" s="32">
        <f>NMIF!M108+Cabadbaran!M107+Iligan!M107+Sasa!M108+Zambo!M107</f>
        <v>0</v>
      </c>
      <c r="Q107" s="32">
        <f>NMIF!N108+Cabadbaran!N107+Iligan!N107+Sasa!N108+Zambo!N107</f>
        <v>0</v>
      </c>
      <c r="R107" s="32">
        <f t="shared" si="25"/>
        <v>0</v>
      </c>
      <c r="S107" s="53">
        <f t="shared" si="26"/>
        <v>0</v>
      </c>
    </row>
    <row r="108" spans="1:24">
      <c r="A108" s="9" t="s">
        <v>8</v>
      </c>
      <c r="B108" s="11">
        <f>NMIF!B108+Cabadbaran!B107+Iligan!B108+Sasa!B108+Zambo!B108</f>
        <v>0</v>
      </c>
      <c r="C108" s="32">
        <f>NMIF!C109+Cabadbaran!C108+Iligan!C108+Sasa!C109+Zambo!C108</f>
        <v>0</v>
      </c>
      <c r="D108" s="32">
        <f>NMIF!D109+Cabadbaran!D108+Iligan!D108+Sasa!D109+Zambo!D108</f>
        <v>0</v>
      </c>
      <c r="E108" s="32">
        <f>NMIF!E109+Cabadbaran!E108+Iligan!E108+Sasa!E109+Zambo!E108</f>
        <v>0</v>
      </c>
      <c r="F108" s="32">
        <f t="shared" si="27"/>
        <v>0</v>
      </c>
      <c r="G108" s="32">
        <f>NMIF!F109+Cabadbaran!F108+Iligan!F108+Sasa!F109+Zambo!F108</f>
        <v>0</v>
      </c>
      <c r="H108" s="32">
        <f>NMIF!G109+Cabadbaran!G108+Iligan!G108+Sasa!G109+Zambo!G108</f>
        <v>0</v>
      </c>
      <c r="I108" s="32">
        <f>NMIF!H109+Cabadbaran!H108+Iligan!H108+Sasa!H109+Zambo!H108</f>
        <v>0</v>
      </c>
      <c r="J108" s="32">
        <f t="shared" si="25"/>
        <v>0</v>
      </c>
      <c r="K108" s="32">
        <f>NMIF!I109+Cabadbaran!I108+Iligan!I108+Sasa!I109+Zambo!I108</f>
        <v>0</v>
      </c>
      <c r="L108" s="32">
        <f>NMIF!J109+Cabadbaran!J108+Iligan!J108+Sasa!J109+Zambo!J108</f>
        <v>0</v>
      </c>
      <c r="M108" s="32">
        <f>NMIF!K109+Cabadbaran!K108+Iligan!K108+Sasa!K109+Zambo!K108</f>
        <v>0</v>
      </c>
      <c r="N108" s="32">
        <f t="shared" si="25"/>
        <v>0</v>
      </c>
      <c r="O108" s="32">
        <f>NMIF!L109+Cabadbaran!L108+Iligan!L108+Sasa!L109+Zambo!L108</f>
        <v>0</v>
      </c>
      <c r="P108" s="32">
        <f>NMIF!M109+Cabadbaran!M108+Iligan!M108+Sasa!M109+Zambo!M108</f>
        <v>0</v>
      </c>
      <c r="Q108" s="32">
        <f>NMIF!N109+Cabadbaran!N108+Iligan!N108+Sasa!N109+Zambo!N108</f>
        <v>0</v>
      </c>
      <c r="R108" s="32">
        <f t="shared" si="25"/>
        <v>0</v>
      </c>
      <c r="S108" s="53">
        <f t="shared" si="26"/>
        <v>0</v>
      </c>
    </row>
    <row r="109" spans="1:24">
      <c r="A109" s="9" t="s">
        <v>13</v>
      </c>
      <c r="B109" s="11">
        <f>NMIF!B109+Cabadbaran!B108+Iligan!B109+Sasa!B109+Zambo!B109</f>
        <v>0</v>
      </c>
      <c r="C109" s="32">
        <f>NMIF!C110+Cabadbaran!C109+Iligan!C109+Sasa!C110+Zambo!C109</f>
        <v>0</v>
      </c>
      <c r="D109" s="32">
        <f>NMIF!D110+Cabadbaran!D109+Iligan!D109+Sasa!D110+Zambo!D109</f>
        <v>0</v>
      </c>
      <c r="E109" s="32">
        <f>NMIF!E110+Cabadbaran!E109+Iligan!E109+Sasa!E110+Zambo!E109</f>
        <v>0</v>
      </c>
      <c r="F109" s="32">
        <f t="shared" si="27"/>
        <v>0</v>
      </c>
      <c r="G109" s="32">
        <f>NMIF!F110+Cabadbaran!F109+Iligan!F109+Sasa!F110+Zambo!F109</f>
        <v>0</v>
      </c>
      <c r="H109" s="32">
        <f>NMIF!G110+Cabadbaran!G109+Iligan!G109+Sasa!G110+Zambo!G109</f>
        <v>0</v>
      </c>
      <c r="I109" s="32">
        <f>NMIF!H110+Cabadbaran!H109+Iligan!H109+Sasa!H110+Zambo!H109</f>
        <v>0</v>
      </c>
      <c r="J109" s="32">
        <f t="shared" si="25"/>
        <v>0</v>
      </c>
      <c r="K109" s="32">
        <f>NMIF!I110+Cabadbaran!I109+Iligan!I109+Sasa!I110+Zambo!I109</f>
        <v>0</v>
      </c>
      <c r="L109" s="32">
        <f>NMIF!J110+Cabadbaran!J109+Iligan!J109+Sasa!J110+Zambo!J109</f>
        <v>0</v>
      </c>
      <c r="M109" s="32">
        <f>NMIF!K110+Cabadbaran!K109+Iligan!K109+Sasa!K110+Zambo!K109</f>
        <v>0</v>
      </c>
      <c r="N109" s="32">
        <f t="shared" si="25"/>
        <v>0</v>
      </c>
      <c r="O109" s="32">
        <f>NMIF!L110+Cabadbaran!L109+Iligan!L109+Sasa!L110+Zambo!L109</f>
        <v>0</v>
      </c>
      <c r="P109" s="32">
        <f>NMIF!M110+Cabadbaran!M109+Iligan!M109+Sasa!M110+Zambo!M109</f>
        <v>0</v>
      </c>
      <c r="Q109" s="32">
        <f>NMIF!N110+Cabadbaran!N109+Iligan!N109+Sasa!N110+Zambo!N109</f>
        <v>0</v>
      </c>
      <c r="R109" s="32">
        <f t="shared" si="25"/>
        <v>0</v>
      </c>
      <c r="S109" s="54">
        <f t="shared" si="26"/>
        <v>0</v>
      </c>
    </row>
    <row r="110" spans="1:24" ht="14.4" customHeight="1">
      <c r="A110" s="9" t="s">
        <v>14</v>
      </c>
      <c r="B110" s="11">
        <f>NMIF!B110+Cabadbaran!B109+Iligan!B110+Sasa!B110+Zambo!B110</f>
        <v>0</v>
      </c>
      <c r="C110" s="32">
        <f>NMIF!C111+Cabadbaran!C110+Iligan!C110+Sasa!C111+Zambo!C110</f>
        <v>0</v>
      </c>
      <c r="D110" s="32">
        <f>NMIF!D111+Cabadbaran!D110+Iligan!D110+Sasa!D111+Zambo!D110</f>
        <v>0</v>
      </c>
      <c r="E110" s="32">
        <f>NMIF!E111+Cabadbaran!E110+Iligan!E110+Sasa!E111+Zambo!E110</f>
        <v>0</v>
      </c>
      <c r="F110" s="32">
        <f t="shared" si="27"/>
        <v>0</v>
      </c>
      <c r="G110" s="32">
        <f>NMIF!F111+Cabadbaran!F110+Iligan!F110+Sasa!F111+Zambo!F110</f>
        <v>0</v>
      </c>
      <c r="H110" s="32">
        <f>NMIF!G111+Cabadbaran!G110+Iligan!G110+Sasa!G111+Zambo!G110</f>
        <v>0</v>
      </c>
      <c r="I110" s="32">
        <f>NMIF!H111+Cabadbaran!H110+Iligan!H110+Sasa!H111+Zambo!H110</f>
        <v>0</v>
      </c>
      <c r="J110" s="32">
        <f t="shared" si="25"/>
        <v>0</v>
      </c>
      <c r="K110" s="32">
        <f>NMIF!I111+Cabadbaran!I110+Iligan!I110+Sasa!I111+Zambo!I110</f>
        <v>0</v>
      </c>
      <c r="L110" s="32">
        <f>NMIF!J111+Cabadbaran!J110+Iligan!J110+Sasa!J111+Zambo!J110</f>
        <v>0</v>
      </c>
      <c r="M110" s="32">
        <f>NMIF!K111+Cabadbaran!K110+Iligan!K110+Sasa!K111+Zambo!K110</f>
        <v>0</v>
      </c>
      <c r="N110" s="32">
        <f t="shared" si="25"/>
        <v>0</v>
      </c>
      <c r="O110" s="32">
        <f>NMIF!L111+Cabadbaran!L110+Iligan!L110+Sasa!L111+Zambo!L110</f>
        <v>0</v>
      </c>
      <c r="P110" s="32">
        <f>NMIF!M111+Cabadbaran!M110+Iligan!M110+Sasa!M111+Zambo!M110</f>
        <v>0</v>
      </c>
      <c r="Q110" s="32">
        <f>NMIF!N111+Cabadbaran!N110+Iligan!N110+Sasa!N111+Zambo!N110</f>
        <v>0</v>
      </c>
      <c r="R110" s="32">
        <f t="shared" si="25"/>
        <v>0</v>
      </c>
      <c r="S110" s="53">
        <f t="shared" si="26"/>
        <v>0</v>
      </c>
    </row>
    <row r="111" spans="1:24" ht="14.4" customHeight="1">
      <c r="A111" s="9" t="s">
        <v>15</v>
      </c>
      <c r="B111" s="11">
        <f>NMIF!B111+Cabadbaran!B110+Iligan!B111+Sasa!B111+Zambo!B111</f>
        <v>0</v>
      </c>
      <c r="C111" s="32">
        <f>NMIF!C112+Cabadbaran!C111+Iligan!C111+Sasa!C112+Zambo!C111</f>
        <v>0</v>
      </c>
      <c r="D111" s="32">
        <f>NMIF!D112+Cabadbaran!D111+Iligan!D111+Sasa!D112+Zambo!D111</f>
        <v>0</v>
      </c>
      <c r="E111" s="32">
        <f>NMIF!E112+Cabadbaran!E111+Iligan!E111+Sasa!E112+Zambo!E111</f>
        <v>0</v>
      </c>
      <c r="F111" s="32">
        <f t="shared" si="27"/>
        <v>0</v>
      </c>
      <c r="G111" s="32">
        <f>NMIF!F112+Cabadbaran!F111+Iligan!F111+Sasa!F112+Zambo!F111</f>
        <v>0</v>
      </c>
      <c r="H111" s="32">
        <f>NMIF!G112+Cabadbaran!G111+Iligan!G111+Sasa!G112+Zambo!G111</f>
        <v>0</v>
      </c>
      <c r="I111" s="32">
        <f>NMIF!H112+Cabadbaran!H111+Iligan!H111+Sasa!H112+Zambo!H111</f>
        <v>0</v>
      </c>
      <c r="J111" s="32">
        <f t="shared" si="25"/>
        <v>0</v>
      </c>
      <c r="K111" s="32">
        <f>NMIF!I112+Cabadbaran!I111+Iligan!I111+Sasa!I112+Zambo!I111</f>
        <v>0</v>
      </c>
      <c r="L111" s="32">
        <f>NMIF!J112+Cabadbaran!J111+Iligan!J111+Sasa!J112+Zambo!J111</f>
        <v>0</v>
      </c>
      <c r="M111" s="32">
        <f>NMIF!K112+Cabadbaran!K111+Iligan!K111+Sasa!K112+Zambo!K111</f>
        <v>0</v>
      </c>
      <c r="N111" s="32">
        <f t="shared" si="25"/>
        <v>0</v>
      </c>
      <c r="O111" s="32">
        <f>NMIF!L112+Cabadbaran!L111+Iligan!L111+Sasa!L112+Zambo!L111</f>
        <v>0</v>
      </c>
      <c r="P111" s="32">
        <f>NMIF!M112+Cabadbaran!M111+Iligan!M111+Sasa!M112+Zambo!M111</f>
        <v>0</v>
      </c>
      <c r="Q111" s="32">
        <f>NMIF!N112+Cabadbaran!N111+Iligan!N111+Sasa!N112+Zambo!N111</f>
        <v>0</v>
      </c>
      <c r="R111" s="32">
        <f t="shared" si="25"/>
        <v>0</v>
      </c>
      <c r="S111" s="53">
        <f t="shared" si="26"/>
        <v>0</v>
      </c>
      <c r="V111" s="130" t="s">
        <v>79</v>
      </c>
      <c r="W111" s="130"/>
      <c r="X111" s="130"/>
    </row>
    <row r="112" spans="1:24">
      <c r="A112" s="9" t="s">
        <v>4</v>
      </c>
      <c r="B112" s="11">
        <f>NMIF!B112+Cabadbaran!B111+Iligan!B112+Sasa!B112+Zambo!B112</f>
        <v>0</v>
      </c>
      <c r="C112" s="32">
        <f>NMIF!C113+Cabadbaran!C112+Iligan!C112+Sasa!C113+Zambo!C112</f>
        <v>0</v>
      </c>
      <c r="D112" s="32">
        <f>NMIF!D113+Cabadbaran!D112+Iligan!D112+Sasa!D113+Zambo!D112</f>
        <v>0</v>
      </c>
      <c r="E112" s="32">
        <f>NMIF!E113+Cabadbaran!E112+Iligan!E112+Sasa!E113+Zambo!E112</f>
        <v>0</v>
      </c>
      <c r="F112" s="32">
        <f t="shared" si="27"/>
        <v>0</v>
      </c>
      <c r="G112" s="32">
        <f>NMIF!F113+Cabadbaran!F112+Iligan!F112+Sasa!F113+Zambo!F112</f>
        <v>0</v>
      </c>
      <c r="H112" s="32">
        <f>NMIF!G113+Cabadbaran!G112+Iligan!G112+Sasa!G113+Zambo!G112</f>
        <v>0</v>
      </c>
      <c r="I112" s="32">
        <f>NMIF!H113+Cabadbaran!H112+Iligan!H112+Sasa!H113+Zambo!H112</f>
        <v>0</v>
      </c>
      <c r="J112" s="32">
        <f t="shared" si="25"/>
        <v>0</v>
      </c>
      <c r="K112" s="32">
        <f>NMIF!I113+Cabadbaran!I112+Iligan!I112+Sasa!I113+Zambo!I112</f>
        <v>0</v>
      </c>
      <c r="L112" s="32">
        <f>NMIF!J113+Cabadbaran!J112+Iligan!J112+Sasa!J113+Zambo!J112</f>
        <v>0</v>
      </c>
      <c r="M112" s="32">
        <f>NMIF!K113+Cabadbaran!K112+Iligan!K112+Sasa!K113+Zambo!K112</f>
        <v>0</v>
      </c>
      <c r="N112" s="32">
        <f t="shared" si="25"/>
        <v>0</v>
      </c>
      <c r="O112" s="32">
        <f>NMIF!L113+Cabadbaran!L112+Iligan!L112+Sasa!L113+Zambo!L112</f>
        <v>0</v>
      </c>
      <c r="P112" s="32">
        <f>NMIF!M113+Cabadbaran!M112+Iligan!M112+Sasa!M113+Zambo!M112</f>
        <v>0</v>
      </c>
      <c r="Q112" s="32">
        <f>NMIF!N113+Cabadbaran!N112+Iligan!N112+Sasa!N113+Zambo!N112</f>
        <v>0</v>
      </c>
      <c r="R112" s="32">
        <f t="shared" si="25"/>
        <v>0</v>
      </c>
      <c r="S112" s="53">
        <f t="shared" si="26"/>
        <v>0</v>
      </c>
      <c r="V112" s="130"/>
      <c r="W112" s="130"/>
      <c r="X112" s="130"/>
    </row>
    <row r="113" spans="1:25" ht="18">
      <c r="A113" s="9" t="s">
        <v>12</v>
      </c>
      <c r="B113" s="11">
        <f>NMIF!B113+Cabadbaran!B112+Iligan!B113+Sasa!B113+Zambo!B113</f>
        <v>0</v>
      </c>
      <c r="C113" s="32">
        <f>NMIF!C114+Cabadbaran!C113+Iligan!C113+Sasa!C114+Zambo!C113</f>
        <v>0</v>
      </c>
      <c r="D113" s="32">
        <f>NMIF!D114+Cabadbaran!D113+Iligan!D113+Sasa!D114+Zambo!D113</f>
        <v>0</v>
      </c>
      <c r="E113" s="32">
        <f>NMIF!E114+Cabadbaran!E113+Iligan!E113+Sasa!E114+Zambo!E113</f>
        <v>0</v>
      </c>
      <c r="F113" s="32">
        <f t="shared" si="27"/>
        <v>0</v>
      </c>
      <c r="G113" s="32">
        <f>NMIF!F114+Cabadbaran!F113+Iligan!F113+Sasa!F114+Zambo!F113</f>
        <v>0</v>
      </c>
      <c r="H113" s="32">
        <f>NMIF!G114+Cabadbaran!G113+Iligan!G113+Sasa!G114+Zambo!G113</f>
        <v>0</v>
      </c>
      <c r="I113" s="32">
        <f>NMIF!H114+Cabadbaran!H113+Iligan!H113+Sasa!H114+Zambo!H113</f>
        <v>0</v>
      </c>
      <c r="J113" s="32">
        <f t="shared" si="25"/>
        <v>0</v>
      </c>
      <c r="K113" s="32">
        <f>NMIF!I114+Cabadbaran!I113+Iligan!I113+Sasa!I114+Zambo!I113</f>
        <v>0</v>
      </c>
      <c r="L113" s="32">
        <f>NMIF!J114+Cabadbaran!J113+Iligan!J113+Sasa!J114+Zambo!J113</f>
        <v>0</v>
      </c>
      <c r="M113" s="32">
        <f>NMIF!K114+Cabadbaran!K113+Iligan!K113+Sasa!K114+Zambo!K113</f>
        <v>0</v>
      </c>
      <c r="N113" s="32">
        <f t="shared" si="25"/>
        <v>0</v>
      </c>
      <c r="O113" s="32">
        <f>NMIF!L114+Cabadbaran!L113+Iligan!L113+Sasa!L114+Zambo!L113</f>
        <v>0</v>
      </c>
      <c r="P113" s="32">
        <f>NMIF!M114+Cabadbaran!M113+Iligan!M113+Sasa!M114+Zambo!M113</f>
        <v>0</v>
      </c>
      <c r="Q113" s="32">
        <f>NMIF!N114+Cabadbaran!N113+Iligan!N113+Sasa!N114+Zambo!N113</f>
        <v>0</v>
      </c>
      <c r="R113" s="32">
        <f t="shared" si="25"/>
        <v>0</v>
      </c>
      <c r="S113" s="53">
        <f t="shared" si="26"/>
        <v>0</v>
      </c>
      <c r="W113" s="57">
        <f>NMIF!T114+Cabadbaran!T114+Iligan!T113+Sasa!T114+Zambo!Q113+Palawan!T16+Tagbilaran!T16+Cebu!T16</f>
        <v>757893.13636363635</v>
      </c>
    </row>
    <row r="114" spans="1:25" ht="18.600000000000001" customHeight="1" thickBot="1">
      <c r="A114" s="9" t="s">
        <v>30</v>
      </c>
      <c r="B114" s="11">
        <f>NMIF!B114+Cabadbaran!B113+Iligan!B114+Sasa!B114+Zambo!B114</f>
        <v>2</v>
      </c>
      <c r="C114" s="32">
        <f>NMIF!C115+Cabadbaran!C114+Iligan!C114+Sasa!C115+Zambo!C114</f>
        <v>0</v>
      </c>
      <c r="D114" s="32">
        <f>NMIF!D115+Cabadbaran!D114+Iligan!D114+Sasa!D115+Zambo!D114</f>
        <v>1</v>
      </c>
      <c r="E114" s="32">
        <f>NMIF!E115+Cabadbaran!E114+Iligan!E114+Sasa!E115+Zambo!E114</f>
        <v>2</v>
      </c>
      <c r="F114" s="32">
        <f t="shared" si="27"/>
        <v>3</v>
      </c>
      <c r="G114" s="32">
        <f>NMIF!F115+Cabadbaran!F114+Iligan!F114+Sasa!F115+Zambo!F114</f>
        <v>2</v>
      </c>
      <c r="H114" s="32">
        <f>NMIF!G115+Cabadbaran!G114+Iligan!G114+Sasa!G115+Zambo!G114+Palawan!G16+Tagbilaran!G16+Cebu!G16</f>
        <v>5</v>
      </c>
      <c r="I114" s="32">
        <f>NMIF!H115+Cabadbaran!H114+Iligan!H114+Sasa!H115+Zambo!H114</f>
        <v>3</v>
      </c>
      <c r="J114" s="32">
        <f t="shared" si="25"/>
        <v>10</v>
      </c>
      <c r="K114" s="32">
        <f>NMIF!I115+Cabadbaran!I114+Iligan!I114+Sasa!I115+Zambo!I114</f>
        <v>0</v>
      </c>
      <c r="L114" s="32">
        <f>NMIF!J115+Cabadbaran!J114+Iligan!J114+Sasa!J115+Zambo!J114</f>
        <v>1</v>
      </c>
      <c r="M114" s="32">
        <f>NMIF!K115+Cabadbaran!K114+Iligan!K114+Sasa!K115+Zambo!K114</f>
        <v>3</v>
      </c>
      <c r="N114" s="32">
        <f t="shared" si="25"/>
        <v>4</v>
      </c>
      <c r="O114" s="32">
        <f>NMIF!L115+Cabadbaran!L114+Iligan!L114+Sasa!L115+Zambo!L114</f>
        <v>0</v>
      </c>
      <c r="P114" s="32">
        <f>NMIF!M115+Cabadbaran!M114+Iligan!M114+Sasa!M115+Zambo!M114</f>
        <v>0</v>
      </c>
      <c r="Q114" s="32">
        <f>NMIF!N115+Cabadbaran!N114+Iligan!N114+Sasa!N115+Zambo!N114</f>
        <v>1</v>
      </c>
      <c r="R114" s="32">
        <f t="shared" si="25"/>
        <v>1</v>
      </c>
      <c r="S114" s="54">
        <f t="shared" si="26"/>
        <v>18</v>
      </c>
      <c r="V114" s="134"/>
      <c r="W114" s="134"/>
    </row>
    <row r="115" spans="1:25" ht="18.600000000000001" thickBot="1">
      <c r="A115" s="29" t="s">
        <v>9</v>
      </c>
      <c r="B115" s="79">
        <f>W113-V96</f>
        <v>112992</v>
      </c>
      <c r="C115" s="32">
        <f>NMIF!C116+Cabadbaran!C115+Iligan!C115+Sasa!C116+Zambo!C115</f>
        <v>10276.5</v>
      </c>
      <c r="D115" s="32">
        <f>NMIF!D116+Cabadbaran!D115+Iligan!D115+Sasa!D116+Zambo!D115</f>
        <v>10832</v>
      </c>
      <c r="E115" s="32">
        <f>NMIF!E116+Cabadbaran!E115+Iligan!E115+Sasa!E116+Zambo!E115</f>
        <v>11358.5</v>
      </c>
      <c r="F115" s="32">
        <f t="shared" si="27"/>
        <v>32467</v>
      </c>
      <c r="G115" s="32">
        <f>NMIF!F116+Cabadbaran!F115+Iligan!F115+Sasa!F116+Zambo!F115</f>
        <v>11433.5</v>
      </c>
      <c r="H115" s="32">
        <f>NMIF!G116+Cabadbaran!G115+Iligan!G115+Sasa!G116+Zambo!G115</f>
        <v>11955</v>
      </c>
      <c r="I115" s="32">
        <f>NMIF!H116+Cabadbaran!H115+Iligan!H115+Sasa!H116+Zambo!H115</f>
        <v>10889.5</v>
      </c>
      <c r="J115" s="32">
        <f t="shared" si="25"/>
        <v>34278</v>
      </c>
      <c r="K115" s="32">
        <f>NMIF!I116+Cabadbaran!I115+Iligan!I115+Sasa!I116+Zambo!I115</f>
        <v>8959</v>
      </c>
      <c r="L115" s="32">
        <f>NMIF!J116+Cabadbaran!J115+Iligan!J115+Sasa!J116+Zambo!J115</f>
        <v>9519</v>
      </c>
      <c r="M115" s="32">
        <f>NMIF!K116+Cabadbaran!K115+Iligan!K115+Sasa!K116+Zambo!K115</f>
        <v>9851</v>
      </c>
      <c r="N115" s="32">
        <f t="shared" si="25"/>
        <v>28329</v>
      </c>
      <c r="O115" s="32">
        <f>NMIF!L116+Cabadbaran!L115+Iligan!L115+Sasa!L116+Zambo!L115</f>
        <v>9444</v>
      </c>
      <c r="P115" s="32">
        <f>NMIF!M116+Cabadbaran!M115+Iligan!M115+Sasa!M116+Zambo!M115</f>
        <v>9960</v>
      </c>
      <c r="Q115" s="32">
        <f>NMIF!N116+Cabadbaran!N115+Iligan!N115+Sasa!N116+Zambo!N115</f>
        <v>10232.5</v>
      </c>
      <c r="R115" s="32">
        <f>O115+P115+Q115</f>
        <v>29636.5</v>
      </c>
      <c r="S115" s="53">
        <f>R115+N115+J115+F115</f>
        <v>124710.5</v>
      </c>
      <c r="V115" s="131">
        <f>S115+V96</f>
        <v>769611.63636363635</v>
      </c>
      <c r="W115" s="132"/>
      <c r="X115" s="133" t="s">
        <v>45</v>
      </c>
      <c r="Y115" s="133"/>
    </row>
    <row r="116" spans="1:25" ht="15" thickTop="1"/>
  </sheetData>
  <mergeCells count="30">
    <mergeCell ref="V114:W114"/>
    <mergeCell ref="V115:W115"/>
    <mergeCell ref="X115:Y115"/>
    <mergeCell ref="C81:S81"/>
    <mergeCell ref="V92:X93"/>
    <mergeCell ref="V95:W95"/>
    <mergeCell ref="C100:S100"/>
    <mergeCell ref="V111:X112"/>
    <mergeCell ref="V96:W96"/>
    <mergeCell ref="X96:Y96"/>
    <mergeCell ref="V55:W55"/>
    <mergeCell ref="V56:W56"/>
    <mergeCell ref="X56:Y56"/>
    <mergeCell ref="V76:W76"/>
    <mergeCell ref="X76:Y76"/>
    <mergeCell ref="C61:S61"/>
    <mergeCell ref="V72:X73"/>
    <mergeCell ref="V75:W75"/>
    <mergeCell ref="V32:X33"/>
    <mergeCell ref="V35:W35"/>
    <mergeCell ref="V36:W36"/>
    <mergeCell ref="X36:Y36"/>
    <mergeCell ref="C41:S41"/>
    <mergeCell ref="V52:X53"/>
    <mergeCell ref="C21:S21"/>
    <mergeCell ref="C2:S2"/>
    <mergeCell ref="V13:X14"/>
    <mergeCell ref="V16:W16"/>
    <mergeCell ref="V17:W17"/>
    <mergeCell ref="X17:Y1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1517-056F-4634-BB07-2C332D245CEA}">
  <dimension ref="A1:Y116"/>
  <sheetViews>
    <sheetView topLeftCell="A97" zoomScale="65" zoomScaleNormal="65" workbookViewId="0">
      <pane xSplit="1" ySplit="4" topLeftCell="B101" activePane="bottomRight" state="frozen"/>
      <selection activeCell="A97" sqref="A97"/>
      <selection pane="topRight" activeCell="B97" sqref="B97"/>
      <selection pane="bottomLeft" activeCell="A101" sqref="A101"/>
      <selection pane="bottomRight" activeCell="R129" sqref="R129"/>
    </sheetView>
  </sheetViews>
  <sheetFormatPr defaultRowHeight="14.4"/>
  <cols>
    <col min="1" max="1" width="32.5546875" bestFit="1" customWidth="1"/>
    <col min="2" max="2" width="11.5546875" customWidth="1"/>
    <col min="3" max="3" width="11.88671875" hidden="1" customWidth="1"/>
    <col min="4" max="4" width="11.6640625" hidden="1" customWidth="1"/>
    <col min="5" max="5" width="11.44140625" hidden="1" customWidth="1"/>
    <col min="6" max="6" width="10.6640625" hidden="1" customWidth="1"/>
    <col min="7" max="7" width="12.33203125" hidden="1" customWidth="1"/>
    <col min="8" max="8" width="11.5546875" hidden="1" customWidth="1"/>
    <col min="9" max="9" width="12.109375" hidden="1" customWidth="1"/>
    <col min="10" max="10" width="10.6640625" hidden="1" customWidth="1"/>
    <col min="11" max="11" width="11.44140625" customWidth="1"/>
    <col min="12" max="12" width="11.109375" customWidth="1"/>
    <col min="13" max="13" width="10.33203125" bestFit="1" customWidth="1"/>
    <col min="14" max="14" width="10.6640625" customWidth="1"/>
    <col min="15" max="15" width="11" customWidth="1"/>
    <col min="16" max="16" width="10.109375" customWidth="1"/>
    <col min="17" max="17" width="11" customWidth="1"/>
    <col min="18" max="18" width="10.6640625" customWidth="1"/>
    <col min="19" max="19" width="12.77734375" customWidth="1"/>
    <col min="20" max="20" width="8.33203125" style="47" customWidth="1"/>
    <col min="21" max="22" width="5.5546875" customWidth="1"/>
    <col min="23" max="23" width="12.109375" bestFit="1" customWidth="1"/>
  </cols>
  <sheetData>
    <row r="1" spans="1:24" ht="21">
      <c r="A1" s="2" t="s">
        <v>44</v>
      </c>
    </row>
    <row r="2" spans="1:24" ht="15" thickBot="1">
      <c r="C2" s="139">
        <v>2016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8"/>
    </row>
    <row r="3" spans="1:24" ht="15" thickTop="1">
      <c r="A3" s="15" t="s">
        <v>0</v>
      </c>
      <c r="B3" s="16" t="s">
        <v>10</v>
      </c>
      <c r="C3" s="37" t="s">
        <v>16</v>
      </c>
      <c r="D3" s="34" t="s">
        <v>17</v>
      </c>
      <c r="E3" s="38" t="s">
        <v>18</v>
      </c>
      <c r="F3" s="34" t="s">
        <v>39</v>
      </c>
      <c r="G3" s="39" t="s">
        <v>19</v>
      </c>
      <c r="H3" s="34" t="s">
        <v>20</v>
      </c>
      <c r="I3" s="38" t="s">
        <v>21</v>
      </c>
      <c r="J3" s="34" t="s">
        <v>42</v>
      </c>
      <c r="K3" s="37" t="s">
        <v>22</v>
      </c>
      <c r="L3" s="34" t="s">
        <v>23</v>
      </c>
      <c r="M3" s="38" t="s">
        <v>24</v>
      </c>
      <c r="N3" s="34" t="s">
        <v>41</v>
      </c>
      <c r="O3" s="37" t="s">
        <v>25</v>
      </c>
      <c r="P3" s="34" t="s">
        <v>26</v>
      </c>
      <c r="Q3" s="40" t="s">
        <v>27</v>
      </c>
      <c r="R3" s="34" t="s">
        <v>40</v>
      </c>
      <c r="S3" s="34" t="s">
        <v>43</v>
      </c>
    </row>
    <row r="4" spans="1:24">
      <c r="A4" s="9" t="s">
        <v>1</v>
      </c>
      <c r="B4" s="11">
        <v>0</v>
      </c>
      <c r="C4" s="32">
        <f>NMIF!C4+Cabadbaran!C4+Iligan!C4+Sasa!C4+Zambo!C4</f>
        <v>0</v>
      </c>
      <c r="D4" s="32">
        <f>NMIF!D4+Cabadbaran!D4+Iligan!D4+Sasa!D4+Zambo!D4</f>
        <v>0</v>
      </c>
      <c r="E4" s="32">
        <f>NMIF!E4+Cabadbaran!E4+Iligan!E4+Sasa!E4+Zambo!E4</f>
        <v>0</v>
      </c>
      <c r="F4" s="32">
        <f>C4+D4+E4</f>
        <v>0</v>
      </c>
      <c r="G4" s="35">
        <f>NMIF!F4+Cabadbaran!F4+Iligan!F4+Sasa!F4+Zambo!F4</f>
        <v>0</v>
      </c>
      <c r="H4" s="35">
        <f>NMIF!H4+Cabadbaran!H4+Iligan!H4+Sasa!H4+Zambo!H4</f>
        <v>0</v>
      </c>
      <c r="I4" s="35">
        <f>NMIF!I4+Cabadbaran!I4+Iligan!I4+Sasa!I4+Zambo!I4</f>
        <v>0</v>
      </c>
      <c r="J4" s="35">
        <f>G4+H4+I4</f>
        <v>0</v>
      </c>
      <c r="K4" s="41">
        <f>NMIF!I4+Cabadbaran!I4+Iligan!I4+Sasa!I4+Zambo!I4</f>
        <v>0</v>
      </c>
      <c r="L4" s="41">
        <f>NMIF!J4+Cabadbaran!J4+Iligan!J4+Sasa!J4+Zambo!J4</f>
        <v>0</v>
      </c>
      <c r="M4" s="41">
        <f>NMIF!K4+Cabadbaran!K4+Iligan!K4+Sasa!K4+Zambo!K4</f>
        <v>0</v>
      </c>
      <c r="N4" s="41">
        <f>K4+L4+M4</f>
        <v>0</v>
      </c>
      <c r="O4" s="43">
        <f>NMIF!L4+Cabadbaran!L4+Iligan!L4+Sasa!L4+Zambo!L4</f>
        <v>0</v>
      </c>
      <c r="P4" s="43">
        <f>NMIF!M4+Cabadbaran!M4+Iligan!M4+Sasa!M4+Zambo!M4</f>
        <v>0</v>
      </c>
      <c r="Q4" s="43">
        <f>NMIF!N4+Cabadbaran!N4+Iligan!N4+Sasa!N4+Zambo!N4</f>
        <v>0</v>
      </c>
      <c r="R4" s="43">
        <f>O4+P4+Q4</f>
        <v>0</v>
      </c>
      <c r="S4" s="53">
        <f t="shared" ref="S4:S16" si="0">R4+N4+J4+F4</f>
        <v>0</v>
      </c>
    </row>
    <row r="5" spans="1:24">
      <c r="A5" s="9" t="s">
        <v>2</v>
      </c>
      <c r="B5" s="11">
        <v>0</v>
      </c>
      <c r="C5" s="32">
        <f>NMIF!C5+Cabadbaran!C5+Iligan!C5+Sasa!C5+Zambo!C5</f>
        <v>0</v>
      </c>
      <c r="D5" s="32">
        <f>NMIF!D5+Cabadbaran!D5+Iligan!D5+Sasa!D5+Zambo!D5</f>
        <v>0</v>
      </c>
      <c r="E5" s="32">
        <f>NMIF!E5+Cabadbaran!E5+Iligan!E5+Sasa!E5+Zambo!E5</f>
        <v>0</v>
      </c>
      <c r="F5" s="32">
        <f t="shared" ref="F5:F17" si="1">C5+D5+E5</f>
        <v>0</v>
      </c>
      <c r="G5" s="35">
        <f>NMIF!F5+Cabadbaran!F5+Iligan!F5+Sasa!F5+Zambo!F5</f>
        <v>0</v>
      </c>
      <c r="H5" s="35">
        <f>NMIF!H5+Cabadbaran!H5+Iligan!H5+Sasa!H5+Zambo!H5</f>
        <v>0</v>
      </c>
      <c r="I5" s="35">
        <f>NMIF!I5+Cabadbaran!I5+Iligan!I5+Sasa!I5+Zambo!I5</f>
        <v>0</v>
      </c>
      <c r="J5" s="35">
        <f t="shared" ref="J5:J17" si="2">G5+H5+I5</f>
        <v>0</v>
      </c>
      <c r="K5" s="41">
        <f>NMIF!I5+Cabadbaran!I5+Iligan!I5+Sasa!I5+Zambo!I5</f>
        <v>0</v>
      </c>
      <c r="L5" s="41">
        <f>NMIF!J5+Cabadbaran!J5+Iligan!J5+Sasa!J5+Zambo!J5</f>
        <v>0</v>
      </c>
      <c r="M5" s="41">
        <f>NMIF!K5+Cabadbaran!K5+Iligan!K5+Sasa!K5+Zambo!K5</f>
        <v>0</v>
      </c>
      <c r="N5" s="41">
        <f t="shared" ref="N5:N17" si="3">K5+L5+M5</f>
        <v>0</v>
      </c>
      <c r="O5" s="43">
        <f>NMIF!L5+Cabadbaran!L5+Iligan!L5+Sasa!L5+Zambo!L5</f>
        <v>0</v>
      </c>
      <c r="P5" s="43">
        <f>NMIF!M5+Cabadbaran!M5+Iligan!M5+Sasa!M5+Zambo!M5</f>
        <v>0</v>
      </c>
      <c r="Q5" s="43">
        <f>NMIF!N5+Cabadbaran!N5+Iligan!N5+Sasa!N5+Zambo!N5</f>
        <v>0</v>
      </c>
      <c r="R5" s="43">
        <f t="shared" ref="R5:R17" si="4">O5+P5+Q5</f>
        <v>0</v>
      </c>
      <c r="S5" s="53">
        <f t="shared" si="0"/>
        <v>0</v>
      </c>
    </row>
    <row r="6" spans="1:24">
      <c r="A6" s="9" t="s">
        <v>5</v>
      </c>
      <c r="B6" s="11">
        <v>0</v>
      </c>
      <c r="C6" s="32">
        <f>NMIF!C6+Cabadbaran!C6+Iligan!C6+Sasa!C6+Zambo!C6</f>
        <v>0</v>
      </c>
      <c r="D6" s="32">
        <f>NMIF!D6+Cabadbaran!D6+Iligan!D6+Sasa!D6+Zambo!D6</f>
        <v>0</v>
      </c>
      <c r="E6" s="32">
        <f>NMIF!E6+Cabadbaran!E6+Iligan!E6+Sasa!E6+Zambo!E6</f>
        <v>0</v>
      </c>
      <c r="F6" s="32">
        <f t="shared" si="1"/>
        <v>0</v>
      </c>
      <c r="G6" s="35">
        <f>NMIF!F6+Cabadbaran!F6+Iligan!F6+Sasa!F6+Zambo!F6</f>
        <v>0</v>
      </c>
      <c r="H6" s="35">
        <f>NMIF!H6+Cabadbaran!H6+Iligan!H6+Sasa!H6+Zambo!H6</f>
        <v>0</v>
      </c>
      <c r="I6" s="35">
        <f>NMIF!I6+Cabadbaran!I6+Iligan!I6+Sasa!I6+Zambo!I6</f>
        <v>0</v>
      </c>
      <c r="J6" s="35">
        <f t="shared" si="2"/>
        <v>0</v>
      </c>
      <c r="K6" s="41">
        <f>NMIF!I6+Cabadbaran!I6+Iligan!I6+Sasa!I6+Zambo!I6</f>
        <v>0</v>
      </c>
      <c r="L6" s="41">
        <f>NMIF!J6+Cabadbaran!J6+Iligan!J6+Sasa!J6+Zambo!J6</f>
        <v>0</v>
      </c>
      <c r="M6" s="41">
        <f>NMIF!K6+Cabadbaran!K6+Iligan!K6+Sasa!K6+Zambo!K6</f>
        <v>0</v>
      </c>
      <c r="N6" s="41">
        <f t="shared" si="3"/>
        <v>0</v>
      </c>
      <c r="O6" s="43">
        <f>NMIF!L6+Cabadbaran!L6+Iligan!L6+Sasa!L6+Zambo!L6</f>
        <v>0</v>
      </c>
      <c r="P6" s="43">
        <f>NMIF!M6+Cabadbaran!M6+Iligan!M6+Sasa!M6+Zambo!M6</f>
        <v>0</v>
      </c>
      <c r="Q6" s="43">
        <f>NMIF!N6+Cabadbaran!N6+Iligan!N6+Sasa!N6+Zambo!N6</f>
        <v>0</v>
      </c>
      <c r="R6" s="43">
        <f t="shared" si="4"/>
        <v>0</v>
      </c>
      <c r="S6" s="53">
        <f t="shared" si="0"/>
        <v>0</v>
      </c>
    </row>
    <row r="7" spans="1:24">
      <c r="A7" s="9" t="s">
        <v>3</v>
      </c>
      <c r="B7" s="11">
        <v>0</v>
      </c>
      <c r="C7" s="32">
        <f>NMIF!C7+Cabadbaran!C7+Iligan!C7+Sasa!C7+Zambo!C7</f>
        <v>0</v>
      </c>
      <c r="D7" s="32">
        <f>NMIF!D7+Cabadbaran!D7+Iligan!D7+Sasa!D7+Zambo!D7</f>
        <v>0</v>
      </c>
      <c r="E7" s="32">
        <f>NMIF!E7+Cabadbaran!E7+Iligan!E7+Sasa!E7+Zambo!E7</f>
        <v>0</v>
      </c>
      <c r="F7" s="32">
        <f t="shared" si="1"/>
        <v>0</v>
      </c>
      <c r="G7" s="35">
        <f>NMIF!F7+Cabadbaran!F7+Iligan!F7+Sasa!F7+Zambo!F7</f>
        <v>0</v>
      </c>
      <c r="H7" s="35">
        <f>NMIF!H7+Cabadbaran!H7+Iligan!H7+Sasa!H7+Zambo!H7</f>
        <v>0</v>
      </c>
      <c r="I7" s="35">
        <f>NMIF!I7+Cabadbaran!I7+Iligan!I7+Sasa!I7+Zambo!I7</f>
        <v>0</v>
      </c>
      <c r="J7" s="35">
        <f t="shared" si="2"/>
        <v>0</v>
      </c>
      <c r="K7" s="41">
        <f>NMIF!I7+Cabadbaran!I7+Iligan!I7+Sasa!I7+Zambo!I7</f>
        <v>0</v>
      </c>
      <c r="L7" s="41">
        <f>NMIF!J7+Cabadbaran!J7+Iligan!J7+Sasa!J7+Zambo!J7</f>
        <v>0</v>
      </c>
      <c r="M7" s="41">
        <f>NMIF!K7+Cabadbaran!K7+Iligan!K7+Sasa!K7+Zambo!K7</f>
        <v>0</v>
      </c>
      <c r="N7" s="41">
        <f t="shared" si="3"/>
        <v>0</v>
      </c>
      <c r="O7" s="43">
        <f>NMIF!L7+Cabadbaran!L7+Iligan!L7+Sasa!L7+Zambo!L7</f>
        <v>0</v>
      </c>
      <c r="P7" s="43">
        <f>NMIF!M7+Cabadbaran!M7+Iligan!M7+Sasa!M7+Zambo!M7</f>
        <v>0</v>
      </c>
      <c r="Q7" s="43">
        <f>NMIF!N7+Cabadbaran!N7+Iligan!N7+Sasa!N7+Zambo!N7</f>
        <v>0</v>
      </c>
      <c r="R7" s="43">
        <f t="shared" si="4"/>
        <v>0</v>
      </c>
      <c r="S7" s="53">
        <f t="shared" si="0"/>
        <v>0</v>
      </c>
    </row>
    <row r="8" spans="1:24">
      <c r="A8" s="9" t="s">
        <v>6</v>
      </c>
      <c r="B8" s="11" t="s">
        <v>37</v>
      </c>
      <c r="C8" s="32">
        <f>NMIF!C8+Cabadbaran!C8+Iligan!C8+Sasa!C8+Zambo!C8</f>
        <v>8</v>
      </c>
      <c r="D8" s="32">
        <f>NMIF!D8+Cabadbaran!D8+Iligan!D8+Sasa!D8+Zambo!D8</f>
        <v>15</v>
      </c>
      <c r="E8" s="32">
        <f>NMIF!E8+Cabadbaran!E8+Iligan!E8+Sasa!E8+Zambo!E8</f>
        <v>6</v>
      </c>
      <c r="F8" s="32">
        <f t="shared" si="1"/>
        <v>29</v>
      </c>
      <c r="G8" s="35">
        <f>NMIF!F8+Cabadbaran!F8+Iligan!F8+Sasa!F8+Zambo!F8</f>
        <v>14</v>
      </c>
      <c r="H8" s="35">
        <f>NMIF!H8+Cabadbaran!H8+Iligan!H8+Sasa!H8+Zambo!H8</f>
        <v>19</v>
      </c>
      <c r="I8" s="35">
        <f>NMIF!I8+Cabadbaran!I8+Iligan!I8+Sasa!I8+Zambo!I8</f>
        <v>18</v>
      </c>
      <c r="J8" s="35">
        <f t="shared" si="2"/>
        <v>51</v>
      </c>
      <c r="K8" s="41">
        <f>NMIF!I8+Cabadbaran!I8+Iligan!I8+Sasa!I8+Zambo!I8</f>
        <v>18</v>
      </c>
      <c r="L8" s="41">
        <f>NMIF!J8+Cabadbaran!J8+Iligan!J8+Sasa!J8+Zambo!J8</f>
        <v>14</v>
      </c>
      <c r="M8" s="41">
        <f>NMIF!K8+Cabadbaran!K8+Iligan!K8+Sasa!K8+Zambo!K8</f>
        <v>10</v>
      </c>
      <c r="N8" s="41">
        <f t="shared" si="3"/>
        <v>42</v>
      </c>
      <c r="O8" s="43">
        <f>NMIF!L8+Cabadbaran!L8+Iligan!L8+Sasa!L8+Zambo!L8</f>
        <v>14</v>
      </c>
      <c r="P8" s="43">
        <f>NMIF!M8+Cabadbaran!M8+Iligan!M8+Sasa!M8+Zambo!M8</f>
        <v>14</v>
      </c>
      <c r="Q8" s="43">
        <f>NMIF!N8+Cabadbaran!N8+Iligan!N8+Sasa!N8+Zambo!N8</f>
        <v>15</v>
      </c>
      <c r="R8" s="43">
        <f t="shared" si="4"/>
        <v>43</v>
      </c>
      <c r="S8" s="53">
        <f t="shared" si="0"/>
        <v>165</v>
      </c>
    </row>
    <row r="9" spans="1:24">
      <c r="A9" s="9" t="s">
        <v>7</v>
      </c>
      <c r="B9" s="11">
        <v>0</v>
      </c>
      <c r="C9" s="32">
        <f>NMIF!C9+Cabadbaran!C9+Iligan!C9+Sasa!C9+Zambo!C9</f>
        <v>0</v>
      </c>
      <c r="D9" s="32">
        <f>NMIF!D9+Cabadbaran!D9+Iligan!D9+Sasa!D9+Zambo!D9</f>
        <v>0</v>
      </c>
      <c r="E9" s="32">
        <f>NMIF!E9+Cabadbaran!E9+Iligan!E9+Sasa!E9+Zambo!E9</f>
        <v>0</v>
      </c>
      <c r="F9" s="32">
        <f t="shared" si="1"/>
        <v>0</v>
      </c>
      <c r="G9" s="35">
        <f>NMIF!F9+Cabadbaran!F9+Iligan!F9+Sasa!F9+Zambo!F9</f>
        <v>0</v>
      </c>
      <c r="H9" s="35">
        <f>NMIF!H9+Cabadbaran!H9+Iligan!H9+Sasa!H9+Zambo!H9</f>
        <v>0</v>
      </c>
      <c r="I9" s="35">
        <f>NMIF!I9+Cabadbaran!I9+Iligan!I9+Sasa!I9+Zambo!I9</f>
        <v>0</v>
      </c>
      <c r="J9" s="35">
        <f t="shared" si="2"/>
        <v>0</v>
      </c>
      <c r="K9" s="41">
        <f>NMIF!I9+Cabadbaran!I9+Iligan!I9+Sasa!I9+Zambo!I9</f>
        <v>0</v>
      </c>
      <c r="L9" s="41">
        <f>NMIF!J9+Cabadbaran!J9+Iligan!J9+Sasa!J9+Zambo!J9</f>
        <v>0</v>
      </c>
      <c r="M9" s="41">
        <f>NMIF!K9+Cabadbaran!K9+Iligan!K9+Sasa!K9+Zambo!K9</f>
        <v>0</v>
      </c>
      <c r="N9" s="41">
        <f t="shared" si="3"/>
        <v>0</v>
      </c>
      <c r="O9" s="43">
        <f>NMIF!L9+Cabadbaran!L9+Iligan!L9+Sasa!L9+Zambo!L9</f>
        <v>0</v>
      </c>
      <c r="P9" s="43">
        <f>NMIF!M9+Cabadbaran!M9+Iligan!M9+Sasa!M9+Zambo!M9</f>
        <v>0</v>
      </c>
      <c r="Q9" s="43">
        <f>NMIF!N9+Cabadbaran!N9+Iligan!N9+Sasa!N9+Zambo!N9</f>
        <v>0</v>
      </c>
      <c r="R9" s="43">
        <f t="shared" si="4"/>
        <v>0</v>
      </c>
      <c r="S9" s="53">
        <f t="shared" si="0"/>
        <v>0</v>
      </c>
    </row>
    <row r="10" spans="1:24">
      <c r="A10" s="9" t="s">
        <v>8</v>
      </c>
      <c r="B10" s="11">
        <v>0</v>
      </c>
      <c r="C10" s="32">
        <f>NMIF!C10+Cabadbaran!C10+Iligan!C10+Sasa!C10+Zambo!C10</f>
        <v>0</v>
      </c>
      <c r="D10" s="32">
        <f>NMIF!D10+Cabadbaran!D10+Iligan!D10+Sasa!D10+Zambo!D10</f>
        <v>0</v>
      </c>
      <c r="E10" s="32">
        <f>NMIF!E10+Cabadbaran!E10+Iligan!E10+Sasa!E10+Zambo!E10</f>
        <v>0</v>
      </c>
      <c r="F10" s="32">
        <f t="shared" si="1"/>
        <v>0</v>
      </c>
      <c r="G10" s="35">
        <f>NMIF!F10+Cabadbaran!F10+Iligan!F10+Sasa!F10+Zambo!F10</f>
        <v>0</v>
      </c>
      <c r="H10" s="35">
        <f>NMIF!H10+Cabadbaran!H10+Iligan!H10+Sasa!H10+Zambo!H10</f>
        <v>0</v>
      </c>
      <c r="I10" s="35">
        <f>NMIF!I10+Cabadbaran!I10+Iligan!I10+Sasa!I10+Zambo!I10</f>
        <v>0</v>
      </c>
      <c r="J10" s="35">
        <f t="shared" si="2"/>
        <v>0</v>
      </c>
      <c r="K10" s="41">
        <f>NMIF!I10+Cabadbaran!I10+Iligan!I10+Sasa!I10+Zambo!I10</f>
        <v>0</v>
      </c>
      <c r="L10" s="41">
        <f>NMIF!J10+Cabadbaran!J10+Iligan!J10+Sasa!J10+Zambo!J10</f>
        <v>0</v>
      </c>
      <c r="M10" s="41">
        <f>NMIF!K10+Cabadbaran!K10+Iligan!K10+Sasa!K10+Zambo!K10</f>
        <v>0</v>
      </c>
      <c r="N10" s="41">
        <f t="shared" si="3"/>
        <v>0</v>
      </c>
      <c r="O10" s="43">
        <f>NMIF!L10+Cabadbaran!L10+Iligan!L10+Sasa!L10+Zambo!L10</f>
        <v>0</v>
      </c>
      <c r="P10" s="43">
        <f>NMIF!M10+Cabadbaran!M10+Iligan!M10+Sasa!M10+Zambo!M10</f>
        <v>0</v>
      </c>
      <c r="Q10" s="43">
        <f>NMIF!N10+Cabadbaran!N10+Iligan!N10+Sasa!N10+Zambo!N10</f>
        <v>0</v>
      </c>
      <c r="R10" s="43">
        <f t="shared" si="4"/>
        <v>0</v>
      </c>
      <c r="S10" s="53">
        <f t="shared" si="0"/>
        <v>0</v>
      </c>
    </row>
    <row r="11" spans="1:24">
      <c r="A11" s="9" t="s">
        <v>13</v>
      </c>
      <c r="B11" s="11">
        <v>0</v>
      </c>
      <c r="C11" s="32">
        <f>NMIF!C11+Cabadbaran!C11+Iligan!C11+Sasa!C11+Zambo!C11</f>
        <v>0</v>
      </c>
      <c r="D11" s="32">
        <f>NMIF!D11+Cabadbaran!D11+Iligan!D11+Sasa!D11+Zambo!D11</f>
        <v>0</v>
      </c>
      <c r="E11" s="32">
        <f>NMIF!E11+Cabadbaran!E11+Iligan!E11+Sasa!E11+Zambo!E11</f>
        <v>0</v>
      </c>
      <c r="F11" s="32">
        <f t="shared" si="1"/>
        <v>0</v>
      </c>
      <c r="G11" s="35">
        <f>NMIF!F11+Cabadbaran!F11+Iligan!F11+Sasa!F11+Zambo!F11</f>
        <v>0</v>
      </c>
      <c r="H11" s="35">
        <f>NMIF!H11+Cabadbaran!H11+Iligan!H11+Sasa!H11+Zambo!H11</f>
        <v>0</v>
      </c>
      <c r="I11" s="35">
        <f>NMIF!H11+Cabadbaran!H11+Iligan!H11+Sasa!H11+Zambo!H11</f>
        <v>0</v>
      </c>
      <c r="J11" s="35">
        <f t="shared" si="2"/>
        <v>0</v>
      </c>
      <c r="K11" s="41">
        <f>NMIF!I11+Cabadbaran!I11+Iligan!I11+Sasa!I11+Zambo!I11</f>
        <v>1</v>
      </c>
      <c r="L11" s="41">
        <f>NMIF!J11+Cabadbaran!J11+Iligan!J11+Sasa!J11+Zambo!J11</f>
        <v>0</v>
      </c>
      <c r="M11" s="41">
        <f>NMIF!K11+Cabadbaran!K11+Iligan!K11+Sasa!K11+Zambo!K11</f>
        <v>0</v>
      </c>
      <c r="N11" s="41">
        <f t="shared" si="3"/>
        <v>1</v>
      </c>
      <c r="O11" s="43">
        <f>NMIF!L11+Cabadbaran!L11+Iligan!L11+Sasa!L11+Zambo!L11</f>
        <v>0</v>
      </c>
      <c r="P11" s="43">
        <f>NMIF!M11+Cabadbaran!M11+Iligan!M11+Sasa!M11+Zambo!M11</f>
        <v>0</v>
      </c>
      <c r="Q11" s="43">
        <f>NMIF!N11+Cabadbaran!N11+Iligan!N11+Sasa!N11+Zambo!N11</f>
        <v>0</v>
      </c>
      <c r="R11" s="43">
        <f t="shared" si="4"/>
        <v>0</v>
      </c>
      <c r="S11" s="54">
        <f t="shared" si="0"/>
        <v>1</v>
      </c>
    </row>
    <row r="12" spans="1:24">
      <c r="A12" s="9" t="s">
        <v>14</v>
      </c>
      <c r="B12" s="11">
        <v>0</v>
      </c>
      <c r="C12" s="32">
        <f>NMIF!C12+Cabadbaran!C12+Iligan!C12+Sasa!C12+Zambo!C12</f>
        <v>0</v>
      </c>
      <c r="D12" s="32">
        <f>NMIF!D12+Cabadbaran!D12+Iligan!D12+Sasa!D12+Zambo!D12</f>
        <v>0</v>
      </c>
      <c r="E12" s="32">
        <f>NMIF!E12+Cabadbaran!E12+Iligan!E12+Sasa!E12+Zambo!E12</f>
        <v>0</v>
      </c>
      <c r="F12" s="32">
        <f t="shared" si="1"/>
        <v>0</v>
      </c>
      <c r="G12" s="35">
        <f>NMIF!F12+Cabadbaran!F12+Iligan!F12+Sasa!F12+Zambo!F12</f>
        <v>0</v>
      </c>
      <c r="H12" s="35">
        <f>NMIF!H12+Cabadbaran!H12+Iligan!H12+Sasa!H12+Zambo!H12</f>
        <v>0</v>
      </c>
      <c r="I12" s="35">
        <f>NMIF!I12+Cabadbaran!I12+Iligan!I12+Sasa!I12+Zambo!I12</f>
        <v>0</v>
      </c>
      <c r="J12" s="35">
        <f t="shared" si="2"/>
        <v>0</v>
      </c>
      <c r="K12" s="41">
        <f>NMIF!I12+Cabadbaran!I12+Iligan!I12+Sasa!I12+Zambo!I12</f>
        <v>0</v>
      </c>
      <c r="L12" s="41">
        <f>NMIF!J12+Cabadbaran!J12+Iligan!J12+Sasa!J12+Zambo!J12</f>
        <v>0</v>
      </c>
      <c r="M12" s="41">
        <f>NMIF!K12+Cabadbaran!K12+Iligan!K12+Sasa!K12+Zambo!K12</f>
        <v>0</v>
      </c>
      <c r="N12" s="41">
        <f t="shared" si="3"/>
        <v>0</v>
      </c>
      <c r="O12" s="43">
        <f>NMIF!L12+Cabadbaran!L12+Iligan!L12+Sasa!L12+Zambo!L12</f>
        <v>0</v>
      </c>
      <c r="P12" s="43">
        <f>NMIF!M12+Cabadbaran!M12+Iligan!M12+Sasa!M12+Zambo!M12</f>
        <v>0</v>
      </c>
      <c r="Q12" s="43">
        <f>NMIF!N12+Cabadbaran!N12+Iligan!N12+Sasa!N12+Zambo!N12</f>
        <v>0</v>
      </c>
      <c r="R12" s="43">
        <f t="shared" si="4"/>
        <v>0</v>
      </c>
      <c r="S12" s="53">
        <f t="shared" si="0"/>
        <v>0</v>
      </c>
    </row>
    <row r="13" spans="1:24">
      <c r="A13" s="9" t="s">
        <v>15</v>
      </c>
      <c r="B13" s="11">
        <v>0</v>
      </c>
      <c r="C13" s="32">
        <f>NMIF!C13+Cabadbaran!C13+Iligan!C13+Sasa!C13+Zambo!C13</f>
        <v>0</v>
      </c>
      <c r="D13" s="32">
        <f>NMIF!D13+Cabadbaran!D13+Iligan!D13+Sasa!D13+Zambo!D13</f>
        <v>0</v>
      </c>
      <c r="E13" s="32">
        <f>NMIF!E13+Cabadbaran!E13+Iligan!E13+Sasa!E13+Zambo!E13</f>
        <v>0</v>
      </c>
      <c r="F13" s="32">
        <f t="shared" si="1"/>
        <v>0</v>
      </c>
      <c r="G13" s="35">
        <f>NMIF!F13+Cabadbaran!F13+Iligan!F13+Sasa!F13+Zambo!F13</f>
        <v>0</v>
      </c>
      <c r="H13" s="35">
        <f>NMIF!H13+Cabadbaran!H13+Iligan!H13+Sasa!H13+Zambo!H13</f>
        <v>0</v>
      </c>
      <c r="I13" s="35">
        <f>NMIF!I13+Cabadbaran!I13+Iligan!I13+Sasa!I13+Zambo!I13</f>
        <v>0</v>
      </c>
      <c r="J13" s="35">
        <f t="shared" si="2"/>
        <v>0</v>
      </c>
      <c r="K13" s="41">
        <f>NMIF!I13+Cabadbaran!I13+Iligan!I13+Sasa!I13+Zambo!I13</f>
        <v>0</v>
      </c>
      <c r="L13" s="41">
        <f>NMIF!J13+Cabadbaran!J13+Iligan!J13+Sasa!J13+Zambo!J13</f>
        <v>0</v>
      </c>
      <c r="M13" s="41">
        <f>NMIF!K13+Cabadbaran!K13+Iligan!K13+Sasa!K13+Zambo!K13</f>
        <v>0</v>
      </c>
      <c r="N13" s="41">
        <f t="shared" si="3"/>
        <v>0</v>
      </c>
      <c r="O13" s="43">
        <f>NMIF!L13+Cabadbaran!L13+Iligan!L13+Sasa!L13+Zambo!L13</f>
        <v>0</v>
      </c>
      <c r="P13" s="43">
        <f>NMIF!M13+Cabadbaran!M13+Iligan!M13+Sasa!M13+Zambo!M13</f>
        <v>0</v>
      </c>
      <c r="Q13" s="43">
        <f>NMIF!N13+Cabadbaran!N13+Iligan!N13+Sasa!N13+Zambo!N13</f>
        <v>0</v>
      </c>
      <c r="R13" s="43">
        <f t="shared" si="4"/>
        <v>0</v>
      </c>
      <c r="S13" s="53">
        <f t="shared" si="0"/>
        <v>0</v>
      </c>
      <c r="V13" s="130" t="s">
        <v>46</v>
      </c>
      <c r="W13" s="130"/>
      <c r="X13" s="130"/>
    </row>
    <row r="14" spans="1:24">
      <c r="A14" s="9" t="s">
        <v>4</v>
      </c>
      <c r="B14" s="11">
        <v>0</v>
      </c>
      <c r="C14" s="32">
        <f>NMIF!C14+Cabadbaran!C14+Iligan!C14+Sasa!C14+Zambo!C14</f>
        <v>0</v>
      </c>
      <c r="D14" s="32">
        <f>NMIF!D14+Cabadbaran!D14+Iligan!D14+Sasa!D14+Zambo!D14</f>
        <v>0</v>
      </c>
      <c r="E14" s="32">
        <f>NMIF!E14+Cabadbaran!E14+Iligan!E14+Sasa!E14+Zambo!E14</f>
        <v>0</v>
      </c>
      <c r="F14" s="32">
        <f t="shared" si="1"/>
        <v>0</v>
      </c>
      <c r="G14" s="35">
        <f>NMIF!F14+Cabadbaran!F14+Iligan!F14+Sasa!F14+Zambo!F14</f>
        <v>0</v>
      </c>
      <c r="H14" s="35">
        <f>NMIF!H14+Cabadbaran!H14+Iligan!H14+Sasa!H14+Zambo!H14</f>
        <v>0</v>
      </c>
      <c r="I14" s="35">
        <f>NMIF!I14+Cabadbaran!I14+Iligan!I14+Sasa!I14+Zambo!I14</f>
        <v>0</v>
      </c>
      <c r="J14" s="35">
        <f t="shared" si="2"/>
        <v>0</v>
      </c>
      <c r="K14" s="41">
        <f>NMIF!I14+Cabadbaran!I14+Iligan!I14+Sasa!I14+Zambo!I14</f>
        <v>0</v>
      </c>
      <c r="L14" s="41">
        <f>NMIF!J14+Cabadbaran!J14+Iligan!J14+Sasa!J14+Zambo!J14</f>
        <v>0</v>
      </c>
      <c r="M14" s="41">
        <f>NMIF!K14+Cabadbaran!K14+Iligan!K14+Sasa!K14+Zambo!K14</f>
        <v>0</v>
      </c>
      <c r="N14" s="41">
        <f t="shared" si="3"/>
        <v>0</v>
      </c>
      <c r="O14" s="43">
        <f>NMIF!L14+Cabadbaran!L14+Iligan!L14+Sasa!L14+Zambo!L14</f>
        <v>0</v>
      </c>
      <c r="P14" s="43">
        <f>NMIF!M14+Cabadbaran!M14+Iligan!M14+Sasa!M14+Zambo!M14</f>
        <v>0</v>
      </c>
      <c r="Q14" s="43">
        <f>NMIF!N14+Cabadbaran!N14+Iligan!N14+Sasa!N14+Zambo!N14</f>
        <v>0</v>
      </c>
      <c r="R14" s="43">
        <f t="shared" si="4"/>
        <v>0</v>
      </c>
      <c r="S14" s="53">
        <f t="shared" si="0"/>
        <v>0</v>
      </c>
      <c r="V14" s="130"/>
      <c r="W14" s="130"/>
      <c r="X14" s="130"/>
    </row>
    <row r="15" spans="1:24" ht="18">
      <c r="A15" s="9" t="s">
        <v>12</v>
      </c>
      <c r="B15" s="11">
        <v>0</v>
      </c>
      <c r="C15" s="32">
        <f>NMIF!C15+Cabadbaran!C15+Iligan!C15+Sasa!C15+Zambo!C15</f>
        <v>0</v>
      </c>
      <c r="D15" s="32">
        <f>NMIF!D15+Cabadbaran!D15+Iligan!D15+Sasa!D15+Zambo!D15</f>
        <v>0</v>
      </c>
      <c r="E15" s="32">
        <f>NMIF!E15+Cabadbaran!E15+Iligan!E15+Sasa!E15+Zambo!E15</f>
        <v>0</v>
      </c>
      <c r="F15" s="32">
        <f t="shared" si="1"/>
        <v>0</v>
      </c>
      <c r="G15" s="35">
        <f>NMIF!F15+Cabadbaran!F15+Iligan!F15+Sasa!F15+Zambo!F15</f>
        <v>0</v>
      </c>
      <c r="H15" s="35">
        <f>NMIF!H15+Cabadbaran!H15+Iligan!H15+Sasa!H15+Zambo!H15</f>
        <v>0</v>
      </c>
      <c r="I15" s="35">
        <f>NMIF!I15+Cabadbaran!I15+Iligan!I15+Sasa!I15+Zambo!I15</f>
        <v>0</v>
      </c>
      <c r="J15" s="35">
        <f t="shared" si="2"/>
        <v>0</v>
      </c>
      <c r="K15" s="41">
        <f>NMIF!I15+Cabadbaran!I15+Iligan!I15+Sasa!I15+Zambo!I15</f>
        <v>0</v>
      </c>
      <c r="L15" s="41">
        <f>NMIF!J15+Cabadbaran!J15+Iligan!J15+Sasa!J15+Zambo!J15</f>
        <v>0</v>
      </c>
      <c r="M15" s="41">
        <f>NMIF!K15+Cabadbaran!K15+Iligan!K15+Sasa!K15+Zambo!K15</f>
        <v>0</v>
      </c>
      <c r="N15" s="41">
        <f t="shared" si="3"/>
        <v>0</v>
      </c>
      <c r="O15" s="43">
        <f>NMIF!L15+Cabadbaran!L15+Iligan!L15+Sasa!L15+Zambo!L15</f>
        <v>0</v>
      </c>
      <c r="P15" s="43">
        <f>NMIF!M15+Cabadbaran!M15+Iligan!M15+Sasa!M15+Zambo!M15</f>
        <v>0</v>
      </c>
      <c r="Q15" s="43">
        <f>NMIF!N15+Cabadbaran!N15+Iligan!N15+Sasa!N15+Zambo!N15</f>
        <v>0</v>
      </c>
      <c r="R15" s="43">
        <f t="shared" si="4"/>
        <v>0</v>
      </c>
      <c r="S15" s="53">
        <f t="shared" si="0"/>
        <v>0</v>
      </c>
      <c r="W15" s="45">
        <v>300000</v>
      </c>
    </row>
    <row r="16" spans="1:24" ht="18" thickBot="1">
      <c r="A16" s="9" t="s">
        <v>30</v>
      </c>
      <c r="B16" s="11" t="s">
        <v>38</v>
      </c>
      <c r="C16" s="32">
        <f>NMIF!C16+Cabadbaran!C16+Iligan!C16+Sasa!C16+Zambo!C16</f>
        <v>0</v>
      </c>
      <c r="D16" s="32">
        <f>NMIF!D16+Cabadbaran!D16+Iligan!D16+Sasa!D16+Zambo!D16</f>
        <v>2</v>
      </c>
      <c r="E16" s="32">
        <f>NMIF!E16+Cabadbaran!E16+Iligan!E16+Sasa!E16+Zambo!E16</f>
        <v>1</v>
      </c>
      <c r="F16" s="32">
        <f t="shared" si="1"/>
        <v>3</v>
      </c>
      <c r="G16" s="35">
        <f>NMIF!F16+Cabadbaran!F16+Iligan!F16+Sasa!F16+Zambo!F16</f>
        <v>2</v>
      </c>
      <c r="H16" s="35">
        <f>NMIF!H16+Cabadbaran!H16+Iligan!H16+Sasa!H16+Zambo!H16</f>
        <v>1</v>
      </c>
      <c r="I16" s="35">
        <f>NMIF!I16+Cabadbaran!I16+Iligan!I16+Sasa!I16+Zambo!I16</f>
        <v>2</v>
      </c>
      <c r="J16" s="35">
        <f t="shared" si="2"/>
        <v>5</v>
      </c>
      <c r="K16" s="41">
        <f>NMIF!I16+Cabadbaran!I16+Iligan!I16+Sasa!I16+Zambo!I16</f>
        <v>2</v>
      </c>
      <c r="L16" s="41">
        <f>NMIF!J16+Cabadbaran!J16+Iligan!J16+Sasa!J16+Zambo!J16</f>
        <v>1</v>
      </c>
      <c r="M16" s="41">
        <f>NMIF!K16+Cabadbaran!K16+Iligan!K16+Sasa!K16+Zambo!K16</f>
        <v>1</v>
      </c>
      <c r="N16" s="41">
        <f t="shared" si="3"/>
        <v>4</v>
      </c>
      <c r="O16" s="43">
        <f>NMIF!L16+Cabadbaran!L16+Iligan!L16+Sasa!L16+Zambo!L16</f>
        <v>1</v>
      </c>
      <c r="P16" s="43">
        <f>NMIF!M16+Cabadbaran!M16+Iligan!M16+Sasa!M16+Zambo!M16</f>
        <v>1</v>
      </c>
      <c r="Q16" s="43">
        <f>NMIF!N16+Cabadbaran!N16+Iligan!N16+Sasa!N16+Zambo!N16</f>
        <v>2</v>
      </c>
      <c r="R16" s="43">
        <f t="shared" si="4"/>
        <v>4</v>
      </c>
      <c r="S16" s="54">
        <f t="shared" si="0"/>
        <v>16</v>
      </c>
      <c r="V16" s="134"/>
      <c r="W16" s="134"/>
    </row>
    <row r="17" spans="1:25" s="31" customFormat="1" ht="18.600000000000001" thickBot="1">
      <c r="A17" s="29" t="s">
        <v>9</v>
      </c>
      <c r="B17" s="30"/>
      <c r="C17" s="33">
        <f>NMIF!C17+Cabadbaran!C17+Iligan!C17+Sasa!C17+Zambo!C17</f>
        <v>7071.5</v>
      </c>
      <c r="D17" s="33">
        <f>NMIF!D17+Cabadbaran!D17+Iligan!D17+Sasa!D17+Zambo!D17</f>
        <v>7405.5</v>
      </c>
      <c r="E17" s="33">
        <f>NMIF!E17+Cabadbaran!E17+Iligan!E17+Sasa!E17+Zambo!E17</f>
        <v>8221.5</v>
      </c>
      <c r="F17" s="33">
        <f t="shared" si="1"/>
        <v>22698.5</v>
      </c>
      <c r="G17" s="36">
        <f>NMIF!F17+Cabadbaran!F17+Iligan!F17+Sasa!F17+Zambo!F17</f>
        <v>7668.5</v>
      </c>
      <c r="H17" s="36">
        <f>NMIF!H17+Cabadbaran!H17+Iligan!H17+Sasa!H17+Zambo!H17</f>
        <v>9635.5</v>
      </c>
      <c r="I17" s="36">
        <f>NMIF!I17+Cabadbaran!I17+Iligan!I17+Sasa!I17+Zambo!I17</f>
        <v>10136.5</v>
      </c>
      <c r="J17" s="36">
        <f t="shared" si="2"/>
        <v>27440.5</v>
      </c>
      <c r="K17" s="42">
        <f>NMIF!I17+Cabadbaran!I17+Iligan!I17+Sasa!I17+Zambo!I17</f>
        <v>10136.5</v>
      </c>
      <c r="L17" s="42">
        <f>NMIF!J17+Cabadbaran!J17+Iligan!J17+Sasa!J17+Zambo!J17</f>
        <v>9899.5</v>
      </c>
      <c r="M17" s="42">
        <f>NMIF!K17+Cabadbaran!K17+Iligan!K17+Sasa!K17+Zambo!K17</f>
        <v>9528.5</v>
      </c>
      <c r="N17" s="42">
        <f t="shared" si="3"/>
        <v>29564.5</v>
      </c>
      <c r="O17" s="44">
        <f>NMIF!L17+Cabadbaran!L17+Iligan!L17+Sasa!L17+Zambo!L17</f>
        <v>10320</v>
      </c>
      <c r="P17" s="44">
        <f>NMIF!M17+Cabadbaran!M17+Iligan!M17+Sasa!M17+Zambo!M17</f>
        <v>10458.5</v>
      </c>
      <c r="Q17" s="44">
        <f>NMIF!N17+Cabadbaran!N17+Iligan!N17+Sasa!N17+Zambo!N17</f>
        <v>10617.636363636364</v>
      </c>
      <c r="R17" s="44">
        <f t="shared" si="4"/>
        <v>31396.136363636364</v>
      </c>
      <c r="S17" s="53">
        <f>R17+N17+J17+F17</f>
        <v>111099.63636363637</v>
      </c>
      <c r="T17" s="47"/>
      <c r="V17" s="131">
        <f>W15-S17</f>
        <v>188900.36363636365</v>
      </c>
      <c r="W17" s="132"/>
      <c r="X17" s="133" t="s">
        <v>45</v>
      </c>
      <c r="Y17" s="133"/>
    </row>
    <row r="18" spans="1:25" ht="15" thickTop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25">
      <c r="S19" s="31"/>
      <c r="T19" s="48"/>
    </row>
    <row r="20" spans="1:25" ht="21">
      <c r="A20" s="2" t="s">
        <v>51</v>
      </c>
      <c r="T20" s="48"/>
    </row>
    <row r="21" spans="1:25" ht="15" thickBot="1">
      <c r="A21" s="58" t="s">
        <v>50</v>
      </c>
      <c r="B21" s="60">
        <f>NMIF!B21+Cabadbaran!B21+Iligan!B21+Sasa!B21+Zambo!B21</f>
        <v>36</v>
      </c>
      <c r="C21" s="137">
        <v>2017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8"/>
      <c r="T21" s="48" t="s">
        <v>28</v>
      </c>
    </row>
    <row r="22" spans="1:25" ht="15" thickTop="1">
      <c r="A22" s="15" t="s">
        <v>0</v>
      </c>
      <c r="B22" s="59" t="s">
        <v>10</v>
      </c>
      <c r="C22" s="37" t="s">
        <v>16</v>
      </c>
      <c r="D22" s="34" t="s">
        <v>17</v>
      </c>
      <c r="E22" s="38" t="s">
        <v>18</v>
      </c>
      <c r="F22" s="34" t="s">
        <v>39</v>
      </c>
      <c r="G22" s="39" t="s">
        <v>19</v>
      </c>
      <c r="H22" s="34" t="s">
        <v>20</v>
      </c>
      <c r="I22" s="38" t="s">
        <v>21</v>
      </c>
      <c r="J22" s="34" t="s">
        <v>42</v>
      </c>
      <c r="K22" s="37" t="s">
        <v>22</v>
      </c>
      <c r="L22" s="34" t="s">
        <v>23</v>
      </c>
      <c r="M22" s="38" t="s">
        <v>24</v>
      </c>
      <c r="N22" s="34" t="s">
        <v>41</v>
      </c>
      <c r="O22" s="37" t="s">
        <v>25</v>
      </c>
      <c r="P22" s="34" t="s">
        <v>26</v>
      </c>
      <c r="Q22" s="40" t="s">
        <v>27</v>
      </c>
      <c r="R22" s="34" t="s">
        <v>40</v>
      </c>
      <c r="S22" s="34" t="s">
        <v>43</v>
      </c>
      <c r="T22" s="48" t="s">
        <v>28</v>
      </c>
    </row>
    <row r="23" spans="1:25">
      <c r="A23" s="9" t="s">
        <v>1</v>
      </c>
      <c r="B23" s="11">
        <v>0</v>
      </c>
      <c r="C23" s="32">
        <f>NMIF!C23+Cabadbaran!C23+Iligan!C23+Sasa!C23+Zambo!C23</f>
        <v>0</v>
      </c>
      <c r="D23" s="32">
        <f>NMIF!D23+Cabadbaran!D23+Iligan!D23+Sasa!D23+Zambo!D23</f>
        <v>0</v>
      </c>
      <c r="E23" s="32">
        <f>NMIF!E23+Cabadbaran!E23+Iligan!E23+Sasa!E23+Zambo!E23</f>
        <v>0</v>
      </c>
      <c r="F23" s="32">
        <f>C23+D23+E23</f>
        <v>0</v>
      </c>
      <c r="G23" s="35">
        <f>NMIF!F23+Cabadbaran!F23+Iligan!F23+Sasa!F23+Zambo!F23</f>
        <v>0</v>
      </c>
      <c r="H23" s="35">
        <f>NMIF!H23+Cabadbaran!H23+Iligan!H23+Sasa!H23+Zambo!H23</f>
        <v>0</v>
      </c>
      <c r="I23" s="35">
        <f>NMIF!I23+Cabadbaran!I23+Iligan!I23+Sasa!I23+Zambo!I23</f>
        <v>0</v>
      </c>
      <c r="J23" s="35">
        <f>G23+H23+I23</f>
        <v>0</v>
      </c>
      <c r="K23" s="41">
        <f>NMIF!I23+Cabadbaran!I23+Iligan!I23+Sasa!I23+Zambo!I23</f>
        <v>0</v>
      </c>
      <c r="L23" s="41">
        <f>NMIF!J23+Cabadbaran!J23+Iligan!J23+Sasa!J23+Zambo!J23</f>
        <v>0</v>
      </c>
      <c r="M23" s="41">
        <f>NMIF!K23+Cabadbaran!K23+Iligan!K23+Sasa!K23+Zambo!K23</f>
        <v>0</v>
      </c>
      <c r="N23" s="41">
        <f>K23+L23+M23</f>
        <v>0</v>
      </c>
      <c r="O23" s="43">
        <f>NMIF!L23+Cabadbaran!L23+Iligan!L23+Sasa!L23+Zambo!L23</f>
        <v>0</v>
      </c>
      <c r="P23" s="43">
        <f>NMIF!M23+Cabadbaran!M23+Iligan!M23+Sasa!M23+Zambo!M23</f>
        <v>0</v>
      </c>
      <c r="Q23" s="43">
        <f>NMIF!N23+Cabadbaran!N23+Iligan!N23+Sasa!N23+Zambo!N23</f>
        <v>0</v>
      </c>
      <c r="R23" s="43">
        <f>O23+P23+Q23</f>
        <v>0</v>
      </c>
      <c r="S23" s="53">
        <f t="shared" ref="S23:S35" si="5">R23+N23+J23+F23</f>
        <v>0</v>
      </c>
      <c r="T23" s="48" t="s">
        <v>28</v>
      </c>
    </row>
    <row r="24" spans="1:25">
      <c r="A24" s="9" t="s">
        <v>2</v>
      </c>
      <c r="B24" s="11">
        <v>0</v>
      </c>
      <c r="C24" s="32">
        <f>NMIF!C24+Cabadbaran!C24+Iligan!C24+Sasa!C24+Zambo!C24</f>
        <v>0</v>
      </c>
      <c r="D24" s="32">
        <f>NMIF!D24+Cabadbaran!D24+Iligan!D24+Sasa!D24+Zambo!D24</f>
        <v>0</v>
      </c>
      <c r="E24" s="32">
        <f>NMIF!E24+Cabadbaran!E24+Iligan!E24+Sasa!E24+Zambo!E24</f>
        <v>0</v>
      </c>
      <c r="F24" s="32">
        <f t="shared" ref="F24:F36" si="6">C24+D24+E24</f>
        <v>0</v>
      </c>
      <c r="G24" s="35">
        <f>NMIF!F24+Cabadbaran!F24+Iligan!F24+Sasa!F24+Zambo!F24</f>
        <v>0</v>
      </c>
      <c r="H24" s="35">
        <f>NMIF!H24+Cabadbaran!H24+Iligan!H24+Sasa!H24+Zambo!H24</f>
        <v>0</v>
      </c>
      <c r="I24" s="35">
        <f>NMIF!I24+Cabadbaran!I24+Iligan!I24+Sasa!I24+Zambo!I24</f>
        <v>0</v>
      </c>
      <c r="J24" s="35">
        <f t="shared" ref="J24:J36" si="7">G24+H24+I24</f>
        <v>0</v>
      </c>
      <c r="K24" s="41">
        <f>NMIF!I24+Cabadbaran!I24+Iligan!I24+Sasa!I24+Zambo!I24</f>
        <v>0</v>
      </c>
      <c r="L24" s="41">
        <f>NMIF!J24+Cabadbaran!J24+Iligan!J24+Sasa!J24+Zambo!J24</f>
        <v>0</v>
      </c>
      <c r="M24" s="41">
        <f>NMIF!K24+Cabadbaran!K24+Iligan!K24+Sasa!K24+Zambo!K24</f>
        <v>0</v>
      </c>
      <c r="N24" s="41">
        <f t="shared" ref="N24:N36" si="8">K24+L24+M24</f>
        <v>0</v>
      </c>
      <c r="O24" s="43">
        <f>NMIF!L24+Cabadbaran!L24+Iligan!L24+Sasa!L24+Zambo!L24</f>
        <v>0</v>
      </c>
      <c r="P24" s="43">
        <f>NMIF!M24+Cabadbaran!M24+Iligan!M24+Sasa!M24+Zambo!M24</f>
        <v>0</v>
      </c>
      <c r="Q24" s="43">
        <f>NMIF!N24+Cabadbaran!N24+Iligan!N24+Sasa!N24+Zambo!N24</f>
        <v>0</v>
      </c>
      <c r="R24" s="43">
        <f t="shared" ref="R24:R36" si="9">O24+P24+Q24</f>
        <v>0</v>
      </c>
      <c r="S24" s="53">
        <f t="shared" si="5"/>
        <v>0</v>
      </c>
      <c r="T24" s="48" t="s">
        <v>28</v>
      </c>
    </row>
    <row r="25" spans="1:25">
      <c r="A25" s="9" t="s">
        <v>5</v>
      </c>
      <c r="B25" s="11">
        <v>0</v>
      </c>
      <c r="C25" s="32">
        <f>NMIF!C25+Cabadbaran!C25+Iligan!C25+Sasa!C25+Zambo!C25</f>
        <v>0</v>
      </c>
      <c r="D25" s="32">
        <f>NMIF!D25+Cabadbaran!D25+Iligan!D25+Sasa!D25+Zambo!D25</f>
        <v>0</v>
      </c>
      <c r="E25" s="32">
        <f>NMIF!E25+Cabadbaran!E25+Iligan!E25+Sasa!E25+Zambo!E25</f>
        <v>0</v>
      </c>
      <c r="F25" s="32">
        <f t="shared" si="6"/>
        <v>0</v>
      </c>
      <c r="G25" s="35">
        <f>NMIF!F25+Cabadbaran!F25+Iligan!F25+Sasa!F25+Zambo!F25</f>
        <v>0</v>
      </c>
      <c r="H25" s="35">
        <f>NMIF!H25+Cabadbaran!H25+Iligan!H25+Sasa!H25+Zambo!H25</f>
        <v>0</v>
      </c>
      <c r="I25" s="35">
        <f>NMIF!I25+Cabadbaran!I25+Iligan!I25+Sasa!I25+Zambo!I25</f>
        <v>0</v>
      </c>
      <c r="J25" s="35">
        <f t="shared" si="7"/>
        <v>0</v>
      </c>
      <c r="K25" s="41">
        <f>NMIF!I25+Cabadbaran!I25+Iligan!I25+Sasa!I25+Zambo!I25</f>
        <v>0</v>
      </c>
      <c r="L25" s="41">
        <f>NMIF!J25+Cabadbaran!J25+Iligan!J25+Sasa!J25+Zambo!J25</f>
        <v>0</v>
      </c>
      <c r="M25" s="41">
        <f>NMIF!K25+Cabadbaran!K25+Iligan!K25+Sasa!K25+Zambo!K25</f>
        <v>0</v>
      </c>
      <c r="N25" s="41">
        <f t="shared" si="8"/>
        <v>0</v>
      </c>
      <c r="O25" s="43">
        <f>NMIF!L25+Cabadbaran!L25+Iligan!L25+Sasa!L25+Zambo!L25</f>
        <v>0</v>
      </c>
      <c r="P25" s="43">
        <f>NMIF!M25+Cabadbaran!M25+Iligan!M25+Sasa!M25+Zambo!M25</f>
        <v>0</v>
      </c>
      <c r="Q25" s="43">
        <f>NMIF!N25+Cabadbaran!N25+Iligan!N25+Sasa!N25+Zambo!N25</f>
        <v>0</v>
      </c>
      <c r="R25" s="43">
        <f t="shared" si="9"/>
        <v>0</v>
      </c>
      <c r="S25" s="53">
        <f t="shared" si="5"/>
        <v>0</v>
      </c>
    </row>
    <row r="26" spans="1:25">
      <c r="A26" s="9" t="s">
        <v>3</v>
      </c>
      <c r="B26" s="11">
        <v>0</v>
      </c>
      <c r="C26" s="32">
        <f>NMIF!C26+Cabadbaran!C26+Iligan!C26+Sasa!C26+Zambo!C26</f>
        <v>0</v>
      </c>
      <c r="D26" s="32">
        <f>NMIF!D26+Cabadbaran!D26+Iligan!D26+Sasa!D26+Zambo!D26</f>
        <v>0</v>
      </c>
      <c r="E26" s="32">
        <f>NMIF!E26+Cabadbaran!E26+Iligan!E26+Sasa!E26+Zambo!E26</f>
        <v>0</v>
      </c>
      <c r="F26" s="32">
        <f t="shared" si="6"/>
        <v>0</v>
      </c>
      <c r="G26" s="35">
        <f>NMIF!F26+Cabadbaran!F26+Iligan!F26+Sasa!F26+Zambo!F26</f>
        <v>0</v>
      </c>
      <c r="H26" s="35">
        <f>NMIF!H26+Cabadbaran!H26+Iligan!H26+Sasa!H26+Zambo!H26</f>
        <v>0</v>
      </c>
      <c r="I26" s="35">
        <f>NMIF!I26+Cabadbaran!I26+Iligan!I26+Sasa!I26+Zambo!I26</f>
        <v>0</v>
      </c>
      <c r="J26" s="35">
        <f t="shared" si="7"/>
        <v>0</v>
      </c>
      <c r="K26" s="41">
        <f>NMIF!I26+Cabadbaran!I26+Iligan!I26+Sasa!I26+Zambo!I26</f>
        <v>0</v>
      </c>
      <c r="L26" s="41">
        <f>NMIF!J26+Cabadbaran!J26+Iligan!J26+Sasa!J26+Zambo!J26</f>
        <v>0</v>
      </c>
      <c r="M26" s="41">
        <f>NMIF!K26+Cabadbaran!K26+Iligan!K26+Sasa!K26+Zambo!K26</f>
        <v>0</v>
      </c>
      <c r="N26" s="41">
        <f t="shared" si="8"/>
        <v>0</v>
      </c>
      <c r="O26" s="43">
        <f>NMIF!L26+Cabadbaran!L26+Iligan!L26+Sasa!L26+Zambo!L26</f>
        <v>0</v>
      </c>
      <c r="P26" s="43">
        <f>NMIF!M26+Cabadbaran!M26+Iligan!M26+Sasa!M26+Zambo!M26</f>
        <v>0</v>
      </c>
      <c r="Q26" s="43">
        <f>NMIF!N26+Cabadbaran!N26+Iligan!N26+Sasa!N26+Zambo!N26</f>
        <v>0</v>
      </c>
      <c r="R26" s="43">
        <f t="shared" si="9"/>
        <v>0</v>
      </c>
      <c r="S26" s="53">
        <f t="shared" si="5"/>
        <v>0</v>
      </c>
    </row>
    <row r="27" spans="1:25">
      <c r="A27" s="9" t="s">
        <v>49</v>
      </c>
      <c r="B27" s="11">
        <f>B21*4</f>
        <v>144</v>
      </c>
      <c r="C27" s="32">
        <f>NMIF!C27+Cabadbaran!C27+Iligan!C27+Sasa!C27+Zambo!C27</f>
        <v>64</v>
      </c>
      <c r="D27" s="32">
        <f>NMIF!D27+Cabadbaran!D27+Iligan!D27+Sasa!D27+Zambo!D27</f>
        <v>109</v>
      </c>
      <c r="E27" s="32">
        <f>NMIF!E27+Cabadbaran!E27+Iligan!E27+Sasa!E27+Zambo!E27</f>
        <v>85</v>
      </c>
      <c r="F27" s="32">
        <f t="shared" si="6"/>
        <v>258</v>
      </c>
      <c r="G27" s="35">
        <f>NMIF!F27+Cabadbaran!F27+Iligan!F27+Sasa!F27+Zambo!F27</f>
        <v>119</v>
      </c>
      <c r="H27" s="35">
        <f>NMIF!H27+Cabadbaran!H27+Iligan!H27+Sasa!H27+Zambo!H27</f>
        <v>133</v>
      </c>
      <c r="I27" s="35">
        <f>NMIF!I27+Cabadbaran!I27+Iligan!I27+Sasa!I27+Zambo!I27</f>
        <v>128</v>
      </c>
      <c r="J27" s="35">
        <f t="shared" si="7"/>
        <v>380</v>
      </c>
      <c r="K27" s="41">
        <f>NMIF!I27+Cabadbaran!I27+Iligan!I27+Sasa!I27+Zambo!I27</f>
        <v>128</v>
      </c>
      <c r="L27" s="41">
        <f>NMIF!J27+Cabadbaran!J27+Iligan!J27+Sasa!J27+Zambo!J27</f>
        <v>132</v>
      </c>
      <c r="M27" s="41">
        <f>NMIF!K27+Cabadbaran!K27+Iligan!K27+Sasa!K27+Zambo!K27</f>
        <v>136</v>
      </c>
      <c r="N27" s="41">
        <f t="shared" si="8"/>
        <v>396</v>
      </c>
      <c r="O27" s="43">
        <f>NMIF!L27+Cabadbaran!L27+Iligan!L27+Sasa!L27+Zambo!L27</f>
        <v>127</v>
      </c>
      <c r="P27" s="43">
        <f>NMIF!M27+Cabadbaran!M27+Iligan!M27+Sasa!M27+Zambo!M27</f>
        <v>134</v>
      </c>
      <c r="Q27" s="43">
        <f>NMIF!N27+Cabadbaran!N27+Iligan!N27+Sasa!N27+Zambo!N27</f>
        <v>127</v>
      </c>
      <c r="R27" s="43">
        <f t="shared" si="9"/>
        <v>388</v>
      </c>
      <c r="S27" s="53">
        <f t="shared" si="5"/>
        <v>1422</v>
      </c>
    </row>
    <row r="28" spans="1:25">
      <c r="A28" s="9" t="s">
        <v>7</v>
      </c>
      <c r="B28" s="11">
        <v>0</v>
      </c>
      <c r="C28" s="32">
        <f>NMIF!C28+Cabadbaran!C28+Iligan!C28+Sasa!C28+Zambo!C28</f>
        <v>0</v>
      </c>
      <c r="D28" s="32">
        <f>NMIF!D28+Cabadbaran!D28+Iligan!D28+Sasa!D28+Zambo!D28</f>
        <v>0</v>
      </c>
      <c r="E28" s="32">
        <f>NMIF!E28+Cabadbaran!E28+Iligan!E28+Sasa!E28+Zambo!E28</f>
        <v>1</v>
      </c>
      <c r="F28" s="32">
        <f t="shared" si="6"/>
        <v>1</v>
      </c>
      <c r="G28" s="35">
        <f>NMIF!F28+Cabadbaran!F28+Iligan!F28+Sasa!F28+Zambo!F28</f>
        <v>0</v>
      </c>
      <c r="H28" s="35">
        <f>NMIF!H28+Cabadbaran!H28+Iligan!H28+Sasa!H28+Zambo!H28</f>
        <v>0</v>
      </c>
      <c r="I28" s="35">
        <f>NMIF!I28+Cabadbaran!I28+Iligan!I28+Sasa!I28+Zambo!I28</f>
        <v>0</v>
      </c>
      <c r="J28" s="35">
        <f t="shared" si="7"/>
        <v>0</v>
      </c>
      <c r="K28" s="41">
        <f>NMIF!I28+Cabadbaran!I28+Iligan!I28+Sasa!I28+Zambo!I28</f>
        <v>0</v>
      </c>
      <c r="L28" s="41">
        <f>NMIF!J28+Cabadbaran!J28+Iligan!J28+Sasa!J28+Zambo!J28</f>
        <v>0</v>
      </c>
      <c r="M28" s="41">
        <f>NMIF!K28+Cabadbaran!K28+Iligan!K28+Sasa!K28+Zambo!K28</f>
        <v>0</v>
      </c>
      <c r="N28" s="41">
        <f t="shared" si="8"/>
        <v>0</v>
      </c>
      <c r="O28" s="43">
        <f>NMIF!L28+Cabadbaran!L28+Iligan!L28+Sasa!L28+Zambo!L28</f>
        <v>0</v>
      </c>
      <c r="P28" s="43">
        <f>NMIF!M28+Cabadbaran!M28+Iligan!M28+Sasa!M28+Zambo!M28</f>
        <v>0</v>
      </c>
      <c r="Q28" s="43">
        <f>NMIF!N28+Cabadbaran!N28+Iligan!N28+Sasa!N28+Zambo!N28</f>
        <v>0</v>
      </c>
      <c r="R28" s="43">
        <f t="shared" si="9"/>
        <v>0</v>
      </c>
      <c r="S28" s="53">
        <f t="shared" si="5"/>
        <v>1</v>
      </c>
    </row>
    <row r="29" spans="1:25">
      <c r="A29" s="9" t="s">
        <v>8</v>
      </c>
      <c r="B29" s="11">
        <v>0</v>
      </c>
      <c r="C29" s="32">
        <f>NMIF!C29+Cabadbaran!C29+Iligan!C29+Sasa!C29+Zambo!C29</f>
        <v>0</v>
      </c>
      <c r="D29" s="32">
        <f>NMIF!D29+Cabadbaran!D29+Iligan!D29+Sasa!D29+Zambo!D29</f>
        <v>0</v>
      </c>
      <c r="E29" s="32">
        <f>NMIF!E29+Cabadbaran!E29+Iligan!E29+Sasa!E29+Zambo!E29</f>
        <v>0</v>
      </c>
      <c r="F29" s="32">
        <f t="shared" si="6"/>
        <v>0</v>
      </c>
      <c r="G29" s="35">
        <f>NMIF!F29+Cabadbaran!F29+Iligan!F29+Sasa!F29+Zambo!F29</f>
        <v>0</v>
      </c>
      <c r="H29" s="35">
        <f>NMIF!H29+Cabadbaran!H29+Iligan!H29+Sasa!H29+Zambo!H29</f>
        <v>0</v>
      </c>
      <c r="I29" s="35">
        <f>NMIF!I29+Cabadbaran!I29+Iligan!I29+Sasa!I29+Zambo!I29</f>
        <v>0</v>
      </c>
      <c r="J29" s="35">
        <f t="shared" si="7"/>
        <v>0</v>
      </c>
      <c r="K29" s="41">
        <f>NMIF!I29+Cabadbaran!I29+Iligan!I29+Sasa!I29+Zambo!I29</f>
        <v>0</v>
      </c>
      <c r="L29" s="41">
        <f>NMIF!J29+Cabadbaran!J29+Iligan!J29+Sasa!J29+Zambo!J29</f>
        <v>0</v>
      </c>
      <c r="M29" s="41">
        <f>NMIF!K29+Cabadbaran!K29+Iligan!K29+Sasa!K29+Zambo!K29</f>
        <v>0</v>
      </c>
      <c r="N29" s="41">
        <f t="shared" si="8"/>
        <v>0</v>
      </c>
      <c r="O29" s="43">
        <f>NMIF!L29+Cabadbaran!L29+Iligan!L29+Sasa!L29+Zambo!L29</f>
        <v>0</v>
      </c>
      <c r="P29" s="43">
        <f>NMIF!M29+Cabadbaran!M29+Iligan!M29+Sasa!M29+Zambo!M29</f>
        <v>0</v>
      </c>
      <c r="Q29" s="43">
        <f>NMIF!N29+Cabadbaran!N29+Iligan!N29+Sasa!N29+Zambo!N29</f>
        <v>0</v>
      </c>
      <c r="R29" s="43">
        <f t="shared" si="9"/>
        <v>0</v>
      </c>
      <c r="S29" s="53">
        <f t="shared" si="5"/>
        <v>0</v>
      </c>
    </row>
    <row r="30" spans="1:25">
      <c r="A30" s="9" t="s">
        <v>13</v>
      </c>
      <c r="B30" s="11">
        <v>0</v>
      </c>
      <c r="C30" s="32">
        <f>NMIF!C30+Cabadbaran!C30+Iligan!C30+Sasa!C30+Zambo!C30</f>
        <v>0</v>
      </c>
      <c r="D30" s="32">
        <f>NMIF!D30+Cabadbaran!D30+Iligan!D30+Sasa!D30+Zambo!D30</f>
        <v>0</v>
      </c>
      <c r="E30" s="32">
        <f>NMIF!E30+Cabadbaran!E30+Iligan!E30+Sasa!E30+Zambo!E30</f>
        <v>0</v>
      </c>
      <c r="F30" s="32">
        <f t="shared" si="6"/>
        <v>0</v>
      </c>
      <c r="G30" s="35">
        <f>NMIF!F30+Cabadbaran!F30+Iligan!F30+Sasa!F30+Zambo!F30</f>
        <v>0</v>
      </c>
      <c r="H30" s="35">
        <f>NMIF!H30+Cabadbaran!H30+Iligan!H30+Sasa!H30+Zambo!H30</f>
        <v>0</v>
      </c>
      <c r="I30" s="35">
        <f>NMIF!H30+Cabadbaran!H30+Iligan!H30+Sasa!H30+Zambo!H30</f>
        <v>0</v>
      </c>
      <c r="J30" s="35">
        <f t="shared" si="7"/>
        <v>0</v>
      </c>
      <c r="K30" s="41">
        <f>NMIF!I30+Cabadbaran!I30+Iligan!I30+Sasa!I30+Zambo!I30</f>
        <v>0</v>
      </c>
      <c r="L30" s="41">
        <f>NMIF!J30+Cabadbaran!J30+Iligan!J30+Sasa!J30+Zambo!J30</f>
        <v>0</v>
      </c>
      <c r="M30" s="41">
        <f>NMIF!K30+Cabadbaran!K30+Iligan!K30+Sasa!K30+Zambo!K30</f>
        <v>0</v>
      </c>
      <c r="N30" s="41">
        <f t="shared" si="8"/>
        <v>0</v>
      </c>
      <c r="O30" s="43">
        <f>NMIF!L30+Cabadbaran!L30+Iligan!L30+Sasa!L30+Zambo!L30</f>
        <v>0</v>
      </c>
      <c r="P30" s="43">
        <f>NMIF!M30+Cabadbaran!M30+Iligan!M30+Sasa!M30+Zambo!M30</f>
        <v>0</v>
      </c>
      <c r="Q30" s="43">
        <f>NMIF!N30+Cabadbaran!N30+Iligan!N30+Sasa!N30+Zambo!N30</f>
        <v>0</v>
      </c>
      <c r="R30" s="43">
        <f t="shared" si="9"/>
        <v>0</v>
      </c>
      <c r="S30" s="54">
        <f t="shared" si="5"/>
        <v>0</v>
      </c>
    </row>
    <row r="31" spans="1:25" ht="14.4" customHeight="1">
      <c r="A31" s="9" t="s">
        <v>14</v>
      </c>
      <c r="B31" s="11">
        <v>0</v>
      </c>
      <c r="C31" s="32">
        <f>NMIF!C31+Cabadbaran!C31+Iligan!C31+Sasa!C31+Zambo!C31</f>
        <v>0</v>
      </c>
      <c r="D31" s="32">
        <f>NMIF!D31+Cabadbaran!D31+Iligan!D31+Sasa!D31+Zambo!D31</f>
        <v>0</v>
      </c>
      <c r="E31" s="32">
        <f>NMIF!E31+Cabadbaran!E31+Iligan!E31+Sasa!E31+Zambo!E31</f>
        <v>0</v>
      </c>
      <c r="F31" s="32">
        <f t="shared" si="6"/>
        <v>0</v>
      </c>
      <c r="G31" s="35">
        <f>NMIF!F31+Cabadbaran!F31+Iligan!F31+Sasa!F31+Zambo!F31</f>
        <v>0</v>
      </c>
      <c r="H31" s="35">
        <f>NMIF!H31+Cabadbaran!H31+Iligan!H31+Sasa!H31+Zambo!H31</f>
        <v>0</v>
      </c>
      <c r="I31" s="35">
        <f>NMIF!I31+Cabadbaran!I31+Iligan!I31+Sasa!I31+Zambo!I31</f>
        <v>0</v>
      </c>
      <c r="J31" s="35">
        <f t="shared" si="7"/>
        <v>0</v>
      </c>
      <c r="K31" s="41">
        <f>NMIF!I31+Cabadbaran!I31+Iligan!I31+Sasa!I31+Zambo!I31</f>
        <v>0</v>
      </c>
      <c r="L31" s="41">
        <f>NMIF!J31+Cabadbaran!J31+Iligan!J31+Sasa!J31+Zambo!J31</f>
        <v>0</v>
      </c>
      <c r="M31" s="41">
        <f>NMIF!K31+Cabadbaran!K31+Iligan!K31+Sasa!K31+Zambo!K31</f>
        <v>0</v>
      </c>
      <c r="N31" s="41">
        <f t="shared" si="8"/>
        <v>0</v>
      </c>
      <c r="O31" s="43">
        <f>NMIF!L31+Cabadbaran!L31+Iligan!L31+Sasa!L31+Zambo!L31</f>
        <v>0</v>
      </c>
      <c r="P31" s="43">
        <f>NMIF!M31+Cabadbaran!M31+Iligan!M31+Sasa!M31+Zambo!M31</f>
        <v>0</v>
      </c>
      <c r="Q31" s="43">
        <f>NMIF!N31+Cabadbaran!N31+Iligan!N31+Sasa!N31+Zambo!N31</f>
        <v>0</v>
      </c>
      <c r="R31" s="43">
        <f t="shared" si="9"/>
        <v>0</v>
      </c>
      <c r="S31" s="53">
        <f t="shared" si="5"/>
        <v>0</v>
      </c>
    </row>
    <row r="32" spans="1:25" ht="14.4" customHeight="1">
      <c r="A32" s="9" t="s">
        <v>15</v>
      </c>
      <c r="B32" s="11">
        <v>0</v>
      </c>
      <c r="C32" s="32">
        <f>NMIF!C32+Cabadbaran!C32+Iligan!C32+Sasa!C32+Zambo!C32</f>
        <v>0</v>
      </c>
      <c r="D32" s="32">
        <f>NMIF!D32+Cabadbaran!D32+Iligan!D32+Sasa!D32+Zambo!D32</f>
        <v>0</v>
      </c>
      <c r="E32" s="32">
        <f>NMIF!E32+Cabadbaran!E32+Iligan!E32+Sasa!E32+Zambo!E32</f>
        <v>0</v>
      </c>
      <c r="F32" s="32">
        <f t="shared" si="6"/>
        <v>0</v>
      </c>
      <c r="G32" s="35">
        <f>NMIF!F32+Cabadbaran!F32+Iligan!F32+Sasa!F32+Zambo!F32</f>
        <v>0</v>
      </c>
      <c r="H32" s="35">
        <f>NMIF!H32+Cabadbaran!H32+Iligan!H32+Sasa!H32+Zambo!H32</f>
        <v>0</v>
      </c>
      <c r="I32" s="35">
        <f>NMIF!I32+Cabadbaran!I32+Iligan!I32+Sasa!I32+Zambo!I32</f>
        <v>0</v>
      </c>
      <c r="J32" s="35">
        <f t="shared" si="7"/>
        <v>0</v>
      </c>
      <c r="K32" s="41">
        <f>NMIF!I32+Cabadbaran!I32+Iligan!I32+Sasa!I32+Zambo!I32</f>
        <v>0</v>
      </c>
      <c r="L32" s="41">
        <f>NMIF!J32+Cabadbaran!J32+Iligan!J32+Sasa!J32+Zambo!J32</f>
        <v>0</v>
      </c>
      <c r="M32" s="41">
        <f>NMIF!K32+Cabadbaran!K32+Iligan!K32+Sasa!K32+Zambo!K32</f>
        <v>0</v>
      </c>
      <c r="N32" s="41">
        <f t="shared" si="8"/>
        <v>0</v>
      </c>
      <c r="O32" s="43">
        <f>NMIF!L32+Cabadbaran!L32+Iligan!L32+Sasa!L32+Zambo!L32</f>
        <v>0</v>
      </c>
      <c r="P32" s="43">
        <f>NMIF!M32+Cabadbaran!M32+Iligan!M32+Sasa!M32+Zambo!M32</f>
        <v>0</v>
      </c>
      <c r="Q32" s="43">
        <f>NMIF!N32+Cabadbaran!N32+Iligan!N32+Sasa!N32+Zambo!N32</f>
        <v>0</v>
      </c>
      <c r="R32" s="43">
        <f t="shared" si="9"/>
        <v>0</v>
      </c>
      <c r="S32" s="53">
        <f t="shared" si="5"/>
        <v>0</v>
      </c>
      <c r="V32" s="130" t="s">
        <v>46</v>
      </c>
      <c r="W32" s="130"/>
      <c r="X32" s="130"/>
    </row>
    <row r="33" spans="1:25">
      <c r="A33" s="9" t="s">
        <v>4</v>
      </c>
      <c r="B33" s="11">
        <v>0</v>
      </c>
      <c r="C33" s="32">
        <f>NMIF!C33+Cabadbaran!C33+Iligan!C33+Sasa!C33+Zambo!C33</f>
        <v>0</v>
      </c>
      <c r="D33" s="32">
        <f>NMIF!D33+Cabadbaran!D33+Iligan!D33+Sasa!D33+Zambo!D33</f>
        <v>0</v>
      </c>
      <c r="E33" s="32">
        <f>NMIF!E33+Cabadbaran!E33+Iligan!E33+Sasa!E33+Zambo!E33</f>
        <v>0</v>
      </c>
      <c r="F33" s="32">
        <f t="shared" si="6"/>
        <v>0</v>
      </c>
      <c r="G33" s="35">
        <f>NMIF!F33+Cabadbaran!F33+Iligan!F33+Sasa!F33+Zambo!F33</f>
        <v>0</v>
      </c>
      <c r="H33" s="35">
        <f>NMIF!H33+Cabadbaran!H33+Iligan!H33+Sasa!H33+Zambo!H33</f>
        <v>0</v>
      </c>
      <c r="I33" s="35">
        <f>NMIF!I33+Cabadbaran!I33+Iligan!I33+Sasa!I33+Zambo!I33</f>
        <v>0</v>
      </c>
      <c r="J33" s="35">
        <f t="shared" si="7"/>
        <v>0</v>
      </c>
      <c r="K33" s="41">
        <f>NMIF!I33+Cabadbaran!I33+Iligan!I33+Sasa!I33+Zambo!I33</f>
        <v>0</v>
      </c>
      <c r="L33" s="41">
        <f>NMIF!J33+Cabadbaran!J33+Iligan!J33+Sasa!J33+Zambo!J33</f>
        <v>0</v>
      </c>
      <c r="M33" s="41">
        <f>NMIF!K33+Cabadbaran!K33+Iligan!K33+Sasa!K33+Zambo!K33</f>
        <v>0</v>
      </c>
      <c r="N33" s="41">
        <f t="shared" si="8"/>
        <v>0</v>
      </c>
      <c r="O33" s="43">
        <f>NMIF!L33+Cabadbaran!L33+Iligan!L33+Sasa!L33+Zambo!L33</f>
        <v>0</v>
      </c>
      <c r="P33" s="43">
        <f>NMIF!M33+Cabadbaran!M33+Iligan!M33+Sasa!M33+Zambo!M33</f>
        <v>0</v>
      </c>
      <c r="Q33" s="43">
        <f>NMIF!N33+Cabadbaran!N33+Iligan!N33+Sasa!N33+Zambo!N33</f>
        <v>0</v>
      </c>
      <c r="R33" s="43">
        <f t="shared" si="9"/>
        <v>0</v>
      </c>
      <c r="S33" s="53">
        <f t="shared" si="5"/>
        <v>0</v>
      </c>
      <c r="V33" s="130"/>
      <c r="W33" s="130"/>
      <c r="X33" s="130"/>
    </row>
    <row r="34" spans="1:25" ht="18">
      <c r="A34" s="9" t="s">
        <v>12</v>
      </c>
      <c r="B34" s="11">
        <v>0</v>
      </c>
      <c r="C34" s="32">
        <f>NMIF!C34+Cabadbaran!C34+Iligan!C34+Sasa!C34+Zambo!C34</f>
        <v>0</v>
      </c>
      <c r="D34" s="32">
        <f>NMIF!D34+Cabadbaran!D34+Iligan!D34+Sasa!D34+Zambo!D34</f>
        <v>0</v>
      </c>
      <c r="E34" s="32">
        <f>NMIF!E34+Cabadbaran!E34+Iligan!E34+Sasa!E34+Zambo!E34</f>
        <v>0</v>
      </c>
      <c r="F34" s="32">
        <f t="shared" si="6"/>
        <v>0</v>
      </c>
      <c r="G34" s="35">
        <f>NMIF!F34+Cabadbaran!F34+Iligan!F34+Sasa!F34+Zambo!F34</f>
        <v>0</v>
      </c>
      <c r="H34" s="35">
        <f>NMIF!H34+Cabadbaran!H34+Iligan!H34+Sasa!H34+Zambo!H34</f>
        <v>0</v>
      </c>
      <c r="I34" s="35">
        <f>NMIF!I34+Cabadbaran!I34+Iligan!I34+Sasa!I34+Zambo!I34</f>
        <v>0</v>
      </c>
      <c r="J34" s="35">
        <f t="shared" si="7"/>
        <v>0</v>
      </c>
      <c r="K34" s="41">
        <f>NMIF!I34+Cabadbaran!I34+Iligan!I34+Sasa!I34+Zambo!I34</f>
        <v>0</v>
      </c>
      <c r="L34" s="41">
        <f>NMIF!J34+Cabadbaran!J34+Iligan!J34+Sasa!J34+Zambo!J34</f>
        <v>0</v>
      </c>
      <c r="M34" s="41">
        <f>NMIF!K34+Cabadbaran!K34+Iligan!K34+Sasa!K34+Zambo!K34</f>
        <v>0</v>
      </c>
      <c r="N34" s="41">
        <f t="shared" si="8"/>
        <v>0</v>
      </c>
      <c r="O34" s="43">
        <f>NMIF!L34+Cabadbaran!L34+Iligan!L34+Sasa!L34+Zambo!L34</f>
        <v>0</v>
      </c>
      <c r="P34" s="43">
        <f>NMIF!M34+Cabadbaran!M34+Iligan!M34+Sasa!M34+Zambo!M34</f>
        <v>0</v>
      </c>
      <c r="Q34" s="43">
        <f>NMIF!N34+Cabadbaran!N34+Iligan!N34+Sasa!N34+Zambo!N34</f>
        <v>0</v>
      </c>
      <c r="R34" s="43">
        <f t="shared" si="9"/>
        <v>0</v>
      </c>
      <c r="S34" s="53">
        <f t="shared" si="5"/>
        <v>0</v>
      </c>
      <c r="W34" s="45">
        <f>NMIF!T34+Cabadbaran!T35+Iligan!T34+Sasa!T34+Zambo!Q34</f>
        <v>94827.931818181823</v>
      </c>
    </row>
    <row r="35" spans="1:25" ht="18.600000000000001" customHeight="1" thickBot="1">
      <c r="A35" s="9" t="s">
        <v>30</v>
      </c>
      <c r="B35" s="61">
        <v>16</v>
      </c>
      <c r="C35" s="32">
        <f>NMIF!C35+Cabadbaran!C35+Iligan!C35+Sasa!C35+Zambo!C35</f>
        <v>5</v>
      </c>
      <c r="D35" s="32">
        <f>NMIF!D35+Cabadbaran!D35+Iligan!D35+Sasa!D35+Zambo!D35</f>
        <v>0</v>
      </c>
      <c r="E35" s="32">
        <f>NMIF!E35+Cabadbaran!E35+Iligan!E35+Sasa!E35+Zambo!E35</f>
        <v>2</v>
      </c>
      <c r="F35" s="32">
        <f t="shared" si="6"/>
        <v>7</v>
      </c>
      <c r="G35" s="35">
        <f>NMIF!F35+Cabadbaran!F35+Iligan!F35+Sasa!F35+Zambo!F35</f>
        <v>2</v>
      </c>
      <c r="H35" s="35">
        <f>NMIF!G35+Cabadbaran!G35+Iligan!G35+Sasa!G35+Zambo!G35</f>
        <v>3</v>
      </c>
      <c r="I35" s="35">
        <f>NMIF!H35+Cabadbaran!H35+Iligan!H35+Sasa!H35+Zambo!H35</f>
        <v>0</v>
      </c>
      <c r="J35" s="35">
        <f t="shared" si="7"/>
        <v>5</v>
      </c>
      <c r="K35" s="41">
        <f>NMIF!I35+Cabadbaran!I35+Iligan!I35+Sasa!I35+Zambo!I35</f>
        <v>1</v>
      </c>
      <c r="L35" s="41">
        <f>NMIF!J35+Cabadbaran!J35+Iligan!J35+Sasa!J35+Zambo!J35</f>
        <v>0</v>
      </c>
      <c r="M35" s="41">
        <f>NMIF!K35+Cabadbaran!K35+Iligan!K35+Sasa!K35+Zambo!K35</f>
        <v>1</v>
      </c>
      <c r="N35" s="41">
        <f t="shared" si="8"/>
        <v>2</v>
      </c>
      <c r="O35" s="43">
        <f>NMIF!L35+Cabadbaran!L35+Iligan!L35+Sasa!L35+Zambo!L35</f>
        <v>1</v>
      </c>
      <c r="P35" s="43">
        <f>NMIF!M35+Cabadbaran!M35+Iligan!M35+Sasa!M35+Zambo!M35</f>
        <v>3</v>
      </c>
      <c r="Q35" s="43">
        <f>NMIF!N35+Cabadbaran!N35+Iligan!N35+Sasa!N35+Zambo!N35</f>
        <v>0</v>
      </c>
      <c r="R35" s="43">
        <f t="shared" si="9"/>
        <v>4</v>
      </c>
      <c r="S35" s="54">
        <f t="shared" si="5"/>
        <v>18</v>
      </c>
      <c r="V35" s="134"/>
      <c r="W35" s="134"/>
    </row>
    <row r="36" spans="1:25" ht="18.600000000000001" thickBot="1">
      <c r="A36" s="29" t="s">
        <v>9</v>
      </c>
      <c r="B36" s="30"/>
      <c r="C36" s="33">
        <f>NMIF!C36+Cabadbaran!C36+Iligan!C36+Sasa!C36+Zambo!C36</f>
        <v>9436.5</v>
      </c>
      <c r="D36" s="33">
        <f>NMIF!D36+Cabadbaran!D36+Iligan!D36+Sasa!D36+Zambo!D36</f>
        <v>11472.5</v>
      </c>
      <c r="E36" s="33">
        <f>NMIF!E36+Cabadbaran!E36+Iligan!E36+Sasa!E36+Zambo!E36</f>
        <v>9684.7000000000007</v>
      </c>
      <c r="F36" s="33">
        <f t="shared" si="6"/>
        <v>30593.7</v>
      </c>
      <c r="G36" s="36">
        <f>NMIF!F36+Cabadbaran!F36+Iligan!F36+Sasa!F36+Zambo!F36</f>
        <v>10965.2</v>
      </c>
      <c r="H36" s="36">
        <f>NMIF!H36+Cabadbaran!H36+Iligan!H36+Sasa!H36+Zambo!H36</f>
        <v>10624.5</v>
      </c>
      <c r="I36" s="36">
        <f>NMIF!I36+Cabadbaran!I36+Iligan!I36+Sasa!I36+Zambo!I36</f>
        <v>11028.5</v>
      </c>
      <c r="J36" s="36">
        <f t="shared" si="7"/>
        <v>32618.2</v>
      </c>
      <c r="K36" s="42">
        <f>NMIF!I36+Cabadbaran!I36+Iligan!I36+Sasa!I36+Zambo!I36</f>
        <v>11028.5</v>
      </c>
      <c r="L36" s="42">
        <f>NMIF!J36+Cabadbaran!J36+Iligan!J36+Sasa!J36+Zambo!J36</f>
        <v>9677.5</v>
      </c>
      <c r="M36" s="42">
        <f>NMIF!K36+Cabadbaran!K36+Iligan!K36+Sasa!K36+Zambo!K36</f>
        <v>9554</v>
      </c>
      <c r="N36" s="42">
        <f t="shared" si="8"/>
        <v>30260</v>
      </c>
      <c r="O36" s="44">
        <f>NMIF!L36+Cabadbaran!L36+Iligan!L36+Sasa!L36+Zambo!L36</f>
        <v>10130</v>
      </c>
      <c r="P36" s="44">
        <f>NMIF!M36+Cabadbaran!M36+Iligan!M36+Sasa!M36+Zambo!M36</f>
        <v>10339</v>
      </c>
      <c r="Q36" s="44">
        <f>NMIF!N36+Cabadbaran!N36+Iligan!N36+Sasa!N36+Zambo!N36</f>
        <v>9559.7000000000007</v>
      </c>
      <c r="R36" s="44">
        <f t="shared" si="9"/>
        <v>30028.7</v>
      </c>
      <c r="S36" s="53">
        <f>R36+N36+J36+F36</f>
        <v>123500.59999999999</v>
      </c>
      <c r="V36" s="131">
        <f>W34-S36</f>
        <v>-28672.668181818168</v>
      </c>
      <c r="W36" s="132"/>
      <c r="X36" s="133" t="s">
        <v>45</v>
      </c>
      <c r="Y36" s="133"/>
    </row>
    <row r="37" spans="1:25" ht="15" thickTop="1"/>
    <row r="40" spans="1:25" ht="21">
      <c r="A40" s="2" t="s">
        <v>61</v>
      </c>
      <c r="T40" s="48"/>
    </row>
    <row r="41" spans="1:25" ht="15" thickBot="1">
      <c r="A41" s="58" t="s">
        <v>50</v>
      </c>
      <c r="B41" s="60">
        <f>NMIF!B41+Cabadbaran!B40+Iligan!B41+Sasa!B41+Zambo!B41</f>
        <v>36</v>
      </c>
      <c r="C41" s="137">
        <v>2018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8"/>
      <c r="T41" s="48" t="s">
        <v>28</v>
      </c>
    </row>
    <row r="42" spans="1:25" ht="15" thickTop="1">
      <c r="A42" s="15" t="s">
        <v>0</v>
      </c>
      <c r="B42" s="59" t="s">
        <v>10</v>
      </c>
      <c r="C42" s="37" t="s">
        <v>16</v>
      </c>
      <c r="D42" s="34" t="s">
        <v>17</v>
      </c>
      <c r="E42" s="38" t="s">
        <v>18</v>
      </c>
      <c r="F42" s="34" t="s">
        <v>39</v>
      </c>
      <c r="G42" s="39" t="s">
        <v>19</v>
      </c>
      <c r="H42" s="34" t="s">
        <v>20</v>
      </c>
      <c r="I42" s="38" t="s">
        <v>21</v>
      </c>
      <c r="J42" s="34" t="s">
        <v>42</v>
      </c>
      <c r="K42" s="37" t="s">
        <v>22</v>
      </c>
      <c r="L42" s="34" t="s">
        <v>23</v>
      </c>
      <c r="M42" s="38" t="s">
        <v>24</v>
      </c>
      <c r="N42" s="34" t="s">
        <v>41</v>
      </c>
      <c r="O42" s="37" t="s">
        <v>25</v>
      </c>
      <c r="P42" s="34" t="s">
        <v>26</v>
      </c>
      <c r="Q42" s="40" t="s">
        <v>27</v>
      </c>
      <c r="R42" s="34" t="s">
        <v>40</v>
      </c>
      <c r="S42" s="34" t="s">
        <v>43</v>
      </c>
      <c r="T42" s="48" t="s">
        <v>28</v>
      </c>
    </row>
    <row r="43" spans="1:25">
      <c r="A43" s="9" t="s">
        <v>1</v>
      </c>
      <c r="B43" s="11">
        <f>NMIF!B43+Cabadbaran!B42+Iligan!B43+Sasa!B43+Zambo!B43</f>
        <v>0</v>
      </c>
      <c r="C43" s="32">
        <f>NMIF!C43+Cabadbaran!C42+Iligan!C43+Sasa!C43+Zambo!C43</f>
        <v>0</v>
      </c>
      <c r="D43" s="32">
        <f>NMIF!D43+Cabadbaran!D42+Iligan!D43+Sasa!D43+Zambo!D43</f>
        <v>0</v>
      </c>
      <c r="E43" s="32">
        <f>NMIF!E43+Cabadbaran!E42+Iligan!E43+Sasa!E43+Zambo!E43</f>
        <v>0</v>
      </c>
      <c r="F43" s="32">
        <f>C43+D43+E43</f>
        <v>0</v>
      </c>
      <c r="G43" s="35">
        <f>NMIF!F43+Cabadbaran!F42+Iligan!F43+Sasa!F43+Zambo!F43</f>
        <v>0</v>
      </c>
      <c r="H43" s="35">
        <f>NMIF!G43+Cabadbaran!G42+Iligan!G43+Sasa!G43+Zambo!G43</f>
        <v>0</v>
      </c>
      <c r="I43" s="35">
        <f>NMIF!H43+Cabadbaran!H42+Iligan!H43+Sasa!H43+Zambo!H43</f>
        <v>0</v>
      </c>
      <c r="J43" s="35">
        <f>G43+H43+I43</f>
        <v>0</v>
      </c>
      <c r="K43" s="41">
        <f>NMIF!I43+Cabadbaran!I42+Iligan!I43+Sasa!I43+Zambo!I43</f>
        <v>0</v>
      </c>
      <c r="L43" s="41">
        <f>NMIF!J43+Cabadbaran!J42+Iligan!J43+Sasa!J43+Zambo!J43</f>
        <v>0</v>
      </c>
      <c r="M43" s="41">
        <f>NMIF!K43+Cabadbaran!K42+Iligan!K43+Sasa!K43+Zambo!K43</f>
        <v>0</v>
      </c>
      <c r="N43" s="41">
        <f>K43+L43+M43</f>
        <v>0</v>
      </c>
      <c r="O43" s="43">
        <f>NMIF!L43+Cabadbaran!L42+Iligan!L43+Sasa!L43+Zambo!L43</f>
        <v>0</v>
      </c>
      <c r="P43" s="43">
        <f>NMIF!M43+Cabadbaran!M42+Iligan!M43+Sasa!M43+Zambo!M43</f>
        <v>0</v>
      </c>
      <c r="Q43" s="43">
        <f>NMIF!N43+Cabadbaran!N42+Iligan!N43+Sasa!N43+Zambo!N43</f>
        <v>0</v>
      </c>
      <c r="R43" s="43">
        <f>O43+P43+Q43</f>
        <v>0</v>
      </c>
      <c r="S43" s="53">
        <f t="shared" ref="S43:S55" si="10">R43+N43+J43+F43</f>
        <v>0</v>
      </c>
      <c r="T43" s="48" t="s">
        <v>28</v>
      </c>
    </row>
    <row r="44" spans="1:25">
      <c r="A44" s="9" t="s">
        <v>2</v>
      </c>
      <c r="B44" s="11">
        <f>NMIF!B44+Cabadbaran!B43+Iligan!B44+Sasa!B44+Zambo!B44</f>
        <v>0</v>
      </c>
      <c r="C44" s="32">
        <f>NMIF!C44+Cabadbaran!C43+Iligan!C44+Sasa!C44+Zambo!C44</f>
        <v>0</v>
      </c>
      <c r="D44" s="32">
        <f>NMIF!D44+Cabadbaran!D43+Iligan!D44+Sasa!D44+Zambo!D44</f>
        <v>0</v>
      </c>
      <c r="E44" s="32">
        <f>NMIF!E44+Cabadbaran!E43+Iligan!E44+Sasa!E44+Zambo!E44</f>
        <v>0</v>
      </c>
      <c r="F44" s="32">
        <f t="shared" ref="F44:F56" si="11">C44+D44+E44</f>
        <v>0</v>
      </c>
      <c r="G44" s="35">
        <f>NMIF!F44+Cabadbaran!F43+Iligan!F44+Sasa!F44+Zambo!F44</f>
        <v>0</v>
      </c>
      <c r="H44" s="35">
        <f>NMIF!G44+Cabadbaran!G43+Iligan!G44+Sasa!G44+Zambo!G44</f>
        <v>0</v>
      </c>
      <c r="I44" s="35">
        <f>NMIF!H44+Cabadbaran!H43+Iligan!H44+Sasa!H44+Zambo!H44</f>
        <v>0</v>
      </c>
      <c r="J44" s="35">
        <f t="shared" ref="J44:J56" si="12">G44+H44+I44</f>
        <v>0</v>
      </c>
      <c r="K44" s="41">
        <f>NMIF!I44+Cabadbaran!I43+Iligan!I44+Sasa!I44+Zambo!I44</f>
        <v>0</v>
      </c>
      <c r="L44" s="41">
        <f>NMIF!J44+Cabadbaran!J43+Iligan!J44+Sasa!J44+Zambo!J44</f>
        <v>0</v>
      </c>
      <c r="M44" s="41">
        <f>NMIF!K44+Cabadbaran!K43+Iligan!K44+Sasa!K44+Zambo!K44</f>
        <v>0</v>
      </c>
      <c r="N44" s="41">
        <f t="shared" ref="N44:N56" si="13">K44+L44+M44</f>
        <v>0</v>
      </c>
      <c r="O44" s="43">
        <f>NMIF!L44+Cabadbaran!L43+Iligan!L44+Sasa!L44+Zambo!L44</f>
        <v>0</v>
      </c>
      <c r="P44" s="43">
        <f>NMIF!M44+Cabadbaran!M43+Iligan!M44+Sasa!M44+Zambo!M44</f>
        <v>0</v>
      </c>
      <c r="Q44" s="43">
        <f>NMIF!N44+Cabadbaran!N43+Iligan!N44+Sasa!N44+Zambo!N44</f>
        <v>0</v>
      </c>
      <c r="R44" s="43">
        <f t="shared" ref="R44:R56" si="14">O44+P44+Q44</f>
        <v>0</v>
      </c>
      <c r="S44" s="53">
        <f t="shared" si="10"/>
        <v>0</v>
      </c>
      <c r="T44" s="48" t="s">
        <v>28</v>
      </c>
    </row>
    <row r="45" spans="1:25">
      <c r="A45" s="9" t="s">
        <v>5</v>
      </c>
      <c r="B45" s="11">
        <f>NMIF!B45+Cabadbaran!B44+Iligan!B45+Sasa!B45+Zambo!B45</f>
        <v>0</v>
      </c>
      <c r="C45" s="32">
        <f>NMIF!C45+Cabadbaran!C44+Iligan!C45+Sasa!C45+Zambo!C45</f>
        <v>0</v>
      </c>
      <c r="D45" s="32">
        <f>NMIF!D45+Cabadbaran!D44+Iligan!D45+Sasa!D45+Zambo!D45</f>
        <v>0</v>
      </c>
      <c r="E45" s="32">
        <f>NMIF!E45+Cabadbaran!E44+Iligan!E45+Sasa!E45+Zambo!E45</f>
        <v>0</v>
      </c>
      <c r="F45" s="32">
        <f t="shared" si="11"/>
        <v>0</v>
      </c>
      <c r="G45" s="35">
        <f>NMIF!F45+Cabadbaran!F44+Iligan!F45+Sasa!F45+Zambo!F45</f>
        <v>0</v>
      </c>
      <c r="H45" s="35">
        <f>NMIF!G45+Cabadbaran!G44+Iligan!G45+Sasa!G45+Zambo!G45</f>
        <v>0</v>
      </c>
      <c r="I45" s="35">
        <f>NMIF!H45+Cabadbaran!H44+Iligan!H45+Sasa!H45+Zambo!H45</f>
        <v>0</v>
      </c>
      <c r="J45" s="35">
        <f t="shared" si="12"/>
        <v>0</v>
      </c>
      <c r="K45" s="41">
        <f>NMIF!I45+Cabadbaran!I44+Iligan!I45+Sasa!I45+Zambo!I45</f>
        <v>1</v>
      </c>
      <c r="L45" s="41">
        <f>NMIF!J45+Cabadbaran!J44+Iligan!J45+Sasa!J45+Zambo!J45</f>
        <v>0</v>
      </c>
      <c r="M45" s="41">
        <f>NMIF!K45+Cabadbaran!K44+Iligan!K45+Sasa!K45+Zambo!K45</f>
        <v>0</v>
      </c>
      <c r="N45" s="41">
        <f t="shared" si="13"/>
        <v>1</v>
      </c>
      <c r="O45" s="43">
        <f>NMIF!L45+Cabadbaran!L44+Iligan!L45+Sasa!L45+Zambo!L45</f>
        <v>0</v>
      </c>
      <c r="P45" s="43">
        <f>NMIF!M45+Cabadbaran!M44+Iligan!M45+Sasa!M45+Zambo!M45</f>
        <v>0</v>
      </c>
      <c r="Q45" s="43">
        <f>NMIF!N45+Cabadbaran!N44+Iligan!N45+Sasa!N45+Zambo!N45</f>
        <v>0</v>
      </c>
      <c r="R45" s="43">
        <f t="shared" si="14"/>
        <v>0</v>
      </c>
      <c r="S45" s="53">
        <f t="shared" si="10"/>
        <v>1</v>
      </c>
    </row>
    <row r="46" spans="1:25">
      <c r="A46" s="9" t="s">
        <v>3</v>
      </c>
      <c r="B46" s="11">
        <f>NMIF!B46+Cabadbaran!B45+Iligan!B46+Sasa!B46+Zambo!B46</f>
        <v>0</v>
      </c>
      <c r="C46" s="32">
        <f>NMIF!C46+Cabadbaran!C45+Iligan!C46+Sasa!C46+Zambo!C46</f>
        <v>0</v>
      </c>
      <c r="D46" s="32">
        <f>NMIF!D46+Cabadbaran!D45+Iligan!D46+Sasa!D46+Zambo!D46</f>
        <v>0</v>
      </c>
      <c r="E46" s="32">
        <f>NMIF!E46+Cabadbaran!E45+Iligan!E46+Sasa!E46+Zambo!E46</f>
        <v>0</v>
      </c>
      <c r="F46" s="32">
        <f t="shared" si="11"/>
        <v>0</v>
      </c>
      <c r="G46" s="35">
        <f>NMIF!F46+Cabadbaran!F45+Iligan!F46+Sasa!F46+Zambo!F46</f>
        <v>0</v>
      </c>
      <c r="H46" s="35">
        <f>NMIF!G46+Cabadbaran!G45+Iligan!G46+Sasa!G46+Zambo!G46</f>
        <v>0</v>
      </c>
      <c r="I46" s="35">
        <f>NMIF!H46+Cabadbaran!H45+Iligan!H46+Sasa!H46+Zambo!H46</f>
        <v>0</v>
      </c>
      <c r="J46" s="35">
        <f t="shared" si="12"/>
        <v>0</v>
      </c>
      <c r="K46" s="41">
        <f>NMIF!I46+Cabadbaran!I45+Iligan!I46+Sasa!I46+Zambo!I46</f>
        <v>0</v>
      </c>
      <c r="L46" s="41">
        <f>NMIF!J46+Cabadbaran!J45+Iligan!J46+Sasa!J46+Zambo!J46</f>
        <v>0</v>
      </c>
      <c r="M46" s="41">
        <f>NMIF!K46+Cabadbaran!K45+Iligan!K46+Sasa!K46+Zambo!K46</f>
        <v>0</v>
      </c>
      <c r="N46" s="41">
        <f t="shared" si="13"/>
        <v>0</v>
      </c>
      <c r="O46" s="43">
        <f>NMIF!L46+Cabadbaran!L45+Iligan!L46+Sasa!L46+Zambo!L46</f>
        <v>0</v>
      </c>
      <c r="P46" s="43">
        <f>NMIF!M46+Cabadbaran!M45+Iligan!M46+Sasa!M46+Zambo!M46</f>
        <v>0</v>
      </c>
      <c r="Q46" s="43">
        <f>NMIF!N46+Cabadbaran!N45+Iligan!N46+Sasa!N46+Zambo!N46</f>
        <v>0</v>
      </c>
      <c r="R46" s="43">
        <f t="shared" si="14"/>
        <v>0</v>
      </c>
      <c r="S46" s="53">
        <f t="shared" si="10"/>
        <v>0</v>
      </c>
    </row>
    <row r="47" spans="1:25">
      <c r="A47" s="9" t="s">
        <v>49</v>
      </c>
      <c r="B47" s="11">
        <f>NMIF!B47+Cabadbaran!B46+Iligan!B47+Sasa!B47+Zambo!B47</f>
        <v>144</v>
      </c>
      <c r="C47" s="32">
        <f>NMIF!C47+Cabadbaran!C46+Iligan!C47+Sasa!C47+Zambo!C47</f>
        <v>122</v>
      </c>
      <c r="D47" s="32">
        <f>NMIF!D47+Cabadbaran!D46+Iligan!D47+Sasa!D47+Zambo!D47</f>
        <v>140</v>
      </c>
      <c r="E47" s="32">
        <f>NMIF!E47+Cabadbaran!E46+Iligan!E47+Sasa!E47+Zambo!E47</f>
        <v>105</v>
      </c>
      <c r="F47" s="32">
        <f t="shared" si="11"/>
        <v>367</v>
      </c>
      <c r="G47" s="35">
        <f>NMIF!F47+Cabadbaran!F46+Iligan!F47+Sasa!F47+Zambo!F47</f>
        <v>139</v>
      </c>
      <c r="H47" s="35">
        <f>NMIF!G47+Cabadbaran!G46+Iligan!G47+Sasa!G47+Zambo!G47</f>
        <v>131</v>
      </c>
      <c r="I47" s="35">
        <f>NMIF!H47+Cabadbaran!H46+Iligan!H47+Sasa!H47+Zambo!H47</f>
        <v>183</v>
      </c>
      <c r="J47" s="35">
        <f t="shared" si="12"/>
        <v>453</v>
      </c>
      <c r="K47" s="41">
        <f>NMIF!I47+Cabadbaran!I46+Iligan!I47+Sasa!I47+Zambo!I47</f>
        <v>165</v>
      </c>
      <c r="L47" s="41">
        <f>NMIF!J47+Cabadbaran!J46+Iligan!J47+Sasa!J47+Zambo!J47</f>
        <v>132</v>
      </c>
      <c r="M47" s="41">
        <f>NMIF!K47+Cabadbaran!K46+Iligan!K47+Sasa!K47+Zambo!K47</f>
        <v>138</v>
      </c>
      <c r="N47" s="41">
        <f t="shared" si="13"/>
        <v>435</v>
      </c>
      <c r="O47" s="43">
        <f>NMIF!L47+Cabadbaran!L46+Iligan!L47+Sasa!L47+Zambo!L47</f>
        <v>127</v>
      </c>
      <c r="P47" s="43">
        <f>NMIF!M47+Cabadbaran!M46+Iligan!M47+Sasa!M47+Zambo!M47</f>
        <v>117</v>
      </c>
      <c r="Q47" s="43">
        <f>NMIF!N47+Cabadbaran!N46+Iligan!N47+Sasa!N47+Zambo!N47</f>
        <v>98</v>
      </c>
      <c r="R47" s="43">
        <f t="shared" si="14"/>
        <v>342</v>
      </c>
      <c r="S47" s="53">
        <f t="shared" si="10"/>
        <v>1597</v>
      </c>
    </row>
    <row r="48" spans="1:25">
      <c r="A48" s="9" t="s">
        <v>7</v>
      </c>
      <c r="B48" s="11">
        <f>NMIF!B48+Cabadbaran!B47+Iligan!B48+Sasa!B48+Zambo!B48</f>
        <v>0</v>
      </c>
      <c r="C48" s="32">
        <f>NMIF!C48+Cabadbaran!C47+Iligan!C48+Sasa!C48+Zambo!C48</f>
        <v>0</v>
      </c>
      <c r="D48" s="32">
        <f>NMIF!D48+Cabadbaran!D47+Iligan!D48+Sasa!D48+Zambo!D48</f>
        <v>0</v>
      </c>
      <c r="E48" s="32">
        <f>NMIF!E48+Cabadbaran!E47+Iligan!E48+Sasa!E48+Zambo!E48</f>
        <v>0</v>
      </c>
      <c r="F48" s="32">
        <f t="shared" si="11"/>
        <v>0</v>
      </c>
      <c r="G48" s="35">
        <f>NMIF!F48+Cabadbaran!F47+Iligan!F48+Sasa!F48+Zambo!F48</f>
        <v>0</v>
      </c>
      <c r="H48" s="35">
        <f>NMIF!G48+Cabadbaran!G47+Iligan!G48+Sasa!G48+Zambo!G48</f>
        <v>0</v>
      </c>
      <c r="I48" s="35">
        <f>NMIF!H48+Cabadbaran!H47+Iligan!H48+Sasa!H48+Zambo!H48</f>
        <v>0</v>
      </c>
      <c r="J48" s="35">
        <f t="shared" si="12"/>
        <v>0</v>
      </c>
      <c r="K48" s="41">
        <f>NMIF!I48+Cabadbaran!I47+Iligan!I48+Sasa!I48+Zambo!I48</f>
        <v>0</v>
      </c>
      <c r="L48" s="41">
        <f>NMIF!J48+Cabadbaran!J47+Iligan!J48+Sasa!J48+Zambo!J48</f>
        <v>0</v>
      </c>
      <c r="M48" s="41">
        <f>NMIF!K48+Cabadbaran!K47+Iligan!K48+Sasa!K48+Zambo!K48</f>
        <v>0</v>
      </c>
      <c r="N48" s="41">
        <f t="shared" si="13"/>
        <v>0</v>
      </c>
      <c r="O48" s="43">
        <f>NMIF!L48+Cabadbaran!L47+Iligan!L48+Sasa!L48+Zambo!L48</f>
        <v>0</v>
      </c>
      <c r="P48" s="43">
        <f>NMIF!M48+Cabadbaran!M47+Iligan!M48+Sasa!M48+Zambo!M48</f>
        <v>0</v>
      </c>
      <c r="Q48" s="43">
        <f>NMIF!N48+Cabadbaran!N47+Iligan!N48+Sasa!N48+Zambo!N48</f>
        <v>0</v>
      </c>
      <c r="R48" s="43">
        <f t="shared" si="14"/>
        <v>0</v>
      </c>
      <c r="S48" s="53">
        <f t="shared" si="10"/>
        <v>0</v>
      </c>
    </row>
    <row r="49" spans="1:25">
      <c r="A49" s="9" t="s">
        <v>8</v>
      </c>
      <c r="B49" s="11">
        <f>NMIF!B49+Cabadbaran!B48+Iligan!B49+Sasa!B49+Zambo!B49</f>
        <v>0</v>
      </c>
      <c r="C49" s="32">
        <f>NMIF!C49+Cabadbaran!C48+Iligan!C49+Sasa!C49+Zambo!C49</f>
        <v>0</v>
      </c>
      <c r="D49" s="32">
        <f>NMIF!D49+Cabadbaran!D48+Iligan!D49+Sasa!D49+Zambo!D49</f>
        <v>0</v>
      </c>
      <c r="E49" s="32">
        <f>NMIF!E49+Cabadbaran!E48+Iligan!E49+Sasa!E49+Zambo!E49</f>
        <v>0</v>
      </c>
      <c r="F49" s="32">
        <f t="shared" si="11"/>
        <v>0</v>
      </c>
      <c r="G49" s="35">
        <f>NMIF!F49+Cabadbaran!F48+Iligan!F49+Sasa!F49+Zambo!F49</f>
        <v>0</v>
      </c>
      <c r="H49" s="35">
        <f>NMIF!G49+Cabadbaran!G48+Iligan!G49+Sasa!G49+Zambo!G49</f>
        <v>0</v>
      </c>
      <c r="I49" s="35">
        <f>NMIF!H49+Cabadbaran!H48+Iligan!H49+Sasa!H49+Zambo!H49</f>
        <v>0</v>
      </c>
      <c r="J49" s="35">
        <f t="shared" si="12"/>
        <v>0</v>
      </c>
      <c r="K49" s="41">
        <f>NMIF!I49+Cabadbaran!I48+Iligan!I49+Sasa!I49+Zambo!I49</f>
        <v>0</v>
      </c>
      <c r="L49" s="41">
        <f>NMIF!J49+Cabadbaran!J48+Iligan!J49+Sasa!J49+Zambo!J49</f>
        <v>0</v>
      </c>
      <c r="M49" s="41">
        <f>NMIF!K49+Cabadbaran!K48+Iligan!K49+Sasa!K49+Zambo!K49</f>
        <v>0</v>
      </c>
      <c r="N49" s="41">
        <f t="shared" si="13"/>
        <v>0</v>
      </c>
      <c r="O49" s="43">
        <f>NMIF!L49+Cabadbaran!L48+Iligan!L49+Sasa!L49+Zambo!L49</f>
        <v>0</v>
      </c>
      <c r="P49" s="43">
        <f>NMIF!M49+Cabadbaran!M48+Iligan!M49+Sasa!M49+Zambo!M49</f>
        <v>0</v>
      </c>
      <c r="Q49" s="43">
        <f>NMIF!N49+Cabadbaran!N48+Iligan!N49+Sasa!N49+Zambo!N49</f>
        <v>0</v>
      </c>
      <c r="R49" s="43">
        <f t="shared" si="14"/>
        <v>0</v>
      </c>
      <c r="S49" s="53">
        <f t="shared" si="10"/>
        <v>0</v>
      </c>
    </row>
    <row r="50" spans="1:25">
      <c r="A50" s="9" t="s">
        <v>13</v>
      </c>
      <c r="B50" s="11">
        <f>NMIF!B50+Cabadbaran!B49+Iligan!B50+Sasa!B50+Zambo!B50</f>
        <v>0</v>
      </c>
      <c r="C50" s="32">
        <f>NMIF!C50+Cabadbaran!C49+Iligan!C50+Sasa!C50+Zambo!C50</f>
        <v>0</v>
      </c>
      <c r="D50" s="32">
        <f>NMIF!D50+Cabadbaran!D49+Iligan!D50+Sasa!D50+Zambo!D50</f>
        <v>0</v>
      </c>
      <c r="E50" s="32">
        <f>NMIF!E50+Cabadbaran!E49+Iligan!E50+Sasa!E50+Zambo!E50</f>
        <v>0</v>
      </c>
      <c r="F50" s="32">
        <f t="shared" si="11"/>
        <v>0</v>
      </c>
      <c r="G50" s="35">
        <f>NMIF!F50+Cabadbaran!F49+Iligan!F50+Sasa!F50+Zambo!F50</f>
        <v>0</v>
      </c>
      <c r="H50" s="35">
        <f>NMIF!G50+Cabadbaran!G49+Iligan!G50+Sasa!G50+Zambo!G50</f>
        <v>0</v>
      </c>
      <c r="I50" s="35">
        <f>NMIF!H50+Cabadbaran!H49+Iligan!H50+Sasa!H50+Zambo!H50</f>
        <v>0</v>
      </c>
      <c r="J50" s="35">
        <f t="shared" si="12"/>
        <v>0</v>
      </c>
      <c r="K50" s="41">
        <f>NMIF!I50+Cabadbaran!I49+Iligan!I50+Sasa!I50+Zambo!I50</f>
        <v>0</v>
      </c>
      <c r="L50" s="41">
        <f>NMIF!J50+Cabadbaran!J49+Iligan!J50+Sasa!J50+Zambo!J50</f>
        <v>0</v>
      </c>
      <c r="M50" s="41">
        <f>NMIF!K50+Cabadbaran!K49+Iligan!K50+Sasa!K50+Zambo!K50</f>
        <v>0</v>
      </c>
      <c r="N50" s="41">
        <f t="shared" si="13"/>
        <v>0</v>
      </c>
      <c r="O50" s="43">
        <f>NMIF!L50+Cabadbaran!L49+Iligan!L50+Sasa!L50+Zambo!L50</f>
        <v>0</v>
      </c>
      <c r="P50" s="43">
        <f>NMIF!M50+Cabadbaran!M49+Iligan!M50+Sasa!M50+Zambo!M50</f>
        <v>0</v>
      </c>
      <c r="Q50" s="43">
        <f>NMIF!N50+Cabadbaran!N49+Iligan!N50+Sasa!N50+Zambo!N50</f>
        <v>0</v>
      </c>
      <c r="R50" s="43">
        <f t="shared" si="14"/>
        <v>0</v>
      </c>
      <c r="S50" s="54">
        <f t="shared" si="10"/>
        <v>0</v>
      </c>
    </row>
    <row r="51" spans="1:25" ht="14.4" customHeight="1">
      <c r="A51" s="9" t="s">
        <v>14</v>
      </c>
      <c r="B51" s="11">
        <f>NMIF!B51+Cabadbaran!B50+Iligan!B51+Sasa!B51+Zambo!B51</f>
        <v>0</v>
      </c>
      <c r="C51" s="32">
        <f>NMIF!C51+Cabadbaran!C50+Iligan!C51+Sasa!C51+Zambo!C51</f>
        <v>0</v>
      </c>
      <c r="D51" s="32">
        <f>NMIF!D51+Cabadbaran!D50+Iligan!D51+Sasa!D51+Zambo!D51</f>
        <v>0</v>
      </c>
      <c r="E51" s="32">
        <f>NMIF!E51+Cabadbaran!E50+Iligan!E51+Sasa!E51+Zambo!E51</f>
        <v>0</v>
      </c>
      <c r="F51" s="32">
        <f t="shared" si="11"/>
        <v>0</v>
      </c>
      <c r="G51" s="35">
        <f>NMIF!F51+Cabadbaran!F50+Iligan!F51+Sasa!F51+Zambo!F51</f>
        <v>0</v>
      </c>
      <c r="H51" s="35">
        <f>NMIF!G51+Cabadbaran!G50+Iligan!G51+Sasa!G51+Zambo!G51</f>
        <v>0</v>
      </c>
      <c r="I51" s="35">
        <f>NMIF!H51+Cabadbaran!H50+Iligan!H51+Sasa!H51+Zambo!H51</f>
        <v>0</v>
      </c>
      <c r="J51" s="35">
        <f t="shared" si="12"/>
        <v>0</v>
      </c>
      <c r="K51" s="41">
        <f>NMIF!I51+Cabadbaran!I50+Iligan!I51+Sasa!I51+Zambo!I51</f>
        <v>0</v>
      </c>
      <c r="L51" s="41">
        <f>NMIF!J51+Cabadbaran!J50+Iligan!J51+Sasa!J51+Zambo!J51</f>
        <v>0</v>
      </c>
      <c r="M51" s="41">
        <f>NMIF!K51+Cabadbaran!K50+Iligan!K51+Sasa!K51+Zambo!K51</f>
        <v>0</v>
      </c>
      <c r="N51" s="41">
        <f t="shared" si="13"/>
        <v>0</v>
      </c>
      <c r="O51" s="43">
        <f>NMIF!L51+Cabadbaran!L50+Iligan!L51+Sasa!L51+Zambo!L51</f>
        <v>0</v>
      </c>
      <c r="P51" s="43">
        <f>NMIF!M51+Cabadbaran!M50+Iligan!M51+Sasa!M51+Zambo!M51</f>
        <v>0</v>
      </c>
      <c r="Q51" s="43">
        <f>NMIF!N51+Cabadbaran!N50+Iligan!N51+Sasa!N51+Zambo!N51</f>
        <v>0</v>
      </c>
      <c r="R51" s="43">
        <f t="shared" si="14"/>
        <v>0</v>
      </c>
      <c r="S51" s="53">
        <f t="shared" si="10"/>
        <v>0</v>
      </c>
    </row>
    <row r="52" spans="1:25" ht="14.4" customHeight="1">
      <c r="A52" s="9" t="s">
        <v>15</v>
      </c>
      <c r="B52" s="11">
        <f>NMIF!B52+Cabadbaran!B51+Iligan!B52+Sasa!B52+Zambo!B52</f>
        <v>0</v>
      </c>
      <c r="C52" s="32">
        <f>NMIF!C52+Cabadbaran!C51+Iligan!C52+Sasa!C52+Zambo!C52</f>
        <v>0</v>
      </c>
      <c r="D52" s="32">
        <f>NMIF!D52+Cabadbaran!D51+Iligan!D52+Sasa!D52+Zambo!D52</f>
        <v>0</v>
      </c>
      <c r="E52" s="32">
        <f>NMIF!E52+Cabadbaran!E51+Iligan!E52+Sasa!E52+Zambo!E52</f>
        <v>0</v>
      </c>
      <c r="F52" s="32">
        <f t="shared" si="11"/>
        <v>0</v>
      </c>
      <c r="G52" s="35">
        <f>NMIF!F52+Cabadbaran!F51+Iligan!F52+Sasa!F52+Zambo!F52</f>
        <v>0</v>
      </c>
      <c r="H52" s="35">
        <f>NMIF!G52+Cabadbaran!G51+Iligan!G52+Sasa!G52+Zambo!G52</f>
        <v>0</v>
      </c>
      <c r="I52" s="35">
        <f>NMIF!H52+Cabadbaran!H51+Iligan!H52+Sasa!H52+Zambo!H52</f>
        <v>0</v>
      </c>
      <c r="J52" s="35">
        <f t="shared" si="12"/>
        <v>0</v>
      </c>
      <c r="K52" s="41">
        <f>NMIF!I52+Cabadbaran!I51+Iligan!I52+Sasa!I52+Zambo!I52</f>
        <v>0</v>
      </c>
      <c r="L52" s="41">
        <f>NMIF!J52+Cabadbaran!J51+Iligan!J52+Sasa!J52+Zambo!J52</f>
        <v>0</v>
      </c>
      <c r="M52" s="41">
        <f>NMIF!K52+Cabadbaran!K51+Iligan!K52+Sasa!K52+Zambo!K52</f>
        <v>0</v>
      </c>
      <c r="N52" s="41">
        <f t="shared" si="13"/>
        <v>0</v>
      </c>
      <c r="O52" s="43">
        <f>NMIF!L52+Cabadbaran!L51+Iligan!L52+Sasa!L52+Zambo!L52</f>
        <v>0</v>
      </c>
      <c r="P52" s="43">
        <f>NMIF!M52+Cabadbaran!M51+Iligan!M52+Sasa!M52+Zambo!M52</f>
        <v>0</v>
      </c>
      <c r="Q52" s="43">
        <f>NMIF!N52+Cabadbaran!N51+Iligan!N52+Sasa!N52+Zambo!N52</f>
        <v>0</v>
      </c>
      <c r="R52" s="43">
        <f t="shared" si="14"/>
        <v>0</v>
      </c>
      <c r="S52" s="53">
        <f t="shared" si="10"/>
        <v>0</v>
      </c>
      <c r="V52" s="130" t="s">
        <v>46</v>
      </c>
      <c r="W52" s="130"/>
      <c r="X52" s="130"/>
    </row>
    <row r="53" spans="1:25">
      <c r="A53" s="9" t="s">
        <v>4</v>
      </c>
      <c r="B53" s="11">
        <f>NMIF!B53+Cabadbaran!B52+Iligan!B53+Sasa!B53+Zambo!B53</f>
        <v>0</v>
      </c>
      <c r="C53" s="32">
        <f>NMIF!C53+Cabadbaran!C52+Iligan!C53+Sasa!C53+Zambo!C53</f>
        <v>0</v>
      </c>
      <c r="D53" s="32">
        <f>NMIF!D53+Cabadbaran!D52+Iligan!D53+Sasa!D53+Zambo!D53</f>
        <v>0</v>
      </c>
      <c r="E53" s="32">
        <f>NMIF!E53+Cabadbaran!E52+Iligan!E53+Sasa!E53+Zambo!E53</f>
        <v>0</v>
      </c>
      <c r="F53" s="32">
        <f t="shared" si="11"/>
        <v>0</v>
      </c>
      <c r="G53" s="35">
        <f>NMIF!F53+Cabadbaran!F52+Iligan!F53+Sasa!F53+Zambo!F53</f>
        <v>0</v>
      </c>
      <c r="H53" s="35">
        <f>NMIF!G53+Cabadbaran!G52+Iligan!G53+Sasa!G53+Zambo!G53</f>
        <v>0</v>
      </c>
      <c r="I53" s="35">
        <f>NMIF!H53+Cabadbaran!H52+Iligan!H53+Sasa!H53+Zambo!H53</f>
        <v>0</v>
      </c>
      <c r="J53" s="35">
        <f t="shared" si="12"/>
        <v>0</v>
      </c>
      <c r="K53" s="41">
        <f>NMIF!I53+Cabadbaran!I52+Iligan!I53+Sasa!I53+Zambo!I53</f>
        <v>0</v>
      </c>
      <c r="L53" s="41">
        <f>NMIF!J53+Cabadbaran!J52+Iligan!J53+Sasa!J53+Zambo!J53</f>
        <v>0</v>
      </c>
      <c r="M53" s="41">
        <f>NMIF!K53+Cabadbaran!K52+Iligan!K53+Sasa!K53+Zambo!K53</f>
        <v>0</v>
      </c>
      <c r="N53" s="41">
        <f t="shared" si="13"/>
        <v>0</v>
      </c>
      <c r="O53" s="43">
        <f>NMIF!L53+Cabadbaran!L52+Iligan!L53+Sasa!L53+Zambo!L53</f>
        <v>0</v>
      </c>
      <c r="P53" s="43">
        <f>NMIF!M53+Cabadbaran!M52+Iligan!M53+Sasa!M53+Zambo!M53</f>
        <v>0</v>
      </c>
      <c r="Q53" s="43">
        <f>NMIF!N53+Cabadbaran!N52+Iligan!N53+Sasa!N53+Zambo!N53</f>
        <v>0</v>
      </c>
      <c r="R53" s="43">
        <f t="shared" si="14"/>
        <v>0</v>
      </c>
      <c r="S53" s="53">
        <f t="shared" si="10"/>
        <v>0</v>
      </c>
      <c r="V53" s="130"/>
      <c r="W53" s="130"/>
      <c r="X53" s="130"/>
    </row>
    <row r="54" spans="1:25" ht="18">
      <c r="A54" s="9" t="s">
        <v>12</v>
      </c>
      <c r="B54" s="11">
        <f>NMIF!B54+Cabadbaran!B53+Iligan!B54+Sasa!B54+Zambo!B54</f>
        <v>0</v>
      </c>
      <c r="C54" s="32">
        <f>NMIF!C54+Cabadbaran!C53+Iligan!C54+Sasa!C54+Zambo!C54</f>
        <v>0</v>
      </c>
      <c r="D54" s="32">
        <f>NMIF!D54+Cabadbaran!D53+Iligan!D54+Sasa!D54+Zambo!D54</f>
        <v>0</v>
      </c>
      <c r="E54" s="32">
        <f>NMIF!E54+Cabadbaran!E53+Iligan!E54+Sasa!E54+Zambo!E54</f>
        <v>0</v>
      </c>
      <c r="F54" s="32">
        <f t="shared" si="11"/>
        <v>0</v>
      </c>
      <c r="G54" s="35">
        <f>NMIF!F54+Cabadbaran!F53+Iligan!F54+Sasa!F54+Zambo!F54</f>
        <v>0</v>
      </c>
      <c r="H54" s="35">
        <f>NMIF!G54+Cabadbaran!G53+Iligan!G54+Sasa!G54+Zambo!G54</f>
        <v>0</v>
      </c>
      <c r="I54" s="35">
        <f>NMIF!H54+Cabadbaran!H53+Iligan!H54+Sasa!H54+Zambo!H54</f>
        <v>0</v>
      </c>
      <c r="J54" s="35">
        <f t="shared" si="12"/>
        <v>0</v>
      </c>
      <c r="K54" s="41">
        <f>NMIF!I54+Cabadbaran!I53+Iligan!I54+Sasa!I54+Zambo!I54</f>
        <v>0</v>
      </c>
      <c r="L54" s="41">
        <f>NMIF!J54+Cabadbaran!J53+Iligan!J54+Sasa!J54+Zambo!J54</f>
        <v>0</v>
      </c>
      <c r="M54" s="41">
        <f>NMIF!K54+Cabadbaran!K53+Iligan!K54+Sasa!K54+Zambo!K54</f>
        <v>0</v>
      </c>
      <c r="N54" s="41">
        <f t="shared" si="13"/>
        <v>0</v>
      </c>
      <c r="O54" s="43">
        <f>NMIF!L54+Cabadbaran!L53+Iligan!L54+Sasa!L54+Zambo!L54</f>
        <v>0</v>
      </c>
      <c r="P54" s="43">
        <f>NMIF!M54+Cabadbaran!M53+Iligan!M54+Sasa!M54+Zambo!M54</f>
        <v>0</v>
      </c>
      <c r="Q54" s="43">
        <f>NMIF!N54+Cabadbaran!N53+Iligan!N54+Sasa!N54+Zambo!N54</f>
        <v>0</v>
      </c>
      <c r="R54" s="43">
        <f t="shared" si="14"/>
        <v>0</v>
      </c>
      <c r="S54" s="53">
        <f t="shared" si="10"/>
        <v>0</v>
      </c>
      <c r="W54" s="57">
        <f>NMIF!T54+Cabadbaran!T54+Iligan!T54+Sasa!T54+Zambo!Q54</f>
        <v>312492.93636363634</v>
      </c>
    </row>
    <row r="55" spans="1:25" ht="18.600000000000001" customHeight="1" thickBot="1">
      <c r="A55" s="9" t="s">
        <v>30</v>
      </c>
      <c r="B55" s="11">
        <f>NMIF!B55+Cabadbaran!B54+Iligan!B55+Sasa!B55+Zambo!B55</f>
        <v>16</v>
      </c>
      <c r="C55" s="32">
        <f>NMIF!C55+Cabadbaran!C54+Iligan!C55+Sasa!C55+Zambo!C55</f>
        <v>2</v>
      </c>
      <c r="D55" s="32">
        <f>NMIF!D55+Cabadbaran!D54+Iligan!D55+Sasa!D55+Zambo!D55</f>
        <v>1</v>
      </c>
      <c r="E55" s="32">
        <f>NMIF!E55+Cabadbaran!E54+Iligan!E55+Sasa!E55+Zambo!E55</f>
        <v>1</v>
      </c>
      <c r="F55" s="32">
        <f t="shared" si="11"/>
        <v>4</v>
      </c>
      <c r="G55" s="35">
        <f>NMIF!F55+Cabadbaran!F54+Iligan!F55+Sasa!F55+Zambo!F55</f>
        <v>2</v>
      </c>
      <c r="H55" s="35">
        <f>NMIF!G55+Cabadbaran!G54+Iligan!G55+Sasa!G55+Zambo!G55</f>
        <v>1</v>
      </c>
      <c r="I55" s="35">
        <f>NMIF!H55+Cabadbaran!H54+Iligan!H55+Sasa!H55+Zambo!H55</f>
        <v>1</v>
      </c>
      <c r="J55" s="35">
        <f t="shared" si="12"/>
        <v>4</v>
      </c>
      <c r="K55" s="41">
        <f>NMIF!I55+Cabadbaran!I54+Iligan!I55+Sasa!I55+Zambo!I55</f>
        <v>0</v>
      </c>
      <c r="L55" s="41">
        <f>NMIF!J55+Cabadbaran!J54+Iligan!J55+Sasa!J55+Zambo!J55</f>
        <v>1</v>
      </c>
      <c r="M55" s="41">
        <f>NMIF!K55+Cabadbaran!K54+Iligan!K55+Sasa!K55+Zambo!K55</f>
        <v>1</v>
      </c>
      <c r="N55" s="41">
        <f t="shared" si="13"/>
        <v>2</v>
      </c>
      <c r="O55" s="43">
        <f>NMIF!L55+Cabadbaran!L54+Iligan!L55+Sasa!L55+Zambo!L55</f>
        <v>0</v>
      </c>
      <c r="P55" s="43">
        <f>NMIF!M55+Cabadbaran!M54+Iligan!M55+Sasa!M55+Zambo!M55</f>
        <v>0</v>
      </c>
      <c r="Q55" s="43">
        <f>NMIF!N55+Cabadbaran!N54+Iligan!N55+Sasa!N55+Zambo!N55</f>
        <v>0</v>
      </c>
      <c r="R55" s="43">
        <f t="shared" si="14"/>
        <v>0</v>
      </c>
      <c r="S55" s="54">
        <f t="shared" si="10"/>
        <v>10</v>
      </c>
      <c r="V55" s="134"/>
      <c r="W55" s="134"/>
    </row>
    <row r="56" spans="1:25" ht="18.600000000000001" thickBot="1">
      <c r="A56" s="29" t="s">
        <v>9</v>
      </c>
      <c r="B56" s="11">
        <f>NMIF!B56+Cabadbaran!B55+Iligan!B56+Sasa!B56+Zambo!B56</f>
        <v>0</v>
      </c>
      <c r="C56" s="33">
        <f>NMIF!C56+Cabadbaran!C55+Iligan!C56+Sasa!C56+Zambo!C56</f>
        <v>10514.5</v>
      </c>
      <c r="D56" s="33">
        <f>NMIF!D56+Cabadbaran!D55+Iligan!D56+Sasa!D56+Zambo!D56</f>
        <v>10419</v>
      </c>
      <c r="E56" s="33">
        <f>NMIF!E56+Cabadbaran!E55+Iligan!E56+Sasa!E56+Zambo!E56</f>
        <v>9987.2000000000007</v>
      </c>
      <c r="F56" s="33">
        <f t="shared" si="11"/>
        <v>30920.7</v>
      </c>
      <c r="G56" s="35">
        <f>NMIF!F56+Cabadbaran!F55+Iligan!F56+Sasa!F56+Zambo!F56</f>
        <v>9850</v>
      </c>
      <c r="H56" s="35">
        <f>NMIF!G56+Cabadbaran!G55+Iligan!G56+Sasa!G56+Zambo!G56</f>
        <v>10647</v>
      </c>
      <c r="I56" s="35">
        <f>NMIF!H56+Cabadbaran!H55+Iligan!H56+Sasa!H56+Zambo!H56</f>
        <v>11242.5</v>
      </c>
      <c r="J56" s="36">
        <f t="shared" si="12"/>
        <v>31739.5</v>
      </c>
      <c r="K56" s="41">
        <f>NMIF!I56+Cabadbaran!I55+Iligan!I56+Sasa!I56+Zambo!I56</f>
        <v>11535.5</v>
      </c>
      <c r="L56" s="41">
        <f>NMIF!J56+Cabadbaran!J55+Iligan!J56+Sasa!J56+Zambo!J56</f>
        <v>11946</v>
      </c>
      <c r="M56" s="41">
        <f>NMIF!K56+Cabadbaran!K55+Iligan!K56+Sasa!K56+Zambo!K56</f>
        <v>11695</v>
      </c>
      <c r="N56" s="42">
        <f t="shared" si="13"/>
        <v>35176.5</v>
      </c>
      <c r="O56" s="43">
        <f>NMIF!L56+Cabadbaran!L55+Iligan!L56+Sasa!L56+Zambo!L56</f>
        <v>12069.5</v>
      </c>
      <c r="P56" s="43">
        <f>NMIF!M56+Cabadbaran!M55+Iligan!M56+Sasa!M56+Zambo!M56</f>
        <v>11195.5</v>
      </c>
      <c r="Q56" s="43">
        <f>NMIF!N56+Cabadbaran!N55+Iligan!N56+Sasa!N56+Zambo!N56</f>
        <v>11325.5</v>
      </c>
      <c r="R56" s="44">
        <f t="shared" si="14"/>
        <v>34590.5</v>
      </c>
      <c r="S56" s="53">
        <f>R56+N56+J56+F56</f>
        <v>132427.20000000001</v>
      </c>
      <c r="V56" s="131">
        <f>NMIF!S56+Cabadbaran!S55+Iligan!S56+Sasa!S56+Zambo!P56</f>
        <v>368888.13636363635</v>
      </c>
      <c r="W56" s="132"/>
      <c r="X56" s="133" t="s">
        <v>45</v>
      </c>
      <c r="Y56" s="133"/>
    </row>
    <row r="57" spans="1:25" ht="15" thickTop="1">
      <c r="S57" s="71"/>
      <c r="W57" s="71"/>
    </row>
    <row r="58" spans="1:25">
      <c r="W58" s="72"/>
    </row>
    <row r="60" spans="1:25" ht="21">
      <c r="A60" s="2" t="s">
        <v>69</v>
      </c>
      <c r="T60" s="48"/>
    </row>
    <row r="61" spans="1:25" ht="15" thickBot="1">
      <c r="A61" s="58" t="s">
        <v>50</v>
      </c>
      <c r="B61" s="60">
        <f>NMIF!B61+Cabadbaran!B60+Iligan!B61+Sasa!B61+Zambo!B61</f>
        <v>44</v>
      </c>
      <c r="C61" s="137">
        <v>2019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8"/>
      <c r="T61" s="48" t="s">
        <v>28</v>
      </c>
    </row>
    <row r="62" spans="1:25" ht="15" thickTop="1">
      <c r="A62" s="15" t="s">
        <v>0</v>
      </c>
      <c r="B62" s="59" t="s">
        <v>10</v>
      </c>
      <c r="C62" s="37" t="s">
        <v>16</v>
      </c>
      <c r="D62" s="34" t="s">
        <v>17</v>
      </c>
      <c r="E62" s="38" t="s">
        <v>18</v>
      </c>
      <c r="F62" s="34" t="s">
        <v>39</v>
      </c>
      <c r="G62" s="39" t="s">
        <v>19</v>
      </c>
      <c r="H62" s="34" t="s">
        <v>20</v>
      </c>
      <c r="I62" s="38" t="s">
        <v>21</v>
      </c>
      <c r="J62" s="34" t="s">
        <v>42</v>
      </c>
      <c r="K62" s="37" t="s">
        <v>22</v>
      </c>
      <c r="L62" s="34" t="s">
        <v>23</v>
      </c>
      <c r="M62" s="38" t="s">
        <v>24</v>
      </c>
      <c r="N62" s="34" t="s">
        <v>41</v>
      </c>
      <c r="O62" s="37" t="s">
        <v>25</v>
      </c>
      <c r="P62" s="34" t="s">
        <v>26</v>
      </c>
      <c r="Q62" s="40" t="s">
        <v>27</v>
      </c>
      <c r="R62" s="34" t="s">
        <v>40</v>
      </c>
      <c r="S62" s="34" t="s">
        <v>43</v>
      </c>
      <c r="T62" s="48" t="s">
        <v>28</v>
      </c>
    </row>
    <row r="63" spans="1:25">
      <c r="A63" s="9" t="s">
        <v>1</v>
      </c>
      <c r="B63" s="11">
        <f>NMIF!B63+Cabadbaran!B62+Iligan!B63+Sasa!B63+Zambo!B63</f>
        <v>0</v>
      </c>
      <c r="C63" s="32">
        <f>NMIF!C63+Cabadbaran!C62+Iligan!C63+Sasa!C63+Zambo!C63</f>
        <v>0</v>
      </c>
      <c r="D63" s="32">
        <f>NMIF!D63+Cabadbaran!D62+Iligan!D63+Sasa!D63+Zambo!D63</f>
        <v>0</v>
      </c>
      <c r="E63" s="32">
        <f>NMIF!E63+Cabadbaran!E62+Iligan!E63+Sasa!E63+Zambo!E63</f>
        <v>0</v>
      </c>
      <c r="F63" s="32">
        <f>C63+D63+E63</f>
        <v>0</v>
      </c>
      <c r="G63" s="35">
        <f>NMIF!F63+Cabadbaran!F62+Iligan!F63+Sasa!F63+Zambo!F63</f>
        <v>0</v>
      </c>
      <c r="H63" s="35">
        <f>NMIF!G63+Cabadbaran!G62+Iligan!G63+Sasa!G63+Zambo!G63</f>
        <v>0</v>
      </c>
      <c r="I63" s="35">
        <f>NMIF!H63+Cabadbaran!H62+Iligan!H63+Sasa!H63+Zambo!H63</f>
        <v>0</v>
      </c>
      <c r="J63" s="35">
        <f>G63+H63+I63</f>
        <v>0</v>
      </c>
      <c r="K63" s="41">
        <f>NMIF!I63+Cabadbaran!I62+Iligan!I63+Sasa!I63+Zambo!I63</f>
        <v>0</v>
      </c>
      <c r="L63" s="41">
        <f>NMIF!J63+Cabadbaran!J62+Iligan!J63+Sasa!J63+Zambo!J63</f>
        <v>0</v>
      </c>
      <c r="M63" s="41">
        <f>NMIF!K63+Cabadbaran!K62+Iligan!K63+Sasa!K63+Zambo!K63</f>
        <v>0</v>
      </c>
      <c r="N63" s="41">
        <f>K63+L63+M63</f>
        <v>0</v>
      </c>
      <c r="O63" s="43">
        <f>NMIF!L63+Cabadbaran!L62+Iligan!L63+Sasa!L63+Zambo!L63</f>
        <v>0</v>
      </c>
      <c r="P63" s="43">
        <f>NMIF!M63+Cabadbaran!M62+Iligan!M63+Sasa!M63+Zambo!M63</f>
        <v>0</v>
      </c>
      <c r="Q63" s="43">
        <f>NMIF!N63+Cabadbaran!N62+Iligan!N63+Sasa!N63+Zambo!N63</f>
        <v>0</v>
      </c>
      <c r="R63" s="43">
        <f>O63+P63+Q63</f>
        <v>0</v>
      </c>
      <c r="S63" s="53">
        <f t="shared" ref="S63:S75" si="15">R63+N63+J63+F63</f>
        <v>0</v>
      </c>
      <c r="T63" s="48" t="s">
        <v>28</v>
      </c>
    </row>
    <row r="64" spans="1:25">
      <c r="A64" s="9" t="s">
        <v>2</v>
      </c>
      <c r="B64" s="11">
        <f>NMIF!B64+Cabadbaran!B63+Iligan!B64+Sasa!B64+Zambo!B64</f>
        <v>0</v>
      </c>
      <c r="C64" s="32">
        <f>NMIF!C64+Cabadbaran!C63+Iligan!C64+Sasa!C64+Zambo!C64</f>
        <v>0</v>
      </c>
      <c r="D64" s="32">
        <f>NMIF!D64+Cabadbaran!D63+Iligan!D64+Sasa!D64+Zambo!D64</f>
        <v>0</v>
      </c>
      <c r="E64" s="32">
        <f>NMIF!E64+Cabadbaran!E63+Iligan!E64+Sasa!E64+Zambo!E64</f>
        <v>0</v>
      </c>
      <c r="F64" s="32">
        <f t="shared" ref="F64:F76" si="16">C64+D64+E64</f>
        <v>0</v>
      </c>
      <c r="G64" s="35">
        <f>NMIF!F64+Cabadbaran!F63+Iligan!F64+Sasa!F64+Zambo!F64</f>
        <v>0</v>
      </c>
      <c r="H64" s="35">
        <f>NMIF!G64+Cabadbaran!G63+Iligan!G64+Sasa!G64+Zambo!G64</f>
        <v>0</v>
      </c>
      <c r="I64" s="35">
        <f>NMIF!H64+Cabadbaran!H63+Iligan!H64+Sasa!H64+Zambo!H64</f>
        <v>0</v>
      </c>
      <c r="J64" s="35">
        <f t="shared" ref="J64:J76" si="17">G64+H64+I64</f>
        <v>0</v>
      </c>
      <c r="K64" s="41">
        <f>NMIF!I64+Cabadbaran!I63+Iligan!I64+Sasa!I64+Zambo!I64</f>
        <v>0</v>
      </c>
      <c r="L64" s="41">
        <f>NMIF!J64+Cabadbaran!J63+Iligan!J64+Sasa!J64+Zambo!J64</f>
        <v>0</v>
      </c>
      <c r="M64" s="41">
        <f>NMIF!K64+Cabadbaran!K63+Iligan!K64+Sasa!K64+Zambo!K64</f>
        <v>0</v>
      </c>
      <c r="N64" s="41">
        <f t="shared" ref="N64:N76" si="18">K64+L64+M64</f>
        <v>0</v>
      </c>
      <c r="O64" s="43">
        <f>NMIF!L64+Cabadbaran!L63+Iligan!L64+Sasa!L64+Zambo!L64</f>
        <v>0</v>
      </c>
      <c r="P64" s="43">
        <f>NMIF!M64+Cabadbaran!M63+Iligan!M64+Sasa!M64+Zambo!M64</f>
        <v>0</v>
      </c>
      <c r="Q64" s="43">
        <f>NMIF!N64+Cabadbaran!N63+Iligan!N64+Sasa!N64+Zambo!N64</f>
        <v>0</v>
      </c>
      <c r="R64" s="43">
        <f t="shared" ref="R64:R76" si="19">O64+P64+Q64</f>
        <v>0</v>
      </c>
      <c r="S64" s="53">
        <f t="shared" si="15"/>
        <v>0</v>
      </c>
      <c r="T64" s="48" t="s">
        <v>28</v>
      </c>
    </row>
    <row r="65" spans="1:25">
      <c r="A65" s="9" t="s">
        <v>5</v>
      </c>
      <c r="B65" s="11">
        <f>NMIF!B65+Cabadbaran!B64+Iligan!B65+Sasa!B65+Zambo!B65</f>
        <v>0</v>
      </c>
      <c r="C65" s="32">
        <f>NMIF!C65+Cabadbaran!C64+Iligan!C65+Sasa!C65+Zambo!C65</f>
        <v>0</v>
      </c>
      <c r="D65" s="32">
        <f>NMIF!D65+Cabadbaran!D64+Iligan!D65+Sasa!D65+Zambo!D65</f>
        <v>0</v>
      </c>
      <c r="E65" s="32">
        <f>NMIF!E65+Cabadbaran!E64+Iligan!E65+Sasa!E65+Zambo!E65</f>
        <v>0</v>
      </c>
      <c r="F65" s="32">
        <f t="shared" si="16"/>
        <v>0</v>
      </c>
      <c r="G65" s="35">
        <f>NMIF!F65+Cabadbaran!F64+Iligan!F65+Sasa!F65+Zambo!F65</f>
        <v>0</v>
      </c>
      <c r="H65" s="35">
        <f>NMIF!G65+Cabadbaran!G64+Iligan!G65+Sasa!G65+Zambo!G65</f>
        <v>0</v>
      </c>
      <c r="I65" s="35">
        <f>NMIF!H65+Cabadbaran!H64+Iligan!H65+Sasa!H65+Zambo!H65</f>
        <v>0</v>
      </c>
      <c r="J65" s="35">
        <f t="shared" si="17"/>
        <v>0</v>
      </c>
      <c r="K65" s="41">
        <f>NMIF!I65+Cabadbaran!I64+Iligan!I65+Sasa!I65+Zambo!I65</f>
        <v>0</v>
      </c>
      <c r="L65" s="41">
        <f>NMIF!J65+Cabadbaran!J64+Iligan!J65+Sasa!J65+Zambo!J65</f>
        <v>0</v>
      </c>
      <c r="M65" s="41">
        <f>NMIF!K65+Cabadbaran!K64+Iligan!K65+Sasa!K65+Zambo!K65</f>
        <v>0</v>
      </c>
      <c r="N65" s="41">
        <f t="shared" si="18"/>
        <v>0</v>
      </c>
      <c r="O65" s="43">
        <f>NMIF!L65+Cabadbaran!L64+Iligan!L65+Sasa!L65+Zambo!L65</f>
        <v>0</v>
      </c>
      <c r="P65" s="43">
        <f>NMIF!M65+Cabadbaran!M64+Iligan!M65+Sasa!M65+Zambo!M65</f>
        <v>0</v>
      </c>
      <c r="Q65" s="43">
        <f>NMIF!N65+Cabadbaran!N64+Iligan!N65+Sasa!N65+Zambo!N65</f>
        <v>0</v>
      </c>
      <c r="R65" s="43">
        <f t="shared" si="19"/>
        <v>0</v>
      </c>
      <c r="S65" s="53">
        <f t="shared" si="15"/>
        <v>0</v>
      </c>
    </row>
    <row r="66" spans="1:25">
      <c r="A66" s="9" t="s">
        <v>3</v>
      </c>
      <c r="B66" s="11">
        <f>NMIF!B66+Cabadbaran!B65+Iligan!B66+Sasa!B66+Zambo!B66</f>
        <v>0</v>
      </c>
      <c r="C66" s="32">
        <f>NMIF!C66+Cabadbaran!C65+Iligan!C66+Sasa!C66+Zambo!C66</f>
        <v>0</v>
      </c>
      <c r="D66" s="32">
        <f>NMIF!D66+Cabadbaran!D65+Iligan!D66+Sasa!D66+Zambo!D66</f>
        <v>0</v>
      </c>
      <c r="E66" s="32">
        <f>NMIF!E66+Cabadbaran!E65+Iligan!E66+Sasa!E66+Zambo!E66</f>
        <v>0</v>
      </c>
      <c r="F66" s="32">
        <f t="shared" si="16"/>
        <v>0</v>
      </c>
      <c r="G66" s="35">
        <f>NMIF!F66+Cabadbaran!F65+Iligan!F66+Sasa!F66+Zambo!F66</f>
        <v>0</v>
      </c>
      <c r="H66" s="35">
        <f>NMIF!G66+Cabadbaran!G65+Iligan!G66+Sasa!G66+Zambo!G66</f>
        <v>0</v>
      </c>
      <c r="I66" s="35">
        <f>NMIF!H66+Cabadbaran!H65+Iligan!H66+Sasa!H66+Zambo!H66</f>
        <v>0</v>
      </c>
      <c r="J66" s="35">
        <f t="shared" si="17"/>
        <v>0</v>
      </c>
      <c r="K66" s="41">
        <f>NMIF!I66+Cabadbaran!I65+Iligan!I66+Sasa!I66+Zambo!I66</f>
        <v>0</v>
      </c>
      <c r="L66" s="41">
        <f>NMIF!J66+Cabadbaran!J65+Iligan!J66+Sasa!J66+Zambo!J66</f>
        <v>0</v>
      </c>
      <c r="M66" s="41">
        <f>NMIF!K66+Cabadbaran!K65+Iligan!K66+Sasa!K66+Zambo!K66</f>
        <v>0</v>
      </c>
      <c r="N66" s="41">
        <f t="shared" si="18"/>
        <v>0</v>
      </c>
      <c r="O66" s="43">
        <f>NMIF!L66+Cabadbaran!L65+Iligan!L66+Sasa!L66+Zambo!L66</f>
        <v>0</v>
      </c>
      <c r="P66" s="43">
        <f>NMIF!M66+Cabadbaran!M65+Iligan!M66+Sasa!M66+Zambo!M66</f>
        <v>0</v>
      </c>
      <c r="Q66" s="43">
        <f>NMIF!N66+Cabadbaran!N65+Iligan!N66+Sasa!N66+Zambo!N66</f>
        <v>0</v>
      </c>
      <c r="R66" s="43">
        <f t="shared" si="19"/>
        <v>0</v>
      </c>
      <c r="S66" s="53">
        <f t="shared" si="15"/>
        <v>0</v>
      </c>
    </row>
    <row r="67" spans="1:25">
      <c r="A67" s="9" t="s">
        <v>49</v>
      </c>
      <c r="B67" s="11">
        <f>NMIF!B67+Cabadbaran!B66+Iligan!B67+Sasa!B67+Zambo!B67</f>
        <v>176</v>
      </c>
      <c r="C67" s="32">
        <f>NMIF!C67+Cabadbaran!C66+Iligan!C67+Sasa!C67+Zambo!C67</f>
        <v>122</v>
      </c>
      <c r="D67" s="32">
        <f>NMIF!D67+Cabadbaran!D66+Iligan!D67+Sasa!D67+Zambo!D67</f>
        <v>125</v>
      </c>
      <c r="E67" s="32">
        <f>NMIF!E67+Cabadbaran!E66+Iligan!E67+Sasa!E67+Zambo!E67</f>
        <v>141</v>
      </c>
      <c r="F67" s="32">
        <f t="shared" si="16"/>
        <v>388</v>
      </c>
      <c r="G67" s="35">
        <f>NMIF!F67+Cabadbaran!F66+Iligan!F67+Sasa!F67+Zambo!F67</f>
        <v>136</v>
      </c>
      <c r="H67" s="35">
        <f>NMIF!G67+Cabadbaran!G66+Iligan!G67+Sasa!G67+Zambo!G67</f>
        <v>143</v>
      </c>
      <c r="I67" s="35">
        <f>NMIF!H67+Cabadbaran!H66+Iligan!H67+Sasa!H67+Zambo!H67</f>
        <v>142</v>
      </c>
      <c r="J67" s="35">
        <f t="shared" si="17"/>
        <v>421</v>
      </c>
      <c r="K67" s="41">
        <f>NMIF!I67+Cabadbaran!I66+Iligan!I67+Sasa!I67+Zambo!I67</f>
        <v>154</v>
      </c>
      <c r="L67" s="41">
        <f>NMIF!J67+Cabadbaran!J66+Iligan!J67+Sasa!J67+Zambo!J67</f>
        <v>143</v>
      </c>
      <c r="M67" s="41">
        <f>NMIF!K67+Cabadbaran!K66+Iligan!K67+Sasa!K67+Zambo!K67</f>
        <v>142</v>
      </c>
      <c r="N67" s="41">
        <f t="shared" si="18"/>
        <v>439</v>
      </c>
      <c r="O67" s="43">
        <f>NMIF!L67+Cabadbaran!L66+Iligan!L67+Sasa!L67+Zambo!L67</f>
        <v>125</v>
      </c>
      <c r="P67" s="43">
        <f>NMIF!M67+Cabadbaran!M66+Iligan!M67+Sasa!M67+Zambo!M67</f>
        <v>129</v>
      </c>
      <c r="Q67" s="43">
        <f>NMIF!N67+Cabadbaran!N66+Iligan!N67+Sasa!N67+Zambo!N67</f>
        <v>111</v>
      </c>
      <c r="R67" s="43">
        <f t="shared" si="19"/>
        <v>365</v>
      </c>
      <c r="S67" s="53">
        <f t="shared" si="15"/>
        <v>1613</v>
      </c>
    </row>
    <row r="68" spans="1:25">
      <c r="A68" s="9" t="s">
        <v>7</v>
      </c>
      <c r="B68" s="11">
        <f>NMIF!B68+Cabadbaran!B67+Iligan!B68+Sasa!B68+Zambo!B68</f>
        <v>0</v>
      </c>
      <c r="C68" s="32">
        <f>NMIF!C68+Cabadbaran!C67+Iligan!C68+Sasa!C68+Zambo!C68</f>
        <v>0</v>
      </c>
      <c r="D68" s="32">
        <f>NMIF!D68+Cabadbaran!D67+Iligan!D68+Sasa!D68+Zambo!D68</f>
        <v>0</v>
      </c>
      <c r="E68" s="32">
        <f>NMIF!E68+Cabadbaran!E67+Iligan!E68+Sasa!E68+Zambo!E68</f>
        <v>0</v>
      </c>
      <c r="F68" s="32">
        <f t="shared" si="16"/>
        <v>0</v>
      </c>
      <c r="G68" s="35">
        <f>NMIF!F68+Cabadbaran!F67+Iligan!F68+Sasa!F68+Zambo!F68</f>
        <v>0</v>
      </c>
      <c r="H68" s="35">
        <f>NMIF!G68+Cabadbaran!G67+Iligan!G68+Sasa!G68+Zambo!G68</f>
        <v>0</v>
      </c>
      <c r="I68" s="35">
        <f>NMIF!H68+Cabadbaran!H67+Iligan!H68+Sasa!H68+Zambo!H68</f>
        <v>0</v>
      </c>
      <c r="J68" s="35">
        <f t="shared" si="17"/>
        <v>0</v>
      </c>
      <c r="K68" s="41">
        <f>NMIF!I68+Cabadbaran!I67+Iligan!I68+Sasa!I68+Zambo!I68</f>
        <v>0</v>
      </c>
      <c r="L68" s="41">
        <f>NMIF!J68+Cabadbaran!J67+Iligan!J68+Sasa!J68+Zambo!J68</f>
        <v>0</v>
      </c>
      <c r="M68" s="41">
        <f>NMIF!K68+Cabadbaran!K67+Iligan!K68+Sasa!K68+Zambo!K68</f>
        <v>0</v>
      </c>
      <c r="N68" s="41">
        <f t="shared" si="18"/>
        <v>0</v>
      </c>
      <c r="O68" s="43">
        <f>NMIF!L68+Cabadbaran!L67+Iligan!L68+Sasa!L68+Zambo!L68</f>
        <v>0</v>
      </c>
      <c r="P68" s="43">
        <f>NMIF!M68+Cabadbaran!M67+Iligan!M68+Sasa!M68+Zambo!M68</f>
        <v>0</v>
      </c>
      <c r="Q68" s="43">
        <f>NMIF!N68+Cabadbaran!N67+Iligan!N68+Sasa!N68+Zambo!N68</f>
        <v>0</v>
      </c>
      <c r="R68" s="43">
        <f t="shared" si="19"/>
        <v>0</v>
      </c>
      <c r="S68" s="53">
        <f t="shared" si="15"/>
        <v>0</v>
      </c>
    </row>
    <row r="69" spans="1:25">
      <c r="A69" s="9" t="s">
        <v>8</v>
      </c>
      <c r="B69" s="11">
        <f>NMIF!B69+Cabadbaran!B68+Iligan!B69+Sasa!B69+Zambo!B69</f>
        <v>0</v>
      </c>
      <c r="C69" s="32">
        <f>NMIF!C69+Cabadbaran!C68+Iligan!C69+Sasa!C69+Zambo!C69</f>
        <v>0</v>
      </c>
      <c r="D69" s="32">
        <f>NMIF!D69+Cabadbaran!D68+Iligan!D69+Sasa!D69+Zambo!D69</f>
        <v>0</v>
      </c>
      <c r="E69" s="32">
        <f>NMIF!E69+Cabadbaran!E68+Iligan!E69+Sasa!E69+Zambo!E69</f>
        <v>0</v>
      </c>
      <c r="F69" s="32">
        <f t="shared" si="16"/>
        <v>0</v>
      </c>
      <c r="G69" s="35">
        <f>NMIF!F69+Cabadbaran!F68+Iligan!F69+Sasa!F69+Zambo!F69</f>
        <v>0</v>
      </c>
      <c r="H69" s="35">
        <f>NMIF!G69+Cabadbaran!G68+Iligan!G69+Sasa!G69+Zambo!G69</f>
        <v>0</v>
      </c>
      <c r="I69" s="35">
        <f>NMIF!H69+Cabadbaran!H68+Iligan!H69+Sasa!H69+Zambo!H69</f>
        <v>0</v>
      </c>
      <c r="J69" s="35">
        <f t="shared" si="17"/>
        <v>0</v>
      </c>
      <c r="K69" s="41">
        <f>NMIF!I69+Cabadbaran!I68+Iligan!I69+Sasa!I69+Zambo!I69</f>
        <v>0</v>
      </c>
      <c r="L69" s="41">
        <f>NMIF!J69+Cabadbaran!J68+Iligan!J69+Sasa!J69+Zambo!J69</f>
        <v>0</v>
      </c>
      <c r="M69" s="41">
        <f>NMIF!K69+Cabadbaran!K68+Iligan!K69+Sasa!K69+Zambo!K69</f>
        <v>0</v>
      </c>
      <c r="N69" s="41">
        <f t="shared" si="18"/>
        <v>0</v>
      </c>
      <c r="O69" s="43">
        <f>NMIF!L69+Cabadbaran!L68+Iligan!L69+Sasa!L69+Zambo!L69</f>
        <v>0</v>
      </c>
      <c r="P69" s="43">
        <f>NMIF!M69+Cabadbaran!M68+Iligan!M69+Sasa!M69+Zambo!M69</f>
        <v>0</v>
      </c>
      <c r="Q69" s="43">
        <f>NMIF!N69+Cabadbaran!N68+Iligan!N69+Sasa!N69+Zambo!N69</f>
        <v>0</v>
      </c>
      <c r="R69" s="43">
        <f t="shared" si="19"/>
        <v>0</v>
      </c>
      <c r="S69" s="53">
        <f t="shared" si="15"/>
        <v>0</v>
      </c>
    </row>
    <row r="70" spans="1:25">
      <c r="A70" s="9" t="s">
        <v>13</v>
      </c>
      <c r="B70" s="11">
        <f>NMIF!B70+Cabadbaran!B69+Iligan!B70+Sasa!B70+Zambo!B70</f>
        <v>0</v>
      </c>
      <c r="C70" s="32">
        <f>NMIF!C70+Cabadbaran!C69+Iligan!C70+Sasa!C70+Zambo!C70</f>
        <v>0</v>
      </c>
      <c r="D70" s="32">
        <f>NMIF!D70+Cabadbaran!D69+Iligan!D70+Sasa!D70+Zambo!D70</f>
        <v>0</v>
      </c>
      <c r="E70" s="32">
        <f>NMIF!E70+Cabadbaran!E69+Iligan!E70+Sasa!E70+Zambo!E70</f>
        <v>0</v>
      </c>
      <c r="F70" s="32">
        <f t="shared" si="16"/>
        <v>0</v>
      </c>
      <c r="G70" s="35">
        <f>NMIF!F70+Cabadbaran!F69+Iligan!F70+Sasa!F70+Zambo!F70</f>
        <v>0</v>
      </c>
      <c r="H70" s="35">
        <f>NMIF!G70+Cabadbaran!G69+Iligan!G70+Sasa!G70+Zambo!G70</f>
        <v>0</v>
      </c>
      <c r="I70" s="35">
        <f>NMIF!H70+Cabadbaran!H69+Iligan!H70+Sasa!H70+Zambo!H70</f>
        <v>0</v>
      </c>
      <c r="J70" s="35">
        <f t="shared" si="17"/>
        <v>0</v>
      </c>
      <c r="K70" s="41">
        <f>NMIF!I70+Cabadbaran!I69+Iligan!I70+Sasa!I70+Zambo!I70</f>
        <v>0</v>
      </c>
      <c r="L70" s="41">
        <f>NMIF!J70+Cabadbaran!J69+Iligan!J70+Sasa!J70+Zambo!J70</f>
        <v>0</v>
      </c>
      <c r="M70" s="41">
        <f>NMIF!K70+Cabadbaran!K69+Iligan!K70+Sasa!K70+Zambo!K70</f>
        <v>0</v>
      </c>
      <c r="N70" s="41">
        <f t="shared" si="18"/>
        <v>0</v>
      </c>
      <c r="O70" s="43">
        <f>NMIF!L70+Cabadbaran!L69+Iligan!L70+Sasa!L70+Zambo!L70</f>
        <v>0</v>
      </c>
      <c r="P70" s="43">
        <f>NMIF!M70+Cabadbaran!M69+Iligan!M70+Sasa!M70+Zambo!M70</f>
        <v>0</v>
      </c>
      <c r="Q70" s="43">
        <f>NMIF!N70+Cabadbaran!N69+Iligan!N70+Sasa!N70+Zambo!N70</f>
        <v>0</v>
      </c>
      <c r="R70" s="43">
        <f t="shared" si="19"/>
        <v>0</v>
      </c>
      <c r="S70" s="54">
        <f t="shared" si="15"/>
        <v>0</v>
      </c>
    </row>
    <row r="71" spans="1:25" ht="14.4" customHeight="1">
      <c r="A71" s="9" t="s">
        <v>14</v>
      </c>
      <c r="B71" s="11">
        <f>NMIF!B71+Cabadbaran!B70+Iligan!B71+Sasa!B71+Zambo!B71</f>
        <v>0</v>
      </c>
      <c r="C71" s="32">
        <f>NMIF!C71+Cabadbaran!C70+Iligan!C71+Sasa!C71+Zambo!C71</f>
        <v>0</v>
      </c>
      <c r="D71" s="32">
        <f>NMIF!D71+Cabadbaran!D70+Iligan!D71+Sasa!D71+Zambo!D71</f>
        <v>0</v>
      </c>
      <c r="E71" s="32">
        <f>NMIF!E71+Cabadbaran!E70+Iligan!E71+Sasa!E71+Zambo!E71</f>
        <v>0</v>
      </c>
      <c r="F71" s="32">
        <f t="shared" si="16"/>
        <v>0</v>
      </c>
      <c r="G71" s="35">
        <f>NMIF!F71+Cabadbaran!F70+Iligan!F71+Sasa!F71+Zambo!F71</f>
        <v>0</v>
      </c>
      <c r="H71" s="35">
        <f>NMIF!G71+Cabadbaran!G70+Iligan!G71+Sasa!G71+Zambo!G71</f>
        <v>0</v>
      </c>
      <c r="I71" s="35">
        <f>NMIF!H71+Cabadbaran!H70+Iligan!H71+Sasa!H71+Zambo!H71</f>
        <v>0</v>
      </c>
      <c r="J71" s="35">
        <f t="shared" si="17"/>
        <v>0</v>
      </c>
      <c r="K71" s="41">
        <f>NMIF!I71+Cabadbaran!I70+Iligan!I71+Sasa!I71+Zambo!I71</f>
        <v>0</v>
      </c>
      <c r="L71" s="41">
        <f>NMIF!J71+Cabadbaran!J70+Iligan!J71+Sasa!J71+Zambo!J71</f>
        <v>0</v>
      </c>
      <c r="M71" s="41">
        <f>NMIF!K71+Cabadbaran!K70+Iligan!K71+Sasa!K71+Zambo!K71</f>
        <v>0</v>
      </c>
      <c r="N71" s="41">
        <f t="shared" si="18"/>
        <v>0</v>
      </c>
      <c r="O71" s="43">
        <f>NMIF!L71+Cabadbaran!L70+Iligan!L71+Sasa!L71+Zambo!L71</f>
        <v>0</v>
      </c>
      <c r="P71" s="43">
        <f>NMIF!M71+Cabadbaran!M70+Iligan!M71+Sasa!M71+Zambo!M71</f>
        <v>0</v>
      </c>
      <c r="Q71" s="43">
        <f>NMIF!N71+Cabadbaran!N70+Iligan!N71+Sasa!N71+Zambo!N71</f>
        <v>0</v>
      </c>
      <c r="R71" s="43">
        <f t="shared" si="19"/>
        <v>0</v>
      </c>
      <c r="S71" s="53">
        <f t="shared" si="15"/>
        <v>0</v>
      </c>
    </row>
    <row r="72" spans="1:25" ht="14.4" customHeight="1">
      <c r="A72" s="9" t="s">
        <v>15</v>
      </c>
      <c r="B72" s="11">
        <f>NMIF!B72+Cabadbaran!B71+Iligan!B72+Sasa!B72+Zambo!B72</f>
        <v>0</v>
      </c>
      <c r="C72" s="32">
        <f>NMIF!C72+Cabadbaran!C71+Iligan!C72+Sasa!C72+Zambo!C72</f>
        <v>0</v>
      </c>
      <c r="D72" s="32">
        <f>NMIF!D72+Cabadbaran!D71+Iligan!D72+Sasa!D72+Zambo!D72</f>
        <v>0</v>
      </c>
      <c r="E72" s="32">
        <f>NMIF!E72+Cabadbaran!E71+Iligan!E72+Sasa!E72+Zambo!E72</f>
        <v>0</v>
      </c>
      <c r="F72" s="32">
        <f t="shared" si="16"/>
        <v>0</v>
      </c>
      <c r="G72" s="35">
        <f>NMIF!F72+Cabadbaran!F71+Iligan!F72+Sasa!F72+Zambo!F72</f>
        <v>0</v>
      </c>
      <c r="H72" s="35">
        <f>NMIF!G72+Cabadbaran!G71+Iligan!G72+Sasa!G72+Zambo!G72</f>
        <v>0</v>
      </c>
      <c r="I72" s="35">
        <f>NMIF!H72+Cabadbaran!H71+Iligan!H72+Sasa!H72+Zambo!H72</f>
        <v>0</v>
      </c>
      <c r="J72" s="35">
        <f t="shared" si="17"/>
        <v>0</v>
      </c>
      <c r="K72" s="41">
        <f>NMIF!I72+Cabadbaran!I71+Iligan!I72+Sasa!I72+Zambo!I72</f>
        <v>0</v>
      </c>
      <c r="L72" s="41">
        <f>NMIF!J72+Cabadbaran!J71+Iligan!J72+Sasa!J72+Zambo!J72</f>
        <v>0</v>
      </c>
      <c r="M72" s="41">
        <f>NMIF!K72+Cabadbaran!K71+Iligan!K72+Sasa!K72+Zambo!K72</f>
        <v>0</v>
      </c>
      <c r="N72" s="41">
        <f t="shared" si="18"/>
        <v>0</v>
      </c>
      <c r="O72" s="43">
        <f>NMIF!L72+Cabadbaran!L71+Iligan!L72+Sasa!L72+Zambo!L72</f>
        <v>0</v>
      </c>
      <c r="P72" s="43">
        <f>NMIF!M72+Cabadbaran!M71+Iligan!M72+Sasa!M72+Zambo!M72</f>
        <v>0</v>
      </c>
      <c r="Q72" s="43">
        <f>NMIF!N72+Cabadbaran!N71+Iligan!N72+Sasa!N72+Zambo!N72</f>
        <v>0</v>
      </c>
      <c r="R72" s="43">
        <f t="shared" si="19"/>
        <v>0</v>
      </c>
      <c r="S72" s="53">
        <f t="shared" si="15"/>
        <v>0</v>
      </c>
      <c r="V72" s="130" t="s">
        <v>71</v>
      </c>
      <c r="W72" s="130"/>
      <c r="X72" s="130"/>
    </row>
    <row r="73" spans="1:25">
      <c r="A73" s="9" t="s">
        <v>4</v>
      </c>
      <c r="B73" s="11">
        <f>NMIF!B73+Cabadbaran!B72+Iligan!B73+Sasa!B73+Zambo!B73</f>
        <v>0</v>
      </c>
      <c r="C73" s="32">
        <f>NMIF!C73+Cabadbaran!C72+Iligan!C73+Sasa!C73+Zambo!C73</f>
        <v>0</v>
      </c>
      <c r="D73" s="32">
        <f>NMIF!D73+Cabadbaran!D72+Iligan!D73+Sasa!D73+Zambo!D73</f>
        <v>0</v>
      </c>
      <c r="E73" s="32">
        <f>NMIF!E73+Cabadbaran!E72+Iligan!E73+Sasa!E73+Zambo!E73</f>
        <v>0</v>
      </c>
      <c r="F73" s="32">
        <f t="shared" si="16"/>
        <v>0</v>
      </c>
      <c r="G73" s="35">
        <f>NMIF!F73+Cabadbaran!F72+Iligan!F73+Sasa!F73+Zambo!F73</f>
        <v>0</v>
      </c>
      <c r="H73" s="35">
        <f>NMIF!G73+Cabadbaran!G72+Iligan!G73+Sasa!G73+Zambo!G73</f>
        <v>0</v>
      </c>
      <c r="I73" s="35">
        <f>NMIF!H73+Cabadbaran!H72+Iligan!H73+Sasa!H73+Zambo!H73</f>
        <v>0</v>
      </c>
      <c r="J73" s="35">
        <f t="shared" si="17"/>
        <v>0</v>
      </c>
      <c r="K73" s="41">
        <f>NMIF!I73+Cabadbaran!I72+Iligan!I73+Sasa!I73+Zambo!I73</f>
        <v>0</v>
      </c>
      <c r="L73" s="41">
        <f>NMIF!J73+Cabadbaran!J72+Iligan!J73+Sasa!J73+Zambo!J73</f>
        <v>0</v>
      </c>
      <c r="M73" s="41">
        <f>NMIF!K73+Cabadbaran!K72+Iligan!K73+Sasa!K73+Zambo!K73</f>
        <v>0</v>
      </c>
      <c r="N73" s="41">
        <f t="shared" si="18"/>
        <v>0</v>
      </c>
      <c r="O73" s="43">
        <f>NMIF!L73+Cabadbaran!L72+Iligan!L73+Sasa!L73+Zambo!L73</f>
        <v>0</v>
      </c>
      <c r="P73" s="43">
        <f>NMIF!M73+Cabadbaran!M72+Iligan!M73+Sasa!M73+Zambo!M73</f>
        <v>0</v>
      </c>
      <c r="Q73" s="43">
        <f>NMIF!N73+Cabadbaran!N72+Iligan!N73+Sasa!N73+Zambo!N73</f>
        <v>0</v>
      </c>
      <c r="R73" s="43">
        <f t="shared" si="19"/>
        <v>0</v>
      </c>
      <c r="S73" s="53">
        <f t="shared" si="15"/>
        <v>0</v>
      </c>
      <c r="V73" s="130"/>
      <c r="W73" s="130"/>
      <c r="X73" s="130"/>
    </row>
    <row r="74" spans="1:25" ht="18">
      <c r="A74" s="9" t="s">
        <v>12</v>
      </c>
      <c r="B74" s="11">
        <f>NMIF!B74+Cabadbaran!B73+Iligan!B74+Sasa!B74+Zambo!B74</f>
        <v>0</v>
      </c>
      <c r="C74" s="32">
        <f>NMIF!C74+Cabadbaran!C73+Iligan!C74+Sasa!C74+Zambo!C74</f>
        <v>0</v>
      </c>
      <c r="D74" s="32">
        <f>NMIF!D74+Cabadbaran!D73+Iligan!D74+Sasa!D74+Zambo!D74</f>
        <v>0</v>
      </c>
      <c r="E74" s="32">
        <f>NMIF!E74+Cabadbaran!E73+Iligan!E74+Sasa!E74+Zambo!E74</f>
        <v>0</v>
      </c>
      <c r="F74" s="32">
        <f t="shared" si="16"/>
        <v>0</v>
      </c>
      <c r="G74" s="35">
        <f>NMIF!F74+Cabadbaran!F73+Iligan!F74+Sasa!F74+Zambo!F74</f>
        <v>0</v>
      </c>
      <c r="H74" s="35">
        <f>NMIF!G74+Cabadbaran!G73+Iligan!G74+Sasa!G74+Zambo!G74</f>
        <v>0</v>
      </c>
      <c r="I74" s="35">
        <f>NMIF!H74+Cabadbaran!H73+Iligan!H74+Sasa!H74+Zambo!H74</f>
        <v>0</v>
      </c>
      <c r="J74" s="35">
        <f t="shared" si="17"/>
        <v>0</v>
      </c>
      <c r="K74" s="41">
        <f>NMIF!I74+Cabadbaran!I73+Iligan!I74+Sasa!I74+Zambo!I74</f>
        <v>0</v>
      </c>
      <c r="L74" s="41">
        <f>NMIF!J74+Cabadbaran!J73+Iligan!J74+Sasa!J74+Zambo!J74</f>
        <v>0</v>
      </c>
      <c r="M74" s="41">
        <f>NMIF!K74+Cabadbaran!K73+Iligan!K74+Sasa!K74+Zambo!K74</f>
        <v>0</v>
      </c>
      <c r="N74" s="41">
        <f t="shared" si="18"/>
        <v>0</v>
      </c>
      <c r="O74" s="43">
        <f>NMIF!L74+Cabadbaran!L73+Iligan!L74+Sasa!L74+Zambo!L74</f>
        <v>0</v>
      </c>
      <c r="P74" s="43">
        <f>NMIF!M74+Cabadbaran!M73+Iligan!M74+Sasa!M74+Zambo!M74</f>
        <v>0</v>
      </c>
      <c r="Q74" s="43">
        <f>NMIF!N74+Cabadbaran!N73+Iligan!N74+Sasa!N74+Zambo!N74</f>
        <v>0</v>
      </c>
      <c r="R74" s="43">
        <f t="shared" si="19"/>
        <v>0</v>
      </c>
      <c r="S74" s="53">
        <f t="shared" si="15"/>
        <v>0</v>
      </c>
      <c r="W74" s="57">
        <f>NMIF!T74+Cabadbaran!T74+Iligan!T74+Sasa!T74+Zambo!Q74</f>
        <v>461816.13636363635</v>
      </c>
    </row>
    <row r="75" spans="1:25" ht="18.600000000000001" customHeight="1" thickBot="1">
      <c r="A75" s="9" t="s">
        <v>30</v>
      </c>
      <c r="B75" s="11">
        <f>NMIF!B75+Cabadbaran!B74+Iligan!B75+Sasa!B75+Zambo!B75</f>
        <v>16</v>
      </c>
      <c r="C75" s="32">
        <f>NMIF!C75+Cabadbaran!C74+Iligan!C75+Sasa!C75+Zambo!C75</f>
        <v>2</v>
      </c>
      <c r="D75" s="32">
        <f>NMIF!D75+Cabadbaran!D74+Iligan!D75+Sasa!D75+Zambo!D75</f>
        <v>1</v>
      </c>
      <c r="E75" s="32">
        <f>NMIF!E75+Cabadbaran!E74+Iligan!E75+Sasa!E75+Zambo!E75</f>
        <v>1</v>
      </c>
      <c r="F75" s="32">
        <f t="shared" si="16"/>
        <v>4</v>
      </c>
      <c r="G75" s="35">
        <f>NMIF!F75+Cabadbaran!F74+Iligan!F75+Sasa!F75+Zambo!F75</f>
        <v>1</v>
      </c>
      <c r="H75" s="35">
        <f>NMIF!G75+Cabadbaran!G74+Iligan!G75+Sasa!G75+Zambo!G75</f>
        <v>2</v>
      </c>
      <c r="I75" s="35">
        <f>NMIF!H75+Cabadbaran!H74+Iligan!H75+Sasa!H75+Zambo!H75</f>
        <v>0</v>
      </c>
      <c r="J75" s="35">
        <f t="shared" si="17"/>
        <v>3</v>
      </c>
      <c r="K75" s="41">
        <f>NMIF!I75+Cabadbaran!I74+Iligan!I75+Sasa!I75+Zambo!I75</f>
        <v>2</v>
      </c>
      <c r="L75" s="41">
        <f>NMIF!J75+Cabadbaran!J74+Iligan!J75+Sasa!J75+Zambo!J75</f>
        <v>3</v>
      </c>
      <c r="M75" s="41">
        <f>NMIF!K75+Cabadbaran!K74+Iligan!K75+Sasa!K75+Zambo!K75</f>
        <v>0</v>
      </c>
      <c r="N75" s="41">
        <f t="shared" si="18"/>
        <v>5</v>
      </c>
      <c r="O75" s="43">
        <f>NMIF!L75+Cabadbaran!L74+Iligan!L75+Sasa!L75+Zambo!L75</f>
        <v>0</v>
      </c>
      <c r="P75" s="43">
        <f>NMIF!M75+Cabadbaran!M74+Iligan!M75+Sasa!M75+Zambo!M75</f>
        <v>2</v>
      </c>
      <c r="Q75" s="43">
        <f>NMIF!N75+Cabadbaran!N74+Iligan!N75+Sasa!N75+Zambo!N75</f>
        <v>1</v>
      </c>
      <c r="R75" s="43">
        <f t="shared" si="19"/>
        <v>3</v>
      </c>
      <c r="S75" s="54">
        <f t="shared" si="15"/>
        <v>15</v>
      </c>
      <c r="V75" s="134"/>
      <c r="W75" s="134"/>
    </row>
    <row r="76" spans="1:25" ht="18.600000000000001" thickBot="1">
      <c r="A76" s="29" t="s">
        <v>9</v>
      </c>
      <c r="B76" s="79">
        <f>W74</f>
        <v>461816.13636363635</v>
      </c>
      <c r="C76" s="33">
        <f>NMIF!C76+Cabadbaran!C75+Iligan!C76+Sasa!C76+Zambo!C76</f>
        <v>11857</v>
      </c>
      <c r="D76" s="33">
        <f>NMIF!D76+Cabadbaran!D75+Iligan!D76+Sasa!D76+Zambo!D76</f>
        <v>12338.5</v>
      </c>
      <c r="E76" s="33">
        <f>NMIF!E76+Cabadbaran!E75+Iligan!E76+Sasa!E76+Zambo!E76</f>
        <v>10889</v>
      </c>
      <c r="F76" s="33">
        <f t="shared" si="16"/>
        <v>35084.5</v>
      </c>
      <c r="G76" s="35">
        <f>NMIF!F76+Cabadbaran!F75+Iligan!F76+Sasa!F76+Zambo!F76</f>
        <v>11432</v>
      </c>
      <c r="H76" s="35">
        <f>NMIF!G76+Cabadbaran!G75+Iligan!G76+Sasa!G76+Zambo!G76</f>
        <v>10674.5</v>
      </c>
      <c r="I76" s="35">
        <f>NMIF!H76+Cabadbaran!H75+Iligan!H76+Sasa!H76+Zambo!H76</f>
        <v>11857.5</v>
      </c>
      <c r="J76" s="36">
        <f t="shared" si="17"/>
        <v>33964</v>
      </c>
      <c r="K76" s="41">
        <f>NMIF!I76+Cabadbaran!I75+Iligan!I76+Sasa!I76+Zambo!I76</f>
        <v>12054.5</v>
      </c>
      <c r="L76" s="41">
        <f>NMIF!J76+Cabadbaran!J75+Iligan!J76+Sasa!J76+Zambo!J76</f>
        <v>11163</v>
      </c>
      <c r="M76" s="41">
        <f>NMIF!K76+Cabadbaran!K75+Iligan!K76+Sasa!K76+Zambo!K76</f>
        <v>12744.5</v>
      </c>
      <c r="N76" s="42">
        <f t="shared" si="18"/>
        <v>35962</v>
      </c>
      <c r="O76" s="43">
        <f>NMIF!L76+Cabadbaran!L75+Iligan!L76+Sasa!L76+Zambo!L76</f>
        <v>11585</v>
      </c>
      <c r="P76" s="43">
        <f>NMIF!M76+Cabadbaran!M75+Iligan!M76+Sasa!M76+Zambo!M76</f>
        <v>11215</v>
      </c>
      <c r="Q76" s="43">
        <f>NMIF!N76+Cabadbaran!N75+Iligan!N76+Sasa!N76+Zambo!N76</f>
        <v>10051.5</v>
      </c>
      <c r="R76" s="44">
        <f t="shared" si="19"/>
        <v>32851.5</v>
      </c>
      <c r="S76" s="53">
        <f>R76+N76+J76+F76</f>
        <v>137862</v>
      </c>
      <c r="V76" s="131">
        <f>S76+V56</f>
        <v>506750.13636363635</v>
      </c>
      <c r="W76" s="132"/>
      <c r="X76" s="133" t="s">
        <v>45</v>
      </c>
      <c r="Y76" s="133"/>
    </row>
    <row r="77" spans="1:25" ht="15" thickTop="1"/>
    <row r="80" spans="1:25" ht="21">
      <c r="A80" s="2" t="s">
        <v>69</v>
      </c>
      <c r="T80" s="48"/>
    </row>
    <row r="81" spans="1:25" ht="15" thickBot="1">
      <c r="A81" s="58" t="s">
        <v>50</v>
      </c>
      <c r="B81" s="60">
        <f>NMIF!B81+Cabadbaran!B80+Iligan!B81+Sasa!B81+Zambo!B81</f>
        <v>44</v>
      </c>
      <c r="C81" s="137">
        <v>2020</v>
      </c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8"/>
      <c r="T81" s="48" t="s">
        <v>28</v>
      </c>
    </row>
    <row r="82" spans="1:25" ht="15" thickTop="1">
      <c r="A82" s="15" t="s">
        <v>0</v>
      </c>
      <c r="B82" s="59" t="s">
        <v>10</v>
      </c>
      <c r="C82" s="37" t="s">
        <v>16</v>
      </c>
      <c r="D82" s="34" t="s">
        <v>17</v>
      </c>
      <c r="E82" s="38" t="s">
        <v>18</v>
      </c>
      <c r="F82" s="34" t="s">
        <v>39</v>
      </c>
      <c r="G82" s="39" t="s">
        <v>19</v>
      </c>
      <c r="H82" s="34" t="s">
        <v>20</v>
      </c>
      <c r="I82" s="38" t="s">
        <v>21</v>
      </c>
      <c r="J82" s="34" t="s">
        <v>42</v>
      </c>
      <c r="K82" s="37" t="s">
        <v>22</v>
      </c>
      <c r="L82" s="34" t="s">
        <v>23</v>
      </c>
      <c r="M82" s="38" t="s">
        <v>24</v>
      </c>
      <c r="N82" s="34" t="s">
        <v>41</v>
      </c>
      <c r="O82" s="37" t="s">
        <v>25</v>
      </c>
      <c r="P82" s="34" t="s">
        <v>26</v>
      </c>
      <c r="Q82" s="40" t="s">
        <v>27</v>
      </c>
      <c r="R82" s="34" t="s">
        <v>40</v>
      </c>
      <c r="S82" s="34" t="s">
        <v>43</v>
      </c>
      <c r="T82" s="48" t="s">
        <v>28</v>
      </c>
    </row>
    <row r="83" spans="1:25">
      <c r="A83" s="9" t="s">
        <v>1</v>
      </c>
      <c r="B83" s="11">
        <f>NMIF!B83+Cabadbaran!B82+Iligan!B83+Sasa!B83+Zambo!B83</f>
        <v>0</v>
      </c>
      <c r="C83" s="32">
        <f>NMIF!C83+Cabadbaran!C82+Iligan!C83+Sasa!C83+Zambo!C83</f>
        <v>0</v>
      </c>
      <c r="D83" s="32">
        <f>NMIF!D83+Cabadbaran!D82+Iligan!D83+Sasa!D83+Zambo!D83</f>
        <v>0</v>
      </c>
      <c r="E83" s="32">
        <f>NMIF!E83+Cabadbaran!E82+Iligan!E83+Sasa!E83+Zambo!E83</f>
        <v>0</v>
      </c>
      <c r="F83" s="32">
        <f>C83+D83+E83</f>
        <v>0</v>
      </c>
      <c r="G83" s="35">
        <f>NMIF!F83+Cabadbaran!F82+Iligan!F83+Sasa!F83+Zambo!F83</f>
        <v>0</v>
      </c>
      <c r="H83" s="35">
        <f>NMIF!G83+Cabadbaran!G82+Iligan!G83+Sasa!G83+Zambo!G83</f>
        <v>0</v>
      </c>
      <c r="I83" s="35">
        <f>NMIF!H83+Cabadbaran!H82+Iligan!H83+Sasa!H83+Zambo!H83</f>
        <v>0</v>
      </c>
      <c r="J83" s="35">
        <f>G83+H83+I83</f>
        <v>0</v>
      </c>
      <c r="K83" s="41">
        <f>NMIF!I83+Cabadbaran!I82+Iligan!I83+Sasa!I83+Zambo!I83</f>
        <v>0</v>
      </c>
      <c r="L83" s="41">
        <f>NMIF!J83+Cabadbaran!J82+Iligan!J83+Sasa!J83+Zambo!J83</f>
        <v>0</v>
      </c>
      <c r="M83" s="41">
        <f>NMIF!K83+Cabadbaran!K82+Iligan!K83+Sasa!K83+Zambo!K83</f>
        <v>0</v>
      </c>
      <c r="N83" s="41">
        <f>K83+L83+M83</f>
        <v>0</v>
      </c>
      <c r="O83" s="43">
        <f>NMIF!L83+Cabadbaran!L82+Iligan!L83+Sasa!L83+Zambo!L83</f>
        <v>0</v>
      </c>
      <c r="P83" s="43">
        <f>NMIF!M83+Cabadbaran!M82+Iligan!M83+Sasa!M83+Zambo!M83</f>
        <v>0</v>
      </c>
      <c r="Q83" s="43">
        <f>NMIF!N83+Cabadbaran!N82+Iligan!N83+Sasa!N83+Zambo!N83</f>
        <v>0</v>
      </c>
      <c r="R83" s="43">
        <f>O83+P83+Q83</f>
        <v>0</v>
      </c>
      <c r="S83" s="53">
        <f t="shared" ref="S83:S95" si="20">R83+N83+J83+F83</f>
        <v>0</v>
      </c>
      <c r="T83" s="48" t="s">
        <v>28</v>
      </c>
    </row>
    <row r="84" spans="1:25">
      <c r="A84" s="9" t="s">
        <v>2</v>
      </c>
      <c r="B84" s="11">
        <f>NMIF!B84+Cabadbaran!B83+Iligan!B84+Sasa!B84+Zambo!B84</f>
        <v>0</v>
      </c>
      <c r="C84" s="32">
        <f>NMIF!C84+Cabadbaran!C83+Iligan!C84+Sasa!C84+Zambo!C84</f>
        <v>0</v>
      </c>
      <c r="D84" s="32">
        <f>NMIF!D84+Cabadbaran!D83+Iligan!D84+Sasa!D84+Zambo!D84</f>
        <v>0</v>
      </c>
      <c r="E84" s="32">
        <f>NMIF!E84+Cabadbaran!E83+Iligan!E84+Sasa!E84+Zambo!E84</f>
        <v>0</v>
      </c>
      <c r="F84" s="32">
        <f t="shared" ref="F84:F96" si="21">C84+D84+E84</f>
        <v>0</v>
      </c>
      <c r="G84" s="35">
        <f>NMIF!F84+Cabadbaran!F83+Iligan!F84+Sasa!F84+Zambo!F84</f>
        <v>0</v>
      </c>
      <c r="H84" s="35">
        <f>NMIF!G84+Cabadbaran!G83+Iligan!G84+Sasa!G84+Zambo!G84</f>
        <v>0</v>
      </c>
      <c r="I84" s="35">
        <f>NMIF!H84+Cabadbaran!H83+Iligan!H84+Sasa!H84+Zambo!H84</f>
        <v>0</v>
      </c>
      <c r="J84" s="35">
        <f t="shared" ref="J84:J96" si="22">G84+H84+I84</f>
        <v>0</v>
      </c>
      <c r="K84" s="41">
        <f>NMIF!I84+Cabadbaran!I83+Iligan!I84+Sasa!I84+Zambo!I84</f>
        <v>0</v>
      </c>
      <c r="L84" s="41">
        <f>NMIF!J84+Cabadbaran!J83+Iligan!J84+Sasa!J84+Zambo!J84</f>
        <v>0</v>
      </c>
      <c r="M84" s="41">
        <f>NMIF!K84+Cabadbaran!K83+Iligan!K84+Sasa!K84+Zambo!K84</f>
        <v>0</v>
      </c>
      <c r="N84" s="41">
        <f t="shared" ref="N84:N96" si="23">K84+L84+M84</f>
        <v>0</v>
      </c>
      <c r="O84" s="43">
        <f>NMIF!L84+Cabadbaran!L83+Iligan!L84+Sasa!L84+Zambo!L84</f>
        <v>0</v>
      </c>
      <c r="P84" s="43">
        <f>NMIF!M84+Cabadbaran!M83+Iligan!M84+Sasa!M84+Zambo!M84</f>
        <v>0</v>
      </c>
      <c r="Q84" s="43">
        <f>NMIF!N84+Cabadbaran!N83+Iligan!N84+Sasa!N84+Zambo!N84</f>
        <v>0</v>
      </c>
      <c r="R84" s="43">
        <f t="shared" ref="R84:R96" si="24">O84+P84+Q84</f>
        <v>0</v>
      </c>
      <c r="S84" s="53">
        <f t="shared" si="20"/>
        <v>0</v>
      </c>
      <c r="T84" s="48" t="s">
        <v>28</v>
      </c>
    </row>
    <row r="85" spans="1:25">
      <c r="A85" s="9" t="s">
        <v>5</v>
      </c>
      <c r="B85" s="11">
        <f>NMIF!B85+Cabadbaran!B84+Iligan!B85+Sasa!B85+Zambo!B85</f>
        <v>0</v>
      </c>
      <c r="C85" s="32">
        <f>NMIF!C85+Cabadbaran!C84+Iligan!C85+Sasa!C85+Zambo!C85</f>
        <v>0</v>
      </c>
      <c r="D85" s="32">
        <f>NMIF!D85+Cabadbaran!D84+Iligan!D85+Sasa!D85+Zambo!D85</f>
        <v>0</v>
      </c>
      <c r="E85" s="32">
        <f>NMIF!E85+Cabadbaran!E84+Iligan!E85+Sasa!E85+Zambo!E85</f>
        <v>0</v>
      </c>
      <c r="F85" s="32">
        <f t="shared" si="21"/>
        <v>0</v>
      </c>
      <c r="G85" s="35">
        <f>NMIF!F85+Cabadbaran!F84+Iligan!F85+Sasa!F85+Zambo!F85</f>
        <v>0</v>
      </c>
      <c r="H85" s="35">
        <f>NMIF!G85+Cabadbaran!G84+Iligan!G85+Sasa!G85+Zambo!G85</f>
        <v>0</v>
      </c>
      <c r="I85" s="35">
        <f>NMIF!H85+Cabadbaran!H84+Iligan!H85+Sasa!H85+Zambo!H85</f>
        <v>0</v>
      </c>
      <c r="J85" s="35">
        <f t="shared" si="22"/>
        <v>0</v>
      </c>
      <c r="K85" s="41">
        <f>NMIF!I85+Cabadbaran!I84+Iligan!I85+Sasa!I85+Zambo!I85</f>
        <v>0</v>
      </c>
      <c r="L85" s="41">
        <f>NMIF!J85+Cabadbaran!J84+Iligan!J85+Sasa!J85+Zambo!J85</f>
        <v>0</v>
      </c>
      <c r="M85" s="41">
        <f>NMIF!K85+Cabadbaran!K84+Iligan!K85+Sasa!K85+Zambo!K85</f>
        <v>0</v>
      </c>
      <c r="N85" s="41">
        <f t="shared" si="23"/>
        <v>0</v>
      </c>
      <c r="O85" s="43">
        <f>NMIF!L85+Cabadbaran!L84+Iligan!L85+Sasa!L85+Zambo!L85</f>
        <v>0</v>
      </c>
      <c r="P85" s="43">
        <f>NMIF!M85+Cabadbaran!M84+Iligan!M85+Sasa!M85+Zambo!M85</f>
        <v>0</v>
      </c>
      <c r="Q85" s="43">
        <f>NMIF!N85+Cabadbaran!N84+Iligan!N85+Sasa!N85+Zambo!N85</f>
        <v>0</v>
      </c>
      <c r="R85" s="43">
        <f t="shared" si="24"/>
        <v>0</v>
      </c>
      <c r="S85" s="53">
        <f t="shared" si="20"/>
        <v>0</v>
      </c>
    </row>
    <row r="86" spans="1:25">
      <c r="A86" s="9" t="s">
        <v>3</v>
      </c>
      <c r="B86" s="11">
        <f>NMIF!B86+Cabadbaran!B85+Iligan!B86+Sasa!B86+Zambo!B86</f>
        <v>0</v>
      </c>
      <c r="C86" s="32">
        <f>NMIF!C86+Cabadbaran!C85+Iligan!C86+Sasa!C86+Zambo!C86</f>
        <v>0</v>
      </c>
      <c r="D86" s="32">
        <f>NMIF!D86+Cabadbaran!D85+Iligan!D86+Sasa!D86+Zambo!D86</f>
        <v>0</v>
      </c>
      <c r="E86" s="32">
        <f>NMIF!E86+Cabadbaran!E85+Iligan!E86+Sasa!E86+Zambo!E86</f>
        <v>0</v>
      </c>
      <c r="F86" s="32">
        <f t="shared" si="21"/>
        <v>0</v>
      </c>
      <c r="G86" s="35">
        <f>NMIF!F86+Cabadbaran!F85+Iligan!F86+Sasa!F86+Zambo!F86</f>
        <v>0</v>
      </c>
      <c r="H86" s="35">
        <f>NMIF!G86+Cabadbaran!G85+Iligan!G86+Sasa!G86+Zambo!G86</f>
        <v>0</v>
      </c>
      <c r="I86" s="35">
        <f>NMIF!H86+Cabadbaran!H85+Iligan!H86+Sasa!H86+Zambo!H86</f>
        <v>0</v>
      </c>
      <c r="J86" s="35">
        <f t="shared" si="22"/>
        <v>0</v>
      </c>
      <c r="K86" s="41">
        <f>NMIF!I86+Cabadbaran!I85+Iligan!I86+Sasa!I86+Zambo!I86</f>
        <v>0</v>
      </c>
      <c r="L86" s="41">
        <f>NMIF!J86+Cabadbaran!J85+Iligan!J86+Sasa!J86+Zambo!J86</f>
        <v>0</v>
      </c>
      <c r="M86" s="41">
        <f>NMIF!K86+Cabadbaran!K85+Iligan!K86+Sasa!K86+Zambo!K86</f>
        <v>0</v>
      </c>
      <c r="N86" s="41">
        <f t="shared" si="23"/>
        <v>0</v>
      </c>
      <c r="O86" s="43">
        <f>NMIF!L86+Cabadbaran!L85+Iligan!L86+Sasa!L86+Zambo!L86</f>
        <v>0</v>
      </c>
      <c r="P86" s="43">
        <f>NMIF!M86+Cabadbaran!M85+Iligan!M86+Sasa!M86+Zambo!M86</f>
        <v>0</v>
      </c>
      <c r="Q86" s="43">
        <f>NMIF!N86+Cabadbaran!N85+Iligan!N86+Sasa!N86+Zambo!N86</f>
        <v>0</v>
      </c>
      <c r="R86" s="43">
        <f t="shared" si="24"/>
        <v>0</v>
      </c>
      <c r="S86" s="53">
        <f t="shared" si="20"/>
        <v>0</v>
      </c>
    </row>
    <row r="87" spans="1:25">
      <c r="A87" s="9" t="s">
        <v>49</v>
      </c>
      <c r="B87" s="11">
        <f>NMIF!B87+Cabadbaran!B86+Iligan!B87+Sasa!B87+Zambo!B87</f>
        <v>176</v>
      </c>
      <c r="C87" s="32">
        <f>NMIF!C87+Cabadbaran!C86+Iligan!C87+Sasa!C87+Zambo!C87</f>
        <v>120</v>
      </c>
      <c r="D87" s="32">
        <f>NMIF!D87+Cabadbaran!D86+Iligan!D87+Sasa!D87+Zambo!D87</f>
        <v>109</v>
      </c>
      <c r="E87" s="32">
        <f>NMIF!E87+Cabadbaran!E86+Iligan!E87+Sasa!E87+Zambo!E87</f>
        <v>110</v>
      </c>
      <c r="F87" s="32">
        <f t="shared" si="21"/>
        <v>339</v>
      </c>
      <c r="G87" s="35">
        <f>NMIF!F87+Cabadbaran!F86+Iligan!F87+Sasa!F87+Zambo!F87</f>
        <v>142</v>
      </c>
      <c r="H87" s="35">
        <f>NMIF!G87+Cabadbaran!G86+Iligan!G87+Sasa!G87+Zambo!G87</f>
        <v>125</v>
      </c>
      <c r="I87" s="35">
        <f>NMIF!H87+Cabadbaran!H86+Iligan!H87+Sasa!H87+Zambo!H87</f>
        <v>121</v>
      </c>
      <c r="J87" s="35">
        <f t="shared" si="22"/>
        <v>388</v>
      </c>
      <c r="K87" s="41">
        <f>NMIF!I87+Cabadbaran!I86+Iligan!I87+Sasa!I87+Zambo!I87</f>
        <v>113</v>
      </c>
      <c r="L87" s="41">
        <f>NMIF!J87+Cabadbaran!J86+Iligan!J87+Sasa!J87+Zambo!J87</f>
        <v>124</v>
      </c>
      <c r="M87" s="41">
        <f>NMIF!K87+Cabadbaran!K86+Iligan!K87+Sasa!K87+Zambo!K87</f>
        <v>105</v>
      </c>
      <c r="N87" s="41">
        <f t="shared" si="23"/>
        <v>342</v>
      </c>
      <c r="O87" s="43">
        <f>NMIF!L87+Cabadbaran!L86+Iligan!L87+Sasa!L87+Zambo!L87</f>
        <v>130</v>
      </c>
      <c r="P87" s="43">
        <f>NMIF!M87+Cabadbaran!M86+Iligan!M87+Sasa!M87+Zambo!M87</f>
        <v>103</v>
      </c>
      <c r="Q87" s="43">
        <f>NMIF!N87+Cabadbaran!N86+Iligan!N87+Sasa!N87+Zambo!N87</f>
        <v>123</v>
      </c>
      <c r="R87" s="43">
        <f t="shared" si="24"/>
        <v>356</v>
      </c>
      <c r="S87" s="53">
        <f t="shared" si="20"/>
        <v>1425</v>
      </c>
    </row>
    <row r="88" spans="1:25">
      <c r="A88" s="9" t="s">
        <v>7</v>
      </c>
      <c r="B88" s="11">
        <f>NMIF!B88+Cabadbaran!B87+Iligan!B88+Sasa!B88+Zambo!B88</f>
        <v>0</v>
      </c>
      <c r="C88" s="32">
        <f>NMIF!C88+Cabadbaran!C87+Iligan!C88+Sasa!C88+Zambo!C88</f>
        <v>0</v>
      </c>
      <c r="D88" s="32">
        <f>NMIF!D88+Cabadbaran!D87+Iligan!D88+Sasa!D88+Zambo!D88</f>
        <v>0</v>
      </c>
      <c r="E88" s="32">
        <f>NMIF!E88+Cabadbaran!E87+Iligan!E88+Sasa!E88+Zambo!E88</f>
        <v>0</v>
      </c>
      <c r="F88" s="32">
        <f t="shared" si="21"/>
        <v>0</v>
      </c>
      <c r="G88" s="35">
        <f>NMIF!F88+Cabadbaran!F87+Iligan!F88+Sasa!F88+Zambo!F88</f>
        <v>0</v>
      </c>
      <c r="H88" s="35">
        <f>NMIF!G88+Cabadbaran!G87+Iligan!G88+Sasa!G88+Zambo!G88</f>
        <v>0</v>
      </c>
      <c r="I88" s="35">
        <f>NMIF!H88+Cabadbaran!H87+Iligan!H88+Sasa!H88+Zambo!H88</f>
        <v>0</v>
      </c>
      <c r="J88" s="35">
        <f t="shared" si="22"/>
        <v>0</v>
      </c>
      <c r="K88" s="41">
        <f>NMIF!I88+Cabadbaran!I87+Iligan!I88+Sasa!I88+Zambo!I88</f>
        <v>0</v>
      </c>
      <c r="L88" s="41">
        <f>NMIF!J88+Cabadbaran!J87+Iligan!J88+Sasa!J88+Zambo!J88</f>
        <v>0</v>
      </c>
      <c r="M88" s="41">
        <f>NMIF!K88+Cabadbaran!K87+Iligan!K88+Sasa!K88+Zambo!K88</f>
        <v>0</v>
      </c>
      <c r="N88" s="41">
        <f t="shared" si="23"/>
        <v>0</v>
      </c>
      <c r="O88" s="43">
        <f>NMIF!L88+Cabadbaran!L87+Iligan!L88+Sasa!L88+Zambo!L88</f>
        <v>0</v>
      </c>
      <c r="P88" s="43">
        <f>NMIF!M88+Cabadbaran!M87+Iligan!M88+Sasa!M88+Zambo!M88</f>
        <v>0</v>
      </c>
      <c r="Q88" s="43">
        <f>NMIF!N88+Cabadbaran!N87+Iligan!N88+Sasa!N88+Zambo!N88</f>
        <v>0</v>
      </c>
      <c r="R88" s="43">
        <f t="shared" si="24"/>
        <v>0</v>
      </c>
      <c r="S88" s="53">
        <f t="shared" si="20"/>
        <v>0</v>
      </c>
    </row>
    <row r="89" spans="1:25">
      <c r="A89" s="9" t="s">
        <v>8</v>
      </c>
      <c r="B89" s="11">
        <f>NMIF!B89+Cabadbaran!B88+Iligan!B89+Sasa!B89+Zambo!B89</f>
        <v>0</v>
      </c>
      <c r="C89" s="32">
        <f>NMIF!C89+Cabadbaran!C88+Iligan!C89+Sasa!C89+Zambo!C89</f>
        <v>0</v>
      </c>
      <c r="D89" s="32">
        <f>NMIF!D89+Cabadbaran!D88+Iligan!D89+Sasa!D89+Zambo!D89</f>
        <v>0</v>
      </c>
      <c r="E89" s="32">
        <f>NMIF!E89+Cabadbaran!E88+Iligan!E89+Sasa!E89+Zambo!E89</f>
        <v>0</v>
      </c>
      <c r="F89" s="32">
        <f t="shared" si="21"/>
        <v>0</v>
      </c>
      <c r="G89" s="35">
        <f>NMIF!F89+Cabadbaran!F88+Iligan!F89+Sasa!F89+Zambo!F89</f>
        <v>0</v>
      </c>
      <c r="H89" s="35">
        <f>NMIF!G89+Cabadbaran!G88+Iligan!G89+Sasa!G89+Zambo!G89</f>
        <v>0</v>
      </c>
      <c r="I89" s="35">
        <f>NMIF!H89+Cabadbaran!H88+Iligan!H89+Sasa!H89+Zambo!H89</f>
        <v>0</v>
      </c>
      <c r="J89" s="35">
        <f t="shared" si="22"/>
        <v>0</v>
      </c>
      <c r="K89" s="41">
        <f>NMIF!I89+Cabadbaran!I88+Iligan!I89+Sasa!I89+Zambo!I89</f>
        <v>0</v>
      </c>
      <c r="L89" s="41">
        <f>NMIF!J89+Cabadbaran!J88+Iligan!J89+Sasa!J89+Zambo!J89</f>
        <v>0</v>
      </c>
      <c r="M89" s="41">
        <f>NMIF!K89+Cabadbaran!K88+Iligan!K89+Sasa!K89+Zambo!K89</f>
        <v>0</v>
      </c>
      <c r="N89" s="41">
        <f t="shared" si="23"/>
        <v>0</v>
      </c>
      <c r="O89" s="43">
        <f>NMIF!L89+Cabadbaran!L88+Iligan!L89+Sasa!L89+Zambo!L89</f>
        <v>0</v>
      </c>
      <c r="P89" s="43">
        <f>NMIF!M89+Cabadbaran!M88+Iligan!M89+Sasa!M89+Zambo!M89</f>
        <v>0</v>
      </c>
      <c r="Q89" s="43">
        <f>NMIF!N89+Cabadbaran!N88+Iligan!N89+Sasa!N89+Zambo!N89</f>
        <v>0</v>
      </c>
      <c r="R89" s="43">
        <f t="shared" si="24"/>
        <v>0</v>
      </c>
      <c r="S89" s="53">
        <f t="shared" si="20"/>
        <v>0</v>
      </c>
    </row>
    <row r="90" spans="1:25">
      <c r="A90" s="9" t="s">
        <v>13</v>
      </c>
      <c r="B90" s="11">
        <f>NMIF!B90+Cabadbaran!B89+Iligan!B90+Sasa!B90+Zambo!B90</f>
        <v>0</v>
      </c>
      <c r="C90" s="32">
        <f>NMIF!C90+Cabadbaran!C89+Iligan!C90+Sasa!C90+Zambo!C90</f>
        <v>0</v>
      </c>
      <c r="D90" s="32">
        <f>NMIF!D90+Cabadbaran!D89+Iligan!D90+Sasa!D90+Zambo!D90</f>
        <v>0</v>
      </c>
      <c r="E90" s="32">
        <f>NMIF!E90+Cabadbaran!E89+Iligan!E90+Sasa!E90+Zambo!E90</f>
        <v>0</v>
      </c>
      <c r="F90" s="32">
        <f t="shared" si="21"/>
        <v>0</v>
      </c>
      <c r="G90" s="35">
        <f>NMIF!F90+Cabadbaran!F89+Iligan!F90+Sasa!F90+Zambo!F90</f>
        <v>0</v>
      </c>
      <c r="H90" s="35">
        <f>NMIF!G90+Cabadbaran!G89+Iligan!G90+Sasa!G90+Zambo!G90</f>
        <v>0</v>
      </c>
      <c r="I90" s="35">
        <f>NMIF!H90+Cabadbaran!H89+Iligan!H90+Sasa!H90+Zambo!H90</f>
        <v>0</v>
      </c>
      <c r="J90" s="35">
        <f t="shared" si="22"/>
        <v>0</v>
      </c>
      <c r="K90" s="41">
        <f>NMIF!I90+Cabadbaran!I89+Iligan!I90+Sasa!I90+Zambo!I90</f>
        <v>0</v>
      </c>
      <c r="L90" s="41">
        <f>NMIF!J90+Cabadbaran!J89+Iligan!J90+Sasa!J90+Zambo!J90</f>
        <v>0</v>
      </c>
      <c r="M90" s="41">
        <f>NMIF!K90+Cabadbaran!K89+Iligan!K90+Sasa!K90+Zambo!K90</f>
        <v>0</v>
      </c>
      <c r="N90" s="41">
        <f t="shared" si="23"/>
        <v>0</v>
      </c>
      <c r="O90" s="43">
        <f>NMIF!L90+Cabadbaran!L89+Iligan!L90+Sasa!L90+Zambo!L90</f>
        <v>0</v>
      </c>
      <c r="P90" s="43">
        <f>NMIF!M90+Cabadbaran!M89+Iligan!M90+Sasa!M90+Zambo!M90</f>
        <v>0</v>
      </c>
      <c r="Q90" s="43">
        <f>NMIF!N90+Cabadbaran!N89+Iligan!N90+Sasa!N90+Zambo!N90</f>
        <v>0</v>
      </c>
      <c r="R90" s="43">
        <f t="shared" si="24"/>
        <v>0</v>
      </c>
      <c r="S90" s="54">
        <f t="shared" si="20"/>
        <v>0</v>
      </c>
    </row>
    <row r="91" spans="1:25" ht="14.4" customHeight="1">
      <c r="A91" s="9" t="s">
        <v>14</v>
      </c>
      <c r="B91" s="11">
        <f>NMIF!B91+Cabadbaran!B90+Iligan!B91+Sasa!B91+Zambo!B91</f>
        <v>0</v>
      </c>
      <c r="C91" s="32">
        <f>NMIF!C91+Cabadbaran!C90+Iligan!C91+Sasa!C91+Zambo!C91</f>
        <v>0</v>
      </c>
      <c r="D91" s="32">
        <f>NMIF!D91+Cabadbaran!D90+Iligan!D91+Sasa!D91+Zambo!D91</f>
        <v>0</v>
      </c>
      <c r="E91" s="32">
        <f>NMIF!E91+Cabadbaran!E90+Iligan!E91+Sasa!E91+Zambo!E91</f>
        <v>0</v>
      </c>
      <c r="F91" s="32">
        <f t="shared" si="21"/>
        <v>0</v>
      </c>
      <c r="G91" s="35">
        <f>NMIF!F91+Cabadbaran!F90+Iligan!F91+Sasa!F91+Zambo!F91</f>
        <v>0</v>
      </c>
      <c r="H91" s="35">
        <f>NMIF!G91+Cabadbaran!G90+Iligan!G91+Sasa!G91+Zambo!G91</f>
        <v>0</v>
      </c>
      <c r="I91" s="35">
        <f>NMIF!H91+Cabadbaran!H90+Iligan!H91+Sasa!H91+Zambo!H91</f>
        <v>0</v>
      </c>
      <c r="J91" s="35">
        <f t="shared" si="22"/>
        <v>0</v>
      </c>
      <c r="K91" s="41">
        <f>NMIF!I91+Cabadbaran!I90+Iligan!I91+Sasa!I91+Zambo!I91</f>
        <v>0</v>
      </c>
      <c r="L91" s="41">
        <f>NMIF!J91+Cabadbaran!J90+Iligan!J91+Sasa!J91+Zambo!J91</f>
        <v>0</v>
      </c>
      <c r="M91" s="41">
        <f>NMIF!K91+Cabadbaran!K90+Iligan!K91+Sasa!K91+Zambo!K91</f>
        <v>0</v>
      </c>
      <c r="N91" s="41">
        <f t="shared" si="23"/>
        <v>0</v>
      </c>
      <c r="O91" s="43">
        <f>NMIF!L91+Cabadbaran!L90+Iligan!L91+Sasa!L91+Zambo!L91</f>
        <v>0</v>
      </c>
      <c r="P91" s="43">
        <f>NMIF!M91+Cabadbaran!M90+Iligan!M91+Sasa!M91+Zambo!M91</f>
        <v>0</v>
      </c>
      <c r="Q91" s="43">
        <f>NMIF!N91+Cabadbaran!N90+Iligan!N91+Sasa!N91+Zambo!N91</f>
        <v>0</v>
      </c>
      <c r="R91" s="43">
        <f t="shared" si="24"/>
        <v>0</v>
      </c>
      <c r="S91" s="53">
        <f t="shared" si="20"/>
        <v>0</v>
      </c>
    </row>
    <row r="92" spans="1:25" ht="14.4" customHeight="1">
      <c r="A92" s="9" t="s">
        <v>15</v>
      </c>
      <c r="B92" s="11">
        <f>NMIF!B92+Cabadbaran!B91+Iligan!B92+Sasa!B92+Zambo!B92</f>
        <v>0</v>
      </c>
      <c r="C92" s="32">
        <f>NMIF!C92+Cabadbaran!C91+Iligan!C92+Sasa!C92+Zambo!C92</f>
        <v>0</v>
      </c>
      <c r="D92" s="32">
        <f>NMIF!D92+Cabadbaran!D91+Iligan!D92+Sasa!D92+Zambo!D92</f>
        <v>0</v>
      </c>
      <c r="E92" s="32">
        <f>NMIF!E92+Cabadbaran!E91+Iligan!E92+Sasa!E92+Zambo!E92</f>
        <v>0</v>
      </c>
      <c r="F92" s="32">
        <f t="shared" si="21"/>
        <v>0</v>
      </c>
      <c r="G92" s="35">
        <f>NMIF!F92+Cabadbaran!F91+Iligan!F92+Sasa!F92+Zambo!F92</f>
        <v>0</v>
      </c>
      <c r="H92" s="35">
        <f>NMIF!G92+Cabadbaran!G91+Iligan!G92+Sasa!G92+Zambo!G92</f>
        <v>0</v>
      </c>
      <c r="I92" s="35">
        <f>NMIF!H92+Cabadbaran!H91+Iligan!H92+Sasa!H92+Zambo!H92</f>
        <v>0</v>
      </c>
      <c r="J92" s="35">
        <f t="shared" si="22"/>
        <v>0</v>
      </c>
      <c r="K92" s="41">
        <f>NMIF!I92+Cabadbaran!I91+Iligan!I92+Sasa!I92+Zambo!I92</f>
        <v>0</v>
      </c>
      <c r="L92" s="41">
        <f>NMIF!J92+Cabadbaran!J91+Iligan!J92+Sasa!J92+Zambo!J92</f>
        <v>0</v>
      </c>
      <c r="M92" s="41">
        <f>NMIF!K92+Cabadbaran!K91+Iligan!K92+Sasa!K92+Zambo!K92</f>
        <v>0</v>
      </c>
      <c r="N92" s="41">
        <f t="shared" si="23"/>
        <v>0</v>
      </c>
      <c r="O92" s="43">
        <f>NMIF!L92+Cabadbaran!L91+Iligan!L92+Sasa!L92+Zambo!L92</f>
        <v>0</v>
      </c>
      <c r="P92" s="43">
        <f>NMIF!M92+Cabadbaran!M91+Iligan!M92+Sasa!M92+Zambo!M92</f>
        <v>0</v>
      </c>
      <c r="Q92" s="43">
        <f>NMIF!N92+Cabadbaran!N91+Iligan!N92+Sasa!N92+Zambo!N92</f>
        <v>0</v>
      </c>
      <c r="R92" s="43">
        <f t="shared" si="24"/>
        <v>0</v>
      </c>
      <c r="S92" s="53">
        <f t="shared" si="20"/>
        <v>0</v>
      </c>
      <c r="V92" s="130" t="s">
        <v>76</v>
      </c>
      <c r="W92" s="130"/>
      <c r="X92" s="130"/>
    </row>
    <row r="93" spans="1:25">
      <c r="A93" s="9" t="s">
        <v>4</v>
      </c>
      <c r="B93" s="11">
        <f>NMIF!B93+Cabadbaran!B92+Iligan!B93+Sasa!B93+Zambo!B93</f>
        <v>0</v>
      </c>
      <c r="C93" s="32">
        <f>NMIF!C93+Cabadbaran!C92+Iligan!C93+Sasa!C93+Zambo!C93</f>
        <v>0</v>
      </c>
      <c r="D93" s="32">
        <f>NMIF!D93+Cabadbaran!D92+Iligan!D93+Sasa!D93+Zambo!D93</f>
        <v>0</v>
      </c>
      <c r="E93" s="32">
        <f>NMIF!E93+Cabadbaran!E92+Iligan!E93+Sasa!E93+Zambo!E93</f>
        <v>0</v>
      </c>
      <c r="F93" s="32">
        <f t="shared" si="21"/>
        <v>0</v>
      </c>
      <c r="G93" s="35">
        <f>NMIF!F93+Cabadbaran!F92+Iligan!F93+Sasa!F93+Zambo!F93</f>
        <v>0</v>
      </c>
      <c r="H93" s="35">
        <f>NMIF!G93+Cabadbaran!G92+Iligan!G93+Sasa!G93+Zambo!G93</f>
        <v>0</v>
      </c>
      <c r="I93" s="35">
        <f>NMIF!H93+Cabadbaran!H92+Iligan!H93+Sasa!H93+Zambo!H93</f>
        <v>0</v>
      </c>
      <c r="J93" s="35">
        <f t="shared" si="22"/>
        <v>0</v>
      </c>
      <c r="K93" s="41">
        <f>NMIF!I93+Cabadbaran!I92+Iligan!I93+Sasa!I93+Zambo!I93</f>
        <v>0</v>
      </c>
      <c r="L93" s="41">
        <f>NMIF!J93+Cabadbaran!J92+Iligan!J93+Sasa!J93+Zambo!J93</f>
        <v>0</v>
      </c>
      <c r="M93" s="41">
        <f>NMIF!K93+Cabadbaran!K92+Iligan!K93+Sasa!K93+Zambo!K93</f>
        <v>0</v>
      </c>
      <c r="N93" s="41">
        <f t="shared" si="23"/>
        <v>0</v>
      </c>
      <c r="O93" s="43">
        <f>NMIF!L93+Cabadbaran!L92+Iligan!L93+Sasa!L93+Zambo!L93</f>
        <v>0</v>
      </c>
      <c r="P93" s="43">
        <f>NMIF!M93+Cabadbaran!M92+Iligan!M93+Sasa!M93+Zambo!M93</f>
        <v>0</v>
      </c>
      <c r="Q93" s="43">
        <f>NMIF!N93+Cabadbaran!N92+Iligan!N93+Sasa!N93+Zambo!N93</f>
        <v>0</v>
      </c>
      <c r="R93" s="43">
        <f t="shared" si="24"/>
        <v>0</v>
      </c>
      <c r="S93" s="53">
        <f t="shared" si="20"/>
        <v>0</v>
      </c>
      <c r="V93" s="130"/>
      <c r="W93" s="130"/>
      <c r="X93" s="130"/>
    </row>
    <row r="94" spans="1:25" ht="18">
      <c r="A94" s="9" t="s">
        <v>12</v>
      </c>
      <c r="B94" s="11">
        <f>NMIF!B94+Cabadbaran!B93+Iligan!B94+Sasa!B94+Zambo!B94</f>
        <v>0</v>
      </c>
      <c r="C94" s="32">
        <f>NMIF!C94+Cabadbaran!C93+Iligan!C94+Sasa!C94+Zambo!C94</f>
        <v>0</v>
      </c>
      <c r="D94" s="32">
        <f>NMIF!D94+Cabadbaran!D93+Iligan!D94+Sasa!D94+Zambo!D94</f>
        <v>0</v>
      </c>
      <c r="E94" s="32">
        <f>NMIF!E94+Cabadbaran!E93+Iligan!E94+Sasa!E94+Zambo!E94</f>
        <v>0</v>
      </c>
      <c r="F94" s="32">
        <f t="shared" si="21"/>
        <v>0</v>
      </c>
      <c r="G94" s="35">
        <f>NMIF!F94+Cabadbaran!F93+Iligan!F94+Sasa!F94+Zambo!F94</f>
        <v>0</v>
      </c>
      <c r="H94" s="35">
        <f>NMIF!G94+Cabadbaran!G93+Iligan!G94+Sasa!G94+Zambo!G94</f>
        <v>0</v>
      </c>
      <c r="I94" s="35">
        <f>NMIF!H94+Cabadbaran!H93+Iligan!H94+Sasa!H94+Zambo!H94</f>
        <v>0</v>
      </c>
      <c r="J94" s="35">
        <f t="shared" si="22"/>
        <v>0</v>
      </c>
      <c r="K94" s="41">
        <f>NMIF!I94+Cabadbaran!I93+Iligan!I94+Sasa!I94+Zambo!I94</f>
        <v>0</v>
      </c>
      <c r="L94" s="41">
        <f>NMIF!J94+Cabadbaran!J93+Iligan!J94+Sasa!J94+Zambo!J94</f>
        <v>0</v>
      </c>
      <c r="M94" s="41">
        <f>NMIF!K94+Cabadbaran!K93+Iligan!K94+Sasa!K94+Zambo!K94</f>
        <v>0</v>
      </c>
      <c r="N94" s="41">
        <f t="shared" si="23"/>
        <v>0</v>
      </c>
      <c r="O94" s="43">
        <f>NMIF!L94+Cabadbaran!L93+Iligan!L94+Sasa!L94+Zambo!L94</f>
        <v>0</v>
      </c>
      <c r="P94" s="43">
        <f>NMIF!M94+Cabadbaran!M93+Iligan!M94+Sasa!M94+Zambo!M94</f>
        <v>0</v>
      </c>
      <c r="Q94" s="43">
        <f>NMIF!N94+Cabadbaran!N93+Iligan!N94+Sasa!N94+Zambo!N94</f>
        <v>0</v>
      </c>
      <c r="R94" s="43">
        <f t="shared" si="24"/>
        <v>0</v>
      </c>
      <c r="S94" s="53">
        <f t="shared" si="20"/>
        <v>0</v>
      </c>
      <c r="W94" s="57">
        <f>NMIF!T94+Cabadbaran!T94+Iligan!T94+Sasa!T94+Zambo!Q94</f>
        <v>599678.13636363635</v>
      </c>
    </row>
    <row r="95" spans="1:25" ht="18.600000000000001" customHeight="1" thickBot="1">
      <c r="A95" s="9" t="s">
        <v>30</v>
      </c>
      <c r="B95" s="11">
        <f>NMIF!B95+Cabadbaran!B94+Iligan!B95+Sasa!B95+Zambo!B95</f>
        <v>5</v>
      </c>
      <c r="C95" s="32">
        <f>NMIF!C95+Cabadbaran!C94+Iligan!C95+Sasa!C95+Zambo!C95</f>
        <v>0</v>
      </c>
      <c r="D95" s="32">
        <f>NMIF!D95+Cabadbaran!D94+Iligan!D95+Sasa!D95+Zambo!D95</f>
        <v>2</v>
      </c>
      <c r="E95" s="32">
        <f>NMIF!E95+Cabadbaran!E94+Iligan!E95+Sasa!E95+Zambo!E95</f>
        <v>0</v>
      </c>
      <c r="F95" s="32">
        <f t="shared" si="21"/>
        <v>2</v>
      </c>
      <c r="G95" s="35">
        <f>NMIF!F95+Cabadbaran!F94+Iligan!F95+Sasa!F95+Zambo!F95</f>
        <v>0</v>
      </c>
      <c r="H95" s="35">
        <f>NMIF!G95+Cabadbaran!G94+Iligan!G95+Sasa!G95+Zambo!G95</f>
        <v>1</v>
      </c>
      <c r="I95" s="35">
        <f>NMIF!H95+Cabadbaran!H94+Iligan!H95+Sasa!H95+Zambo!H95</f>
        <v>1</v>
      </c>
      <c r="J95" s="35">
        <f t="shared" si="22"/>
        <v>2</v>
      </c>
      <c r="K95" s="41">
        <f>NMIF!I95+Cabadbaran!I94+Iligan!I95+Sasa!I95+Zambo!I95</f>
        <v>1</v>
      </c>
      <c r="L95" s="41">
        <f>NMIF!J95+Cabadbaran!J94+Iligan!J95+Sasa!J95+Zambo!J95</f>
        <v>2</v>
      </c>
      <c r="M95" s="41">
        <f>NMIF!K95+Cabadbaran!K94+Iligan!K95+Sasa!K95+Zambo!K95</f>
        <v>0</v>
      </c>
      <c r="N95" s="41">
        <f t="shared" si="23"/>
        <v>3</v>
      </c>
      <c r="O95" s="43">
        <f>NMIF!L95+Cabadbaran!L94+Iligan!L95+Sasa!L95+Zambo!L95</f>
        <v>0</v>
      </c>
      <c r="P95" s="43">
        <f>NMIF!M95+Cabadbaran!M94+Iligan!M95+Sasa!M95+Zambo!M95</f>
        <v>0</v>
      </c>
      <c r="Q95" s="43">
        <f>NMIF!N95+Cabadbaran!N94+Iligan!N95+Sasa!N95+Zambo!N95</f>
        <v>0</v>
      </c>
      <c r="R95" s="43">
        <f t="shared" si="24"/>
        <v>0</v>
      </c>
      <c r="S95" s="54">
        <f t="shared" si="20"/>
        <v>7</v>
      </c>
      <c r="V95" s="134"/>
      <c r="W95" s="134"/>
    </row>
    <row r="96" spans="1:25" ht="18.600000000000001" thickBot="1">
      <c r="A96" s="29" t="s">
        <v>9</v>
      </c>
      <c r="B96" s="79">
        <f>W94</f>
        <v>599678.13636363635</v>
      </c>
      <c r="C96" s="33">
        <f>NMIF!C96+Cabadbaran!C95+Iligan!C96+Sasa!C96+Zambo!C96</f>
        <v>11242.5</v>
      </c>
      <c r="D96" s="33">
        <f>NMIF!D96+Cabadbaran!D95+Iligan!D96+Sasa!D96+Zambo!D96</f>
        <v>11840</v>
      </c>
      <c r="E96" s="33">
        <f>NMIF!E96+Cabadbaran!E95+Iligan!E96+Sasa!E96+Zambo!E96</f>
        <v>12628</v>
      </c>
      <c r="F96" s="33">
        <f t="shared" si="21"/>
        <v>35710.5</v>
      </c>
      <c r="G96" s="36">
        <f>NMIF!F96+Cabadbaran!F95+Iligan!F96+Sasa!F96+Zambo!F96</f>
        <v>11998.5</v>
      </c>
      <c r="H96" s="35">
        <f>NMIF!G96+Cabadbaran!G95+Iligan!G96+Sasa!G96+Zambo!G96</f>
        <v>10481</v>
      </c>
      <c r="I96" s="35">
        <f>NMIF!H96+Cabadbaran!H95+Iligan!H96+Sasa!H96+Zambo!H96</f>
        <v>11529</v>
      </c>
      <c r="J96" s="36">
        <f t="shared" si="22"/>
        <v>34008.5</v>
      </c>
      <c r="K96" s="41">
        <f>NMIF!I96+Cabadbaran!I95+Iligan!I96+Sasa!I96+Zambo!I96</f>
        <v>12007.5</v>
      </c>
      <c r="L96" s="41">
        <f>NMIF!J96+Cabadbaran!J95+Iligan!J96+Sasa!J96+Zambo!J96</f>
        <v>11279.5</v>
      </c>
      <c r="M96" s="41">
        <f>NMIF!K96+Cabadbaran!K95+Iligan!K96+Sasa!K96+Zambo!K96</f>
        <v>11539.5</v>
      </c>
      <c r="N96" s="42">
        <f t="shared" si="23"/>
        <v>34826.5</v>
      </c>
      <c r="O96" s="43">
        <f>NMIF!L96+Cabadbaran!L95+Iligan!L96+Sasa!L96+Zambo!L96</f>
        <v>11530.5</v>
      </c>
      <c r="P96" s="43">
        <f>NMIF!M96+Cabadbaran!M95+Iligan!M96+Sasa!M96+Zambo!M96</f>
        <v>11592</v>
      </c>
      <c r="Q96" s="43">
        <f>NMIF!N96+Cabadbaran!N95+Iligan!N96+Sasa!N96+Zambo!N96</f>
        <v>10483</v>
      </c>
      <c r="R96" s="44">
        <f t="shared" si="24"/>
        <v>33605.5</v>
      </c>
      <c r="S96" s="53">
        <f>R96+N96+J96+F96</f>
        <v>138151</v>
      </c>
      <c r="V96" s="131">
        <f>S96+V76</f>
        <v>644901.13636363635</v>
      </c>
      <c r="W96" s="132"/>
      <c r="X96" s="133" t="s">
        <v>45</v>
      </c>
      <c r="Y96" s="133"/>
    </row>
    <row r="97" spans="1:24" ht="15" thickTop="1"/>
    <row r="99" spans="1:24" ht="21">
      <c r="A99" s="2" t="s">
        <v>115</v>
      </c>
    </row>
    <row r="100" spans="1:24" ht="15" thickBot="1">
      <c r="A100" s="58" t="s">
        <v>50</v>
      </c>
      <c r="B100" s="60">
        <f>NMIF!B101+Cabadbaran!B100+Iligan!B100+Sasa!B101+Zambo!B100</f>
        <v>43</v>
      </c>
      <c r="C100" s="137">
        <v>2021</v>
      </c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8"/>
      <c r="T100" s="48" t="s">
        <v>28</v>
      </c>
    </row>
    <row r="101" spans="1:24" ht="15" thickTop="1">
      <c r="A101" s="15" t="s">
        <v>0</v>
      </c>
      <c r="B101" s="59" t="s">
        <v>10</v>
      </c>
      <c r="C101" s="37" t="s">
        <v>16</v>
      </c>
      <c r="D101" s="34" t="s">
        <v>17</v>
      </c>
      <c r="E101" s="38" t="s">
        <v>18</v>
      </c>
      <c r="F101" s="34" t="s">
        <v>39</v>
      </c>
      <c r="G101" s="39" t="s">
        <v>19</v>
      </c>
      <c r="H101" s="34" t="s">
        <v>20</v>
      </c>
      <c r="I101" s="38" t="s">
        <v>21</v>
      </c>
      <c r="J101" s="34" t="s">
        <v>42</v>
      </c>
      <c r="K101" s="37" t="s">
        <v>22</v>
      </c>
      <c r="L101" s="34" t="s">
        <v>23</v>
      </c>
      <c r="M101" s="38" t="s">
        <v>24</v>
      </c>
      <c r="N101" s="34" t="s">
        <v>41</v>
      </c>
      <c r="O101" s="37" t="s">
        <v>25</v>
      </c>
      <c r="P101" s="34" t="s">
        <v>26</v>
      </c>
      <c r="Q101" s="40" t="s">
        <v>27</v>
      </c>
      <c r="R101" s="34" t="s">
        <v>40</v>
      </c>
      <c r="S101" s="34" t="s">
        <v>43</v>
      </c>
      <c r="T101" s="48" t="s">
        <v>28</v>
      </c>
    </row>
    <row r="102" spans="1:24">
      <c r="A102" s="9" t="s">
        <v>1</v>
      </c>
      <c r="B102" s="11">
        <v>0</v>
      </c>
      <c r="C102" s="32">
        <f>NMIF!C103+Cabadbaran!C102+Iligan!C102+Sasa!C103+Zambo!C102</f>
        <v>0</v>
      </c>
      <c r="D102" s="32">
        <f>NMIF!D103+Cabadbaran!D102+Iligan!D102+Sasa!D103+Zambo!D102</f>
        <v>0</v>
      </c>
      <c r="E102" s="32">
        <f>NMIF!E103+Cabadbaran!E102+Iligan!E102+Sasa!E103+Zambo!E102</f>
        <v>0</v>
      </c>
      <c r="F102" s="32">
        <f>C102+D102+E102</f>
        <v>0</v>
      </c>
      <c r="G102" s="32">
        <f>NMIF!F103+Cabadbaran!F102+Iligan!F102+Sasa!F103+Zambo!F102</f>
        <v>0</v>
      </c>
      <c r="H102" s="32">
        <f>NMIF!G103+Cabadbaran!G102+Iligan!G102+Sasa!G103+Zambo!G102</f>
        <v>0</v>
      </c>
      <c r="I102" s="32">
        <f>NMIF!H103+Cabadbaran!H102+Iligan!H102+Sasa!H103+Zambo!H102</f>
        <v>0</v>
      </c>
      <c r="J102" s="32">
        <f t="shared" ref="J102:R115" si="25">G102+H102+I102</f>
        <v>0</v>
      </c>
      <c r="K102" s="32">
        <f>Palawan!I4+Tagbilaran!I4+Cebu!I4</f>
        <v>0</v>
      </c>
      <c r="L102" s="32">
        <f>Palawan!J4+Tagbilaran!J4+Cebu!J4</f>
        <v>0</v>
      </c>
      <c r="M102" s="32">
        <f>Palawan!K4+Tagbilaran!K4+Cebu!K4</f>
        <v>0</v>
      </c>
      <c r="N102" s="32">
        <f t="shared" si="25"/>
        <v>0</v>
      </c>
      <c r="O102" s="32">
        <f>Palawan!L4+Tagbilaran!L4+Cebu!L4</f>
        <v>0</v>
      </c>
      <c r="P102" s="32">
        <f>Palawan!M4+Tagbilaran!M4+Cebu!M4</f>
        <v>0</v>
      </c>
      <c r="Q102" s="32">
        <f>Palawan!N4+Tagbilaran!N4+Cebu!N4</f>
        <v>0</v>
      </c>
      <c r="R102" s="32">
        <f t="shared" si="25"/>
        <v>0</v>
      </c>
      <c r="S102" s="53">
        <f t="shared" ref="S102:S114" si="26">R102+N102+J102+F102</f>
        <v>0</v>
      </c>
      <c r="T102" s="48" t="s">
        <v>28</v>
      </c>
    </row>
    <row r="103" spans="1:24">
      <c r="A103" s="9" t="s">
        <v>2</v>
      </c>
      <c r="B103" s="11">
        <f>NMIF!B103+Cabadbaran!B102+Iligan!B103+Sasa!B103+Zambo!B103</f>
        <v>0</v>
      </c>
      <c r="C103" s="32">
        <f>NMIF!C104+Cabadbaran!C103+Iligan!C103+Sasa!C104+Zambo!C103</f>
        <v>0</v>
      </c>
      <c r="D103" s="32">
        <f>NMIF!D104+Cabadbaran!D103+Iligan!D103+Sasa!D104+Zambo!D103</f>
        <v>0</v>
      </c>
      <c r="E103" s="32">
        <f>NMIF!E104+Cabadbaran!E103+Iligan!E103+Sasa!E104+Zambo!E103</f>
        <v>0</v>
      </c>
      <c r="F103" s="32">
        <f t="shared" ref="F103:F113" si="27">C103+D103+E103</f>
        <v>0</v>
      </c>
      <c r="G103" s="32">
        <f>NMIF!F104+Cabadbaran!F103+Iligan!F103+Sasa!F104+Zambo!F103</f>
        <v>0</v>
      </c>
      <c r="H103" s="32">
        <f>NMIF!G104+Cabadbaran!G103+Iligan!G103+Sasa!G104+Zambo!G103</f>
        <v>0</v>
      </c>
      <c r="I103" s="32">
        <f>NMIF!H104+Cabadbaran!H103+Iligan!H103+Sasa!H104+Zambo!H103</f>
        <v>0</v>
      </c>
      <c r="J103" s="32">
        <f t="shared" si="25"/>
        <v>0</v>
      </c>
      <c r="K103" s="32">
        <f>Palawan!I5+Tagbilaran!I5+Cebu!I5</f>
        <v>0</v>
      </c>
      <c r="L103" s="32">
        <f>Palawan!J5+Tagbilaran!J5+Cebu!J5</f>
        <v>0</v>
      </c>
      <c r="M103" s="32">
        <f>Palawan!K5+Tagbilaran!K5+Cebu!K5</f>
        <v>0</v>
      </c>
      <c r="N103" s="32">
        <f t="shared" si="25"/>
        <v>0</v>
      </c>
      <c r="O103" s="32">
        <f>Palawan!L5+Tagbilaran!L5+Cebu!L5</f>
        <v>0</v>
      </c>
      <c r="P103" s="32">
        <f>Palawan!M5+Tagbilaran!M5+Cebu!M5</f>
        <v>0</v>
      </c>
      <c r="Q103" s="32">
        <f>Palawan!N5+Tagbilaran!N5+Cebu!N5</f>
        <v>0</v>
      </c>
      <c r="R103" s="32">
        <f t="shared" si="25"/>
        <v>0</v>
      </c>
      <c r="S103" s="53">
        <f t="shared" si="26"/>
        <v>0</v>
      </c>
      <c r="T103" s="48" t="s">
        <v>28</v>
      </c>
    </row>
    <row r="104" spans="1:24">
      <c r="A104" s="9" t="s">
        <v>5</v>
      </c>
      <c r="B104" s="11">
        <f>NMIF!B104+Cabadbaran!B103+Iligan!B104+Sasa!B104+Zambo!B104</f>
        <v>0</v>
      </c>
      <c r="C104" s="32">
        <f>NMIF!C105+Cabadbaran!C104+Iligan!C104+Sasa!C105+Zambo!C104</f>
        <v>0</v>
      </c>
      <c r="D104" s="32">
        <f>NMIF!D105+Cabadbaran!D104+Iligan!D104+Sasa!D105+Zambo!D104</f>
        <v>0</v>
      </c>
      <c r="E104" s="32">
        <f>NMIF!E105+Cabadbaran!E104+Iligan!E104+Sasa!E105+Zambo!E104</f>
        <v>0</v>
      </c>
      <c r="F104" s="32">
        <f t="shared" si="27"/>
        <v>0</v>
      </c>
      <c r="G104" s="32">
        <f>NMIF!F105+Cabadbaran!F104+Iligan!F104+Sasa!F105+Zambo!F104</f>
        <v>0</v>
      </c>
      <c r="H104" s="32">
        <f>NMIF!G105+Cabadbaran!G104+Iligan!G104+Sasa!G105+Zambo!G104</f>
        <v>0</v>
      </c>
      <c r="I104" s="32">
        <f>NMIF!H105+Cabadbaran!H104+Iligan!H104+Sasa!H105+Zambo!H104</f>
        <v>0</v>
      </c>
      <c r="J104" s="32">
        <f t="shared" si="25"/>
        <v>0</v>
      </c>
      <c r="K104" s="32">
        <f>Palawan!I6+Tagbilaran!I6+Cebu!I6</f>
        <v>0</v>
      </c>
      <c r="L104" s="32">
        <f>Palawan!J6+Tagbilaran!J6+Cebu!J6</f>
        <v>0</v>
      </c>
      <c r="M104" s="32">
        <f>Palawan!K6+Tagbilaran!K6+Cebu!K6</f>
        <v>0</v>
      </c>
      <c r="N104" s="32">
        <f t="shared" si="25"/>
        <v>0</v>
      </c>
      <c r="O104" s="32">
        <f>Palawan!L6+Tagbilaran!L6+Cebu!L6</f>
        <v>0</v>
      </c>
      <c r="P104" s="32">
        <f>Palawan!M6+Tagbilaran!M6+Cebu!M6</f>
        <v>0</v>
      </c>
      <c r="Q104" s="32">
        <f>Palawan!N6+Tagbilaran!N6+Cebu!N6</f>
        <v>0</v>
      </c>
      <c r="R104" s="32">
        <f t="shared" si="25"/>
        <v>0</v>
      </c>
      <c r="S104" s="53">
        <f t="shared" si="26"/>
        <v>0</v>
      </c>
    </row>
    <row r="105" spans="1:24">
      <c r="A105" s="9" t="s">
        <v>3</v>
      </c>
      <c r="B105" s="11">
        <f>NMIF!B105+Cabadbaran!B104+Iligan!B105+Sasa!B105+Zambo!B105</f>
        <v>0</v>
      </c>
      <c r="C105" s="32">
        <f>NMIF!C106+Cabadbaran!C105+Iligan!C105+Sasa!C106+Zambo!C105</f>
        <v>0</v>
      </c>
      <c r="D105" s="32">
        <f>NMIF!D106+Cabadbaran!D105+Iligan!D105+Sasa!D106+Zambo!D105</f>
        <v>0</v>
      </c>
      <c r="E105" s="32">
        <f>NMIF!E106+Cabadbaran!E105+Iligan!E105+Sasa!E106+Zambo!E105</f>
        <v>0</v>
      </c>
      <c r="F105" s="32">
        <f t="shared" si="27"/>
        <v>0</v>
      </c>
      <c r="G105" s="32">
        <f>NMIF!F106+Cabadbaran!F105+Iligan!F105+Sasa!F106+Zambo!F105</f>
        <v>0</v>
      </c>
      <c r="H105" s="32">
        <f>NMIF!G106+Cabadbaran!G105+Iligan!G105+Sasa!G106+Zambo!G105</f>
        <v>0</v>
      </c>
      <c r="I105" s="32">
        <f>NMIF!H106+Cabadbaran!H105+Iligan!H105+Sasa!H106+Zambo!H105</f>
        <v>0</v>
      </c>
      <c r="J105" s="32">
        <f t="shared" si="25"/>
        <v>0</v>
      </c>
      <c r="K105" s="32">
        <f>Palawan!I7+Tagbilaran!I7+Cebu!I7</f>
        <v>0</v>
      </c>
      <c r="L105" s="32">
        <f>Palawan!J7+Tagbilaran!J7+Cebu!J7</f>
        <v>0</v>
      </c>
      <c r="M105" s="32">
        <f>Palawan!K7+Tagbilaran!K7+Cebu!K7</f>
        <v>0</v>
      </c>
      <c r="N105" s="32">
        <f t="shared" si="25"/>
        <v>0</v>
      </c>
      <c r="O105" s="32">
        <f>Palawan!L7+Tagbilaran!L7+Cebu!L7</f>
        <v>0</v>
      </c>
      <c r="P105" s="32">
        <f>Palawan!M7+Tagbilaran!M7+Cebu!M7</f>
        <v>0</v>
      </c>
      <c r="Q105" s="32">
        <f>Palawan!N7+Tagbilaran!N7+Cebu!N7</f>
        <v>0</v>
      </c>
      <c r="R105" s="32">
        <f t="shared" si="25"/>
        <v>0</v>
      </c>
      <c r="S105" s="53">
        <f t="shared" si="26"/>
        <v>0</v>
      </c>
    </row>
    <row r="106" spans="1:24">
      <c r="A106" s="9" t="s">
        <v>49</v>
      </c>
      <c r="B106" s="11">
        <f>NMIF!B106+Cabadbaran!B105+Iligan!B106+Sasa!B106+Zambo!B106</f>
        <v>44</v>
      </c>
      <c r="C106" s="32">
        <f>NMIF!C107+Cabadbaran!C106+Iligan!C106+Sasa!C107+Zambo!C106</f>
        <v>128</v>
      </c>
      <c r="D106" s="32">
        <f>NMIF!D107+Cabadbaran!D106+Iligan!D106+Sasa!D107+Zambo!D106</f>
        <v>124</v>
      </c>
      <c r="E106" s="32">
        <f>NMIF!E107+Cabadbaran!E106+Iligan!E106+Sasa!E107+Zambo!E106</f>
        <v>127</v>
      </c>
      <c r="F106" s="32">
        <v>0</v>
      </c>
      <c r="G106" s="32">
        <f>NMIF!F107+Cabadbaran!F106+Iligan!F106+Sasa!F107+Zambo!F106</f>
        <v>139</v>
      </c>
      <c r="H106" s="32">
        <f>NMIF!G107+Cabadbaran!G106+Iligan!G106+Sasa!G107+Zambo!G106</f>
        <v>121</v>
      </c>
      <c r="I106" s="32">
        <f>NMIF!H107+Cabadbaran!H106+Iligan!H106+Sasa!H107+Zambo!H106</f>
        <v>124</v>
      </c>
      <c r="J106" s="32">
        <v>0</v>
      </c>
      <c r="K106" s="32">
        <f>Palawan!I8+Tagbilaran!I8+Cebu!I8</f>
        <v>6</v>
      </c>
      <c r="L106" s="32">
        <f>Palawan!J8+Tagbilaran!J8+Cebu!J8</f>
        <v>11</v>
      </c>
      <c r="M106" s="32">
        <f>Palawan!K8+Tagbilaran!K8+Cebu!K8</f>
        <v>6</v>
      </c>
      <c r="N106" s="32">
        <f t="shared" si="25"/>
        <v>23</v>
      </c>
      <c r="O106" s="32">
        <f>Palawan!L8+Tagbilaran!L8+Cebu!L8</f>
        <v>12</v>
      </c>
      <c r="P106" s="32">
        <f>Palawan!M8+Tagbilaran!M8+Cebu!M8</f>
        <v>2</v>
      </c>
      <c r="Q106" s="32">
        <f>Palawan!N8+Tagbilaran!N8+Cebu!N8</f>
        <v>3</v>
      </c>
      <c r="R106" s="32">
        <f t="shared" si="25"/>
        <v>17</v>
      </c>
      <c r="S106" s="53">
        <f t="shared" si="26"/>
        <v>40</v>
      </c>
    </row>
    <row r="107" spans="1:24">
      <c r="A107" s="9" t="s">
        <v>7</v>
      </c>
      <c r="B107" s="11">
        <f>NMIF!B107+Cabadbaran!B106+Iligan!B107+Sasa!B107+Zambo!B107</f>
        <v>128</v>
      </c>
      <c r="C107" s="32">
        <f>NMIF!C108+Cabadbaran!C107+Iligan!C107+Sasa!C108+Zambo!C107</f>
        <v>0</v>
      </c>
      <c r="D107" s="32">
        <f>NMIF!D108+Cabadbaran!D107+Iligan!D107+Sasa!D108+Zambo!D107</f>
        <v>0</v>
      </c>
      <c r="E107" s="32">
        <f>NMIF!E108+Cabadbaran!E107+Iligan!E107+Sasa!E108+Zambo!E107</f>
        <v>0</v>
      </c>
      <c r="F107" s="32">
        <f t="shared" si="27"/>
        <v>0</v>
      </c>
      <c r="G107" s="32">
        <f>NMIF!F108+Cabadbaran!F107+Iligan!F107+Sasa!F108+Zambo!F107</f>
        <v>0</v>
      </c>
      <c r="H107" s="32">
        <f>NMIF!G108+Cabadbaran!G107+Iligan!G107+Sasa!G108+Zambo!G107</f>
        <v>0</v>
      </c>
      <c r="I107" s="32">
        <f>NMIF!H108+Cabadbaran!H107+Iligan!H107+Sasa!H108+Zambo!H107</f>
        <v>0</v>
      </c>
      <c r="J107" s="32">
        <f t="shared" si="25"/>
        <v>0</v>
      </c>
      <c r="K107" s="32">
        <f>Palawan!I9+Tagbilaran!I9+Cebu!I9</f>
        <v>0</v>
      </c>
      <c r="L107" s="32">
        <f>Palawan!J9+Tagbilaran!J9+Cebu!J9</f>
        <v>1</v>
      </c>
      <c r="M107" s="32">
        <f>Palawan!K9+Tagbilaran!K9+Cebu!K9</f>
        <v>0</v>
      </c>
      <c r="N107" s="32">
        <f t="shared" si="25"/>
        <v>1</v>
      </c>
      <c r="O107" s="32">
        <f>Palawan!L9+Tagbilaran!L9+Cebu!L9</f>
        <v>0</v>
      </c>
      <c r="P107" s="32">
        <f>Palawan!M9+Tagbilaran!M9+Cebu!M9</f>
        <v>0</v>
      </c>
      <c r="Q107" s="32">
        <f>Palawan!N9+Tagbilaran!N9+Cebu!N9</f>
        <v>0</v>
      </c>
      <c r="R107" s="32">
        <f t="shared" si="25"/>
        <v>0</v>
      </c>
      <c r="S107" s="53">
        <f t="shared" si="26"/>
        <v>1</v>
      </c>
    </row>
    <row r="108" spans="1:24">
      <c r="A108" s="9" t="s">
        <v>8</v>
      </c>
      <c r="B108" s="11">
        <f>NMIF!B108+Cabadbaran!B107+Iligan!B108+Sasa!B108+Zambo!B108</f>
        <v>0</v>
      </c>
      <c r="C108" s="32">
        <f>NMIF!C109+Cabadbaran!C108+Iligan!C108+Sasa!C109+Zambo!C108</f>
        <v>0</v>
      </c>
      <c r="D108" s="32">
        <f>NMIF!D109+Cabadbaran!D108+Iligan!D108+Sasa!D109+Zambo!D108</f>
        <v>0</v>
      </c>
      <c r="E108" s="32">
        <f>NMIF!E109+Cabadbaran!E108+Iligan!E108+Sasa!E109+Zambo!E108</f>
        <v>0</v>
      </c>
      <c r="F108" s="32">
        <f t="shared" si="27"/>
        <v>0</v>
      </c>
      <c r="G108" s="32">
        <f>NMIF!F109+Cabadbaran!F108+Iligan!F108+Sasa!F109+Zambo!F108</f>
        <v>0</v>
      </c>
      <c r="H108" s="32">
        <f>NMIF!G109+Cabadbaran!G108+Iligan!G108+Sasa!G109+Zambo!G108</f>
        <v>0</v>
      </c>
      <c r="I108" s="32">
        <f>NMIF!H109+Cabadbaran!H108+Iligan!H108+Sasa!H109+Zambo!H108</f>
        <v>0</v>
      </c>
      <c r="J108" s="32">
        <f t="shared" si="25"/>
        <v>0</v>
      </c>
      <c r="K108" s="32">
        <f>Palawan!I10+Tagbilaran!I10+Cebu!I10</f>
        <v>0</v>
      </c>
      <c r="L108" s="32">
        <f>Palawan!J10+Tagbilaran!J10+Cebu!J10</f>
        <v>0</v>
      </c>
      <c r="M108" s="32">
        <f>Palawan!K10+Tagbilaran!K10+Cebu!K10</f>
        <v>0</v>
      </c>
      <c r="N108" s="32">
        <f t="shared" si="25"/>
        <v>0</v>
      </c>
      <c r="O108" s="32">
        <f>Palawan!L10+Tagbilaran!L10+Cebu!L10</f>
        <v>0</v>
      </c>
      <c r="P108" s="32">
        <f>Palawan!M10+Tagbilaran!M10+Cebu!M10</f>
        <v>0</v>
      </c>
      <c r="Q108" s="32">
        <f>Palawan!N10+Tagbilaran!N10+Cebu!N10</f>
        <v>0</v>
      </c>
      <c r="R108" s="32">
        <f t="shared" si="25"/>
        <v>0</v>
      </c>
      <c r="S108" s="53">
        <f t="shared" si="26"/>
        <v>0</v>
      </c>
    </row>
    <row r="109" spans="1:24">
      <c r="A109" s="9" t="s">
        <v>13</v>
      </c>
      <c r="B109" s="11">
        <f>NMIF!B109+Cabadbaran!B108+Iligan!B109+Sasa!B109+Zambo!B109</f>
        <v>0</v>
      </c>
      <c r="C109" s="32">
        <f>NMIF!C110+Cabadbaran!C109+Iligan!C109+Sasa!C110+Zambo!C109</f>
        <v>0</v>
      </c>
      <c r="D109" s="32">
        <f>NMIF!D110+Cabadbaran!D109+Iligan!D109+Sasa!D110+Zambo!D109</f>
        <v>0</v>
      </c>
      <c r="E109" s="32">
        <f>NMIF!E110+Cabadbaran!E109+Iligan!E109+Sasa!E110+Zambo!E109</f>
        <v>0</v>
      </c>
      <c r="F109" s="32">
        <f t="shared" si="27"/>
        <v>0</v>
      </c>
      <c r="G109" s="32">
        <f>NMIF!F110+Cabadbaran!F109+Iligan!F109+Sasa!F110+Zambo!F109</f>
        <v>0</v>
      </c>
      <c r="H109" s="32">
        <f>NMIF!G110+Cabadbaran!G109+Iligan!G109+Sasa!G110+Zambo!G109</f>
        <v>0</v>
      </c>
      <c r="I109" s="32">
        <f>NMIF!H110+Cabadbaran!H109+Iligan!H109+Sasa!H110+Zambo!H109</f>
        <v>0</v>
      </c>
      <c r="J109" s="32">
        <f t="shared" si="25"/>
        <v>0</v>
      </c>
      <c r="K109" s="32">
        <f>Palawan!I11+Tagbilaran!I11+Cebu!I11</f>
        <v>0</v>
      </c>
      <c r="L109" s="32">
        <f>Palawan!J11+Tagbilaran!J11+Cebu!J11</f>
        <v>0</v>
      </c>
      <c r="M109" s="32">
        <f>Palawan!K11+Tagbilaran!K11+Cebu!K11</f>
        <v>0</v>
      </c>
      <c r="N109" s="32">
        <f t="shared" si="25"/>
        <v>0</v>
      </c>
      <c r="O109" s="32">
        <f>Palawan!L11+Tagbilaran!L11+Cebu!L11</f>
        <v>0</v>
      </c>
      <c r="P109" s="32">
        <f>Palawan!M11+Tagbilaran!M11+Cebu!M11</f>
        <v>0</v>
      </c>
      <c r="Q109" s="32">
        <f>Palawan!N11+Tagbilaran!N11+Cebu!N11</f>
        <v>0</v>
      </c>
      <c r="R109" s="32">
        <f t="shared" si="25"/>
        <v>0</v>
      </c>
      <c r="S109" s="54">
        <f t="shared" si="26"/>
        <v>0</v>
      </c>
    </row>
    <row r="110" spans="1:24" ht="14.4" customHeight="1">
      <c r="A110" s="9" t="s">
        <v>14</v>
      </c>
      <c r="B110" s="11">
        <f>NMIF!B110+Cabadbaran!B109+Iligan!B110+Sasa!B110+Zambo!B110</f>
        <v>0</v>
      </c>
      <c r="C110" s="32">
        <f>NMIF!C111+Cabadbaran!C110+Iligan!C110+Sasa!C111+Zambo!C110</f>
        <v>0</v>
      </c>
      <c r="D110" s="32">
        <f>NMIF!D111+Cabadbaran!D110+Iligan!D110+Sasa!D111+Zambo!D110</f>
        <v>0</v>
      </c>
      <c r="E110" s="32">
        <f>NMIF!E111+Cabadbaran!E110+Iligan!E110+Sasa!E111+Zambo!E110</f>
        <v>0</v>
      </c>
      <c r="F110" s="32">
        <f t="shared" si="27"/>
        <v>0</v>
      </c>
      <c r="G110" s="32">
        <f>NMIF!F111+Cabadbaran!F110+Iligan!F110+Sasa!F111+Zambo!F110</f>
        <v>0</v>
      </c>
      <c r="H110" s="32">
        <f>NMIF!G111+Cabadbaran!G110+Iligan!G110+Sasa!G111+Zambo!G110</f>
        <v>0</v>
      </c>
      <c r="I110" s="32">
        <f>NMIF!H111+Cabadbaran!H110+Iligan!H110+Sasa!H111+Zambo!H110</f>
        <v>0</v>
      </c>
      <c r="J110" s="32">
        <f t="shared" si="25"/>
        <v>0</v>
      </c>
      <c r="K110" s="32">
        <f>Palawan!I12+Tagbilaran!I12+Cebu!I12</f>
        <v>0</v>
      </c>
      <c r="L110" s="32">
        <f>Palawan!J12+Tagbilaran!J12+Cebu!J12</f>
        <v>0</v>
      </c>
      <c r="M110" s="32">
        <f>Palawan!K12+Tagbilaran!K12+Cebu!K12</f>
        <v>0</v>
      </c>
      <c r="N110" s="32">
        <f t="shared" si="25"/>
        <v>0</v>
      </c>
      <c r="O110" s="32">
        <f>Palawan!L12+Tagbilaran!L12+Cebu!L12</f>
        <v>0</v>
      </c>
      <c r="P110" s="32">
        <f>Palawan!M12+Tagbilaran!M12+Cebu!M12</f>
        <v>0</v>
      </c>
      <c r="Q110" s="32">
        <f>Palawan!N12+Tagbilaran!N12+Cebu!N12</f>
        <v>0</v>
      </c>
      <c r="R110" s="32">
        <f t="shared" si="25"/>
        <v>0</v>
      </c>
      <c r="S110" s="53">
        <f t="shared" si="26"/>
        <v>0</v>
      </c>
    </row>
    <row r="111" spans="1:24" ht="14.4" customHeight="1">
      <c r="A111" s="9" t="s">
        <v>15</v>
      </c>
      <c r="B111" s="11">
        <f>NMIF!B111+Cabadbaran!B110+Iligan!B111+Sasa!B111+Zambo!B111</f>
        <v>0</v>
      </c>
      <c r="C111" s="32">
        <f>NMIF!C112+Cabadbaran!C111+Iligan!C111+Sasa!C112+Zambo!C111</f>
        <v>0</v>
      </c>
      <c r="D111" s="32">
        <f>NMIF!D112+Cabadbaran!D111+Iligan!D111+Sasa!D112+Zambo!D111</f>
        <v>0</v>
      </c>
      <c r="E111" s="32">
        <f>NMIF!E112+Cabadbaran!E111+Iligan!E111+Sasa!E112+Zambo!E111</f>
        <v>0</v>
      </c>
      <c r="F111" s="32">
        <f t="shared" si="27"/>
        <v>0</v>
      </c>
      <c r="G111" s="32">
        <f>NMIF!F112+Cabadbaran!F111+Iligan!F111+Sasa!F112+Zambo!F111</f>
        <v>0</v>
      </c>
      <c r="H111" s="32">
        <f>NMIF!G112+Cabadbaran!G111+Iligan!G111+Sasa!G112+Zambo!G111</f>
        <v>0</v>
      </c>
      <c r="I111" s="32">
        <f>NMIF!H112+Cabadbaran!H111+Iligan!H111+Sasa!H112+Zambo!H111</f>
        <v>0</v>
      </c>
      <c r="J111" s="32">
        <f t="shared" si="25"/>
        <v>0</v>
      </c>
      <c r="K111" s="32">
        <f>Palawan!I13+Tagbilaran!I13+Cebu!I13</f>
        <v>0</v>
      </c>
      <c r="L111" s="32">
        <f>Palawan!J13+Tagbilaran!J13+Cebu!J13</f>
        <v>0</v>
      </c>
      <c r="M111" s="32">
        <f>Palawan!K13+Tagbilaran!K13+Cebu!K13</f>
        <v>0</v>
      </c>
      <c r="N111" s="32">
        <f t="shared" si="25"/>
        <v>0</v>
      </c>
      <c r="O111" s="32">
        <f>Palawan!L13+Tagbilaran!L13+Cebu!L13</f>
        <v>0</v>
      </c>
      <c r="P111" s="32">
        <f>Palawan!M13+Tagbilaran!M13+Cebu!M13</f>
        <v>0</v>
      </c>
      <c r="Q111" s="32">
        <f>Palawan!N13+Tagbilaran!N13+Cebu!N13</f>
        <v>0</v>
      </c>
      <c r="R111" s="32">
        <f t="shared" si="25"/>
        <v>0</v>
      </c>
      <c r="S111" s="53">
        <f t="shared" si="26"/>
        <v>0</v>
      </c>
      <c r="V111" s="130" t="s">
        <v>79</v>
      </c>
      <c r="W111" s="130"/>
      <c r="X111" s="130"/>
    </row>
    <row r="112" spans="1:24">
      <c r="A112" s="9" t="s">
        <v>4</v>
      </c>
      <c r="B112" s="11">
        <f>NMIF!B112+Cabadbaran!B111+Iligan!B112+Sasa!B112+Zambo!B112</f>
        <v>0</v>
      </c>
      <c r="C112" s="32">
        <f>NMIF!C113+Cabadbaran!C112+Iligan!C112+Sasa!C113+Zambo!C112</f>
        <v>0</v>
      </c>
      <c r="D112" s="32">
        <f>NMIF!D113+Cabadbaran!D112+Iligan!D112+Sasa!D113+Zambo!D112</f>
        <v>0</v>
      </c>
      <c r="E112" s="32">
        <f>NMIF!E113+Cabadbaran!E112+Iligan!E112+Sasa!E113+Zambo!E112</f>
        <v>0</v>
      </c>
      <c r="F112" s="32">
        <f t="shared" si="27"/>
        <v>0</v>
      </c>
      <c r="G112" s="32">
        <f>NMIF!F113+Cabadbaran!F112+Iligan!F112+Sasa!F113+Zambo!F112</f>
        <v>0</v>
      </c>
      <c r="H112" s="32">
        <f>NMIF!G113+Cabadbaran!G112+Iligan!G112+Sasa!G113+Zambo!G112</f>
        <v>0</v>
      </c>
      <c r="I112" s="32">
        <f>NMIF!H113+Cabadbaran!H112+Iligan!H112+Sasa!H113+Zambo!H112</f>
        <v>0</v>
      </c>
      <c r="J112" s="32">
        <f t="shared" si="25"/>
        <v>0</v>
      </c>
      <c r="K112" s="32">
        <f>Palawan!I14+Tagbilaran!I14+Cebu!I14</f>
        <v>0</v>
      </c>
      <c r="L112" s="32">
        <f>Palawan!J14+Tagbilaran!J14+Cebu!J14</f>
        <v>0</v>
      </c>
      <c r="M112" s="32">
        <f>Palawan!K14+Tagbilaran!K14+Cebu!K14</f>
        <v>0</v>
      </c>
      <c r="N112" s="32">
        <f t="shared" si="25"/>
        <v>0</v>
      </c>
      <c r="O112" s="32">
        <f>Palawan!L14+Tagbilaran!L14+Cebu!L14</f>
        <v>0</v>
      </c>
      <c r="P112" s="32">
        <f>Palawan!M14+Tagbilaran!M14+Cebu!M14</f>
        <v>0</v>
      </c>
      <c r="Q112" s="32">
        <f>Palawan!N14+Tagbilaran!N14+Cebu!N14</f>
        <v>0</v>
      </c>
      <c r="R112" s="32">
        <f t="shared" si="25"/>
        <v>0</v>
      </c>
      <c r="S112" s="53">
        <f t="shared" si="26"/>
        <v>0</v>
      </c>
      <c r="V112" s="130"/>
      <c r="W112" s="130"/>
      <c r="X112" s="130"/>
    </row>
    <row r="113" spans="1:25" ht="18">
      <c r="A113" s="9" t="s">
        <v>12</v>
      </c>
      <c r="B113" s="11">
        <f>NMIF!B113+Cabadbaran!B112+Iligan!B113+Sasa!B113+Zambo!B113</f>
        <v>0</v>
      </c>
      <c r="C113" s="32">
        <f>NMIF!C114+Cabadbaran!C113+Iligan!C113+Sasa!C114+Zambo!C113</f>
        <v>0</v>
      </c>
      <c r="D113" s="32">
        <f>NMIF!D114+Cabadbaran!D113+Iligan!D113+Sasa!D114+Zambo!D113</f>
        <v>0</v>
      </c>
      <c r="E113" s="32">
        <f>NMIF!E114+Cabadbaran!E113+Iligan!E113+Sasa!E114+Zambo!E113</f>
        <v>0</v>
      </c>
      <c r="F113" s="32">
        <f t="shared" si="27"/>
        <v>0</v>
      </c>
      <c r="G113" s="32">
        <f>NMIF!F114+Cabadbaran!F113+Iligan!F113+Sasa!F114+Zambo!F113</f>
        <v>0</v>
      </c>
      <c r="H113" s="32">
        <f>NMIF!G114+Cabadbaran!G113+Iligan!G113+Sasa!G114+Zambo!G113</f>
        <v>0</v>
      </c>
      <c r="I113" s="32">
        <f>NMIF!H114+Cabadbaran!H113+Iligan!H113+Sasa!H114+Zambo!H113</f>
        <v>0</v>
      </c>
      <c r="J113" s="32">
        <f t="shared" si="25"/>
        <v>0</v>
      </c>
      <c r="K113" s="32">
        <f>Palawan!I15+Tagbilaran!I15+Cebu!I15</f>
        <v>0</v>
      </c>
      <c r="L113" s="32">
        <f>Palawan!J15+Tagbilaran!J15+Cebu!J15</f>
        <v>0</v>
      </c>
      <c r="M113" s="32">
        <f>Palawan!K15+Tagbilaran!K15+Cebu!K15</f>
        <v>0</v>
      </c>
      <c r="N113" s="32">
        <f t="shared" si="25"/>
        <v>0</v>
      </c>
      <c r="O113" s="32">
        <f>Palawan!L15+Tagbilaran!L15+Cebu!L15</f>
        <v>0</v>
      </c>
      <c r="P113" s="32">
        <f>Palawan!M15+Tagbilaran!M15+Cebu!M15</f>
        <v>0</v>
      </c>
      <c r="Q113" s="32">
        <f>Palawan!N15+Tagbilaran!N15+Cebu!N15</f>
        <v>0</v>
      </c>
      <c r="R113" s="32">
        <f t="shared" si="25"/>
        <v>0</v>
      </c>
      <c r="S113" s="53">
        <f t="shared" si="26"/>
        <v>0</v>
      </c>
      <c r="W113" s="57">
        <f>NMIF!T114+Cabadbaran!T114+Iligan!T113+Sasa!T114+Zambo!Q113+Palawan!T16+Tagbilaran!T16+Cebu!T16</f>
        <v>757893.13636363635</v>
      </c>
    </row>
    <row r="114" spans="1:25" ht="18.600000000000001" customHeight="1" thickBot="1">
      <c r="A114" s="9" t="s">
        <v>30</v>
      </c>
      <c r="B114" s="11">
        <f>NMIF!B114+Cabadbaran!B113+Iligan!B114+Sasa!B114+Zambo!B114</f>
        <v>2</v>
      </c>
      <c r="C114" s="32">
        <f>NMIF!C115+Cabadbaran!C114+Iligan!C114+Sasa!C115+Zambo!C114</f>
        <v>0</v>
      </c>
      <c r="D114" s="32">
        <f>NMIF!D115+Cabadbaran!D114+Iligan!D114+Sasa!D115+Zambo!D114</f>
        <v>1</v>
      </c>
      <c r="E114" s="32">
        <f>NMIF!E115+Cabadbaran!E114+Iligan!E114+Sasa!E115+Zambo!E114</f>
        <v>2</v>
      </c>
      <c r="F114" s="32">
        <v>0</v>
      </c>
      <c r="G114" s="32">
        <f>NMIF!F115+Cabadbaran!F114+Iligan!F114+Sasa!F115+Zambo!F114</f>
        <v>2</v>
      </c>
      <c r="H114" s="32">
        <f>NMIF!G115+Cabadbaran!G114+Iligan!G114+Sasa!G115+Zambo!G114+Palawan!G16+Tagbilaran!G16+Cebu!G16</f>
        <v>5</v>
      </c>
      <c r="I114" s="32">
        <v>0</v>
      </c>
      <c r="J114" s="32">
        <v>0</v>
      </c>
      <c r="K114" s="32">
        <f>Palawan!I16+Tagbilaran!I16+Cebu!I16</f>
        <v>0</v>
      </c>
      <c r="L114" s="32">
        <f>Palawan!J16+Tagbilaran!J16+Cebu!J16</f>
        <v>0</v>
      </c>
      <c r="M114" s="32">
        <f>Palawan!K16+Tagbilaran!K16+Cebu!K16</f>
        <v>2</v>
      </c>
      <c r="N114" s="32">
        <f t="shared" si="25"/>
        <v>2</v>
      </c>
      <c r="O114" s="32">
        <f>Palawan!L16+Tagbilaran!L16+Cebu!L16</f>
        <v>0</v>
      </c>
      <c r="P114" s="32">
        <f>Palawan!M16+Tagbilaran!M16+Cebu!M16</f>
        <v>0</v>
      </c>
      <c r="Q114" s="32">
        <f>Palawan!N16+Tagbilaran!N16+Cebu!N16</f>
        <v>0</v>
      </c>
      <c r="R114" s="32">
        <f t="shared" si="25"/>
        <v>0</v>
      </c>
      <c r="S114" s="54">
        <f t="shared" si="26"/>
        <v>2</v>
      </c>
      <c r="V114" s="134"/>
      <c r="W114" s="134"/>
    </row>
    <row r="115" spans="1:25" ht="18.600000000000001" thickBot="1">
      <c r="A115" s="29" t="s">
        <v>9</v>
      </c>
      <c r="B115" s="79">
        <f>W113-V96</f>
        <v>112992</v>
      </c>
      <c r="C115" s="32">
        <f>NMIF!C116+Cabadbaran!C115+Iligan!C115+Sasa!C116+Zambo!C115</f>
        <v>10276.5</v>
      </c>
      <c r="D115" s="32">
        <f>NMIF!D116+Cabadbaran!D115+Iligan!D115+Sasa!D116+Zambo!D115</f>
        <v>10832</v>
      </c>
      <c r="E115" s="32">
        <f>NMIF!E116+Cabadbaran!E115+Iligan!E115+Sasa!E116+Zambo!E115</f>
        <v>11358.5</v>
      </c>
      <c r="F115" s="32">
        <v>0</v>
      </c>
      <c r="G115" s="32">
        <f>NMIF!F116+Cabadbaran!F115+Iligan!F115+Sasa!F116+Zambo!F115</f>
        <v>11433.5</v>
      </c>
      <c r="H115" s="32">
        <f>NMIF!G116+Cabadbaran!G115+Iligan!G115+Sasa!G116+Zambo!G115</f>
        <v>11955</v>
      </c>
      <c r="I115" s="32">
        <f>NMIF!H116+Cabadbaran!H115+Iligan!H115+Sasa!H116+Zambo!H115</f>
        <v>10889.5</v>
      </c>
      <c r="J115" s="32">
        <v>0</v>
      </c>
      <c r="K115" s="32">
        <f>Palawan!I17+Tagbilaran!I17+Cebu!I17</f>
        <v>4034</v>
      </c>
      <c r="L115" s="32">
        <f>Palawan!J17+Tagbilaran!J17+Cebu!J17</f>
        <v>3939.5</v>
      </c>
      <c r="M115" s="32">
        <f>Palawan!K17+Tagbilaran!K17+Cebu!K17</f>
        <v>3986</v>
      </c>
      <c r="N115" s="32">
        <f t="shared" si="25"/>
        <v>11959.5</v>
      </c>
      <c r="O115" s="32">
        <f>Palawan!L17+Tagbilaran!L17+Cebu!L17</f>
        <v>3833.5</v>
      </c>
      <c r="P115" s="32">
        <f>Palawan!M17+Tagbilaran!M17+Cebu!M17</f>
        <v>4483</v>
      </c>
      <c r="Q115" s="32">
        <f>Palawan!N17+Tagbilaran!N17+Cebu!N17</f>
        <v>4734</v>
      </c>
      <c r="R115" s="32">
        <f t="shared" si="25"/>
        <v>13050.5</v>
      </c>
      <c r="S115" s="53">
        <f>R115+N115+J115+F115</f>
        <v>25010</v>
      </c>
      <c r="V115" s="131">
        <f>S115+V96</f>
        <v>669911.13636363635</v>
      </c>
      <c r="W115" s="132"/>
      <c r="X115" s="133" t="s">
        <v>45</v>
      </c>
      <c r="Y115" s="133"/>
    </row>
    <row r="116" spans="1:25" ht="15" thickTop="1"/>
  </sheetData>
  <mergeCells count="30">
    <mergeCell ref="V114:W114"/>
    <mergeCell ref="V115:W115"/>
    <mergeCell ref="X115:Y115"/>
    <mergeCell ref="C81:S81"/>
    <mergeCell ref="V92:X93"/>
    <mergeCell ref="V95:W95"/>
    <mergeCell ref="C100:S100"/>
    <mergeCell ref="V111:X112"/>
    <mergeCell ref="V96:W96"/>
    <mergeCell ref="X96:Y96"/>
    <mergeCell ref="V55:W55"/>
    <mergeCell ref="V56:W56"/>
    <mergeCell ref="X56:Y56"/>
    <mergeCell ref="V76:W76"/>
    <mergeCell ref="X76:Y76"/>
    <mergeCell ref="C61:S61"/>
    <mergeCell ref="V72:X73"/>
    <mergeCell ref="V75:W75"/>
    <mergeCell ref="V32:X33"/>
    <mergeCell ref="V35:W35"/>
    <mergeCell ref="V36:W36"/>
    <mergeCell ref="X36:Y36"/>
    <mergeCell ref="C41:S41"/>
    <mergeCell ref="V52:X53"/>
    <mergeCell ref="C21:S21"/>
    <mergeCell ref="C2:S2"/>
    <mergeCell ref="V13:X14"/>
    <mergeCell ref="V16:W16"/>
    <mergeCell ref="V17:W17"/>
    <mergeCell ref="X17:Y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DE6C-40D7-4AC0-A915-F10B11A6C5AD}">
  <dimension ref="A1:V77"/>
  <sheetViews>
    <sheetView topLeftCell="A20" zoomScale="75" zoomScaleNormal="75" workbookViewId="0">
      <selection activeCell="D86" sqref="D86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1.5546875" customWidth="1"/>
    <col min="10" max="10" width="11.109375" customWidth="1"/>
    <col min="15" max="15" width="10.88671875" style="51" customWidth="1"/>
    <col min="16" max="18" width="0" hidden="1" customWidth="1"/>
    <col min="20" max="20" width="9.88671875" bestFit="1" customWidth="1"/>
  </cols>
  <sheetData>
    <row r="1" spans="1:21" ht="21.6" thickBot="1">
      <c r="A1" s="2" t="s">
        <v>34</v>
      </c>
    </row>
    <row r="2" spans="1:21" ht="15.6" thickTop="1" thickBot="1">
      <c r="C2" s="127">
        <v>2016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1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49" t="s">
        <v>43</v>
      </c>
    </row>
    <row r="4" spans="1:21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21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21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21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21" ht="15" thickBot="1">
      <c r="A8" s="9" t="s">
        <v>6</v>
      </c>
      <c r="B8" s="11" t="s">
        <v>11</v>
      </c>
      <c r="C8" s="3">
        <v>0</v>
      </c>
      <c r="D8" s="1">
        <v>0</v>
      </c>
      <c r="E8" s="5">
        <v>0</v>
      </c>
      <c r="F8" s="3">
        <v>0</v>
      </c>
      <c r="G8" s="1">
        <v>0</v>
      </c>
      <c r="H8" s="5">
        <v>0</v>
      </c>
      <c r="I8" s="3">
        <v>0</v>
      </c>
      <c r="J8" s="1">
        <v>0</v>
      </c>
      <c r="K8" s="5">
        <v>0</v>
      </c>
      <c r="L8" s="3">
        <v>0</v>
      </c>
      <c r="M8" s="1">
        <v>0</v>
      </c>
      <c r="N8" s="4">
        <v>0</v>
      </c>
      <c r="O8" s="46">
        <f>SUM(C8:N8)</f>
        <v>0</v>
      </c>
    </row>
    <row r="9" spans="1:21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4">
        <v>0</v>
      </c>
      <c r="O9" s="50">
        <f>SUM(C9:N9)</f>
        <v>0</v>
      </c>
    </row>
    <row r="10" spans="1:2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50">
        <f t="shared" ref="O10:O15" si="1">SUM(C10:N10)</f>
        <v>0</v>
      </c>
    </row>
    <row r="11" spans="1:2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50">
        <f t="shared" si="1"/>
        <v>0</v>
      </c>
    </row>
    <row r="12" spans="1:21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50">
        <f t="shared" si="1"/>
        <v>0</v>
      </c>
    </row>
    <row r="13" spans="1:2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50">
        <f t="shared" si="1"/>
        <v>0</v>
      </c>
    </row>
    <row r="14" spans="1:2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50">
        <f t="shared" si="1"/>
        <v>0</v>
      </c>
      <c r="S14" s="130" t="s">
        <v>46</v>
      </c>
      <c r="T14" s="130"/>
      <c r="U14" s="130"/>
    </row>
    <row r="15" spans="1:2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50">
        <f t="shared" si="1"/>
        <v>0</v>
      </c>
      <c r="S15" s="130"/>
      <c r="T15" s="130"/>
      <c r="U15" s="130"/>
    </row>
    <row r="16" spans="1:21" ht="18">
      <c r="A16" s="9" t="s">
        <v>30</v>
      </c>
      <c r="B16" s="11" t="s">
        <v>35</v>
      </c>
      <c r="C16" s="3">
        <v>0</v>
      </c>
      <c r="D16" s="1">
        <v>0</v>
      </c>
      <c r="E16" s="5">
        <v>0</v>
      </c>
      <c r="F16" s="3">
        <v>0</v>
      </c>
      <c r="G16" s="1">
        <v>0</v>
      </c>
      <c r="H16" s="5">
        <v>0</v>
      </c>
      <c r="I16" s="3">
        <v>1</v>
      </c>
      <c r="J16" s="1">
        <v>0</v>
      </c>
      <c r="K16" s="5">
        <v>0</v>
      </c>
      <c r="L16" s="3">
        <v>0</v>
      </c>
      <c r="M16" s="1">
        <v>0</v>
      </c>
      <c r="N16" s="4">
        <v>1</v>
      </c>
      <c r="O16" s="50">
        <f>SUM(C16:N16)</f>
        <v>2</v>
      </c>
      <c r="T16" s="45">
        <f>0.11*300000</f>
        <v>33000</v>
      </c>
    </row>
    <row r="17" spans="1:22" ht="18" thickBot="1">
      <c r="A17" s="10" t="s">
        <v>9</v>
      </c>
      <c r="B17" s="12"/>
      <c r="C17" s="27">
        <v>998.5</v>
      </c>
      <c r="D17" s="27">
        <v>927</v>
      </c>
      <c r="E17" s="28">
        <v>1018</v>
      </c>
      <c r="F17" s="7">
        <v>1061</v>
      </c>
      <c r="G17" s="6">
        <v>990</v>
      </c>
      <c r="H17" s="8">
        <v>987.5</v>
      </c>
      <c r="I17" s="7">
        <v>920</v>
      </c>
      <c r="J17" s="6">
        <v>940.5</v>
      </c>
      <c r="K17" s="8">
        <v>992</v>
      </c>
      <c r="L17" s="7">
        <v>1029</v>
      </c>
      <c r="M17" s="6">
        <v>1042.5</v>
      </c>
      <c r="N17" s="14">
        <v>1081</v>
      </c>
      <c r="O17" s="52">
        <f>SUM(C17:N17)</f>
        <v>11987</v>
      </c>
      <c r="S17" s="134"/>
      <c r="T17" s="134"/>
    </row>
    <row r="18" spans="1:22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S18" s="131">
        <f>T16-O17</f>
        <v>21013</v>
      </c>
      <c r="T18" s="132"/>
      <c r="U18" s="133" t="s">
        <v>45</v>
      </c>
      <c r="V18" s="133"/>
    </row>
    <row r="20" spans="1:22" ht="21.6" thickBot="1">
      <c r="A20" s="2" t="s">
        <v>53</v>
      </c>
    </row>
    <row r="21" spans="1:22" ht="15.6" thickTop="1" thickBot="1">
      <c r="A21" s="58" t="s">
        <v>50</v>
      </c>
      <c r="B21" s="60">
        <v>4</v>
      </c>
      <c r="C21" s="127">
        <v>2017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22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49" t="s">
        <v>43</v>
      </c>
    </row>
    <row r="23" spans="1:22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22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22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22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22" ht="15" thickBot="1">
      <c r="A27" s="9" t="s">
        <v>49</v>
      </c>
      <c r="B27" s="11">
        <f>B21*4</f>
        <v>16</v>
      </c>
      <c r="C27" s="3">
        <v>0</v>
      </c>
      <c r="D27" s="1">
        <v>0</v>
      </c>
      <c r="E27" s="5">
        <v>3</v>
      </c>
      <c r="F27" s="3">
        <v>3</v>
      </c>
      <c r="G27" s="1">
        <v>0</v>
      </c>
      <c r="H27" s="5">
        <v>0</v>
      </c>
      <c r="I27" s="3">
        <v>0</v>
      </c>
      <c r="J27" s="1">
        <v>0</v>
      </c>
      <c r="K27" s="5">
        <v>0</v>
      </c>
      <c r="L27" s="3">
        <v>0</v>
      </c>
      <c r="M27" s="1">
        <v>0</v>
      </c>
      <c r="N27" s="4">
        <v>0</v>
      </c>
      <c r="O27" s="46">
        <f>SUM(C27:N27)</f>
        <v>6</v>
      </c>
    </row>
    <row r="28" spans="1:22">
      <c r="A28" s="9" t="s">
        <v>7</v>
      </c>
      <c r="B28" s="11">
        <v>0</v>
      </c>
      <c r="C28" s="3">
        <v>0</v>
      </c>
      <c r="D28" s="1">
        <v>0</v>
      </c>
      <c r="E28" s="5">
        <v>0</v>
      </c>
      <c r="F28" s="3">
        <v>0</v>
      </c>
      <c r="G28" s="1">
        <v>0</v>
      </c>
      <c r="H28" s="5">
        <v>0</v>
      </c>
      <c r="I28" s="3">
        <v>0</v>
      </c>
      <c r="J28" s="1">
        <v>0</v>
      </c>
      <c r="K28" s="5">
        <v>0</v>
      </c>
      <c r="L28" s="3">
        <v>0</v>
      </c>
      <c r="M28" s="1">
        <v>0</v>
      </c>
      <c r="N28" s="4">
        <v>0</v>
      </c>
      <c r="O28" s="50">
        <f>SUM(C28:N28)</f>
        <v>0</v>
      </c>
    </row>
    <row r="29" spans="1:22">
      <c r="A29" s="9" t="s">
        <v>8</v>
      </c>
      <c r="B29" s="11">
        <v>0</v>
      </c>
      <c r="C29" s="3">
        <v>0</v>
      </c>
      <c r="D29" s="1">
        <v>0</v>
      </c>
      <c r="E29" s="5">
        <v>0</v>
      </c>
      <c r="F29" s="3">
        <v>0</v>
      </c>
      <c r="G29" s="1">
        <v>0</v>
      </c>
      <c r="H29" s="5">
        <v>0</v>
      </c>
      <c r="I29" s="3">
        <v>0</v>
      </c>
      <c r="J29" s="1">
        <v>0</v>
      </c>
      <c r="K29" s="5">
        <v>0</v>
      </c>
      <c r="L29" s="3">
        <v>0</v>
      </c>
      <c r="M29" s="1">
        <v>0</v>
      </c>
      <c r="N29" s="4">
        <v>0</v>
      </c>
      <c r="O29" s="50">
        <f t="shared" ref="O29:O34" si="3">SUM(C29:N29)</f>
        <v>0</v>
      </c>
    </row>
    <row r="30" spans="1:22">
      <c r="A30" s="9" t="s">
        <v>13</v>
      </c>
      <c r="B30" s="11">
        <v>0</v>
      </c>
      <c r="C30" s="3">
        <v>0</v>
      </c>
      <c r="D30" s="1">
        <v>0</v>
      </c>
      <c r="E30" s="5">
        <v>0</v>
      </c>
      <c r="F30" s="3">
        <v>0</v>
      </c>
      <c r="G30" s="1">
        <v>0</v>
      </c>
      <c r="H30" s="5">
        <v>0</v>
      </c>
      <c r="I30" s="3">
        <v>0</v>
      </c>
      <c r="J30" s="1">
        <v>0</v>
      </c>
      <c r="K30" s="5">
        <v>0</v>
      </c>
      <c r="L30" s="3">
        <v>0</v>
      </c>
      <c r="M30" s="1">
        <v>0</v>
      </c>
      <c r="N30" s="4">
        <v>0</v>
      </c>
      <c r="O30" s="50">
        <f t="shared" si="3"/>
        <v>0</v>
      </c>
    </row>
    <row r="31" spans="1:22">
      <c r="A31" s="9" t="s">
        <v>14</v>
      </c>
      <c r="B31" s="11">
        <v>0</v>
      </c>
      <c r="C31" s="3">
        <v>0</v>
      </c>
      <c r="D31" s="1">
        <v>0</v>
      </c>
      <c r="E31" s="5">
        <v>0</v>
      </c>
      <c r="F31" s="3">
        <v>0</v>
      </c>
      <c r="G31" s="1">
        <v>0</v>
      </c>
      <c r="H31" s="5">
        <v>0</v>
      </c>
      <c r="I31" s="3">
        <v>0</v>
      </c>
      <c r="J31" s="1">
        <v>0</v>
      </c>
      <c r="K31" s="5">
        <v>0</v>
      </c>
      <c r="L31" s="3">
        <v>0</v>
      </c>
      <c r="M31" s="1">
        <v>0</v>
      </c>
      <c r="N31" s="4">
        <v>0</v>
      </c>
      <c r="O31" s="50">
        <f t="shared" si="3"/>
        <v>0</v>
      </c>
    </row>
    <row r="32" spans="1:22">
      <c r="A32" s="9" t="s">
        <v>15</v>
      </c>
      <c r="B32" s="11">
        <v>0</v>
      </c>
      <c r="C32" s="3">
        <v>0</v>
      </c>
      <c r="D32" s="1">
        <v>0</v>
      </c>
      <c r="E32" s="5">
        <v>0</v>
      </c>
      <c r="F32" s="3">
        <v>0</v>
      </c>
      <c r="G32" s="1">
        <v>0</v>
      </c>
      <c r="H32" s="5">
        <v>0</v>
      </c>
      <c r="I32" s="3">
        <v>0</v>
      </c>
      <c r="J32" s="1">
        <v>0</v>
      </c>
      <c r="K32" s="5">
        <v>0</v>
      </c>
      <c r="L32" s="3">
        <v>0</v>
      </c>
      <c r="M32" s="1">
        <v>0</v>
      </c>
      <c r="N32" s="4">
        <v>0</v>
      </c>
      <c r="O32" s="50">
        <f t="shared" si="3"/>
        <v>0</v>
      </c>
      <c r="S32" s="130" t="s">
        <v>46</v>
      </c>
      <c r="T32" s="130"/>
      <c r="U32" s="130"/>
    </row>
    <row r="33" spans="1:22">
      <c r="A33" s="9" t="s">
        <v>4</v>
      </c>
      <c r="B33" s="11">
        <v>0</v>
      </c>
      <c r="C33" s="3">
        <v>0</v>
      </c>
      <c r="D33" s="1">
        <v>0</v>
      </c>
      <c r="E33" s="5">
        <v>0</v>
      </c>
      <c r="F33" s="3">
        <v>0</v>
      </c>
      <c r="G33" s="1">
        <v>0</v>
      </c>
      <c r="H33" s="5">
        <v>0</v>
      </c>
      <c r="I33" s="3">
        <v>0</v>
      </c>
      <c r="J33" s="1">
        <v>0</v>
      </c>
      <c r="K33" s="5">
        <v>0</v>
      </c>
      <c r="L33" s="3">
        <v>0</v>
      </c>
      <c r="M33" s="1">
        <v>0</v>
      </c>
      <c r="N33" s="4">
        <v>0</v>
      </c>
      <c r="O33" s="50">
        <f t="shared" si="3"/>
        <v>0</v>
      </c>
      <c r="S33" s="130"/>
      <c r="T33" s="130"/>
      <c r="U33" s="130"/>
    </row>
    <row r="34" spans="1:22" ht="18">
      <c r="A34" s="9" t="s">
        <v>12</v>
      </c>
      <c r="B34" s="11">
        <v>0</v>
      </c>
      <c r="C34" s="3">
        <v>0</v>
      </c>
      <c r="D34" s="1">
        <v>0</v>
      </c>
      <c r="E34" s="5">
        <v>0</v>
      </c>
      <c r="F34" s="3">
        <v>0</v>
      </c>
      <c r="G34" s="1">
        <v>0</v>
      </c>
      <c r="H34" s="5">
        <v>0</v>
      </c>
      <c r="I34" s="3">
        <v>0</v>
      </c>
      <c r="J34" s="1">
        <v>0</v>
      </c>
      <c r="K34" s="5">
        <v>0</v>
      </c>
      <c r="L34" s="3">
        <v>0</v>
      </c>
      <c r="M34" s="1">
        <v>0</v>
      </c>
      <c r="N34" s="4">
        <v>0</v>
      </c>
      <c r="O34" s="50">
        <f t="shared" si="3"/>
        <v>0</v>
      </c>
      <c r="T34" s="45">
        <f>S18/2</f>
        <v>10506.5</v>
      </c>
    </row>
    <row r="35" spans="1:22" ht="18" thickBot="1">
      <c r="A35" s="9" t="s">
        <v>30</v>
      </c>
      <c r="B35" s="11" t="s">
        <v>35</v>
      </c>
      <c r="C35" s="3">
        <v>0</v>
      </c>
      <c r="D35" s="63">
        <v>0</v>
      </c>
      <c r="E35" s="5">
        <v>0</v>
      </c>
      <c r="F35" s="3">
        <v>0</v>
      </c>
      <c r="G35" s="1">
        <v>1</v>
      </c>
      <c r="H35" s="5">
        <v>0</v>
      </c>
      <c r="I35" s="3">
        <v>0</v>
      </c>
      <c r="J35" s="1">
        <v>0</v>
      </c>
      <c r="K35" s="5">
        <v>0</v>
      </c>
      <c r="L35" s="3">
        <v>0</v>
      </c>
      <c r="M35" s="1">
        <v>1</v>
      </c>
      <c r="N35" s="4">
        <v>0</v>
      </c>
      <c r="O35" s="50">
        <f>SUM(C35:N35)</f>
        <v>2</v>
      </c>
      <c r="S35" s="134"/>
      <c r="T35" s="134"/>
    </row>
    <row r="36" spans="1:22" ht="18.600000000000001" thickBot="1">
      <c r="A36" s="10" t="s">
        <v>9</v>
      </c>
      <c r="B36" s="12"/>
      <c r="C36" s="64">
        <v>817</v>
      </c>
      <c r="D36" s="65">
        <v>757</v>
      </c>
      <c r="E36" s="66">
        <v>892</v>
      </c>
      <c r="F36" s="67">
        <v>808</v>
      </c>
      <c r="G36" s="68">
        <v>945</v>
      </c>
      <c r="H36" s="69">
        <v>503</v>
      </c>
      <c r="I36" s="7">
        <v>947</v>
      </c>
      <c r="J36" s="6">
        <v>784</v>
      </c>
      <c r="K36" s="8">
        <v>888</v>
      </c>
      <c r="L36" s="7">
        <v>1082</v>
      </c>
      <c r="M36" s="6">
        <v>872</v>
      </c>
      <c r="N36" s="14">
        <v>1023</v>
      </c>
      <c r="O36" s="52">
        <f>SUM(C36:N36)</f>
        <v>10318</v>
      </c>
      <c r="S36" s="131">
        <f>T34-O36</f>
        <v>188.5</v>
      </c>
      <c r="T36" s="132"/>
      <c r="U36" s="133" t="s">
        <v>45</v>
      </c>
      <c r="V36" s="133"/>
    </row>
    <row r="37" spans="1:22" ht="15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40" spans="1:22" ht="21.6" thickBot="1">
      <c r="A40" s="2" t="s">
        <v>59</v>
      </c>
    </row>
    <row r="41" spans="1:22" ht="15.6" thickTop="1" thickBot="1">
      <c r="A41" s="58" t="s">
        <v>50</v>
      </c>
      <c r="B41" s="60">
        <v>4</v>
      </c>
      <c r="C41" s="127">
        <v>2018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</row>
    <row r="42" spans="1:22" ht="15.6" thickTop="1" thickBot="1">
      <c r="A42" s="15" t="s">
        <v>0</v>
      </c>
      <c r="B42" s="16" t="s">
        <v>10</v>
      </c>
      <c r="C42" s="17" t="s">
        <v>16</v>
      </c>
      <c r="D42" s="18" t="s">
        <v>17</v>
      </c>
      <c r="E42" s="19" t="s">
        <v>18</v>
      </c>
      <c r="F42" s="17" t="s">
        <v>19</v>
      </c>
      <c r="G42" s="18" t="s">
        <v>20</v>
      </c>
      <c r="H42" s="19" t="s">
        <v>21</v>
      </c>
      <c r="I42" s="17" t="s">
        <v>22</v>
      </c>
      <c r="J42" s="18" t="s">
        <v>23</v>
      </c>
      <c r="K42" s="19" t="s">
        <v>24</v>
      </c>
      <c r="L42" s="17" t="s">
        <v>25</v>
      </c>
      <c r="M42" s="18" t="s">
        <v>26</v>
      </c>
      <c r="N42" s="20" t="s">
        <v>27</v>
      </c>
      <c r="O42" s="49" t="s">
        <v>43</v>
      </c>
    </row>
    <row r="43" spans="1:22" ht="15" thickBot="1">
      <c r="A43" s="9" t="s">
        <v>1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ref="O43:O46" si="4">SUM(C43:N43)</f>
        <v>0</v>
      </c>
    </row>
    <row r="44" spans="1:22" ht="15" thickBot="1">
      <c r="A44" s="9" t="s">
        <v>2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22" ht="15" thickBot="1">
      <c r="A45" s="9" t="s">
        <v>5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22" ht="15" thickBot="1">
      <c r="A46" s="9" t="s">
        <v>3</v>
      </c>
      <c r="B46" s="11">
        <v>0</v>
      </c>
      <c r="C46" s="3">
        <v>0</v>
      </c>
      <c r="D46" s="1">
        <v>0</v>
      </c>
      <c r="E46" s="5">
        <v>0</v>
      </c>
      <c r="F46" s="3">
        <v>0</v>
      </c>
      <c r="G46" s="1">
        <v>0</v>
      </c>
      <c r="H46" s="5">
        <v>0</v>
      </c>
      <c r="I46" s="3">
        <v>0</v>
      </c>
      <c r="J46" s="1">
        <v>0</v>
      </c>
      <c r="K46" s="5">
        <v>0</v>
      </c>
      <c r="L46" s="3">
        <v>0</v>
      </c>
      <c r="M46" s="1">
        <v>0</v>
      </c>
      <c r="N46" s="4">
        <v>0</v>
      </c>
      <c r="O46" s="46">
        <f t="shared" si="4"/>
        <v>0</v>
      </c>
    </row>
    <row r="47" spans="1:22" ht="15" thickBot="1">
      <c r="A47" s="9" t="s">
        <v>49</v>
      </c>
      <c r="B47" s="11">
        <f>B41*4</f>
        <v>16</v>
      </c>
      <c r="C47" s="3">
        <v>0</v>
      </c>
      <c r="D47" s="1">
        <v>0</v>
      </c>
      <c r="E47" s="5">
        <v>0</v>
      </c>
      <c r="F47" s="3">
        <v>0</v>
      </c>
      <c r="G47" s="1">
        <v>0</v>
      </c>
      <c r="H47" s="5">
        <v>0</v>
      </c>
      <c r="I47" s="3">
        <v>0</v>
      </c>
      <c r="J47" s="1">
        <v>0</v>
      </c>
      <c r="K47" s="5">
        <v>0</v>
      </c>
      <c r="L47" s="3">
        <v>0</v>
      </c>
      <c r="M47" s="1">
        <v>0</v>
      </c>
      <c r="N47" s="4">
        <v>0</v>
      </c>
      <c r="O47" s="46">
        <f>SUM(C47:N47)</f>
        <v>0</v>
      </c>
    </row>
    <row r="48" spans="1:22">
      <c r="A48" s="9" t="s">
        <v>7</v>
      </c>
      <c r="B48" s="11">
        <v>0</v>
      </c>
      <c r="C48" s="3">
        <v>0</v>
      </c>
      <c r="D48" s="1">
        <v>0</v>
      </c>
      <c r="E48" s="5">
        <v>0</v>
      </c>
      <c r="F48" s="3">
        <v>0</v>
      </c>
      <c r="G48" s="1">
        <v>0</v>
      </c>
      <c r="H48" s="5">
        <v>0</v>
      </c>
      <c r="I48" s="3">
        <v>0</v>
      </c>
      <c r="J48" s="1">
        <v>0</v>
      </c>
      <c r="K48" s="5">
        <v>0</v>
      </c>
      <c r="L48" s="3">
        <v>0</v>
      </c>
      <c r="M48" s="1">
        <v>0</v>
      </c>
      <c r="N48" s="4">
        <v>0</v>
      </c>
      <c r="O48" s="50">
        <f>SUM(C48:N48)</f>
        <v>0</v>
      </c>
    </row>
    <row r="49" spans="1:22">
      <c r="A49" s="9" t="s">
        <v>8</v>
      </c>
      <c r="B49" s="11">
        <v>0</v>
      </c>
      <c r="C49" s="3">
        <v>0</v>
      </c>
      <c r="D49" s="1">
        <v>0</v>
      </c>
      <c r="E49" s="5">
        <v>0</v>
      </c>
      <c r="F49" s="3">
        <v>0</v>
      </c>
      <c r="G49" s="1">
        <v>0</v>
      </c>
      <c r="H49" s="5">
        <v>0</v>
      </c>
      <c r="I49" s="3">
        <v>0</v>
      </c>
      <c r="J49" s="1">
        <v>0</v>
      </c>
      <c r="K49" s="5">
        <v>0</v>
      </c>
      <c r="L49" s="3">
        <v>0</v>
      </c>
      <c r="M49" s="1">
        <v>0</v>
      </c>
      <c r="N49" s="4">
        <v>0</v>
      </c>
      <c r="O49" s="50">
        <f t="shared" ref="O49:O54" si="5">SUM(C49:N49)</f>
        <v>0</v>
      </c>
    </row>
    <row r="50" spans="1:22">
      <c r="A50" s="9" t="s">
        <v>13</v>
      </c>
      <c r="B50" s="11">
        <v>0</v>
      </c>
      <c r="C50" s="3">
        <v>0</v>
      </c>
      <c r="D50" s="1">
        <v>0</v>
      </c>
      <c r="E50" s="5">
        <v>0</v>
      </c>
      <c r="F50" s="3">
        <v>0</v>
      </c>
      <c r="G50" s="1">
        <v>0</v>
      </c>
      <c r="H50" s="5">
        <v>0</v>
      </c>
      <c r="I50" s="3">
        <v>0</v>
      </c>
      <c r="J50" s="1">
        <v>0</v>
      </c>
      <c r="K50" s="5">
        <v>0</v>
      </c>
      <c r="L50" s="3">
        <v>0</v>
      </c>
      <c r="M50" s="1">
        <v>0</v>
      </c>
      <c r="N50" s="4">
        <v>0</v>
      </c>
      <c r="O50" s="50">
        <f t="shared" si="5"/>
        <v>0</v>
      </c>
    </row>
    <row r="51" spans="1:22">
      <c r="A51" s="9" t="s">
        <v>14</v>
      </c>
      <c r="B51" s="11">
        <v>0</v>
      </c>
      <c r="C51" s="3">
        <v>0</v>
      </c>
      <c r="D51" s="1">
        <v>0</v>
      </c>
      <c r="E51" s="5">
        <v>0</v>
      </c>
      <c r="F51" s="3">
        <v>0</v>
      </c>
      <c r="G51" s="1">
        <v>0</v>
      </c>
      <c r="H51" s="5">
        <v>0</v>
      </c>
      <c r="I51" s="3">
        <v>0</v>
      </c>
      <c r="J51" s="1">
        <v>0</v>
      </c>
      <c r="K51" s="5">
        <v>0</v>
      </c>
      <c r="L51" s="3">
        <v>0</v>
      </c>
      <c r="M51" s="1">
        <v>0</v>
      </c>
      <c r="N51" s="4">
        <v>0</v>
      </c>
      <c r="O51" s="50">
        <f t="shared" si="5"/>
        <v>0</v>
      </c>
    </row>
    <row r="52" spans="1:22">
      <c r="A52" s="9" t="s">
        <v>15</v>
      </c>
      <c r="B52" s="11">
        <v>0</v>
      </c>
      <c r="C52" s="3">
        <v>0</v>
      </c>
      <c r="D52" s="1">
        <v>0</v>
      </c>
      <c r="E52" s="5">
        <v>0</v>
      </c>
      <c r="F52" s="3">
        <v>0</v>
      </c>
      <c r="G52" s="1">
        <v>0</v>
      </c>
      <c r="H52" s="5">
        <v>0</v>
      </c>
      <c r="I52" s="3">
        <v>0</v>
      </c>
      <c r="J52" s="1">
        <v>0</v>
      </c>
      <c r="K52" s="5">
        <v>0</v>
      </c>
      <c r="L52" s="3">
        <v>0</v>
      </c>
      <c r="M52" s="1">
        <v>0</v>
      </c>
      <c r="N52" s="4">
        <v>0</v>
      </c>
      <c r="O52" s="50">
        <f t="shared" si="5"/>
        <v>0</v>
      </c>
      <c r="S52" s="130" t="s">
        <v>46</v>
      </c>
      <c r="T52" s="130"/>
      <c r="U52" s="130"/>
    </row>
    <row r="53" spans="1:22">
      <c r="A53" s="9" t="s">
        <v>4</v>
      </c>
      <c r="B53" s="11">
        <v>0</v>
      </c>
      <c r="C53" s="3">
        <v>0</v>
      </c>
      <c r="D53" s="1">
        <v>0</v>
      </c>
      <c r="E53" s="5">
        <v>0</v>
      </c>
      <c r="F53" s="3">
        <v>0</v>
      </c>
      <c r="G53" s="1">
        <v>0</v>
      </c>
      <c r="H53" s="5">
        <v>0</v>
      </c>
      <c r="I53" s="3">
        <v>0</v>
      </c>
      <c r="J53" s="1">
        <v>0</v>
      </c>
      <c r="K53" s="5">
        <v>0</v>
      </c>
      <c r="L53" s="3">
        <v>0</v>
      </c>
      <c r="M53" s="1">
        <v>0</v>
      </c>
      <c r="N53" s="4">
        <v>0</v>
      </c>
      <c r="O53" s="50">
        <f t="shared" si="5"/>
        <v>0</v>
      </c>
      <c r="S53" s="130"/>
      <c r="T53" s="130"/>
      <c r="U53" s="130"/>
    </row>
    <row r="54" spans="1:22" ht="18">
      <c r="A54" s="9" t="s">
        <v>12</v>
      </c>
      <c r="B54" s="11">
        <v>0</v>
      </c>
      <c r="C54" s="3">
        <v>0</v>
      </c>
      <c r="D54" s="1">
        <v>0</v>
      </c>
      <c r="E54" s="5">
        <v>0</v>
      </c>
      <c r="F54" s="3">
        <v>0</v>
      </c>
      <c r="G54" s="1">
        <v>0</v>
      </c>
      <c r="H54" s="5">
        <v>0</v>
      </c>
      <c r="I54" s="3">
        <v>0</v>
      </c>
      <c r="J54" s="1">
        <v>0</v>
      </c>
      <c r="K54" s="5">
        <v>0</v>
      </c>
      <c r="L54" s="3">
        <v>0</v>
      </c>
      <c r="M54" s="1">
        <v>0</v>
      </c>
      <c r="N54" s="4">
        <v>0</v>
      </c>
      <c r="O54" s="50">
        <f t="shared" si="5"/>
        <v>0</v>
      </c>
      <c r="T54" s="57">
        <f>(B41*8*22*12)+O36+O17</f>
        <v>30753</v>
      </c>
    </row>
    <row r="55" spans="1:22" ht="18" thickBot="1">
      <c r="A55" s="9" t="s">
        <v>30</v>
      </c>
      <c r="B55" s="11">
        <v>2</v>
      </c>
      <c r="C55" s="3">
        <v>0</v>
      </c>
      <c r="D55" s="63">
        <v>0</v>
      </c>
      <c r="E55" s="5">
        <v>0</v>
      </c>
      <c r="F55" s="3">
        <v>0</v>
      </c>
      <c r="G55" s="1">
        <v>0</v>
      </c>
      <c r="H55" s="5">
        <v>0</v>
      </c>
      <c r="I55" s="3">
        <v>0</v>
      </c>
      <c r="J55" s="1">
        <v>0</v>
      </c>
      <c r="K55" s="5">
        <v>0</v>
      </c>
      <c r="L55" s="3">
        <v>0</v>
      </c>
      <c r="M55" s="1">
        <v>0</v>
      </c>
      <c r="N55" s="4">
        <v>0</v>
      </c>
      <c r="O55" s="50">
        <f>SUM(C55:N55)</f>
        <v>0</v>
      </c>
      <c r="S55" s="134"/>
      <c r="T55" s="134"/>
    </row>
    <row r="56" spans="1:22" ht="18.600000000000001" thickBot="1">
      <c r="A56" s="10" t="s">
        <v>9</v>
      </c>
      <c r="B56" s="12"/>
      <c r="C56" s="64">
        <v>995</v>
      </c>
      <c r="D56" s="65">
        <v>818</v>
      </c>
      <c r="E56" s="66">
        <v>980</v>
      </c>
      <c r="F56" s="67">
        <v>0</v>
      </c>
      <c r="G56" s="68">
        <v>0</v>
      </c>
      <c r="H56" s="69">
        <v>0</v>
      </c>
      <c r="I56" s="7">
        <v>0</v>
      </c>
      <c r="J56" s="6">
        <v>0</v>
      </c>
      <c r="K56" s="8">
        <v>0</v>
      </c>
      <c r="L56" s="7">
        <v>0</v>
      </c>
      <c r="M56" s="6">
        <v>0</v>
      </c>
      <c r="N56" s="14">
        <v>0</v>
      </c>
      <c r="O56" s="52">
        <f>SUM(C56:N56)</f>
        <v>2793</v>
      </c>
      <c r="S56" s="131">
        <f>O56+O36+O17</f>
        <v>25098</v>
      </c>
      <c r="T56" s="132"/>
      <c r="U56" s="133" t="s">
        <v>45</v>
      </c>
      <c r="V56" s="133"/>
    </row>
    <row r="57" spans="1:22" ht="15" thickTop="1"/>
    <row r="60" spans="1:22" ht="21.6" thickBot="1">
      <c r="A60" s="2" t="s">
        <v>59</v>
      </c>
    </row>
    <row r="61" spans="1:22" ht="15.6" thickTop="1" thickBot="1">
      <c r="A61" s="58" t="s">
        <v>50</v>
      </c>
      <c r="B61" s="60">
        <v>4</v>
      </c>
      <c r="C61" s="127">
        <v>2018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9"/>
    </row>
    <row r="62" spans="1:22" ht="15.6" thickTop="1" thickBot="1">
      <c r="A62" s="15" t="s">
        <v>0</v>
      </c>
      <c r="B62" s="16" t="s">
        <v>10</v>
      </c>
      <c r="C62" s="17" t="s">
        <v>16</v>
      </c>
      <c r="D62" s="18" t="s">
        <v>17</v>
      </c>
      <c r="E62" s="19" t="s">
        <v>18</v>
      </c>
      <c r="F62" s="17" t="s">
        <v>19</v>
      </c>
      <c r="G62" s="18" t="s">
        <v>20</v>
      </c>
      <c r="H62" s="19" t="s">
        <v>21</v>
      </c>
      <c r="I62" s="17" t="s">
        <v>22</v>
      </c>
      <c r="J62" s="18" t="s">
        <v>23</v>
      </c>
      <c r="K62" s="19" t="s">
        <v>24</v>
      </c>
      <c r="L62" s="17" t="s">
        <v>25</v>
      </c>
      <c r="M62" s="18" t="s">
        <v>26</v>
      </c>
      <c r="N62" s="20" t="s">
        <v>27</v>
      </c>
      <c r="O62" s="49" t="s">
        <v>43</v>
      </c>
    </row>
    <row r="63" spans="1:22" ht="15" thickBot="1">
      <c r="A63" s="9" t="s">
        <v>1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ref="O63:O66" si="6">SUM(C63:N63)</f>
        <v>0</v>
      </c>
    </row>
    <row r="64" spans="1:22" ht="15" thickBot="1">
      <c r="A64" s="9" t="s">
        <v>2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22" ht="15" thickBot="1">
      <c r="A65" s="9" t="s">
        <v>5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22" ht="15" thickBot="1">
      <c r="A66" s="9" t="s">
        <v>3</v>
      </c>
      <c r="B66" s="11">
        <v>0</v>
      </c>
      <c r="C66" s="3">
        <v>0</v>
      </c>
      <c r="D66" s="1">
        <v>0</v>
      </c>
      <c r="E66" s="5">
        <v>0</v>
      </c>
      <c r="F66" s="3">
        <v>0</v>
      </c>
      <c r="G66" s="1">
        <v>0</v>
      </c>
      <c r="H66" s="5">
        <v>0</v>
      </c>
      <c r="I66" s="3">
        <v>0</v>
      </c>
      <c r="J66" s="1">
        <v>0</v>
      </c>
      <c r="K66" s="5">
        <v>0</v>
      </c>
      <c r="L66" s="3">
        <v>0</v>
      </c>
      <c r="M66" s="1">
        <v>0</v>
      </c>
      <c r="N66" s="4">
        <v>0</v>
      </c>
      <c r="O66" s="46">
        <f t="shared" si="6"/>
        <v>0</v>
      </c>
    </row>
    <row r="67" spans="1:22" ht="15" thickBot="1">
      <c r="A67" s="9" t="s">
        <v>49</v>
      </c>
      <c r="B67" s="11">
        <f>B61*4</f>
        <v>16</v>
      </c>
      <c r="C67" s="3">
        <v>0</v>
      </c>
      <c r="D67" s="1">
        <v>0</v>
      </c>
      <c r="E67" s="5">
        <v>0</v>
      </c>
      <c r="F67" s="3">
        <v>0</v>
      </c>
      <c r="G67" s="1">
        <v>0</v>
      </c>
      <c r="H67" s="5">
        <v>0</v>
      </c>
      <c r="I67" s="3">
        <v>0</v>
      </c>
      <c r="J67" s="1">
        <v>0</v>
      </c>
      <c r="K67" s="5">
        <v>0</v>
      </c>
      <c r="L67" s="3">
        <v>0</v>
      </c>
      <c r="M67" s="1">
        <v>0</v>
      </c>
      <c r="N67" s="4">
        <v>0</v>
      </c>
      <c r="O67" s="46">
        <f>SUM(C67:N67)</f>
        <v>0</v>
      </c>
    </row>
    <row r="68" spans="1:22">
      <c r="A68" s="9" t="s">
        <v>7</v>
      </c>
      <c r="B68" s="11">
        <v>0</v>
      </c>
      <c r="C68" s="3">
        <v>0</v>
      </c>
      <c r="D68" s="1">
        <v>0</v>
      </c>
      <c r="E68" s="5">
        <v>0</v>
      </c>
      <c r="F68" s="3">
        <v>0</v>
      </c>
      <c r="G68" s="1">
        <v>0</v>
      </c>
      <c r="H68" s="5">
        <v>0</v>
      </c>
      <c r="I68" s="3">
        <v>0</v>
      </c>
      <c r="J68" s="1">
        <v>0</v>
      </c>
      <c r="K68" s="5">
        <v>0</v>
      </c>
      <c r="L68" s="3">
        <v>0</v>
      </c>
      <c r="M68" s="1">
        <v>0</v>
      </c>
      <c r="N68" s="4">
        <v>0</v>
      </c>
      <c r="O68" s="50">
        <f>SUM(C68:N68)</f>
        <v>0</v>
      </c>
    </row>
    <row r="69" spans="1:22">
      <c r="A69" s="9" t="s">
        <v>8</v>
      </c>
      <c r="B69" s="11">
        <v>0</v>
      </c>
      <c r="C69" s="3">
        <v>0</v>
      </c>
      <c r="D69" s="1">
        <v>0</v>
      </c>
      <c r="E69" s="5">
        <v>0</v>
      </c>
      <c r="F69" s="3">
        <v>0</v>
      </c>
      <c r="G69" s="1">
        <v>0</v>
      </c>
      <c r="H69" s="5">
        <v>0</v>
      </c>
      <c r="I69" s="3">
        <v>0</v>
      </c>
      <c r="J69" s="1">
        <v>0</v>
      </c>
      <c r="K69" s="5">
        <v>0</v>
      </c>
      <c r="L69" s="3">
        <v>0</v>
      </c>
      <c r="M69" s="1">
        <v>0</v>
      </c>
      <c r="N69" s="4">
        <v>0</v>
      </c>
      <c r="O69" s="50">
        <f t="shared" ref="O69:O74" si="7">SUM(C69:N69)</f>
        <v>0</v>
      </c>
    </row>
    <row r="70" spans="1:22">
      <c r="A70" s="9" t="s">
        <v>13</v>
      </c>
      <c r="B70" s="11">
        <v>0</v>
      </c>
      <c r="C70" s="3">
        <v>0</v>
      </c>
      <c r="D70" s="1">
        <v>0</v>
      </c>
      <c r="E70" s="5">
        <v>0</v>
      </c>
      <c r="F70" s="3">
        <v>0</v>
      </c>
      <c r="G70" s="1">
        <v>0</v>
      </c>
      <c r="H70" s="5">
        <v>0</v>
      </c>
      <c r="I70" s="3">
        <v>0</v>
      </c>
      <c r="J70" s="1">
        <v>0</v>
      </c>
      <c r="K70" s="5">
        <v>0</v>
      </c>
      <c r="L70" s="3">
        <v>0</v>
      </c>
      <c r="M70" s="1">
        <v>0</v>
      </c>
      <c r="N70" s="4">
        <v>0</v>
      </c>
      <c r="O70" s="50">
        <f t="shared" si="7"/>
        <v>0</v>
      </c>
    </row>
    <row r="71" spans="1:22">
      <c r="A71" s="9" t="s">
        <v>14</v>
      </c>
      <c r="B71" s="11">
        <v>0</v>
      </c>
      <c r="C71" s="3">
        <v>0</v>
      </c>
      <c r="D71" s="1">
        <v>0</v>
      </c>
      <c r="E71" s="5">
        <v>0</v>
      </c>
      <c r="F71" s="3">
        <v>0</v>
      </c>
      <c r="G71" s="1">
        <v>0</v>
      </c>
      <c r="H71" s="5">
        <v>0</v>
      </c>
      <c r="I71" s="3">
        <v>0</v>
      </c>
      <c r="J71" s="1">
        <v>0</v>
      </c>
      <c r="K71" s="5">
        <v>0</v>
      </c>
      <c r="L71" s="3">
        <v>0</v>
      </c>
      <c r="M71" s="1">
        <v>0</v>
      </c>
      <c r="N71" s="4">
        <v>0</v>
      </c>
      <c r="O71" s="50">
        <f t="shared" si="7"/>
        <v>0</v>
      </c>
    </row>
    <row r="72" spans="1:22">
      <c r="A72" s="9" t="s">
        <v>15</v>
      </c>
      <c r="B72" s="11">
        <v>0</v>
      </c>
      <c r="C72" s="3">
        <v>0</v>
      </c>
      <c r="D72" s="1">
        <v>0</v>
      </c>
      <c r="E72" s="5">
        <v>0</v>
      </c>
      <c r="F72" s="3">
        <v>0</v>
      </c>
      <c r="G72" s="1">
        <v>0</v>
      </c>
      <c r="H72" s="5">
        <v>0</v>
      </c>
      <c r="I72" s="3">
        <v>0</v>
      </c>
      <c r="J72" s="1">
        <v>0</v>
      </c>
      <c r="K72" s="5">
        <v>0</v>
      </c>
      <c r="L72" s="3">
        <v>0</v>
      </c>
      <c r="M72" s="1">
        <v>0</v>
      </c>
      <c r="N72" s="4">
        <v>0</v>
      </c>
      <c r="O72" s="50">
        <f t="shared" si="7"/>
        <v>0</v>
      </c>
      <c r="S72" s="130" t="s">
        <v>46</v>
      </c>
      <c r="T72" s="130"/>
      <c r="U72" s="130"/>
    </row>
    <row r="73" spans="1:22">
      <c r="A73" s="9" t="s">
        <v>4</v>
      </c>
      <c r="B73" s="11">
        <v>0</v>
      </c>
      <c r="C73" s="3">
        <v>0</v>
      </c>
      <c r="D73" s="1">
        <v>0</v>
      </c>
      <c r="E73" s="5">
        <v>0</v>
      </c>
      <c r="F73" s="3">
        <v>0</v>
      </c>
      <c r="G73" s="1">
        <v>0</v>
      </c>
      <c r="H73" s="5">
        <v>0</v>
      </c>
      <c r="I73" s="3">
        <v>0</v>
      </c>
      <c r="J73" s="1">
        <v>0</v>
      </c>
      <c r="K73" s="5">
        <v>0</v>
      </c>
      <c r="L73" s="3">
        <v>0</v>
      </c>
      <c r="M73" s="1">
        <v>0</v>
      </c>
      <c r="N73" s="4">
        <v>0</v>
      </c>
      <c r="O73" s="50">
        <f t="shared" si="7"/>
        <v>0</v>
      </c>
      <c r="S73" s="130"/>
      <c r="T73" s="130"/>
      <c r="U73" s="130"/>
    </row>
    <row r="74" spans="1:22" ht="18">
      <c r="A74" s="9" t="s">
        <v>12</v>
      </c>
      <c r="B74" s="11">
        <v>0</v>
      </c>
      <c r="C74" s="3">
        <v>0</v>
      </c>
      <c r="D74" s="1">
        <v>0</v>
      </c>
      <c r="E74" s="5">
        <v>0</v>
      </c>
      <c r="F74" s="3">
        <v>0</v>
      </c>
      <c r="G74" s="1">
        <v>0</v>
      </c>
      <c r="H74" s="5">
        <v>0</v>
      </c>
      <c r="I74" s="3">
        <v>0</v>
      </c>
      <c r="J74" s="1">
        <v>0</v>
      </c>
      <c r="K74" s="5">
        <v>0</v>
      </c>
      <c r="L74" s="3">
        <v>0</v>
      </c>
      <c r="M74" s="1">
        <v>0</v>
      </c>
      <c r="N74" s="4">
        <v>0</v>
      </c>
      <c r="O74" s="50">
        <f t="shared" si="7"/>
        <v>0</v>
      </c>
      <c r="T74" s="57">
        <f>(B61*8*22*12)+O56+O37</f>
        <v>11241</v>
      </c>
    </row>
    <row r="75" spans="1:22" ht="18" thickBot="1">
      <c r="A75" s="9" t="s">
        <v>30</v>
      </c>
      <c r="B75" s="11">
        <v>2</v>
      </c>
      <c r="C75" s="3">
        <v>0</v>
      </c>
      <c r="D75" s="63">
        <v>0</v>
      </c>
      <c r="E75" s="5">
        <v>0</v>
      </c>
      <c r="F75" s="3">
        <v>0</v>
      </c>
      <c r="G75" s="1">
        <v>0</v>
      </c>
      <c r="H75" s="5">
        <v>0</v>
      </c>
      <c r="I75" s="3">
        <v>0</v>
      </c>
      <c r="J75" s="1">
        <v>0</v>
      </c>
      <c r="K75" s="5">
        <v>0</v>
      </c>
      <c r="L75" s="3">
        <v>0</v>
      </c>
      <c r="M75" s="1">
        <v>0</v>
      </c>
      <c r="N75" s="4">
        <v>0</v>
      </c>
      <c r="O75" s="50">
        <f>SUM(C75:N75)</f>
        <v>0</v>
      </c>
      <c r="S75" s="134"/>
      <c r="T75" s="134"/>
    </row>
    <row r="76" spans="1:22" ht="18.600000000000001" thickBot="1">
      <c r="A76" s="10" t="s">
        <v>9</v>
      </c>
      <c r="B76" s="12"/>
      <c r="C76" s="64">
        <v>995</v>
      </c>
      <c r="D76" s="65">
        <v>818</v>
      </c>
      <c r="E76" s="66">
        <v>980</v>
      </c>
      <c r="F76" s="67">
        <v>0</v>
      </c>
      <c r="G76" s="68">
        <v>0</v>
      </c>
      <c r="H76" s="69">
        <v>0</v>
      </c>
      <c r="I76" s="7">
        <v>0</v>
      </c>
      <c r="J76" s="6">
        <v>0</v>
      </c>
      <c r="K76" s="8">
        <v>0</v>
      </c>
      <c r="L76" s="7">
        <v>0</v>
      </c>
      <c r="M76" s="6">
        <v>0</v>
      </c>
      <c r="N76" s="14">
        <v>0</v>
      </c>
      <c r="O76" s="52">
        <f>SUM(C76:N76)</f>
        <v>2793</v>
      </c>
      <c r="S76" s="131">
        <f>O76+O56+O37</f>
        <v>5586</v>
      </c>
      <c r="T76" s="132"/>
      <c r="U76" s="133" t="s">
        <v>45</v>
      </c>
      <c r="V76" s="133"/>
    </row>
    <row r="77" spans="1:22" ht="15" thickTop="1"/>
  </sheetData>
  <mergeCells count="20">
    <mergeCell ref="C61:N61"/>
    <mergeCell ref="S72:U73"/>
    <mergeCell ref="S75:T75"/>
    <mergeCell ref="S76:T76"/>
    <mergeCell ref="U76:V76"/>
    <mergeCell ref="S55:T55"/>
    <mergeCell ref="S56:T56"/>
    <mergeCell ref="U56:V56"/>
    <mergeCell ref="S32:U33"/>
    <mergeCell ref="S35:T35"/>
    <mergeCell ref="S36:T36"/>
    <mergeCell ref="U36:V36"/>
    <mergeCell ref="C41:N41"/>
    <mergeCell ref="S52:U53"/>
    <mergeCell ref="C2:N2"/>
    <mergeCell ref="S14:U15"/>
    <mergeCell ref="S17:T17"/>
    <mergeCell ref="S18:T18"/>
    <mergeCell ref="U18:V18"/>
    <mergeCell ref="C21:N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6"/>
  <sheetViews>
    <sheetView topLeftCell="A99" zoomScale="75" zoomScaleNormal="75" workbookViewId="0">
      <pane xSplit="1" ySplit="2" topLeftCell="H101" activePane="bottomRight" state="frozen"/>
      <selection activeCell="A99" sqref="A99"/>
      <selection pane="topRight" activeCell="B99" sqref="B99"/>
      <selection pane="bottomLeft" activeCell="A101" sqref="A101"/>
      <selection pane="bottomRight" activeCell="N116" sqref="N116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1.6640625" customWidth="1"/>
    <col min="10" max="10" width="11.109375" customWidth="1"/>
    <col min="11" max="11" width="10.6640625" customWidth="1"/>
    <col min="12" max="12" width="11.109375" customWidth="1"/>
    <col min="13" max="13" width="10.5546875" customWidth="1"/>
    <col min="14" max="14" width="10.21875" customWidth="1"/>
    <col min="15" max="15" width="10.88671875" style="51" customWidth="1"/>
    <col min="16" max="18" width="0" hidden="1" customWidth="1"/>
    <col min="20" max="20" width="16.5546875" customWidth="1"/>
  </cols>
  <sheetData>
    <row r="1" spans="1:21" ht="21.6" thickBot="1">
      <c r="A1" s="2" t="s">
        <v>32</v>
      </c>
    </row>
    <row r="2" spans="1:21" ht="15.6" thickTop="1" thickBot="1">
      <c r="C2" s="127">
        <v>2016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1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49" t="s">
        <v>43</v>
      </c>
    </row>
    <row r="4" spans="1:21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21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21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21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21" ht="15" thickBot="1">
      <c r="A8" s="9" t="s">
        <v>6</v>
      </c>
      <c r="B8" s="11" t="s">
        <v>11</v>
      </c>
      <c r="C8" s="21">
        <v>2</v>
      </c>
      <c r="D8" s="22">
        <v>10</v>
      </c>
      <c r="E8" s="23">
        <v>4</v>
      </c>
      <c r="F8" s="21">
        <v>5</v>
      </c>
      <c r="G8" s="1">
        <v>7</v>
      </c>
      <c r="H8" s="5">
        <v>7</v>
      </c>
      <c r="I8" s="3">
        <v>6</v>
      </c>
      <c r="J8" s="1">
        <v>0</v>
      </c>
      <c r="K8" s="5">
        <v>0</v>
      </c>
      <c r="L8" s="3">
        <v>0</v>
      </c>
      <c r="M8" s="1">
        <v>0</v>
      </c>
      <c r="N8" s="4">
        <v>0</v>
      </c>
      <c r="O8" s="46">
        <f>SUM(C8:N8)</f>
        <v>41</v>
      </c>
    </row>
    <row r="9" spans="1:21">
      <c r="A9" s="9" t="s">
        <v>7</v>
      </c>
      <c r="B9" s="11">
        <v>0</v>
      </c>
      <c r="C9" s="21">
        <v>0</v>
      </c>
      <c r="D9" s="22">
        <v>0</v>
      </c>
      <c r="E9" s="23">
        <v>0</v>
      </c>
      <c r="F9" s="21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4">
        <v>0</v>
      </c>
      <c r="O9" s="50">
        <f>SUM(C9:N9)</f>
        <v>0</v>
      </c>
    </row>
    <row r="10" spans="1:2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50">
        <f t="shared" ref="O10:O15" si="1">SUM(C10:N10)</f>
        <v>0</v>
      </c>
    </row>
    <row r="11" spans="1:2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50">
        <f t="shared" si="1"/>
        <v>0</v>
      </c>
    </row>
    <row r="12" spans="1:21">
      <c r="A12" s="9" t="s">
        <v>14</v>
      </c>
      <c r="B12" s="11">
        <v>0</v>
      </c>
      <c r="C12" s="21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50">
        <f t="shared" si="1"/>
        <v>0</v>
      </c>
    </row>
    <row r="13" spans="1:2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50">
        <f t="shared" si="1"/>
        <v>0</v>
      </c>
    </row>
    <row r="14" spans="1:2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50">
        <f t="shared" si="1"/>
        <v>0</v>
      </c>
      <c r="S14" s="130" t="s">
        <v>46</v>
      </c>
      <c r="T14" s="130"/>
      <c r="U14" s="130"/>
    </row>
    <row r="15" spans="1:2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50">
        <f t="shared" si="1"/>
        <v>0</v>
      </c>
      <c r="S15" s="130"/>
      <c r="T15" s="130"/>
      <c r="U15" s="130"/>
    </row>
    <row r="16" spans="1:21" ht="18">
      <c r="A16" s="9" t="s">
        <v>30</v>
      </c>
      <c r="B16" s="11" t="s">
        <v>31</v>
      </c>
      <c r="C16" s="3">
        <v>0</v>
      </c>
      <c r="D16" s="1">
        <v>1</v>
      </c>
      <c r="E16" s="5">
        <v>0</v>
      </c>
      <c r="F16" s="3">
        <v>1</v>
      </c>
      <c r="G16" s="1">
        <v>0</v>
      </c>
      <c r="H16" s="5">
        <v>0</v>
      </c>
      <c r="I16" s="3">
        <v>0</v>
      </c>
      <c r="J16" s="1">
        <v>0</v>
      </c>
      <c r="K16" s="5">
        <v>0</v>
      </c>
      <c r="L16" s="3">
        <v>1</v>
      </c>
      <c r="M16" s="1">
        <v>0</v>
      </c>
      <c r="N16" s="4">
        <v>0</v>
      </c>
      <c r="O16" s="50">
        <f>SUM(C16:N16)</f>
        <v>3</v>
      </c>
      <c r="T16" s="45">
        <f>0.2*300000</f>
        <v>60000</v>
      </c>
    </row>
    <row r="17" spans="1:22" ht="18" thickBot="1">
      <c r="A17" s="10" t="s">
        <v>9</v>
      </c>
      <c r="B17" s="12"/>
      <c r="C17" s="27">
        <v>1497.5</v>
      </c>
      <c r="D17" s="27">
        <v>1456.5</v>
      </c>
      <c r="E17" s="28">
        <v>1644</v>
      </c>
      <c r="F17" s="7">
        <v>1444</v>
      </c>
      <c r="G17" s="6">
        <v>2221.5</v>
      </c>
      <c r="H17" s="8">
        <v>1984</v>
      </c>
      <c r="I17" s="7">
        <v>2141.5</v>
      </c>
      <c r="J17" s="6">
        <v>1891</v>
      </c>
      <c r="K17" s="8">
        <v>1811.5</v>
      </c>
      <c r="L17" s="7">
        <v>2039.5</v>
      </c>
      <c r="M17" s="6">
        <v>1956</v>
      </c>
      <c r="N17" s="14">
        <v>1999</v>
      </c>
      <c r="O17" s="52">
        <f>SUM(C17:N17)</f>
        <v>22086</v>
      </c>
      <c r="S17" s="134"/>
      <c r="T17" s="134"/>
    </row>
    <row r="18" spans="1:22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S18" s="131">
        <f>T16-O17</f>
        <v>37914</v>
      </c>
      <c r="T18" s="132"/>
      <c r="U18" s="133" t="s">
        <v>45</v>
      </c>
      <c r="V18" s="133"/>
    </row>
    <row r="20" spans="1:22" ht="21.6" thickBot="1">
      <c r="A20" s="2" t="s">
        <v>48</v>
      </c>
    </row>
    <row r="21" spans="1:22" ht="15.6" thickTop="1" thickBot="1">
      <c r="A21" s="58" t="s">
        <v>50</v>
      </c>
      <c r="B21" s="60">
        <v>8</v>
      </c>
      <c r="C21" s="127">
        <v>2017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22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49" t="s">
        <v>43</v>
      </c>
    </row>
    <row r="23" spans="1:22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22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22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22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22" ht="15" thickBot="1">
      <c r="A27" s="9" t="s">
        <v>49</v>
      </c>
      <c r="B27" s="11">
        <f>B21*4</f>
        <v>32</v>
      </c>
      <c r="C27" s="21">
        <v>24</v>
      </c>
      <c r="D27" s="22">
        <v>23</v>
      </c>
      <c r="E27" s="23">
        <v>34</v>
      </c>
      <c r="F27" s="21">
        <v>32</v>
      </c>
      <c r="G27" s="1">
        <v>32</v>
      </c>
      <c r="H27" s="5">
        <v>34</v>
      </c>
      <c r="I27" s="3">
        <v>34</v>
      </c>
      <c r="J27" s="1">
        <v>33</v>
      </c>
      <c r="K27" s="5">
        <v>32</v>
      </c>
      <c r="L27" s="3">
        <v>32</v>
      </c>
      <c r="M27" s="70">
        <v>32</v>
      </c>
      <c r="N27" s="4">
        <v>32</v>
      </c>
      <c r="O27" s="46">
        <f>SUM(C27:N27)</f>
        <v>374</v>
      </c>
    </row>
    <row r="28" spans="1:22">
      <c r="A28" s="9" t="s">
        <v>7</v>
      </c>
      <c r="B28" s="11">
        <v>0</v>
      </c>
      <c r="C28" s="21">
        <v>0</v>
      </c>
      <c r="D28" s="22">
        <v>0</v>
      </c>
      <c r="E28" s="23">
        <v>0</v>
      </c>
      <c r="F28" s="21">
        <v>0</v>
      </c>
      <c r="G28" s="1">
        <v>0</v>
      </c>
      <c r="H28" s="5">
        <v>0</v>
      </c>
      <c r="I28" s="3">
        <v>0</v>
      </c>
      <c r="J28" s="1">
        <v>0</v>
      </c>
      <c r="K28" s="5">
        <v>0</v>
      </c>
      <c r="L28" s="3">
        <v>0</v>
      </c>
      <c r="M28" s="1">
        <v>0</v>
      </c>
      <c r="N28" s="4">
        <v>0</v>
      </c>
      <c r="O28" s="50">
        <f>SUM(C28:N28)</f>
        <v>0</v>
      </c>
    </row>
    <row r="29" spans="1:22">
      <c r="A29" s="9" t="s">
        <v>8</v>
      </c>
      <c r="B29" s="11">
        <v>0</v>
      </c>
      <c r="C29" s="3">
        <v>0</v>
      </c>
      <c r="D29" s="1">
        <v>0</v>
      </c>
      <c r="E29" s="5">
        <v>0</v>
      </c>
      <c r="F29" s="3">
        <v>0</v>
      </c>
      <c r="G29" s="1">
        <v>0</v>
      </c>
      <c r="H29" s="5">
        <v>0</v>
      </c>
      <c r="I29" s="3">
        <v>0</v>
      </c>
      <c r="J29" s="1">
        <v>0</v>
      </c>
      <c r="K29" s="5">
        <v>0</v>
      </c>
      <c r="L29" s="3">
        <v>0</v>
      </c>
      <c r="M29" s="1">
        <v>0</v>
      </c>
      <c r="N29" s="4">
        <v>0</v>
      </c>
      <c r="O29" s="50">
        <f t="shared" ref="O29:O34" si="3">SUM(C29:N29)</f>
        <v>0</v>
      </c>
    </row>
    <row r="30" spans="1:22">
      <c r="A30" s="9" t="s">
        <v>13</v>
      </c>
      <c r="B30" s="11">
        <v>0</v>
      </c>
      <c r="C30" s="3">
        <v>0</v>
      </c>
      <c r="D30" s="1">
        <v>0</v>
      </c>
      <c r="E30" s="5">
        <v>0</v>
      </c>
      <c r="F30" s="3">
        <v>0</v>
      </c>
      <c r="G30" s="1">
        <v>0</v>
      </c>
      <c r="H30" s="5">
        <v>0</v>
      </c>
      <c r="I30" s="3">
        <v>0</v>
      </c>
      <c r="J30" s="1">
        <v>0</v>
      </c>
      <c r="K30" s="5">
        <v>0</v>
      </c>
      <c r="L30" s="3">
        <v>0</v>
      </c>
      <c r="M30" s="1">
        <v>0</v>
      </c>
      <c r="N30" s="4">
        <v>0</v>
      </c>
      <c r="O30" s="50">
        <f t="shared" si="3"/>
        <v>0</v>
      </c>
    </row>
    <row r="31" spans="1:22" ht="14.4" customHeight="1">
      <c r="A31" s="9" t="s">
        <v>14</v>
      </c>
      <c r="B31" s="11">
        <v>0</v>
      </c>
      <c r="C31" s="21">
        <v>0</v>
      </c>
      <c r="D31" s="1">
        <v>0</v>
      </c>
      <c r="E31" s="5">
        <v>0</v>
      </c>
      <c r="F31" s="3">
        <v>0</v>
      </c>
      <c r="G31" s="1">
        <v>0</v>
      </c>
      <c r="H31" s="5">
        <v>0</v>
      </c>
      <c r="I31" s="3">
        <v>0</v>
      </c>
      <c r="J31" s="1">
        <v>0</v>
      </c>
      <c r="K31" s="5">
        <v>0</v>
      </c>
      <c r="L31" s="3">
        <v>0</v>
      </c>
      <c r="M31" s="1">
        <v>0</v>
      </c>
      <c r="N31" s="4">
        <v>0</v>
      </c>
      <c r="O31" s="50">
        <f t="shared" si="3"/>
        <v>0</v>
      </c>
      <c r="R31" s="55"/>
      <c r="S31" s="55"/>
      <c r="T31" s="55"/>
    </row>
    <row r="32" spans="1:22" ht="14.4" customHeight="1">
      <c r="A32" s="9" t="s">
        <v>15</v>
      </c>
      <c r="B32" s="11">
        <v>0</v>
      </c>
      <c r="C32" s="3">
        <v>0</v>
      </c>
      <c r="D32" s="1">
        <v>0</v>
      </c>
      <c r="E32" s="5">
        <v>0</v>
      </c>
      <c r="F32" s="3">
        <v>0</v>
      </c>
      <c r="G32" s="1">
        <v>0</v>
      </c>
      <c r="H32" s="5">
        <v>0</v>
      </c>
      <c r="I32" s="3">
        <v>0</v>
      </c>
      <c r="J32" s="1">
        <v>0</v>
      </c>
      <c r="K32" s="5">
        <v>0</v>
      </c>
      <c r="L32" s="3">
        <v>0</v>
      </c>
      <c r="M32" s="1">
        <v>0</v>
      </c>
      <c r="N32" s="4">
        <v>0</v>
      </c>
      <c r="O32" s="50">
        <f t="shared" si="3"/>
        <v>0</v>
      </c>
      <c r="R32" s="55"/>
      <c r="S32" s="55"/>
      <c r="T32" s="55"/>
    </row>
    <row r="33" spans="1:22" ht="14.4" customHeight="1">
      <c r="A33" s="9" t="s">
        <v>4</v>
      </c>
      <c r="B33" s="11">
        <v>0</v>
      </c>
      <c r="C33" s="3">
        <v>0</v>
      </c>
      <c r="D33" s="1">
        <v>0</v>
      </c>
      <c r="E33" s="5">
        <v>0</v>
      </c>
      <c r="F33" s="3">
        <v>0</v>
      </c>
      <c r="G33" s="1">
        <v>0</v>
      </c>
      <c r="H33" s="5">
        <v>0</v>
      </c>
      <c r="I33" s="3">
        <v>0</v>
      </c>
      <c r="J33" s="1">
        <v>0</v>
      </c>
      <c r="K33" s="5">
        <v>0</v>
      </c>
      <c r="L33" s="3">
        <v>0</v>
      </c>
      <c r="M33" s="1">
        <v>0</v>
      </c>
      <c r="N33" s="4">
        <v>0</v>
      </c>
      <c r="O33" s="50">
        <f t="shared" si="3"/>
        <v>0</v>
      </c>
      <c r="S33" s="130" t="s">
        <v>56</v>
      </c>
      <c r="T33" s="130"/>
      <c r="U33" s="130"/>
    </row>
    <row r="34" spans="1:22" ht="19.8" customHeight="1">
      <c r="A34" s="9" t="s">
        <v>12</v>
      </c>
      <c r="B34" s="11">
        <v>0</v>
      </c>
      <c r="C34" s="3">
        <v>0</v>
      </c>
      <c r="D34" s="1">
        <v>0</v>
      </c>
      <c r="E34" s="5">
        <v>0</v>
      </c>
      <c r="F34" s="3">
        <v>0</v>
      </c>
      <c r="G34" s="1">
        <v>0</v>
      </c>
      <c r="H34" s="5">
        <v>0</v>
      </c>
      <c r="I34" s="3">
        <v>0</v>
      </c>
      <c r="J34" s="1">
        <v>0</v>
      </c>
      <c r="K34" s="5">
        <v>0</v>
      </c>
      <c r="L34" s="3">
        <v>0</v>
      </c>
      <c r="M34" s="1">
        <v>0</v>
      </c>
      <c r="N34" s="4">
        <v>0</v>
      </c>
      <c r="O34" s="50">
        <f t="shared" si="3"/>
        <v>0</v>
      </c>
      <c r="S34" s="130"/>
      <c r="T34" s="130"/>
      <c r="U34" s="130"/>
    </row>
    <row r="35" spans="1:22" ht="18.600000000000001" thickBot="1">
      <c r="A35" s="9" t="s">
        <v>30</v>
      </c>
      <c r="B35" s="11" t="s">
        <v>31</v>
      </c>
      <c r="C35" s="3">
        <v>1</v>
      </c>
      <c r="D35" s="1">
        <v>0</v>
      </c>
      <c r="E35" s="5">
        <v>0</v>
      </c>
      <c r="F35" s="3">
        <v>1</v>
      </c>
      <c r="G35" s="1">
        <v>0</v>
      </c>
      <c r="H35" s="5">
        <v>0</v>
      </c>
      <c r="I35" s="3">
        <v>0</v>
      </c>
      <c r="J35" s="1">
        <v>0</v>
      </c>
      <c r="K35" s="5">
        <v>0</v>
      </c>
      <c r="L35" s="3">
        <v>0</v>
      </c>
      <c r="M35" s="1">
        <v>1</v>
      </c>
      <c r="N35" s="4">
        <v>0</v>
      </c>
      <c r="O35" s="50">
        <f>SUM(C35:N35)</f>
        <v>3</v>
      </c>
      <c r="R35" s="135"/>
      <c r="S35" s="135"/>
      <c r="T35" s="57">
        <f>S18/2</f>
        <v>18957</v>
      </c>
      <c r="U35" s="56"/>
    </row>
    <row r="36" spans="1:22" ht="18.600000000000001" thickBot="1">
      <c r="A36" s="10" t="s">
        <v>9</v>
      </c>
      <c r="B36" s="12"/>
      <c r="C36" s="27">
        <v>2306</v>
      </c>
      <c r="D36" s="27">
        <v>3642</v>
      </c>
      <c r="E36" s="28">
        <v>2288.6999999999998</v>
      </c>
      <c r="F36" s="7">
        <v>2039.2</v>
      </c>
      <c r="G36" s="6">
        <v>2099.1999999999998</v>
      </c>
      <c r="H36" s="8">
        <v>2100</v>
      </c>
      <c r="I36" s="7">
        <v>2073</v>
      </c>
      <c r="J36" s="6">
        <v>2136</v>
      </c>
      <c r="K36" s="8">
        <v>1951</v>
      </c>
      <c r="L36" s="7">
        <v>2128</v>
      </c>
      <c r="M36" s="6">
        <v>2278</v>
      </c>
      <c r="N36" s="14">
        <v>1894.2</v>
      </c>
      <c r="O36" s="52">
        <f>SUM(C36:N36)</f>
        <v>26935.300000000003</v>
      </c>
      <c r="S36" s="131">
        <f>T35-O36</f>
        <v>-7978.3000000000029</v>
      </c>
      <c r="T36" s="132"/>
      <c r="U36" s="133" t="s">
        <v>45</v>
      </c>
      <c r="V36" s="133"/>
    </row>
    <row r="37" spans="1:22" ht="18.600000000000001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R37" s="135"/>
      <c r="S37" s="135"/>
      <c r="T37" s="136"/>
      <c r="U37" s="136"/>
    </row>
    <row r="39" spans="1:22" ht="15" thickBot="1"/>
    <row r="40" spans="1:22" ht="15.6" thickTop="1" thickBot="1">
      <c r="A40" s="58" t="s">
        <v>50</v>
      </c>
      <c r="B40" s="60">
        <v>8</v>
      </c>
      <c r="C40" s="127">
        <v>2018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9"/>
    </row>
    <row r="41" spans="1:22" ht="15.6" thickTop="1" thickBot="1">
      <c r="A41" s="15" t="s">
        <v>0</v>
      </c>
      <c r="B41" s="16" t="s">
        <v>10</v>
      </c>
      <c r="C41" s="17" t="s">
        <v>16</v>
      </c>
      <c r="D41" s="18" t="s">
        <v>17</v>
      </c>
      <c r="E41" s="19" t="s">
        <v>18</v>
      </c>
      <c r="F41" s="17" t="s">
        <v>19</v>
      </c>
      <c r="G41" s="18" t="s">
        <v>20</v>
      </c>
      <c r="H41" s="19" t="s">
        <v>21</v>
      </c>
      <c r="I41" s="17" t="s">
        <v>22</v>
      </c>
      <c r="J41" s="18" t="s">
        <v>23</v>
      </c>
      <c r="K41" s="19" t="s">
        <v>24</v>
      </c>
      <c r="L41" s="17" t="s">
        <v>25</v>
      </c>
      <c r="M41" s="18" t="s">
        <v>26</v>
      </c>
      <c r="N41" s="20" t="s">
        <v>27</v>
      </c>
      <c r="O41" s="49" t="s">
        <v>43</v>
      </c>
    </row>
    <row r="42" spans="1:22" ht="15" thickBot="1">
      <c r="A42" s="9" t="s">
        <v>1</v>
      </c>
      <c r="B42" s="11">
        <v>0</v>
      </c>
      <c r="C42" s="3">
        <v>0</v>
      </c>
      <c r="D42" s="1">
        <v>0</v>
      </c>
      <c r="E42" s="5">
        <v>0</v>
      </c>
      <c r="F42" s="3">
        <v>0</v>
      </c>
      <c r="G42" s="1">
        <v>0</v>
      </c>
      <c r="H42" s="5">
        <v>0</v>
      </c>
      <c r="I42" s="3">
        <v>0</v>
      </c>
      <c r="J42" s="1">
        <v>0</v>
      </c>
      <c r="K42" s="5">
        <v>0</v>
      </c>
      <c r="L42" s="3">
        <v>0</v>
      </c>
      <c r="M42" s="1">
        <v>0</v>
      </c>
      <c r="N42" s="4">
        <v>0</v>
      </c>
      <c r="O42" s="46">
        <f t="shared" ref="O42:O45" si="4">SUM(C42:N42)</f>
        <v>0</v>
      </c>
    </row>
    <row r="43" spans="1:22" ht="15" thickBot="1">
      <c r="A43" s="9" t="s">
        <v>2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si="4"/>
        <v>0</v>
      </c>
    </row>
    <row r="44" spans="1:22" ht="15" thickBot="1">
      <c r="A44" s="9" t="s">
        <v>5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22" ht="15" thickBot="1">
      <c r="A45" s="9" t="s">
        <v>3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22" ht="15" thickBot="1">
      <c r="A46" s="9" t="s">
        <v>49</v>
      </c>
      <c r="B46" s="11">
        <f>B40*4</f>
        <v>32</v>
      </c>
      <c r="C46" s="21">
        <v>32</v>
      </c>
      <c r="D46" s="22">
        <v>32</v>
      </c>
      <c r="E46" s="23">
        <v>32</v>
      </c>
      <c r="F46" s="21">
        <v>34</v>
      </c>
      <c r="G46" s="1">
        <v>33</v>
      </c>
      <c r="H46" s="5">
        <v>34</v>
      </c>
      <c r="I46" s="3">
        <v>34</v>
      </c>
      <c r="J46" s="1">
        <v>33</v>
      </c>
      <c r="K46" s="75">
        <v>34</v>
      </c>
      <c r="L46" s="3">
        <v>33</v>
      </c>
      <c r="M46" s="22">
        <v>34</v>
      </c>
      <c r="N46" s="4">
        <v>32</v>
      </c>
      <c r="O46" s="46">
        <f>SUM(C46:N46)</f>
        <v>397</v>
      </c>
    </row>
    <row r="47" spans="1:22">
      <c r="A47" s="9" t="s">
        <v>7</v>
      </c>
      <c r="B47" s="11">
        <v>0</v>
      </c>
      <c r="C47" s="21">
        <v>0</v>
      </c>
      <c r="D47" s="22">
        <v>0</v>
      </c>
      <c r="E47" s="23">
        <v>0</v>
      </c>
      <c r="F47" s="21">
        <v>0</v>
      </c>
      <c r="G47" s="1">
        <v>0</v>
      </c>
      <c r="H47" s="5">
        <v>0</v>
      </c>
      <c r="I47" s="3">
        <v>0</v>
      </c>
      <c r="J47" s="1">
        <v>0</v>
      </c>
      <c r="K47" s="74">
        <v>0</v>
      </c>
      <c r="L47" s="3">
        <v>0</v>
      </c>
      <c r="M47" s="1">
        <v>0</v>
      </c>
      <c r="N47" s="4">
        <v>0</v>
      </c>
      <c r="O47" s="50">
        <f>SUM(C47:N47)</f>
        <v>0</v>
      </c>
    </row>
    <row r="48" spans="1:22">
      <c r="A48" s="9" t="s">
        <v>8</v>
      </c>
      <c r="B48" s="11">
        <v>0</v>
      </c>
      <c r="C48" s="3">
        <v>0</v>
      </c>
      <c r="D48" s="1">
        <v>0</v>
      </c>
      <c r="E48" s="5">
        <v>0</v>
      </c>
      <c r="F48" s="3">
        <v>0</v>
      </c>
      <c r="G48" s="1">
        <v>0</v>
      </c>
      <c r="H48" s="5">
        <v>0</v>
      </c>
      <c r="I48" s="3">
        <v>0</v>
      </c>
      <c r="J48" s="1">
        <v>0</v>
      </c>
      <c r="K48" s="74">
        <v>0</v>
      </c>
      <c r="L48" s="3">
        <v>0</v>
      </c>
      <c r="M48" s="1">
        <v>0</v>
      </c>
      <c r="N48" s="4">
        <v>0</v>
      </c>
      <c r="O48" s="50">
        <f t="shared" ref="O48:O53" si="5">SUM(C48:N48)</f>
        <v>0</v>
      </c>
    </row>
    <row r="49" spans="1:22">
      <c r="A49" s="9" t="s">
        <v>13</v>
      </c>
      <c r="B49" s="11">
        <v>0</v>
      </c>
      <c r="C49" s="3">
        <v>0</v>
      </c>
      <c r="D49" s="1">
        <v>0</v>
      </c>
      <c r="E49" s="5">
        <v>0</v>
      </c>
      <c r="F49" s="3">
        <v>0</v>
      </c>
      <c r="G49" s="1">
        <v>0</v>
      </c>
      <c r="H49" s="5">
        <v>0</v>
      </c>
      <c r="I49" s="3">
        <v>0</v>
      </c>
      <c r="J49" s="1">
        <v>0</v>
      </c>
      <c r="K49" s="74">
        <v>0</v>
      </c>
      <c r="L49" s="3">
        <v>0</v>
      </c>
      <c r="M49" s="1">
        <v>0</v>
      </c>
      <c r="N49" s="4">
        <v>0</v>
      </c>
      <c r="O49" s="50">
        <f t="shared" si="5"/>
        <v>0</v>
      </c>
    </row>
    <row r="50" spans="1:22" ht="14.4" customHeight="1">
      <c r="A50" s="9" t="s">
        <v>14</v>
      </c>
      <c r="B50" s="11">
        <v>0</v>
      </c>
      <c r="C50" s="21">
        <v>0</v>
      </c>
      <c r="D50" s="1">
        <v>0</v>
      </c>
      <c r="E50" s="5">
        <v>0</v>
      </c>
      <c r="F50" s="3">
        <v>0</v>
      </c>
      <c r="G50" s="1">
        <v>0</v>
      </c>
      <c r="H50" s="5">
        <v>0</v>
      </c>
      <c r="I50" s="3">
        <v>0</v>
      </c>
      <c r="J50" s="1">
        <v>0</v>
      </c>
      <c r="K50" s="74">
        <v>0</v>
      </c>
      <c r="L50" s="3">
        <v>0</v>
      </c>
      <c r="M50" s="1">
        <v>0</v>
      </c>
      <c r="N50" s="4">
        <v>0</v>
      </c>
      <c r="O50" s="50">
        <f t="shared" si="5"/>
        <v>0</v>
      </c>
      <c r="R50" s="55"/>
      <c r="S50" s="55"/>
      <c r="T50" s="55"/>
    </row>
    <row r="51" spans="1:22" ht="14.4" customHeight="1">
      <c r="A51" s="9" t="s">
        <v>15</v>
      </c>
      <c r="B51" s="11">
        <v>0</v>
      </c>
      <c r="C51" s="3">
        <v>0</v>
      </c>
      <c r="D51" s="1">
        <v>0</v>
      </c>
      <c r="E51" s="5">
        <v>0</v>
      </c>
      <c r="F51" s="3">
        <v>0</v>
      </c>
      <c r="G51" s="1">
        <v>0</v>
      </c>
      <c r="H51" s="5">
        <v>0</v>
      </c>
      <c r="I51" s="3">
        <v>0</v>
      </c>
      <c r="J51" s="1">
        <v>0</v>
      </c>
      <c r="K51" s="74">
        <v>0</v>
      </c>
      <c r="L51" s="3">
        <v>0</v>
      </c>
      <c r="M51" s="1">
        <v>0</v>
      </c>
      <c r="N51" s="4">
        <v>0</v>
      </c>
      <c r="O51" s="50">
        <f t="shared" si="5"/>
        <v>0</v>
      </c>
      <c r="R51" s="55"/>
      <c r="S51" s="55"/>
      <c r="T51" s="55"/>
    </row>
    <row r="52" spans="1:22" ht="14.4" customHeight="1">
      <c r="A52" s="9" t="s">
        <v>4</v>
      </c>
      <c r="B52" s="11">
        <v>0</v>
      </c>
      <c r="C52" s="3">
        <v>0</v>
      </c>
      <c r="D52" s="1">
        <v>0</v>
      </c>
      <c r="E52" s="5">
        <v>0</v>
      </c>
      <c r="F52" s="3">
        <v>0</v>
      </c>
      <c r="G52" s="1">
        <v>0</v>
      </c>
      <c r="H52" s="5">
        <v>0</v>
      </c>
      <c r="I52" s="3">
        <v>0</v>
      </c>
      <c r="J52" s="1">
        <v>0</v>
      </c>
      <c r="K52" s="74">
        <v>0</v>
      </c>
      <c r="L52" s="3">
        <v>0</v>
      </c>
      <c r="M52" s="1">
        <v>0</v>
      </c>
      <c r="N52" s="4">
        <v>0</v>
      </c>
      <c r="O52" s="50">
        <f t="shared" si="5"/>
        <v>0</v>
      </c>
      <c r="S52" s="130" t="s">
        <v>46</v>
      </c>
      <c r="T52" s="130"/>
      <c r="U52" s="130"/>
    </row>
    <row r="53" spans="1:22" ht="19.8" customHeight="1">
      <c r="A53" s="9" t="s">
        <v>12</v>
      </c>
      <c r="B53" s="11">
        <v>0</v>
      </c>
      <c r="C53" s="3">
        <v>0</v>
      </c>
      <c r="D53" s="1">
        <v>0</v>
      </c>
      <c r="E53" s="5">
        <v>0</v>
      </c>
      <c r="F53" s="3">
        <v>0</v>
      </c>
      <c r="G53" s="1">
        <v>0</v>
      </c>
      <c r="H53" s="5">
        <v>0</v>
      </c>
      <c r="I53" s="3">
        <v>0</v>
      </c>
      <c r="J53" s="1">
        <v>0</v>
      </c>
      <c r="K53" s="74">
        <v>0</v>
      </c>
      <c r="L53" s="3">
        <v>0</v>
      </c>
      <c r="M53" s="1">
        <v>0</v>
      </c>
      <c r="N53" s="4">
        <v>0</v>
      </c>
      <c r="O53" s="50">
        <f t="shared" si="5"/>
        <v>0</v>
      </c>
      <c r="S53" s="130"/>
      <c r="T53" s="130"/>
      <c r="U53" s="130"/>
    </row>
    <row r="54" spans="1:22" ht="18.600000000000001" thickBot="1">
      <c r="A54" s="9" t="s">
        <v>30</v>
      </c>
      <c r="B54" s="11">
        <v>4</v>
      </c>
      <c r="C54" s="3">
        <v>0</v>
      </c>
      <c r="D54" s="1">
        <v>1</v>
      </c>
      <c r="E54" s="5">
        <v>0</v>
      </c>
      <c r="F54" s="3">
        <v>0</v>
      </c>
      <c r="G54" s="1">
        <v>0</v>
      </c>
      <c r="H54" s="5">
        <v>1</v>
      </c>
      <c r="I54" s="3">
        <v>0</v>
      </c>
      <c r="J54" s="1">
        <v>0</v>
      </c>
      <c r="K54" s="74">
        <v>0</v>
      </c>
      <c r="L54" s="3">
        <v>0</v>
      </c>
      <c r="M54" s="1">
        <v>0</v>
      </c>
      <c r="N54" s="4">
        <v>0</v>
      </c>
      <c r="O54" s="50">
        <f>SUM(C54:N54)</f>
        <v>2</v>
      </c>
      <c r="R54" s="135"/>
      <c r="S54" s="135"/>
      <c r="T54" s="57">
        <f>(8*8*22*12)+O36+O17</f>
        <v>65917.3</v>
      </c>
      <c r="U54" s="56"/>
    </row>
    <row r="55" spans="1:22" ht="18.600000000000001" thickBot="1">
      <c r="A55" s="10" t="s">
        <v>9</v>
      </c>
      <c r="B55" s="12"/>
      <c r="C55" s="27">
        <v>2317.5</v>
      </c>
      <c r="D55" s="27">
        <v>2113</v>
      </c>
      <c r="E55" s="28">
        <v>1839.2</v>
      </c>
      <c r="F55" s="7">
        <v>1965</v>
      </c>
      <c r="G55" s="6">
        <v>1931</v>
      </c>
      <c r="H55" s="8">
        <v>2166</v>
      </c>
      <c r="I55" s="7">
        <v>2462</v>
      </c>
      <c r="J55" s="6">
        <v>2881</v>
      </c>
      <c r="K55" s="73">
        <v>2861</v>
      </c>
      <c r="L55" s="7">
        <v>2996</v>
      </c>
      <c r="M55" s="6">
        <v>2268</v>
      </c>
      <c r="N55" s="14">
        <v>2183</v>
      </c>
      <c r="O55" s="52">
        <f>SUM(C55:N55)</f>
        <v>27982.7</v>
      </c>
      <c r="S55" s="131">
        <f>O55+O36+O17</f>
        <v>77004</v>
      </c>
      <c r="T55" s="132"/>
      <c r="U55" s="133" t="s">
        <v>45</v>
      </c>
      <c r="V55" s="133"/>
    </row>
    <row r="56" spans="1:22" ht="15" thickTop="1"/>
    <row r="59" spans="1:22" ht="21.6" thickBot="1">
      <c r="A59" s="2" t="s">
        <v>65</v>
      </c>
    </row>
    <row r="60" spans="1:22" ht="15.6" thickTop="1" thickBot="1">
      <c r="A60" s="58" t="s">
        <v>50</v>
      </c>
      <c r="B60" s="60">
        <v>8</v>
      </c>
      <c r="C60" s="127">
        <v>2019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9"/>
    </row>
    <row r="61" spans="1:22" ht="15.6" thickTop="1" thickBot="1">
      <c r="A61" s="15" t="s">
        <v>0</v>
      </c>
      <c r="B61" s="16" t="s">
        <v>10</v>
      </c>
      <c r="C61" s="17" t="s">
        <v>16</v>
      </c>
      <c r="D61" s="18" t="s">
        <v>17</v>
      </c>
      <c r="E61" s="19" t="s">
        <v>18</v>
      </c>
      <c r="F61" s="17" t="s">
        <v>19</v>
      </c>
      <c r="G61" s="18" t="s">
        <v>20</v>
      </c>
      <c r="H61" s="19" t="s">
        <v>21</v>
      </c>
      <c r="I61" s="17" t="s">
        <v>22</v>
      </c>
      <c r="J61" s="18" t="s">
        <v>23</v>
      </c>
      <c r="K61" s="19" t="s">
        <v>24</v>
      </c>
      <c r="L61" s="17" t="s">
        <v>25</v>
      </c>
      <c r="M61" s="18" t="s">
        <v>26</v>
      </c>
      <c r="N61" s="20" t="s">
        <v>27</v>
      </c>
      <c r="O61" s="49" t="s">
        <v>43</v>
      </c>
    </row>
    <row r="62" spans="1:22" ht="15" thickBot="1">
      <c r="A62" s="9" t="s">
        <v>1</v>
      </c>
      <c r="B62" s="11">
        <v>0</v>
      </c>
      <c r="C62" s="3">
        <v>0</v>
      </c>
      <c r="D62" s="1">
        <v>0</v>
      </c>
      <c r="E62" s="5">
        <v>0</v>
      </c>
      <c r="F62" s="3">
        <v>0</v>
      </c>
      <c r="G62" s="1">
        <v>0</v>
      </c>
      <c r="H62" s="5">
        <v>0</v>
      </c>
      <c r="I62" s="3">
        <v>0</v>
      </c>
      <c r="J62" s="1">
        <v>0</v>
      </c>
      <c r="K62" s="5">
        <v>0</v>
      </c>
      <c r="L62" s="3">
        <v>0</v>
      </c>
      <c r="M62" s="1">
        <v>0</v>
      </c>
      <c r="N62" s="4">
        <v>0</v>
      </c>
      <c r="O62" s="46">
        <f t="shared" ref="O62:O65" si="6">SUM(C62:N62)</f>
        <v>0</v>
      </c>
    </row>
    <row r="63" spans="1:22" ht="15" thickBot="1">
      <c r="A63" s="9" t="s">
        <v>2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si="6"/>
        <v>0</v>
      </c>
    </row>
    <row r="64" spans="1:22" ht="15" thickBot="1">
      <c r="A64" s="9" t="s">
        <v>5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22" ht="15" thickBot="1">
      <c r="A65" s="9" t="s">
        <v>3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22" ht="15" thickBot="1">
      <c r="A66" s="9" t="s">
        <v>49</v>
      </c>
      <c r="B66" s="11">
        <f>B60*4</f>
        <v>32</v>
      </c>
      <c r="C66" s="21">
        <v>32</v>
      </c>
      <c r="D66" s="22">
        <v>33</v>
      </c>
      <c r="E66" s="23">
        <v>34</v>
      </c>
      <c r="F66" s="21">
        <v>34</v>
      </c>
      <c r="G66" s="1">
        <v>33</v>
      </c>
      <c r="H66" s="5">
        <v>33</v>
      </c>
      <c r="I66" s="3">
        <v>34</v>
      </c>
      <c r="J66" s="1">
        <v>34</v>
      </c>
      <c r="K66" s="5">
        <v>33</v>
      </c>
      <c r="L66" s="3">
        <v>34</v>
      </c>
      <c r="M66" s="22">
        <v>33</v>
      </c>
      <c r="N66" s="4">
        <v>33</v>
      </c>
      <c r="O66" s="46">
        <f>SUM(C66:N66)</f>
        <v>400</v>
      </c>
    </row>
    <row r="67" spans="1:22">
      <c r="A67" s="9" t="s">
        <v>7</v>
      </c>
      <c r="B67" s="11">
        <v>0</v>
      </c>
      <c r="C67" s="21">
        <v>0</v>
      </c>
      <c r="D67" s="22">
        <v>0</v>
      </c>
      <c r="E67" s="23">
        <v>0</v>
      </c>
      <c r="F67" s="21">
        <v>0</v>
      </c>
      <c r="G67" s="1">
        <v>0</v>
      </c>
      <c r="H67" s="5">
        <v>0</v>
      </c>
      <c r="I67" s="3">
        <v>0</v>
      </c>
      <c r="J67" s="1">
        <v>0</v>
      </c>
      <c r="K67" s="5">
        <v>0</v>
      </c>
      <c r="L67" s="3">
        <v>0</v>
      </c>
      <c r="M67" s="1">
        <v>0</v>
      </c>
      <c r="N67" s="4">
        <v>0</v>
      </c>
      <c r="O67" s="50">
        <f>SUM(C67:N67)</f>
        <v>0</v>
      </c>
    </row>
    <row r="68" spans="1:22">
      <c r="A68" s="9" t="s">
        <v>8</v>
      </c>
      <c r="B68" s="11">
        <v>0</v>
      </c>
      <c r="C68" s="3">
        <v>0</v>
      </c>
      <c r="D68" s="1">
        <v>0</v>
      </c>
      <c r="E68" s="5">
        <v>0</v>
      </c>
      <c r="F68" s="3">
        <v>0</v>
      </c>
      <c r="G68" s="1">
        <v>0</v>
      </c>
      <c r="H68" s="5">
        <v>0</v>
      </c>
      <c r="I68" s="3">
        <v>0</v>
      </c>
      <c r="J68" s="1">
        <v>0</v>
      </c>
      <c r="K68" s="5">
        <v>0</v>
      </c>
      <c r="L68" s="3">
        <v>0</v>
      </c>
      <c r="M68" s="1">
        <v>0</v>
      </c>
      <c r="N68" s="4">
        <v>0</v>
      </c>
      <c r="O68" s="50">
        <f t="shared" ref="O68:O73" si="7">SUM(C68:N68)</f>
        <v>0</v>
      </c>
    </row>
    <row r="69" spans="1:22">
      <c r="A69" s="9" t="s">
        <v>13</v>
      </c>
      <c r="B69" s="11">
        <v>0</v>
      </c>
      <c r="C69" s="3">
        <v>0</v>
      </c>
      <c r="D69" s="1">
        <v>0</v>
      </c>
      <c r="E69" s="5">
        <v>0</v>
      </c>
      <c r="F69" s="3">
        <v>0</v>
      </c>
      <c r="G69" s="1">
        <v>0</v>
      </c>
      <c r="H69" s="5">
        <v>0</v>
      </c>
      <c r="I69" s="3">
        <v>0</v>
      </c>
      <c r="J69" s="1">
        <v>0</v>
      </c>
      <c r="K69" s="5">
        <v>0</v>
      </c>
      <c r="L69" s="3">
        <v>0</v>
      </c>
      <c r="M69" s="1">
        <v>0</v>
      </c>
      <c r="N69" s="4">
        <v>0</v>
      </c>
      <c r="O69" s="50">
        <f t="shared" si="7"/>
        <v>0</v>
      </c>
    </row>
    <row r="70" spans="1:22" ht="14.4" customHeight="1">
      <c r="A70" s="9" t="s">
        <v>14</v>
      </c>
      <c r="B70" s="11">
        <v>0</v>
      </c>
      <c r="C70" s="21">
        <v>0</v>
      </c>
      <c r="D70" s="1">
        <v>0</v>
      </c>
      <c r="E70" s="5">
        <v>0</v>
      </c>
      <c r="F70" s="3">
        <v>0</v>
      </c>
      <c r="G70" s="1">
        <v>0</v>
      </c>
      <c r="H70" s="5">
        <v>0</v>
      </c>
      <c r="I70" s="3">
        <v>0</v>
      </c>
      <c r="J70" s="1">
        <v>0</v>
      </c>
      <c r="K70" s="5">
        <v>0</v>
      </c>
      <c r="L70" s="3">
        <v>0</v>
      </c>
      <c r="M70" s="1">
        <v>0</v>
      </c>
      <c r="N70" s="4">
        <v>0</v>
      </c>
      <c r="O70" s="50">
        <f t="shared" si="7"/>
        <v>0</v>
      </c>
      <c r="R70" s="55"/>
      <c r="S70" s="55"/>
      <c r="T70" s="55"/>
    </row>
    <row r="71" spans="1:22" ht="14.4" customHeight="1">
      <c r="A71" s="9" t="s">
        <v>15</v>
      </c>
      <c r="B71" s="11">
        <v>0</v>
      </c>
      <c r="C71" s="3">
        <v>0</v>
      </c>
      <c r="D71" s="1">
        <v>0</v>
      </c>
      <c r="E71" s="5">
        <v>0</v>
      </c>
      <c r="F71" s="3">
        <v>0</v>
      </c>
      <c r="G71" s="1">
        <v>0</v>
      </c>
      <c r="H71" s="5">
        <v>0</v>
      </c>
      <c r="I71" s="3">
        <v>0</v>
      </c>
      <c r="J71" s="1">
        <v>0</v>
      </c>
      <c r="K71" s="5">
        <v>0</v>
      </c>
      <c r="L71" s="3">
        <v>0</v>
      </c>
      <c r="M71" s="1">
        <v>0</v>
      </c>
      <c r="N71" s="4">
        <v>0</v>
      </c>
      <c r="O71" s="50">
        <f t="shared" si="7"/>
        <v>0</v>
      </c>
      <c r="R71" s="55"/>
      <c r="S71" s="55"/>
      <c r="T71" s="55"/>
    </row>
    <row r="72" spans="1:22" ht="14.4" customHeight="1">
      <c r="A72" s="9" t="s">
        <v>4</v>
      </c>
      <c r="B72" s="11">
        <v>0</v>
      </c>
      <c r="C72" s="3">
        <v>0</v>
      </c>
      <c r="D72" s="1">
        <v>0</v>
      </c>
      <c r="E72" s="5">
        <v>0</v>
      </c>
      <c r="F72" s="3">
        <v>0</v>
      </c>
      <c r="G72" s="1">
        <v>0</v>
      </c>
      <c r="H72" s="5">
        <v>0</v>
      </c>
      <c r="I72" s="3">
        <v>0</v>
      </c>
      <c r="J72" s="1">
        <v>0</v>
      </c>
      <c r="K72" s="5">
        <v>0</v>
      </c>
      <c r="L72" s="3">
        <v>0</v>
      </c>
      <c r="M72" s="1">
        <v>0</v>
      </c>
      <c r="N72" s="4">
        <v>0</v>
      </c>
      <c r="O72" s="50">
        <f t="shared" si="7"/>
        <v>0</v>
      </c>
      <c r="S72" s="130" t="s">
        <v>71</v>
      </c>
      <c r="T72" s="130"/>
      <c r="U72" s="130"/>
    </row>
    <row r="73" spans="1:22" ht="19.8" customHeight="1">
      <c r="A73" s="9" t="s">
        <v>12</v>
      </c>
      <c r="B73" s="11">
        <v>0</v>
      </c>
      <c r="C73" s="3">
        <v>0</v>
      </c>
      <c r="D73" s="1">
        <v>0</v>
      </c>
      <c r="E73" s="5">
        <v>0</v>
      </c>
      <c r="F73" s="3">
        <v>0</v>
      </c>
      <c r="G73" s="1">
        <v>0</v>
      </c>
      <c r="H73" s="5">
        <v>0</v>
      </c>
      <c r="I73" s="3">
        <v>0</v>
      </c>
      <c r="J73" s="1">
        <v>0</v>
      </c>
      <c r="K73" s="5">
        <v>0</v>
      </c>
      <c r="L73" s="3">
        <v>0</v>
      </c>
      <c r="M73" s="1">
        <v>0</v>
      </c>
      <c r="N73" s="4">
        <v>0</v>
      </c>
      <c r="O73" s="50">
        <f t="shared" si="7"/>
        <v>0</v>
      </c>
      <c r="S73" s="130"/>
      <c r="T73" s="130"/>
      <c r="U73" s="130"/>
    </row>
    <row r="74" spans="1:22" ht="18.600000000000001" thickBot="1">
      <c r="A74" s="9" t="s">
        <v>30</v>
      </c>
      <c r="B74" s="11">
        <v>4</v>
      </c>
      <c r="C74" s="3">
        <v>1</v>
      </c>
      <c r="D74" s="1">
        <v>0</v>
      </c>
      <c r="E74" s="5">
        <v>0</v>
      </c>
      <c r="F74" s="3">
        <v>0</v>
      </c>
      <c r="G74" s="1">
        <v>0</v>
      </c>
      <c r="H74" s="5">
        <v>0</v>
      </c>
      <c r="I74" s="3">
        <v>1</v>
      </c>
      <c r="J74" s="1">
        <v>1</v>
      </c>
      <c r="K74" s="5">
        <v>0</v>
      </c>
      <c r="L74" s="3">
        <v>0</v>
      </c>
      <c r="M74" s="1">
        <v>1</v>
      </c>
      <c r="N74" s="4">
        <v>0</v>
      </c>
      <c r="O74" s="50">
        <f>SUM(C74:N74)</f>
        <v>4</v>
      </c>
      <c r="R74" s="135"/>
      <c r="S74" s="135"/>
      <c r="T74" s="76">
        <f>(B60*8*22*12)+S55</f>
        <v>93900</v>
      </c>
      <c r="U74" s="56"/>
    </row>
    <row r="75" spans="1:22" ht="18.600000000000001" thickBot="1">
      <c r="A75" s="10" t="s">
        <v>9</v>
      </c>
      <c r="B75" s="77">
        <f>T74</f>
        <v>93900</v>
      </c>
      <c r="C75" s="27">
        <v>2163</v>
      </c>
      <c r="D75" s="27">
        <v>2140</v>
      </c>
      <c r="E75" s="27">
        <v>2123</v>
      </c>
      <c r="F75" s="27">
        <v>2133</v>
      </c>
      <c r="G75" s="27">
        <v>2043</v>
      </c>
      <c r="H75" s="27">
        <v>2133</v>
      </c>
      <c r="I75" s="27">
        <v>2223</v>
      </c>
      <c r="J75" s="27">
        <v>1928</v>
      </c>
      <c r="K75" s="27">
        <v>2578.5</v>
      </c>
      <c r="L75" s="27">
        <v>2286</v>
      </c>
      <c r="M75" s="27">
        <v>2274</v>
      </c>
      <c r="N75" s="27">
        <v>2191</v>
      </c>
      <c r="O75" s="52">
        <f>SUM(C75:N75)</f>
        <v>26215.5</v>
      </c>
      <c r="S75" s="131">
        <f>O75+S55</f>
        <v>103219.5</v>
      </c>
      <c r="T75" s="132"/>
      <c r="U75" s="133" t="s">
        <v>45</v>
      </c>
      <c r="V75" s="133"/>
    </row>
    <row r="76" spans="1:22" ht="15" thickTop="1"/>
    <row r="79" spans="1:22" ht="21.6" thickBot="1">
      <c r="A79" s="2" t="s">
        <v>65</v>
      </c>
    </row>
    <row r="80" spans="1:22" ht="15.6" thickTop="1" thickBot="1">
      <c r="A80" s="58" t="s">
        <v>50</v>
      </c>
      <c r="B80" s="60">
        <v>8</v>
      </c>
      <c r="C80" s="127">
        <v>2020</v>
      </c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</row>
    <row r="81" spans="1:22" ht="15.6" thickTop="1" thickBot="1">
      <c r="A81" s="15" t="s">
        <v>0</v>
      </c>
      <c r="B81" s="16" t="s">
        <v>10</v>
      </c>
      <c r="C81" s="17" t="s">
        <v>16</v>
      </c>
      <c r="D81" s="18" t="s">
        <v>17</v>
      </c>
      <c r="E81" s="19" t="s">
        <v>18</v>
      </c>
      <c r="F81" s="17" t="s">
        <v>19</v>
      </c>
      <c r="G81" s="18" t="s">
        <v>20</v>
      </c>
      <c r="H81" s="19" t="s">
        <v>21</v>
      </c>
      <c r="I81" s="17" t="s">
        <v>22</v>
      </c>
      <c r="J81" s="18" t="s">
        <v>23</v>
      </c>
      <c r="K81" s="19" t="s">
        <v>24</v>
      </c>
      <c r="L81" s="17" t="s">
        <v>25</v>
      </c>
      <c r="M81" s="18" t="s">
        <v>26</v>
      </c>
      <c r="N81" s="20" t="s">
        <v>27</v>
      </c>
      <c r="O81" s="49" t="s">
        <v>43</v>
      </c>
    </row>
    <row r="82" spans="1:22" ht="15" thickBot="1">
      <c r="A82" s="9" t="s">
        <v>1</v>
      </c>
      <c r="B82" s="11">
        <v>0</v>
      </c>
      <c r="C82" s="3">
        <v>0</v>
      </c>
      <c r="D82" s="1">
        <v>0</v>
      </c>
      <c r="E82" s="5">
        <v>0</v>
      </c>
      <c r="F82" s="3">
        <v>0</v>
      </c>
      <c r="G82" s="1">
        <v>0</v>
      </c>
      <c r="H82" s="5">
        <v>0</v>
      </c>
      <c r="I82" s="3">
        <v>0</v>
      </c>
      <c r="J82" s="1">
        <v>0</v>
      </c>
      <c r="K82" s="5">
        <v>0</v>
      </c>
      <c r="L82" s="3">
        <v>0</v>
      </c>
      <c r="M82" s="1">
        <v>0</v>
      </c>
      <c r="N82" s="4">
        <v>0</v>
      </c>
      <c r="O82" s="46">
        <f t="shared" ref="O82:O85" si="8">SUM(C82:N82)</f>
        <v>0</v>
      </c>
    </row>
    <row r="83" spans="1:22" ht="15" thickBot="1">
      <c r="A83" s="9" t="s">
        <v>2</v>
      </c>
      <c r="B83" s="11">
        <v>0</v>
      </c>
      <c r="C83" s="3">
        <v>0</v>
      </c>
      <c r="D83" s="1">
        <v>0</v>
      </c>
      <c r="E83" s="5">
        <v>0</v>
      </c>
      <c r="F83" s="3">
        <v>0</v>
      </c>
      <c r="G83" s="1">
        <v>0</v>
      </c>
      <c r="H83" s="5">
        <v>0</v>
      </c>
      <c r="I83" s="3">
        <v>0</v>
      </c>
      <c r="J83" s="1">
        <v>0</v>
      </c>
      <c r="K83" s="5">
        <v>0</v>
      </c>
      <c r="L83" s="3">
        <v>0</v>
      </c>
      <c r="M83" s="1">
        <v>0</v>
      </c>
      <c r="N83" s="4">
        <v>0</v>
      </c>
      <c r="O83" s="46">
        <f t="shared" si="8"/>
        <v>0</v>
      </c>
    </row>
    <row r="84" spans="1:22" ht="15" thickBot="1">
      <c r="A84" s="9" t="s">
        <v>5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4">
        <v>0</v>
      </c>
      <c r="O84" s="46">
        <f t="shared" si="8"/>
        <v>0</v>
      </c>
    </row>
    <row r="85" spans="1:22" ht="15" thickBot="1">
      <c r="A85" s="9" t="s">
        <v>3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4">
        <v>0</v>
      </c>
      <c r="O85" s="46">
        <f t="shared" si="8"/>
        <v>0</v>
      </c>
    </row>
    <row r="86" spans="1:22" ht="15" thickBot="1">
      <c r="A86" s="9" t="s">
        <v>49</v>
      </c>
      <c r="B86" s="11">
        <f>B80*4</f>
        <v>32</v>
      </c>
      <c r="C86" s="21">
        <v>33</v>
      </c>
      <c r="D86" s="22">
        <v>34</v>
      </c>
      <c r="E86" s="23">
        <v>33</v>
      </c>
      <c r="F86" s="21">
        <v>32</v>
      </c>
      <c r="G86" s="1">
        <v>32</v>
      </c>
      <c r="H86" s="5">
        <v>33</v>
      </c>
      <c r="I86" s="3">
        <v>32</v>
      </c>
      <c r="J86" s="1">
        <v>32</v>
      </c>
      <c r="K86" s="5">
        <v>32</v>
      </c>
      <c r="L86" s="3">
        <v>33</v>
      </c>
      <c r="M86" s="22">
        <v>32</v>
      </c>
      <c r="N86" s="4">
        <v>32</v>
      </c>
      <c r="O86" s="46">
        <f>SUM(C86:N86)</f>
        <v>390</v>
      </c>
    </row>
    <row r="87" spans="1:22">
      <c r="A87" s="9" t="s">
        <v>7</v>
      </c>
      <c r="B87" s="11">
        <v>0</v>
      </c>
      <c r="C87" s="21">
        <v>0</v>
      </c>
      <c r="D87" s="22">
        <v>0</v>
      </c>
      <c r="E87" s="23">
        <v>0</v>
      </c>
      <c r="F87" s="21">
        <v>0</v>
      </c>
      <c r="G87" s="1">
        <v>0</v>
      </c>
      <c r="H87" s="5">
        <v>0</v>
      </c>
      <c r="I87" s="3">
        <v>0</v>
      </c>
      <c r="J87" s="1">
        <v>0</v>
      </c>
      <c r="K87" s="5">
        <v>0</v>
      </c>
      <c r="L87" s="3">
        <v>0</v>
      </c>
      <c r="M87" s="1">
        <v>0</v>
      </c>
      <c r="N87" s="4">
        <v>0</v>
      </c>
      <c r="O87" s="50">
        <f>SUM(C87:N87)</f>
        <v>0</v>
      </c>
    </row>
    <row r="88" spans="1:22">
      <c r="A88" s="9" t="s">
        <v>8</v>
      </c>
      <c r="B88" s="11">
        <v>0</v>
      </c>
      <c r="C88" s="3">
        <v>0</v>
      </c>
      <c r="D88" s="1">
        <v>0</v>
      </c>
      <c r="E88" s="5">
        <v>0</v>
      </c>
      <c r="F88" s="3">
        <v>0</v>
      </c>
      <c r="G88" s="1">
        <v>0</v>
      </c>
      <c r="H88" s="5">
        <v>0</v>
      </c>
      <c r="I88" s="3">
        <v>0</v>
      </c>
      <c r="J88" s="1">
        <v>0</v>
      </c>
      <c r="K88" s="5">
        <v>0</v>
      </c>
      <c r="L88" s="3">
        <v>0</v>
      </c>
      <c r="M88" s="1">
        <v>0</v>
      </c>
      <c r="N88" s="4">
        <v>0</v>
      </c>
      <c r="O88" s="50">
        <f t="shared" ref="O88:O93" si="9">SUM(C88:N88)</f>
        <v>0</v>
      </c>
    </row>
    <row r="89" spans="1:22">
      <c r="A89" s="9" t="s">
        <v>13</v>
      </c>
      <c r="B89" s="11">
        <v>0</v>
      </c>
      <c r="C89" s="3">
        <v>0</v>
      </c>
      <c r="D89" s="1">
        <v>0</v>
      </c>
      <c r="E89" s="5">
        <v>0</v>
      </c>
      <c r="F89" s="3">
        <v>0</v>
      </c>
      <c r="G89" s="1">
        <v>0</v>
      </c>
      <c r="H89" s="5">
        <v>0</v>
      </c>
      <c r="I89" s="3">
        <v>0</v>
      </c>
      <c r="J89" s="1">
        <v>0</v>
      </c>
      <c r="K89" s="5">
        <v>0</v>
      </c>
      <c r="L89" s="3">
        <v>0</v>
      </c>
      <c r="M89" s="1">
        <v>0</v>
      </c>
      <c r="N89" s="4">
        <v>0</v>
      </c>
      <c r="O89" s="50">
        <f t="shared" si="9"/>
        <v>0</v>
      </c>
    </row>
    <row r="90" spans="1:22" ht="14.4" customHeight="1">
      <c r="A90" s="9" t="s">
        <v>14</v>
      </c>
      <c r="B90" s="11">
        <v>0</v>
      </c>
      <c r="C90" s="21">
        <v>0</v>
      </c>
      <c r="D90" s="1">
        <v>0</v>
      </c>
      <c r="E90" s="5">
        <v>0</v>
      </c>
      <c r="F90" s="3">
        <v>0</v>
      </c>
      <c r="G90" s="1">
        <v>0</v>
      </c>
      <c r="H90" s="5">
        <v>0</v>
      </c>
      <c r="I90" s="3">
        <v>0</v>
      </c>
      <c r="J90" s="1">
        <v>0</v>
      </c>
      <c r="K90" s="5">
        <v>0</v>
      </c>
      <c r="L90" s="3">
        <v>0</v>
      </c>
      <c r="M90" s="1">
        <v>0</v>
      </c>
      <c r="N90" s="4">
        <v>0</v>
      </c>
      <c r="O90" s="50">
        <f t="shared" si="9"/>
        <v>0</v>
      </c>
      <c r="R90" s="55"/>
      <c r="S90" s="55"/>
      <c r="T90" s="55"/>
    </row>
    <row r="91" spans="1:22" ht="14.4" customHeight="1">
      <c r="A91" s="9" t="s">
        <v>15</v>
      </c>
      <c r="B91" s="11">
        <v>0</v>
      </c>
      <c r="C91" s="3">
        <v>0</v>
      </c>
      <c r="D91" s="1">
        <v>0</v>
      </c>
      <c r="E91" s="5">
        <v>0</v>
      </c>
      <c r="F91" s="3">
        <v>0</v>
      </c>
      <c r="G91" s="1">
        <v>0</v>
      </c>
      <c r="H91" s="5">
        <v>0</v>
      </c>
      <c r="I91" s="3">
        <v>0</v>
      </c>
      <c r="J91" s="1">
        <v>0</v>
      </c>
      <c r="K91" s="5">
        <v>0</v>
      </c>
      <c r="L91" s="3">
        <v>0</v>
      </c>
      <c r="M91" s="1">
        <v>0</v>
      </c>
      <c r="N91" s="4">
        <v>0</v>
      </c>
      <c r="O91" s="50">
        <f t="shared" si="9"/>
        <v>0</v>
      </c>
      <c r="R91" s="55"/>
      <c r="S91" s="55"/>
      <c r="T91" s="55"/>
    </row>
    <row r="92" spans="1:22" ht="14.4" customHeight="1">
      <c r="A92" s="9" t="s">
        <v>4</v>
      </c>
      <c r="B92" s="11">
        <v>0</v>
      </c>
      <c r="C92" s="3">
        <v>0</v>
      </c>
      <c r="D92" s="1">
        <v>0</v>
      </c>
      <c r="E92" s="5">
        <v>0</v>
      </c>
      <c r="F92" s="3">
        <v>0</v>
      </c>
      <c r="G92" s="1">
        <v>0</v>
      </c>
      <c r="H92" s="5">
        <v>0</v>
      </c>
      <c r="I92" s="3">
        <v>0</v>
      </c>
      <c r="J92" s="1">
        <v>0</v>
      </c>
      <c r="K92" s="5">
        <v>0</v>
      </c>
      <c r="L92" s="3">
        <v>0</v>
      </c>
      <c r="M92" s="1">
        <v>0</v>
      </c>
      <c r="N92" s="4">
        <v>0</v>
      </c>
      <c r="O92" s="50">
        <f t="shared" si="9"/>
        <v>0</v>
      </c>
      <c r="S92" s="130" t="s">
        <v>76</v>
      </c>
      <c r="T92" s="130"/>
      <c r="U92" s="130"/>
    </row>
    <row r="93" spans="1:22" ht="19.8" customHeight="1">
      <c r="A93" s="9" t="s">
        <v>12</v>
      </c>
      <c r="B93" s="11">
        <v>0</v>
      </c>
      <c r="C93" s="3">
        <v>0</v>
      </c>
      <c r="D93" s="1">
        <v>0</v>
      </c>
      <c r="E93" s="5">
        <v>0</v>
      </c>
      <c r="F93" s="3">
        <v>0</v>
      </c>
      <c r="G93" s="1">
        <v>0</v>
      </c>
      <c r="H93" s="5">
        <v>0</v>
      </c>
      <c r="I93" s="3">
        <v>0</v>
      </c>
      <c r="J93" s="1">
        <v>0</v>
      </c>
      <c r="K93" s="5">
        <v>0</v>
      </c>
      <c r="L93" s="3">
        <v>0</v>
      </c>
      <c r="M93" s="1">
        <v>0</v>
      </c>
      <c r="N93" s="4">
        <v>0</v>
      </c>
      <c r="O93" s="50">
        <f t="shared" si="9"/>
        <v>0</v>
      </c>
      <c r="S93" s="130"/>
      <c r="T93" s="130"/>
      <c r="U93" s="130"/>
    </row>
    <row r="94" spans="1:22" ht="18.600000000000001" thickBot="1">
      <c r="A94" s="9" t="s">
        <v>30</v>
      </c>
      <c r="B94" s="11">
        <v>1</v>
      </c>
      <c r="C94" s="3">
        <v>0</v>
      </c>
      <c r="D94" s="1">
        <v>1</v>
      </c>
      <c r="E94" s="5">
        <v>0</v>
      </c>
      <c r="F94" s="3">
        <v>0</v>
      </c>
      <c r="G94" s="1">
        <v>0</v>
      </c>
      <c r="H94" s="5">
        <v>0</v>
      </c>
      <c r="I94" s="3">
        <v>0</v>
      </c>
      <c r="J94" s="1">
        <v>1</v>
      </c>
      <c r="K94" s="5">
        <v>0</v>
      </c>
      <c r="L94" s="3">
        <v>0</v>
      </c>
      <c r="M94" s="1">
        <v>0</v>
      </c>
      <c r="N94" s="4">
        <v>0</v>
      </c>
      <c r="O94" s="50">
        <f>SUM(C94:N94)</f>
        <v>2</v>
      </c>
      <c r="R94" s="135"/>
      <c r="S94" s="135"/>
      <c r="T94" s="76">
        <f>(B80*8*22*12)+S75</f>
        <v>120115.5</v>
      </c>
      <c r="U94" s="56"/>
    </row>
    <row r="95" spans="1:22" ht="18.600000000000001" thickBot="1">
      <c r="A95" s="10" t="s">
        <v>9</v>
      </c>
      <c r="B95" s="77">
        <f>T94</f>
        <v>120115.5</v>
      </c>
      <c r="C95" s="27">
        <v>1924</v>
      </c>
      <c r="D95" s="27">
        <v>2194</v>
      </c>
      <c r="E95" s="27">
        <v>2581</v>
      </c>
      <c r="F95" s="27">
        <v>2306</v>
      </c>
      <c r="G95" s="27">
        <v>1751</v>
      </c>
      <c r="H95" s="27">
        <v>2042</v>
      </c>
      <c r="I95" s="27">
        <v>1961</v>
      </c>
      <c r="J95" s="27">
        <v>1835</v>
      </c>
      <c r="K95" s="27">
        <v>1881</v>
      </c>
      <c r="L95" s="27">
        <v>1834</v>
      </c>
      <c r="M95" s="27">
        <v>2004</v>
      </c>
      <c r="N95" s="27">
        <v>1725</v>
      </c>
      <c r="O95" s="52">
        <f>SUM(C95:N95)</f>
        <v>24038</v>
      </c>
      <c r="S95" s="131">
        <f>O95+S75</f>
        <v>127257.5</v>
      </c>
      <c r="T95" s="132"/>
      <c r="U95" s="133" t="s">
        <v>45</v>
      </c>
      <c r="V95" s="133"/>
    </row>
    <row r="96" spans="1:22" ht="15" thickTop="1"/>
    <row r="99" spans="1:21" ht="21.6" thickBot="1">
      <c r="A99" s="2" t="s">
        <v>65</v>
      </c>
    </row>
    <row r="100" spans="1:21" ht="15.6" thickTop="1" thickBot="1">
      <c r="A100" s="58" t="s">
        <v>50</v>
      </c>
      <c r="B100" s="60">
        <v>8</v>
      </c>
      <c r="C100" s="127">
        <v>2021</v>
      </c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9"/>
    </row>
    <row r="101" spans="1:21" ht="15.6" thickTop="1" thickBot="1">
      <c r="A101" s="15" t="s">
        <v>0</v>
      </c>
      <c r="B101" s="16" t="s">
        <v>10</v>
      </c>
      <c r="C101" s="17" t="s">
        <v>16</v>
      </c>
      <c r="D101" s="18" t="s">
        <v>17</v>
      </c>
      <c r="E101" s="19" t="s">
        <v>18</v>
      </c>
      <c r="F101" s="17" t="s">
        <v>19</v>
      </c>
      <c r="G101" s="18" t="s">
        <v>20</v>
      </c>
      <c r="H101" s="19" t="s">
        <v>21</v>
      </c>
      <c r="I101" s="17" t="s">
        <v>22</v>
      </c>
      <c r="J101" s="18" t="s">
        <v>23</v>
      </c>
      <c r="K101" s="19" t="s">
        <v>24</v>
      </c>
      <c r="L101" s="17" t="s">
        <v>25</v>
      </c>
      <c r="M101" s="18" t="s">
        <v>26</v>
      </c>
      <c r="N101" s="20" t="s">
        <v>27</v>
      </c>
      <c r="O101" s="49" t="s">
        <v>43</v>
      </c>
    </row>
    <row r="102" spans="1:21" ht="15" thickBot="1">
      <c r="A102" s="9" t="s">
        <v>1</v>
      </c>
      <c r="B102" s="11">
        <v>0</v>
      </c>
      <c r="C102" s="3">
        <v>0</v>
      </c>
      <c r="D102" s="1">
        <v>0</v>
      </c>
      <c r="E102" s="5">
        <v>0</v>
      </c>
      <c r="F102" s="3">
        <v>0</v>
      </c>
      <c r="G102" s="1">
        <v>0</v>
      </c>
      <c r="H102" s="5">
        <v>0</v>
      </c>
      <c r="I102" s="3">
        <v>0</v>
      </c>
      <c r="J102" s="1">
        <v>0</v>
      </c>
      <c r="K102" s="5">
        <v>0</v>
      </c>
      <c r="L102" s="3">
        <v>0</v>
      </c>
      <c r="M102" s="1">
        <v>0</v>
      </c>
      <c r="N102" s="4">
        <v>0</v>
      </c>
      <c r="O102" s="46">
        <f t="shared" ref="O102:O105" si="10">SUM(C102:N102)</f>
        <v>0</v>
      </c>
    </row>
    <row r="103" spans="1:21" ht="15" thickBot="1">
      <c r="A103" s="9" t="s">
        <v>2</v>
      </c>
      <c r="B103" s="11">
        <v>0</v>
      </c>
      <c r="C103" s="3">
        <v>0</v>
      </c>
      <c r="D103" s="1">
        <v>0</v>
      </c>
      <c r="E103" s="5">
        <v>0</v>
      </c>
      <c r="F103" s="3">
        <v>0</v>
      </c>
      <c r="G103" s="1">
        <v>0</v>
      </c>
      <c r="H103" s="5">
        <v>0</v>
      </c>
      <c r="I103" s="3">
        <v>0</v>
      </c>
      <c r="J103" s="1">
        <v>0</v>
      </c>
      <c r="K103" s="5">
        <v>0</v>
      </c>
      <c r="L103" s="3">
        <v>0</v>
      </c>
      <c r="M103" s="1">
        <v>0</v>
      </c>
      <c r="N103" s="4">
        <v>0</v>
      </c>
      <c r="O103" s="46">
        <f t="shared" si="10"/>
        <v>0</v>
      </c>
    </row>
    <row r="104" spans="1:21" ht="15" thickBot="1">
      <c r="A104" s="9" t="s">
        <v>5</v>
      </c>
      <c r="B104" s="11">
        <v>0</v>
      </c>
      <c r="C104" s="3">
        <v>0</v>
      </c>
      <c r="D104" s="1">
        <v>0</v>
      </c>
      <c r="E104" s="5">
        <v>0</v>
      </c>
      <c r="F104" s="3">
        <v>0</v>
      </c>
      <c r="G104" s="1">
        <v>0</v>
      </c>
      <c r="H104" s="5">
        <v>0</v>
      </c>
      <c r="I104" s="3">
        <v>0</v>
      </c>
      <c r="J104" s="1">
        <v>0</v>
      </c>
      <c r="K104" s="5">
        <v>0</v>
      </c>
      <c r="L104" s="3">
        <v>0</v>
      </c>
      <c r="M104" s="1">
        <v>0</v>
      </c>
      <c r="N104" s="4">
        <v>0</v>
      </c>
      <c r="O104" s="46">
        <f t="shared" si="10"/>
        <v>0</v>
      </c>
    </row>
    <row r="105" spans="1:21" ht="15" thickBot="1">
      <c r="A105" s="9" t="s">
        <v>3</v>
      </c>
      <c r="B105" s="11">
        <v>0</v>
      </c>
      <c r="C105" s="3">
        <v>0</v>
      </c>
      <c r="D105" s="1">
        <v>0</v>
      </c>
      <c r="E105" s="5">
        <v>0</v>
      </c>
      <c r="F105" s="3">
        <v>0</v>
      </c>
      <c r="G105" s="1">
        <v>0</v>
      </c>
      <c r="H105" s="5">
        <v>0</v>
      </c>
      <c r="I105" s="3">
        <v>0</v>
      </c>
      <c r="J105" s="1">
        <v>0</v>
      </c>
      <c r="K105" s="5">
        <v>0</v>
      </c>
      <c r="L105" s="3">
        <v>0</v>
      </c>
      <c r="M105" s="1">
        <v>0</v>
      </c>
      <c r="N105" s="4">
        <v>0</v>
      </c>
      <c r="O105" s="46">
        <f t="shared" si="10"/>
        <v>0</v>
      </c>
    </row>
    <row r="106" spans="1:21" ht="15" thickBot="1">
      <c r="A106" s="9" t="s">
        <v>49</v>
      </c>
      <c r="B106" s="11">
        <f>B100*4</f>
        <v>32</v>
      </c>
      <c r="C106" s="21">
        <v>33</v>
      </c>
      <c r="D106" s="22">
        <v>32</v>
      </c>
      <c r="E106" s="23">
        <v>33</v>
      </c>
      <c r="F106" s="21">
        <v>32</v>
      </c>
      <c r="G106" s="1">
        <v>32</v>
      </c>
      <c r="H106" s="5">
        <v>33</v>
      </c>
      <c r="I106" s="3">
        <v>40</v>
      </c>
      <c r="J106" s="1">
        <v>40</v>
      </c>
      <c r="K106" s="5">
        <v>43</v>
      </c>
      <c r="L106" s="3">
        <v>42</v>
      </c>
      <c r="M106" s="22">
        <v>41</v>
      </c>
      <c r="N106" s="4">
        <v>40</v>
      </c>
      <c r="O106" s="46">
        <f>SUM(C106:N106)</f>
        <v>441</v>
      </c>
    </row>
    <row r="107" spans="1:21">
      <c r="A107" s="9" t="s">
        <v>7</v>
      </c>
      <c r="B107" s="11">
        <v>0</v>
      </c>
      <c r="C107" s="21">
        <v>0</v>
      </c>
      <c r="D107" s="22">
        <v>0</v>
      </c>
      <c r="E107" s="23">
        <v>0</v>
      </c>
      <c r="F107" s="21">
        <v>0</v>
      </c>
      <c r="G107" s="1">
        <v>0</v>
      </c>
      <c r="H107" s="5">
        <v>0</v>
      </c>
      <c r="I107" s="3">
        <v>0</v>
      </c>
      <c r="J107" s="1">
        <v>0</v>
      </c>
      <c r="K107" s="5">
        <v>0</v>
      </c>
      <c r="L107" s="3">
        <v>0</v>
      </c>
      <c r="M107" s="1">
        <v>0</v>
      </c>
      <c r="N107" s="4">
        <v>0</v>
      </c>
      <c r="O107" s="50">
        <f>SUM(C107:N107)</f>
        <v>0</v>
      </c>
    </row>
    <row r="108" spans="1:21">
      <c r="A108" s="9" t="s">
        <v>8</v>
      </c>
      <c r="B108" s="11">
        <v>0</v>
      </c>
      <c r="C108" s="3">
        <v>0</v>
      </c>
      <c r="D108" s="1">
        <v>0</v>
      </c>
      <c r="E108" s="5">
        <v>0</v>
      </c>
      <c r="F108" s="3">
        <v>0</v>
      </c>
      <c r="G108" s="1">
        <v>0</v>
      </c>
      <c r="H108" s="5">
        <v>0</v>
      </c>
      <c r="I108" s="3">
        <v>0</v>
      </c>
      <c r="J108" s="1">
        <v>0</v>
      </c>
      <c r="K108" s="5">
        <v>0</v>
      </c>
      <c r="L108" s="3">
        <v>0</v>
      </c>
      <c r="M108" s="1">
        <v>0</v>
      </c>
      <c r="N108" s="4">
        <v>0</v>
      </c>
      <c r="O108" s="50">
        <f t="shared" ref="O108:O113" si="11">SUM(C108:N108)</f>
        <v>0</v>
      </c>
    </row>
    <row r="109" spans="1:21">
      <c r="A109" s="9" t="s">
        <v>13</v>
      </c>
      <c r="B109" s="11">
        <v>0</v>
      </c>
      <c r="C109" s="3">
        <v>0</v>
      </c>
      <c r="D109" s="1">
        <v>0</v>
      </c>
      <c r="E109" s="5">
        <v>0</v>
      </c>
      <c r="F109" s="3">
        <v>0</v>
      </c>
      <c r="G109" s="1">
        <v>0</v>
      </c>
      <c r="H109" s="5">
        <v>0</v>
      </c>
      <c r="I109" s="3">
        <v>0</v>
      </c>
      <c r="J109" s="1">
        <v>0</v>
      </c>
      <c r="K109" s="5">
        <v>0</v>
      </c>
      <c r="L109" s="3">
        <v>0</v>
      </c>
      <c r="M109" s="1">
        <v>0</v>
      </c>
      <c r="N109" s="4">
        <v>0</v>
      </c>
      <c r="O109" s="50">
        <f t="shared" si="11"/>
        <v>0</v>
      </c>
    </row>
    <row r="110" spans="1:21" ht="14.4" customHeight="1">
      <c r="A110" s="9" t="s">
        <v>14</v>
      </c>
      <c r="B110" s="11">
        <v>0</v>
      </c>
      <c r="C110" s="21">
        <v>0</v>
      </c>
      <c r="D110" s="1">
        <v>0</v>
      </c>
      <c r="E110" s="5">
        <v>0</v>
      </c>
      <c r="F110" s="3">
        <v>0</v>
      </c>
      <c r="G110" s="1">
        <v>0</v>
      </c>
      <c r="H110" s="5">
        <v>0</v>
      </c>
      <c r="I110" s="3">
        <v>0</v>
      </c>
      <c r="J110" s="1">
        <v>0</v>
      </c>
      <c r="K110" s="5">
        <v>0</v>
      </c>
      <c r="L110" s="3">
        <v>0</v>
      </c>
      <c r="M110" s="1">
        <v>0</v>
      </c>
      <c r="N110" s="4">
        <v>0</v>
      </c>
      <c r="O110" s="50">
        <f t="shared" si="11"/>
        <v>0</v>
      </c>
      <c r="R110" s="55"/>
      <c r="S110" s="55"/>
      <c r="T110" s="55"/>
    </row>
    <row r="111" spans="1:21" ht="14.4" customHeight="1">
      <c r="A111" s="9" t="s">
        <v>15</v>
      </c>
      <c r="B111" s="11">
        <v>0</v>
      </c>
      <c r="C111" s="3">
        <v>0</v>
      </c>
      <c r="D111" s="1">
        <v>0</v>
      </c>
      <c r="E111" s="5">
        <v>0</v>
      </c>
      <c r="F111" s="3">
        <v>0</v>
      </c>
      <c r="G111" s="1">
        <v>0</v>
      </c>
      <c r="H111" s="5">
        <v>0</v>
      </c>
      <c r="I111" s="3">
        <v>0</v>
      </c>
      <c r="J111" s="1">
        <v>0</v>
      </c>
      <c r="K111" s="5">
        <v>0</v>
      </c>
      <c r="L111" s="3">
        <v>0</v>
      </c>
      <c r="M111" s="1">
        <v>0</v>
      </c>
      <c r="N111" s="4">
        <v>0</v>
      </c>
      <c r="O111" s="50">
        <f t="shared" si="11"/>
        <v>0</v>
      </c>
      <c r="R111" s="55"/>
      <c r="S111" s="55"/>
      <c r="T111" s="55"/>
    </row>
    <row r="112" spans="1:21" ht="14.4" customHeight="1">
      <c r="A112" s="9" t="s">
        <v>4</v>
      </c>
      <c r="B112" s="11">
        <v>0</v>
      </c>
      <c r="C112" s="3">
        <v>0</v>
      </c>
      <c r="D112" s="1">
        <v>0</v>
      </c>
      <c r="E112" s="5">
        <v>0</v>
      </c>
      <c r="F112" s="3">
        <v>0</v>
      </c>
      <c r="G112" s="1">
        <v>0</v>
      </c>
      <c r="H112" s="5">
        <v>0</v>
      </c>
      <c r="I112" s="3">
        <v>0</v>
      </c>
      <c r="J112" s="1">
        <v>0</v>
      </c>
      <c r="K112" s="5">
        <v>0</v>
      </c>
      <c r="L112" s="3">
        <v>0</v>
      </c>
      <c r="M112" s="1">
        <v>0</v>
      </c>
      <c r="N112" s="4">
        <v>0</v>
      </c>
      <c r="O112" s="50">
        <f t="shared" si="11"/>
        <v>0</v>
      </c>
      <c r="S112" s="130" t="s">
        <v>79</v>
      </c>
      <c r="T112" s="130"/>
      <c r="U112" s="130"/>
    </row>
    <row r="113" spans="1:22" ht="19.8" customHeight="1">
      <c r="A113" s="9" t="s">
        <v>12</v>
      </c>
      <c r="B113" s="11">
        <v>0</v>
      </c>
      <c r="C113" s="3">
        <v>0</v>
      </c>
      <c r="D113" s="1">
        <v>0</v>
      </c>
      <c r="E113" s="5">
        <v>0</v>
      </c>
      <c r="F113" s="3">
        <v>0</v>
      </c>
      <c r="G113" s="1">
        <v>0</v>
      </c>
      <c r="H113" s="5">
        <v>0</v>
      </c>
      <c r="I113" s="3">
        <v>0</v>
      </c>
      <c r="J113" s="1">
        <v>0</v>
      </c>
      <c r="K113" s="5">
        <v>0</v>
      </c>
      <c r="L113" s="3">
        <v>0</v>
      </c>
      <c r="M113" s="1">
        <v>0</v>
      </c>
      <c r="N113" s="4">
        <v>0</v>
      </c>
      <c r="O113" s="50">
        <f t="shared" si="11"/>
        <v>0</v>
      </c>
      <c r="S113" s="130"/>
      <c r="T113" s="130"/>
      <c r="U113" s="130"/>
    </row>
    <row r="114" spans="1:22" ht="18.600000000000001" thickBot="1">
      <c r="A114" s="9" t="s">
        <v>30</v>
      </c>
      <c r="B114" s="11">
        <v>1</v>
      </c>
      <c r="C114" s="3">
        <v>0</v>
      </c>
      <c r="D114" s="1">
        <v>0</v>
      </c>
      <c r="E114" s="5">
        <v>1</v>
      </c>
      <c r="F114" s="3">
        <v>0</v>
      </c>
      <c r="G114" s="1">
        <v>1</v>
      </c>
      <c r="H114" s="5">
        <v>1</v>
      </c>
      <c r="I114" s="3">
        <v>0</v>
      </c>
      <c r="J114" s="1">
        <v>1</v>
      </c>
      <c r="K114" s="5">
        <v>1</v>
      </c>
      <c r="L114" s="3">
        <v>0</v>
      </c>
      <c r="M114" s="1">
        <v>0</v>
      </c>
      <c r="N114" s="4">
        <v>0</v>
      </c>
      <c r="O114" s="50">
        <f>SUM(C114:N114)</f>
        <v>5</v>
      </c>
      <c r="R114" s="135"/>
      <c r="S114" s="135"/>
      <c r="T114" s="76">
        <f>(B100*8*22*12)+S95</f>
        <v>144153.5</v>
      </c>
      <c r="U114" s="56"/>
    </row>
    <row r="115" spans="1:22" ht="18.600000000000001" thickBot="1">
      <c r="A115" s="10" t="s">
        <v>9</v>
      </c>
      <c r="B115" s="77">
        <f>T114-S95</f>
        <v>16896</v>
      </c>
      <c r="C115" s="27">
        <v>1316</v>
      </c>
      <c r="D115" s="27">
        <v>1532</v>
      </c>
      <c r="E115" s="27">
        <v>1430</v>
      </c>
      <c r="F115" s="27">
        <v>1714</v>
      </c>
      <c r="G115" s="27">
        <v>1931</v>
      </c>
      <c r="H115" s="27">
        <v>1885</v>
      </c>
      <c r="I115" s="27">
        <v>1584</v>
      </c>
      <c r="J115" s="27">
        <v>1849</v>
      </c>
      <c r="K115" s="27">
        <v>1680</v>
      </c>
      <c r="L115" s="27">
        <v>1762</v>
      </c>
      <c r="M115" s="27">
        <v>2335</v>
      </c>
      <c r="N115" s="27">
        <v>1685</v>
      </c>
      <c r="O115" s="52">
        <f>SUM(C115:N115)</f>
        <v>20703</v>
      </c>
      <c r="S115" s="131">
        <f>O115+S95</f>
        <v>147960.5</v>
      </c>
      <c r="T115" s="132"/>
      <c r="U115" s="133" t="s">
        <v>45</v>
      </c>
      <c r="V115" s="133"/>
    </row>
    <row r="116" spans="1:22" ht="15" thickTop="1"/>
  </sheetData>
  <mergeCells count="32">
    <mergeCell ref="C60:N60"/>
    <mergeCell ref="S72:U73"/>
    <mergeCell ref="R74:S74"/>
    <mergeCell ref="S75:T75"/>
    <mergeCell ref="U75:V75"/>
    <mergeCell ref="C21:N21"/>
    <mergeCell ref="R37:S37"/>
    <mergeCell ref="T37:U37"/>
    <mergeCell ref="R35:S35"/>
    <mergeCell ref="S33:U34"/>
    <mergeCell ref="S36:T36"/>
    <mergeCell ref="U36:V36"/>
    <mergeCell ref="C2:N2"/>
    <mergeCell ref="S14:U15"/>
    <mergeCell ref="S17:T17"/>
    <mergeCell ref="S18:T18"/>
    <mergeCell ref="U18:V18"/>
    <mergeCell ref="C40:N40"/>
    <mergeCell ref="S52:U53"/>
    <mergeCell ref="R54:S54"/>
    <mergeCell ref="S55:T55"/>
    <mergeCell ref="U55:V55"/>
    <mergeCell ref="C80:N80"/>
    <mergeCell ref="S92:U93"/>
    <mergeCell ref="R94:S94"/>
    <mergeCell ref="S95:T95"/>
    <mergeCell ref="U95:V95"/>
    <mergeCell ref="C100:N100"/>
    <mergeCell ref="S112:U113"/>
    <mergeCell ref="R114:S114"/>
    <mergeCell ref="S115:T115"/>
    <mergeCell ref="U115:V11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6"/>
  <sheetViews>
    <sheetView topLeftCell="A99" zoomScale="75" zoomScaleNormal="75" workbookViewId="0">
      <pane xSplit="1" ySplit="2" topLeftCell="I101" activePane="bottomRight" state="frozen"/>
      <selection activeCell="A99" sqref="A99"/>
      <selection pane="topRight" activeCell="B99" sqref="B99"/>
      <selection pane="bottomLeft" activeCell="A101" sqref="A101"/>
      <selection pane="bottomRight" activeCell="O127" sqref="O127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0.6640625" customWidth="1"/>
    <col min="10" max="10" width="10" customWidth="1"/>
    <col min="11" max="11" width="10.33203125" customWidth="1"/>
    <col min="12" max="12" width="11" customWidth="1"/>
    <col min="13" max="13" width="10.33203125" customWidth="1"/>
    <col min="14" max="14" width="10.21875" customWidth="1"/>
    <col min="15" max="15" width="10.88671875" style="51" customWidth="1"/>
    <col min="16" max="18" width="0" hidden="1" customWidth="1"/>
    <col min="20" max="20" width="16.77734375" customWidth="1"/>
    <col min="21" max="21" width="8.88671875" customWidth="1"/>
  </cols>
  <sheetData>
    <row r="1" spans="1:21" ht="21.6" thickBot="1">
      <c r="A1" s="2" t="s">
        <v>33</v>
      </c>
    </row>
    <row r="2" spans="1:21" ht="15.6" thickTop="1" thickBot="1">
      <c r="C2" s="127">
        <v>2016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1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49" t="s">
        <v>43</v>
      </c>
    </row>
    <row r="4" spans="1:21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21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21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21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21" ht="15" thickBot="1">
      <c r="A8" s="9" t="s">
        <v>6</v>
      </c>
      <c r="B8" s="11" t="s">
        <v>11</v>
      </c>
      <c r="C8" s="3">
        <v>4</v>
      </c>
      <c r="D8" s="1">
        <v>3</v>
      </c>
      <c r="E8" s="5">
        <v>0</v>
      </c>
      <c r="F8" s="3">
        <v>0</v>
      </c>
      <c r="G8" s="1">
        <v>0</v>
      </c>
      <c r="H8" s="5">
        <v>0</v>
      </c>
      <c r="I8" s="3">
        <v>0</v>
      </c>
      <c r="J8" s="1">
        <v>0</v>
      </c>
      <c r="K8" s="5">
        <v>0</v>
      </c>
      <c r="L8" s="3">
        <v>0</v>
      </c>
      <c r="M8" s="1">
        <v>0</v>
      </c>
      <c r="N8" s="4">
        <v>0</v>
      </c>
      <c r="O8" s="46">
        <f>SUM(C8:N8)</f>
        <v>7</v>
      </c>
    </row>
    <row r="9" spans="1:21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4">
        <v>0</v>
      </c>
      <c r="O9" s="50">
        <f>SUM(C9:N9)</f>
        <v>0</v>
      </c>
    </row>
    <row r="10" spans="1:2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50">
        <f t="shared" ref="O10:O15" si="1">SUM(C10:N10)</f>
        <v>0</v>
      </c>
    </row>
    <row r="11" spans="1:2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50">
        <f t="shared" si="1"/>
        <v>0</v>
      </c>
    </row>
    <row r="12" spans="1:21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50">
        <f t="shared" si="1"/>
        <v>0</v>
      </c>
    </row>
    <row r="13" spans="1:2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50">
        <f t="shared" si="1"/>
        <v>0</v>
      </c>
    </row>
    <row r="14" spans="1:2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50">
        <f t="shared" si="1"/>
        <v>0</v>
      </c>
      <c r="S14" s="130" t="s">
        <v>46</v>
      </c>
      <c r="T14" s="130"/>
      <c r="U14" s="130"/>
    </row>
    <row r="15" spans="1:2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50">
        <f t="shared" si="1"/>
        <v>0</v>
      </c>
      <c r="S15" s="130"/>
      <c r="T15" s="130"/>
      <c r="U15" s="130"/>
    </row>
    <row r="16" spans="1:21" ht="18">
      <c r="A16" s="9" t="s">
        <v>30</v>
      </c>
      <c r="B16" s="11" t="s">
        <v>31</v>
      </c>
      <c r="C16" s="3">
        <v>0</v>
      </c>
      <c r="D16" s="1">
        <v>0</v>
      </c>
      <c r="E16" s="5">
        <v>1</v>
      </c>
      <c r="F16" s="3">
        <v>1</v>
      </c>
      <c r="G16" s="1">
        <v>0</v>
      </c>
      <c r="H16" s="5">
        <v>0</v>
      </c>
      <c r="I16" s="3">
        <v>0</v>
      </c>
      <c r="J16" s="1">
        <v>1</v>
      </c>
      <c r="K16" s="5">
        <v>1</v>
      </c>
      <c r="L16" s="3">
        <v>0</v>
      </c>
      <c r="M16" s="1">
        <v>0</v>
      </c>
      <c r="N16" s="4">
        <v>1</v>
      </c>
      <c r="O16" s="50">
        <f>SUM(C16:N16)</f>
        <v>5</v>
      </c>
      <c r="T16" s="45">
        <f>0.23*300000</f>
        <v>69000</v>
      </c>
    </row>
    <row r="17" spans="1:22" ht="18" thickBot="1">
      <c r="A17" s="10" t="s">
        <v>9</v>
      </c>
      <c r="B17" s="12"/>
      <c r="C17" s="27">
        <v>1703.5</v>
      </c>
      <c r="D17" s="27">
        <v>1918</v>
      </c>
      <c r="E17" s="28">
        <v>2070</v>
      </c>
      <c r="F17" s="7">
        <v>1945</v>
      </c>
      <c r="G17" s="6">
        <v>1986.5</v>
      </c>
      <c r="H17" s="8">
        <v>2084.5</v>
      </c>
      <c r="I17" s="7">
        <v>2275.5</v>
      </c>
      <c r="J17" s="6">
        <v>2078.5</v>
      </c>
      <c r="K17" s="8">
        <v>2154.5</v>
      </c>
      <c r="L17" s="7">
        <v>2441</v>
      </c>
      <c r="M17" s="6">
        <v>2639.5</v>
      </c>
      <c r="N17" s="14">
        <v>2775.5</v>
      </c>
      <c r="O17" s="52">
        <f>SUM(C17:N17)</f>
        <v>26072</v>
      </c>
      <c r="S17" s="134"/>
      <c r="T17" s="134"/>
    </row>
    <row r="18" spans="1:22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S18" s="131">
        <f>T16-O17</f>
        <v>42928</v>
      </c>
      <c r="T18" s="132"/>
      <c r="U18" s="133" t="s">
        <v>45</v>
      </c>
      <c r="V18" s="133"/>
    </row>
    <row r="20" spans="1:22" ht="21.6" thickBot="1">
      <c r="A20" s="2" t="s">
        <v>54</v>
      </c>
    </row>
    <row r="21" spans="1:22" ht="15.6" thickTop="1" thickBot="1">
      <c r="A21" s="58" t="s">
        <v>50</v>
      </c>
      <c r="B21" s="60">
        <v>8</v>
      </c>
      <c r="C21" s="127">
        <v>2017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22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49" t="s">
        <v>43</v>
      </c>
    </row>
    <row r="23" spans="1:22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22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22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22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22" ht="15" thickBot="1">
      <c r="A27" s="9" t="s">
        <v>49</v>
      </c>
      <c r="B27" s="11">
        <f>B21*4</f>
        <v>32</v>
      </c>
      <c r="C27" s="3">
        <v>4</v>
      </c>
      <c r="D27" s="1">
        <v>3</v>
      </c>
      <c r="E27" s="5">
        <v>4</v>
      </c>
      <c r="F27" s="3">
        <v>7</v>
      </c>
      <c r="G27" s="1">
        <v>9</v>
      </c>
      <c r="H27" s="5">
        <v>10</v>
      </c>
      <c r="I27" s="3">
        <v>5</v>
      </c>
      <c r="J27" s="1">
        <v>3</v>
      </c>
      <c r="K27" s="5">
        <v>6</v>
      </c>
      <c r="L27" s="3">
        <v>7</v>
      </c>
      <c r="M27" s="1">
        <v>6</v>
      </c>
      <c r="N27" s="4">
        <v>6</v>
      </c>
      <c r="O27" s="46">
        <f>SUM(C27:N27)</f>
        <v>70</v>
      </c>
    </row>
    <row r="28" spans="1:22">
      <c r="A28" s="9" t="s">
        <v>7</v>
      </c>
      <c r="B28" s="11">
        <v>0</v>
      </c>
      <c r="C28" s="3">
        <v>0</v>
      </c>
      <c r="D28" s="1">
        <v>0</v>
      </c>
      <c r="E28" s="5">
        <v>0</v>
      </c>
      <c r="F28" s="3">
        <v>0</v>
      </c>
      <c r="G28" s="1">
        <v>0</v>
      </c>
      <c r="H28" s="5">
        <v>0</v>
      </c>
      <c r="I28" s="3">
        <v>0</v>
      </c>
      <c r="J28" s="1">
        <v>0</v>
      </c>
      <c r="K28" s="5">
        <v>0</v>
      </c>
      <c r="L28" s="3">
        <v>0</v>
      </c>
      <c r="M28" s="1">
        <v>0</v>
      </c>
      <c r="N28" s="4">
        <v>0</v>
      </c>
      <c r="O28" s="50">
        <f>SUM(C28:N28)</f>
        <v>0</v>
      </c>
    </row>
    <row r="29" spans="1:22">
      <c r="A29" s="9" t="s">
        <v>8</v>
      </c>
      <c r="B29" s="11">
        <v>0</v>
      </c>
      <c r="C29" s="3">
        <v>0</v>
      </c>
      <c r="D29" s="1">
        <v>0</v>
      </c>
      <c r="E29" s="5">
        <v>0</v>
      </c>
      <c r="F29" s="3">
        <v>0</v>
      </c>
      <c r="G29" s="1">
        <v>0</v>
      </c>
      <c r="H29" s="5">
        <v>0</v>
      </c>
      <c r="I29" s="3">
        <v>0</v>
      </c>
      <c r="J29" s="1">
        <v>0</v>
      </c>
      <c r="K29" s="5">
        <v>0</v>
      </c>
      <c r="L29" s="3">
        <v>0</v>
      </c>
      <c r="M29" s="1">
        <v>0</v>
      </c>
      <c r="N29" s="4">
        <v>0</v>
      </c>
      <c r="O29" s="50">
        <f t="shared" ref="O29:O34" si="3">SUM(C29:N29)</f>
        <v>0</v>
      </c>
    </row>
    <row r="30" spans="1:22">
      <c r="A30" s="9" t="s">
        <v>13</v>
      </c>
      <c r="B30" s="11">
        <v>0</v>
      </c>
      <c r="C30" s="3">
        <v>0</v>
      </c>
      <c r="D30" s="1">
        <v>0</v>
      </c>
      <c r="E30" s="5">
        <v>0</v>
      </c>
      <c r="F30" s="3">
        <v>0</v>
      </c>
      <c r="G30" s="1">
        <v>0</v>
      </c>
      <c r="H30" s="5">
        <v>0</v>
      </c>
      <c r="I30" s="3">
        <v>0</v>
      </c>
      <c r="J30" s="1">
        <v>0</v>
      </c>
      <c r="K30" s="5">
        <v>0</v>
      </c>
      <c r="L30" s="3">
        <v>0</v>
      </c>
      <c r="M30" s="1">
        <v>0</v>
      </c>
      <c r="N30" s="4">
        <v>0</v>
      </c>
      <c r="O30" s="50">
        <f t="shared" si="3"/>
        <v>0</v>
      </c>
    </row>
    <row r="31" spans="1:22">
      <c r="A31" s="9" t="s">
        <v>14</v>
      </c>
      <c r="B31" s="11">
        <v>0</v>
      </c>
      <c r="C31" s="3">
        <v>0</v>
      </c>
      <c r="D31" s="1">
        <v>0</v>
      </c>
      <c r="E31" s="5">
        <v>0</v>
      </c>
      <c r="F31" s="3">
        <v>0</v>
      </c>
      <c r="G31" s="1">
        <v>0</v>
      </c>
      <c r="H31" s="5">
        <v>0</v>
      </c>
      <c r="I31" s="3">
        <v>0</v>
      </c>
      <c r="J31" s="1">
        <v>0</v>
      </c>
      <c r="K31" s="5">
        <v>0</v>
      </c>
      <c r="L31" s="3">
        <v>0</v>
      </c>
      <c r="M31" s="1">
        <v>0</v>
      </c>
      <c r="N31" s="4">
        <v>0</v>
      </c>
      <c r="O31" s="50">
        <f t="shared" si="3"/>
        <v>0</v>
      </c>
    </row>
    <row r="32" spans="1:22">
      <c r="A32" s="9" t="s">
        <v>15</v>
      </c>
      <c r="B32" s="11">
        <v>0</v>
      </c>
      <c r="C32" s="3">
        <v>0</v>
      </c>
      <c r="D32" s="1">
        <v>0</v>
      </c>
      <c r="E32" s="5">
        <v>0</v>
      </c>
      <c r="F32" s="3">
        <v>0</v>
      </c>
      <c r="G32" s="1">
        <v>0</v>
      </c>
      <c r="H32" s="5">
        <v>0</v>
      </c>
      <c r="I32" s="3">
        <v>0</v>
      </c>
      <c r="J32" s="1">
        <v>0</v>
      </c>
      <c r="K32" s="5">
        <v>0</v>
      </c>
      <c r="L32" s="3">
        <v>0</v>
      </c>
      <c r="M32" s="1">
        <v>0</v>
      </c>
      <c r="N32" s="4">
        <v>0</v>
      </c>
      <c r="O32" s="50">
        <f t="shared" si="3"/>
        <v>0</v>
      </c>
      <c r="S32" s="130" t="s">
        <v>56</v>
      </c>
      <c r="T32" s="130"/>
      <c r="U32" s="130"/>
    </row>
    <row r="33" spans="1:22" ht="14.4" customHeight="1">
      <c r="A33" s="9" t="s">
        <v>4</v>
      </c>
      <c r="B33" s="11">
        <v>0</v>
      </c>
      <c r="C33" s="3">
        <v>0</v>
      </c>
      <c r="D33" s="1">
        <v>0</v>
      </c>
      <c r="E33" s="5">
        <v>0</v>
      </c>
      <c r="F33" s="3">
        <v>0</v>
      </c>
      <c r="G33" s="1">
        <v>0</v>
      </c>
      <c r="H33" s="5">
        <v>0</v>
      </c>
      <c r="I33" s="3">
        <v>0</v>
      </c>
      <c r="J33" s="1">
        <v>0</v>
      </c>
      <c r="K33" s="5">
        <v>0</v>
      </c>
      <c r="L33" s="3">
        <v>0</v>
      </c>
      <c r="M33" s="1">
        <v>0</v>
      </c>
      <c r="N33" s="4">
        <v>0</v>
      </c>
      <c r="O33" s="50">
        <f t="shared" si="3"/>
        <v>0</v>
      </c>
      <c r="S33" s="130"/>
      <c r="T33" s="130"/>
      <c r="U33" s="130"/>
    </row>
    <row r="34" spans="1:22" ht="14.4" customHeight="1">
      <c r="A34" s="9" t="s">
        <v>12</v>
      </c>
      <c r="B34" s="11">
        <v>0</v>
      </c>
      <c r="C34" s="3">
        <v>0</v>
      </c>
      <c r="D34" s="1">
        <v>0</v>
      </c>
      <c r="E34" s="5">
        <v>0</v>
      </c>
      <c r="F34" s="3">
        <v>0</v>
      </c>
      <c r="G34" s="1">
        <v>0</v>
      </c>
      <c r="H34" s="5">
        <v>0</v>
      </c>
      <c r="I34" s="3">
        <v>0</v>
      </c>
      <c r="J34" s="1">
        <v>0</v>
      </c>
      <c r="K34" s="5">
        <v>0</v>
      </c>
      <c r="L34" s="3">
        <v>0</v>
      </c>
      <c r="M34" s="1">
        <v>0</v>
      </c>
      <c r="N34" s="4">
        <v>0</v>
      </c>
      <c r="O34" s="50">
        <f t="shared" si="3"/>
        <v>0</v>
      </c>
      <c r="T34" s="45">
        <f>S18/2</f>
        <v>21464</v>
      </c>
    </row>
    <row r="35" spans="1:22" ht="18" thickBot="1">
      <c r="A35" s="9" t="s">
        <v>30</v>
      </c>
      <c r="B35" s="11" t="s">
        <v>31</v>
      </c>
      <c r="C35" s="3">
        <v>0</v>
      </c>
      <c r="D35" s="1">
        <v>0</v>
      </c>
      <c r="E35" s="5">
        <v>1</v>
      </c>
      <c r="F35" s="3"/>
      <c r="G35" s="1">
        <v>1</v>
      </c>
      <c r="H35" s="5"/>
      <c r="I35" s="3"/>
      <c r="J35" s="1"/>
      <c r="K35" s="5">
        <v>1</v>
      </c>
      <c r="L35" s="3"/>
      <c r="M35" s="1"/>
      <c r="N35" s="4"/>
      <c r="O35" s="50">
        <f>SUM(C35:N35)</f>
        <v>3</v>
      </c>
      <c r="S35" s="134"/>
      <c r="T35" s="134"/>
    </row>
    <row r="36" spans="1:22" ht="18.600000000000001" customHeight="1" thickBot="1">
      <c r="A36" s="10" t="s">
        <v>9</v>
      </c>
      <c r="B36" s="12"/>
      <c r="C36" s="27">
        <v>2114</v>
      </c>
      <c r="D36" s="27">
        <v>1892</v>
      </c>
      <c r="E36" s="28">
        <v>2096</v>
      </c>
      <c r="F36" s="7">
        <v>2102</v>
      </c>
      <c r="G36" s="6">
        <v>2439</v>
      </c>
      <c r="H36" s="8">
        <v>2146.5</v>
      </c>
      <c r="I36" s="7">
        <v>2024</v>
      </c>
      <c r="J36" s="6">
        <v>2139.5</v>
      </c>
      <c r="K36" s="8">
        <v>2181</v>
      </c>
      <c r="L36" s="7">
        <v>2178</v>
      </c>
      <c r="M36" s="6">
        <v>2103</v>
      </c>
      <c r="N36" s="14">
        <v>1844</v>
      </c>
      <c r="O36" s="52">
        <f>SUM(C36:N36)</f>
        <v>25259</v>
      </c>
      <c r="S36" s="131">
        <f>T34-O36</f>
        <v>-3795</v>
      </c>
      <c r="T36" s="132"/>
      <c r="U36" s="133" t="s">
        <v>45</v>
      </c>
      <c r="V36" s="133"/>
    </row>
    <row r="37" spans="1:22" ht="15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40" spans="1:22" ht="21.6" thickBot="1">
      <c r="A40" s="2" t="s">
        <v>63</v>
      </c>
    </row>
    <row r="41" spans="1:22" ht="15.6" thickTop="1" thickBot="1">
      <c r="A41" s="58" t="s">
        <v>50</v>
      </c>
      <c r="B41" s="60">
        <v>8</v>
      </c>
      <c r="C41" s="127">
        <v>2018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</row>
    <row r="42" spans="1:22" ht="15.6" thickTop="1" thickBot="1">
      <c r="A42" s="15" t="s">
        <v>0</v>
      </c>
      <c r="B42" s="16" t="s">
        <v>10</v>
      </c>
      <c r="C42" s="17" t="s">
        <v>16</v>
      </c>
      <c r="D42" s="18" t="s">
        <v>17</v>
      </c>
      <c r="E42" s="19" t="s">
        <v>18</v>
      </c>
      <c r="F42" s="17" t="s">
        <v>19</v>
      </c>
      <c r="G42" s="18" t="s">
        <v>20</v>
      </c>
      <c r="H42" s="19" t="s">
        <v>21</v>
      </c>
      <c r="I42" s="17" t="s">
        <v>22</v>
      </c>
      <c r="J42" s="18" t="s">
        <v>23</v>
      </c>
      <c r="K42" s="19" t="s">
        <v>24</v>
      </c>
      <c r="L42" s="17" t="s">
        <v>25</v>
      </c>
      <c r="M42" s="18" t="s">
        <v>26</v>
      </c>
      <c r="N42" s="20" t="s">
        <v>27</v>
      </c>
      <c r="O42" s="49" t="s">
        <v>43</v>
      </c>
    </row>
    <row r="43" spans="1:22" ht="15" thickBot="1">
      <c r="A43" s="9" t="s">
        <v>1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ref="O43:O46" si="4">SUM(C43:N43)</f>
        <v>0</v>
      </c>
    </row>
    <row r="44" spans="1:22" ht="15" thickBot="1">
      <c r="A44" s="9" t="s">
        <v>2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22" ht="15" thickBot="1">
      <c r="A45" s="9" t="s">
        <v>5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22" ht="15" thickBot="1">
      <c r="A46" s="9" t="s">
        <v>3</v>
      </c>
      <c r="B46" s="11">
        <v>0</v>
      </c>
      <c r="C46" s="3">
        <v>0</v>
      </c>
      <c r="D46" s="1">
        <v>0</v>
      </c>
      <c r="E46" s="5">
        <v>0</v>
      </c>
      <c r="F46" s="3">
        <v>0</v>
      </c>
      <c r="G46" s="1">
        <v>0</v>
      </c>
      <c r="H46" s="5">
        <v>0</v>
      </c>
      <c r="I46" s="3">
        <v>0</v>
      </c>
      <c r="J46" s="1">
        <v>0</v>
      </c>
      <c r="K46" s="5">
        <v>0</v>
      </c>
      <c r="L46" s="3">
        <v>0</v>
      </c>
      <c r="M46" s="1">
        <v>0</v>
      </c>
      <c r="N46" s="4">
        <v>0</v>
      </c>
      <c r="O46" s="46">
        <f t="shared" si="4"/>
        <v>0</v>
      </c>
    </row>
    <row r="47" spans="1:22" ht="15" thickBot="1">
      <c r="A47" s="9" t="s">
        <v>49</v>
      </c>
      <c r="B47" s="11">
        <f>B41*4</f>
        <v>32</v>
      </c>
      <c r="C47" s="3">
        <v>4</v>
      </c>
      <c r="D47" s="1">
        <v>6</v>
      </c>
      <c r="E47" s="5">
        <v>6</v>
      </c>
      <c r="F47" s="3">
        <v>14</v>
      </c>
      <c r="G47" s="1">
        <v>9</v>
      </c>
      <c r="H47" s="5">
        <v>25</v>
      </c>
      <c r="I47" s="3">
        <v>21</v>
      </c>
      <c r="J47" s="1">
        <v>15</v>
      </c>
      <c r="K47" s="5">
        <v>15</v>
      </c>
      <c r="L47" s="3">
        <v>10</v>
      </c>
      <c r="M47" s="1">
        <v>11</v>
      </c>
      <c r="N47" s="4">
        <v>8</v>
      </c>
      <c r="O47" s="46">
        <f>SUM(C47:N47)</f>
        <v>144</v>
      </c>
    </row>
    <row r="48" spans="1:22">
      <c r="A48" s="9" t="s">
        <v>7</v>
      </c>
      <c r="B48" s="11">
        <v>0</v>
      </c>
      <c r="C48" s="3">
        <v>0</v>
      </c>
      <c r="D48" s="1">
        <v>0</v>
      </c>
      <c r="E48" s="5">
        <v>0</v>
      </c>
      <c r="F48" s="3">
        <v>0</v>
      </c>
      <c r="G48" s="1">
        <v>0</v>
      </c>
      <c r="H48" s="5">
        <v>0</v>
      </c>
      <c r="I48" s="3">
        <v>0</v>
      </c>
      <c r="J48" s="1">
        <v>0</v>
      </c>
      <c r="K48" s="5">
        <v>0</v>
      </c>
      <c r="L48" s="3">
        <v>0</v>
      </c>
      <c r="M48" s="1">
        <v>0</v>
      </c>
      <c r="N48" s="4">
        <v>0</v>
      </c>
      <c r="O48" s="50">
        <f>SUM(C48:N48)</f>
        <v>0</v>
      </c>
    </row>
    <row r="49" spans="1:22">
      <c r="A49" s="9" t="s">
        <v>8</v>
      </c>
      <c r="B49" s="11">
        <v>0</v>
      </c>
      <c r="C49" s="3">
        <v>0</v>
      </c>
      <c r="D49" s="1">
        <v>0</v>
      </c>
      <c r="E49" s="5">
        <v>0</v>
      </c>
      <c r="F49" s="3">
        <v>0</v>
      </c>
      <c r="G49" s="1">
        <v>0</v>
      </c>
      <c r="H49" s="5">
        <v>0</v>
      </c>
      <c r="I49" s="3">
        <v>0</v>
      </c>
      <c r="J49" s="1">
        <v>0</v>
      </c>
      <c r="K49" s="5">
        <v>0</v>
      </c>
      <c r="L49" s="3">
        <v>0</v>
      </c>
      <c r="M49" s="1">
        <v>0</v>
      </c>
      <c r="N49" s="4">
        <v>0</v>
      </c>
      <c r="O49" s="50">
        <f t="shared" ref="O49:O54" si="5">SUM(C49:N49)</f>
        <v>0</v>
      </c>
    </row>
    <row r="50" spans="1:22">
      <c r="A50" s="9" t="s">
        <v>13</v>
      </c>
      <c r="B50" s="11">
        <v>0</v>
      </c>
      <c r="C50" s="3">
        <v>0</v>
      </c>
      <c r="D50" s="1">
        <v>0</v>
      </c>
      <c r="E50" s="5">
        <v>0</v>
      </c>
      <c r="F50" s="3">
        <v>0</v>
      </c>
      <c r="G50" s="1">
        <v>0</v>
      </c>
      <c r="H50" s="5">
        <v>0</v>
      </c>
      <c r="I50" s="3">
        <v>0</v>
      </c>
      <c r="J50" s="1">
        <v>0</v>
      </c>
      <c r="K50" s="5">
        <v>0</v>
      </c>
      <c r="L50" s="3">
        <v>0</v>
      </c>
      <c r="M50" s="1">
        <v>0</v>
      </c>
      <c r="N50" s="4">
        <v>0</v>
      </c>
      <c r="O50" s="50">
        <f t="shared" si="5"/>
        <v>0</v>
      </c>
    </row>
    <row r="51" spans="1:22">
      <c r="A51" s="9" t="s">
        <v>14</v>
      </c>
      <c r="B51" s="11">
        <v>0</v>
      </c>
      <c r="C51" s="3">
        <v>0</v>
      </c>
      <c r="D51" s="1">
        <v>0</v>
      </c>
      <c r="E51" s="5">
        <v>0</v>
      </c>
      <c r="F51" s="3">
        <v>0</v>
      </c>
      <c r="G51" s="1">
        <v>0</v>
      </c>
      <c r="H51" s="5">
        <v>0</v>
      </c>
      <c r="I51" s="3">
        <v>0</v>
      </c>
      <c r="J51" s="1">
        <v>0</v>
      </c>
      <c r="K51" s="5">
        <v>0</v>
      </c>
      <c r="L51" s="3">
        <v>0</v>
      </c>
      <c r="M51" s="1">
        <v>0</v>
      </c>
      <c r="N51" s="4">
        <v>0</v>
      </c>
      <c r="O51" s="50">
        <f t="shared" si="5"/>
        <v>0</v>
      </c>
    </row>
    <row r="52" spans="1:22">
      <c r="A52" s="9" t="s">
        <v>15</v>
      </c>
      <c r="B52" s="11">
        <v>0</v>
      </c>
      <c r="C52" s="3">
        <v>0</v>
      </c>
      <c r="D52" s="1">
        <v>0</v>
      </c>
      <c r="E52" s="5">
        <v>0</v>
      </c>
      <c r="F52" s="3">
        <v>0</v>
      </c>
      <c r="G52" s="1">
        <v>0</v>
      </c>
      <c r="H52" s="5">
        <v>0</v>
      </c>
      <c r="I52" s="3">
        <v>0</v>
      </c>
      <c r="J52" s="1">
        <v>0</v>
      </c>
      <c r="K52" s="5">
        <v>0</v>
      </c>
      <c r="L52" s="3">
        <v>0</v>
      </c>
      <c r="M52" s="1">
        <v>0</v>
      </c>
      <c r="N52" s="4">
        <v>0</v>
      </c>
      <c r="O52" s="50">
        <f t="shared" si="5"/>
        <v>0</v>
      </c>
      <c r="S52" s="130" t="s">
        <v>56</v>
      </c>
      <c r="T52" s="130"/>
      <c r="U52" s="130"/>
    </row>
    <row r="53" spans="1:22" ht="14.4" customHeight="1">
      <c r="A53" s="9" t="s">
        <v>4</v>
      </c>
      <c r="B53" s="11">
        <v>0</v>
      </c>
      <c r="C53" s="3">
        <v>0</v>
      </c>
      <c r="D53" s="1">
        <v>0</v>
      </c>
      <c r="E53" s="5">
        <v>0</v>
      </c>
      <c r="F53" s="3">
        <v>0</v>
      </c>
      <c r="G53" s="1">
        <v>0</v>
      </c>
      <c r="H53" s="5">
        <v>0</v>
      </c>
      <c r="I53" s="3">
        <v>0</v>
      </c>
      <c r="J53" s="1">
        <v>0</v>
      </c>
      <c r="K53" s="5">
        <v>0</v>
      </c>
      <c r="L53" s="3">
        <v>0</v>
      </c>
      <c r="M53" s="1">
        <v>0</v>
      </c>
      <c r="N53" s="4">
        <v>0</v>
      </c>
      <c r="O53" s="50">
        <f t="shared" si="5"/>
        <v>0</v>
      </c>
      <c r="S53" s="130"/>
      <c r="T53" s="130"/>
      <c r="U53" s="130"/>
    </row>
    <row r="54" spans="1:22" ht="14.4" customHeight="1">
      <c r="A54" s="9" t="s">
        <v>12</v>
      </c>
      <c r="B54" s="11">
        <v>0</v>
      </c>
      <c r="C54" s="3">
        <v>0</v>
      </c>
      <c r="D54" s="1">
        <v>0</v>
      </c>
      <c r="E54" s="5">
        <v>0</v>
      </c>
      <c r="F54" s="3">
        <v>0</v>
      </c>
      <c r="G54" s="1">
        <v>0</v>
      </c>
      <c r="H54" s="5">
        <v>0</v>
      </c>
      <c r="I54" s="3">
        <v>0</v>
      </c>
      <c r="J54" s="1">
        <v>0</v>
      </c>
      <c r="K54" s="5">
        <v>0</v>
      </c>
      <c r="L54" s="3">
        <v>0</v>
      </c>
      <c r="M54" s="1">
        <v>0</v>
      </c>
      <c r="N54" s="4">
        <v>0</v>
      </c>
      <c r="O54" s="50">
        <f t="shared" si="5"/>
        <v>0</v>
      </c>
      <c r="T54" s="57">
        <f>(B41*8*22*12)+O36+O17</f>
        <v>68227</v>
      </c>
    </row>
    <row r="55" spans="1:22" ht="18" thickBot="1">
      <c r="A55" s="9" t="s">
        <v>30</v>
      </c>
      <c r="B55" s="11">
        <v>4</v>
      </c>
      <c r="C55" s="3">
        <v>0</v>
      </c>
      <c r="D55" s="1">
        <v>0</v>
      </c>
      <c r="E55" s="5">
        <v>0</v>
      </c>
      <c r="F55" s="3">
        <v>1</v>
      </c>
      <c r="G55" s="1">
        <v>0</v>
      </c>
      <c r="H55" s="5"/>
      <c r="I55" s="3"/>
      <c r="J55" s="1">
        <v>1</v>
      </c>
      <c r="K55" s="5">
        <v>0</v>
      </c>
      <c r="L55" s="3"/>
      <c r="M55" s="1"/>
      <c r="N55" s="4"/>
      <c r="O55" s="50">
        <f>SUM(C55:N55)</f>
        <v>2</v>
      </c>
      <c r="S55" s="134"/>
      <c r="T55" s="134"/>
    </row>
    <row r="56" spans="1:22" ht="18.600000000000001" customHeight="1" thickBot="1">
      <c r="A56" s="10" t="s">
        <v>9</v>
      </c>
      <c r="B56" s="12"/>
      <c r="C56" s="27">
        <v>2015.5</v>
      </c>
      <c r="D56" s="27">
        <v>1782</v>
      </c>
      <c r="E56" s="28">
        <v>2016</v>
      </c>
      <c r="F56" s="7">
        <v>1972</v>
      </c>
      <c r="G56" s="6">
        <v>2060</v>
      </c>
      <c r="H56" s="8">
        <v>2093</v>
      </c>
      <c r="I56" s="7">
        <v>2003.5</v>
      </c>
      <c r="J56" s="6">
        <v>2096.5</v>
      </c>
      <c r="K56" s="8">
        <v>1960</v>
      </c>
      <c r="L56" s="7">
        <v>2262</v>
      </c>
      <c r="M56" s="6">
        <v>2075</v>
      </c>
      <c r="N56" s="14">
        <v>2216</v>
      </c>
      <c r="O56" s="52">
        <f>SUM(C56:N56)</f>
        <v>24551.5</v>
      </c>
      <c r="S56" s="131">
        <f>O56+O36+O17</f>
        <v>75882.5</v>
      </c>
      <c r="T56" s="132"/>
      <c r="U56" s="133" t="s">
        <v>45</v>
      </c>
      <c r="V56" s="133"/>
    </row>
    <row r="57" spans="1:22" ht="15" thickTop="1"/>
    <row r="60" spans="1:22" ht="21.6" thickBot="1">
      <c r="A60" s="2" t="s">
        <v>66</v>
      </c>
    </row>
    <row r="61" spans="1:22" ht="15.6" thickTop="1" thickBot="1">
      <c r="A61" s="58" t="s">
        <v>50</v>
      </c>
      <c r="B61" s="60">
        <v>8</v>
      </c>
      <c r="C61" s="127">
        <v>2019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9"/>
    </row>
    <row r="62" spans="1:22" ht="15.6" thickTop="1" thickBot="1">
      <c r="A62" s="15" t="s">
        <v>0</v>
      </c>
      <c r="B62" s="16" t="s">
        <v>10</v>
      </c>
      <c r="C62" s="17" t="s">
        <v>16</v>
      </c>
      <c r="D62" s="18" t="s">
        <v>17</v>
      </c>
      <c r="E62" s="19" t="s">
        <v>18</v>
      </c>
      <c r="F62" s="17" t="s">
        <v>19</v>
      </c>
      <c r="G62" s="18" t="s">
        <v>20</v>
      </c>
      <c r="H62" s="19" t="s">
        <v>21</v>
      </c>
      <c r="I62" s="17" t="s">
        <v>22</v>
      </c>
      <c r="J62" s="18" t="s">
        <v>23</v>
      </c>
      <c r="K62" s="19" t="s">
        <v>24</v>
      </c>
      <c r="L62" s="17" t="s">
        <v>25</v>
      </c>
      <c r="M62" s="18" t="s">
        <v>26</v>
      </c>
      <c r="N62" s="20" t="s">
        <v>27</v>
      </c>
      <c r="O62" s="49" t="s">
        <v>43</v>
      </c>
    </row>
    <row r="63" spans="1:22" ht="15" thickBot="1">
      <c r="A63" s="9" t="s">
        <v>1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ref="O63:O66" si="6">SUM(C63:N63)</f>
        <v>0</v>
      </c>
    </row>
    <row r="64" spans="1:22" ht="15" thickBot="1">
      <c r="A64" s="9" t="s">
        <v>2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22" ht="15" thickBot="1">
      <c r="A65" s="9" t="s">
        <v>5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22" ht="15" thickBot="1">
      <c r="A66" s="9" t="s">
        <v>3</v>
      </c>
      <c r="B66" s="11">
        <v>0</v>
      </c>
      <c r="C66" s="3">
        <v>0</v>
      </c>
      <c r="D66" s="1">
        <v>0</v>
      </c>
      <c r="E66" s="5">
        <v>0</v>
      </c>
      <c r="F66" s="3">
        <v>0</v>
      </c>
      <c r="G66" s="1">
        <v>0</v>
      </c>
      <c r="H66" s="5">
        <v>0</v>
      </c>
      <c r="I66" s="3">
        <v>0</v>
      </c>
      <c r="J66" s="1">
        <v>0</v>
      </c>
      <c r="K66" s="5">
        <v>0</v>
      </c>
      <c r="L66" s="3">
        <v>0</v>
      </c>
      <c r="M66" s="1">
        <v>0</v>
      </c>
      <c r="N66" s="4">
        <v>0</v>
      </c>
      <c r="O66" s="46">
        <f t="shared" si="6"/>
        <v>0</v>
      </c>
    </row>
    <row r="67" spans="1:22" ht="15" thickBot="1">
      <c r="A67" s="9" t="s">
        <v>49</v>
      </c>
      <c r="B67" s="11">
        <f>B61*4</f>
        <v>32</v>
      </c>
      <c r="C67" s="3">
        <v>15</v>
      </c>
      <c r="D67" s="3">
        <v>17</v>
      </c>
      <c r="E67" s="3">
        <v>27</v>
      </c>
      <c r="F67" s="3">
        <v>14</v>
      </c>
      <c r="G67" s="3">
        <v>18</v>
      </c>
      <c r="H67" s="3">
        <v>21</v>
      </c>
      <c r="I67" s="3">
        <v>21</v>
      </c>
      <c r="J67" s="3">
        <v>16</v>
      </c>
      <c r="K67" s="3">
        <v>17</v>
      </c>
      <c r="L67" s="3">
        <v>13</v>
      </c>
      <c r="M67" s="3">
        <v>13</v>
      </c>
      <c r="N67" s="3">
        <v>9</v>
      </c>
      <c r="O67" s="46">
        <f>SUM(C67:N67)</f>
        <v>201</v>
      </c>
    </row>
    <row r="68" spans="1:22">
      <c r="A68" s="9" t="s">
        <v>7</v>
      </c>
      <c r="B68" s="11">
        <v>0</v>
      </c>
      <c r="C68" s="3">
        <v>0</v>
      </c>
      <c r="D68" s="1">
        <v>0</v>
      </c>
      <c r="E68" s="5">
        <v>0</v>
      </c>
      <c r="F68" s="3">
        <v>0</v>
      </c>
      <c r="G68" s="1">
        <v>0</v>
      </c>
      <c r="H68" s="5">
        <v>0</v>
      </c>
      <c r="I68" s="3">
        <v>0</v>
      </c>
      <c r="J68" s="1">
        <v>0</v>
      </c>
      <c r="K68" s="5">
        <v>0</v>
      </c>
      <c r="L68" s="3">
        <v>0</v>
      </c>
      <c r="M68" s="1">
        <v>0</v>
      </c>
      <c r="N68" s="4">
        <v>0</v>
      </c>
      <c r="O68" s="50">
        <f>SUM(C68:N68)</f>
        <v>0</v>
      </c>
    </row>
    <row r="69" spans="1:22">
      <c r="A69" s="9" t="s">
        <v>8</v>
      </c>
      <c r="B69" s="11">
        <v>0</v>
      </c>
      <c r="C69" s="3">
        <v>0</v>
      </c>
      <c r="D69" s="1">
        <v>0</v>
      </c>
      <c r="E69" s="5">
        <v>0</v>
      </c>
      <c r="F69" s="3">
        <v>0</v>
      </c>
      <c r="G69" s="1">
        <v>0</v>
      </c>
      <c r="H69" s="5">
        <v>0</v>
      </c>
      <c r="I69" s="3">
        <v>0</v>
      </c>
      <c r="J69" s="1">
        <v>0</v>
      </c>
      <c r="K69" s="5">
        <v>0</v>
      </c>
      <c r="L69" s="3">
        <v>0</v>
      </c>
      <c r="M69" s="1">
        <v>0</v>
      </c>
      <c r="N69" s="4">
        <v>0</v>
      </c>
      <c r="O69" s="50">
        <f t="shared" ref="O69:O74" si="7">SUM(C69:N69)</f>
        <v>0</v>
      </c>
    </row>
    <row r="70" spans="1:22">
      <c r="A70" s="9" t="s">
        <v>13</v>
      </c>
      <c r="B70" s="11">
        <v>0</v>
      </c>
      <c r="C70" s="3">
        <v>0</v>
      </c>
      <c r="D70" s="1">
        <v>0</v>
      </c>
      <c r="E70" s="5">
        <v>0</v>
      </c>
      <c r="F70" s="3">
        <v>0</v>
      </c>
      <c r="G70" s="1">
        <v>0</v>
      </c>
      <c r="H70" s="5">
        <v>0</v>
      </c>
      <c r="I70" s="3">
        <v>0</v>
      </c>
      <c r="J70" s="1">
        <v>0</v>
      </c>
      <c r="K70" s="5">
        <v>0</v>
      </c>
      <c r="L70" s="3">
        <v>0</v>
      </c>
      <c r="M70" s="1">
        <v>0</v>
      </c>
      <c r="N70" s="4">
        <v>0</v>
      </c>
      <c r="O70" s="50">
        <f t="shared" si="7"/>
        <v>0</v>
      </c>
    </row>
    <row r="71" spans="1:22">
      <c r="A71" s="9" t="s">
        <v>14</v>
      </c>
      <c r="B71" s="11">
        <v>0</v>
      </c>
      <c r="C71" s="3">
        <v>0</v>
      </c>
      <c r="D71" s="1">
        <v>0</v>
      </c>
      <c r="E71" s="5">
        <v>0</v>
      </c>
      <c r="F71" s="3">
        <v>0</v>
      </c>
      <c r="G71" s="1">
        <v>0</v>
      </c>
      <c r="H71" s="5">
        <v>0</v>
      </c>
      <c r="I71" s="3">
        <v>0</v>
      </c>
      <c r="J71" s="1">
        <v>0</v>
      </c>
      <c r="K71" s="5">
        <v>0</v>
      </c>
      <c r="L71" s="3">
        <v>0</v>
      </c>
      <c r="M71" s="1">
        <v>0</v>
      </c>
      <c r="N71" s="4">
        <v>0</v>
      </c>
      <c r="O71" s="50">
        <f t="shared" si="7"/>
        <v>0</v>
      </c>
    </row>
    <row r="72" spans="1:22">
      <c r="A72" s="9" t="s">
        <v>15</v>
      </c>
      <c r="B72" s="11">
        <v>0</v>
      </c>
      <c r="C72" s="3">
        <v>0</v>
      </c>
      <c r="D72" s="1">
        <v>0</v>
      </c>
      <c r="E72" s="5">
        <v>0</v>
      </c>
      <c r="F72" s="3">
        <v>0</v>
      </c>
      <c r="G72" s="1">
        <v>0</v>
      </c>
      <c r="H72" s="5">
        <v>0</v>
      </c>
      <c r="I72" s="3">
        <v>0</v>
      </c>
      <c r="J72" s="1">
        <v>0</v>
      </c>
      <c r="K72" s="5">
        <v>0</v>
      </c>
      <c r="L72" s="3">
        <v>0</v>
      </c>
      <c r="M72" s="1">
        <v>0</v>
      </c>
      <c r="N72" s="4">
        <v>0</v>
      </c>
      <c r="O72" s="50">
        <f t="shared" si="7"/>
        <v>0</v>
      </c>
      <c r="S72" s="130" t="s">
        <v>56</v>
      </c>
      <c r="T72" s="130"/>
      <c r="U72" s="130"/>
    </row>
    <row r="73" spans="1:22" ht="14.4" customHeight="1">
      <c r="A73" s="9" t="s">
        <v>4</v>
      </c>
      <c r="B73" s="11">
        <v>0</v>
      </c>
      <c r="C73" s="3">
        <v>0</v>
      </c>
      <c r="D73" s="1">
        <v>0</v>
      </c>
      <c r="E73" s="5">
        <v>0</v>
      </c>
      <c r="F73" s="3">
        <v>0</v>
      </c>
      <c r="G73" s="1">
        <v>0</v>
      </c>
      <c r="H73" s="5">
        <v>0</v>
      </c>
      <c r="I73" s="3">
        <v>0</v>
      </c>
      <c r="J73" s="1">
        <v>0</v>
      </c>
      <c r="K73" s="5">
        <v>0</v>
      </c>
      <c r="L73" s="3">
        <v>0</v>
      </c>
      <c r="M73" s="1">
        <v>0</v>
      </c>
      <c r="N73" s="4">
        <v>0</v>
      </c>
      <c r="O73" s="50">
        <f t="shared" si="7"/>
        <v>0</v>
      </c>
      <c r="S73" s="130"/>
      <c r="T73" s="130"/>
      <c r="U73" s="130"/>
    </row>
    <row r="74" spans="1:22" ht="14.4" customHeight="1">
      <c r="A74" s="9" t="s">
        <v>12</v>
      </c>
      <c r="B74" s="11">
        <v>0</v>
      </c>
      <c r="C74" s="3">
        <v>0</v>
      </c>
      <c r="D74" s="1">
        <v>0</v>
      </c>
      <c r="E74" s="5">
        <v>0</v>
      </c>
      <c r="F74" s="3">
        <v>0</v>
      </c>
      <c r="G74" s="1">
        <v>0</v>
      </c>
      <c r="H74" s="5">
        <v>0</v>
      </c>
      <c r="I74" s="3">
        <v>0</v>
      </c>
      <c r="J74" s="1">
        <v>0</v>
      </c>
      <c r="K74" s="5">
        <v>0</v>
      </c>
      <c r="L74" s="3">
        <v>0</v>
      </c>
      <c r="M74" s="1">
        <v>0</v>
      </c>
      <c r="N74" s="4">
        <v>0</v>
      </c>
      <c r="O74" s="50">
        <f t="shared" si="7"/>
        <v>0</v>
      </c>
      <c r="T74" s="76">
        <f>(B61*8*22*12)+S56</f>
        <v>92778.5</v>
      </c>
    </row>
    <row r="75" spans="1:22" ht="18" thickBot="1">
      <c r="A75" s="9" t="s">
        <v>30</v>
      </c>
      <c r="B75" s="11">
        <v>4</v>
      </c>
      <c r="C75" s="3">
        <v>0</v>
      </c>
      <c r="D75" s="1">
        <v>1</v>
      </c>
      <c r="E75" s="5">
        <v>0</v>
      </c>
      <c r="F75" s="3">
        <v>0</v>
      </c>
      <c r="G75" s="1">
        <v>0</v>
      </c>
      <c r="H75" s="5"/>
      <c r="I75" s="3">
        <v>1</v>
      </c>
      <c r="J75" s="1">
        <v>1</v>
      </c>
      <c r="K75" s="5">
        <v>0</v>
      </c>
      <c r="L75" s="3"/>
      <c r="M75" s="1"/>
      <c r="N75" s="4"/>
      <c r="O75" s="50">
        <f>SUM(C75:N75)</f>
        <v>3</v>
      </c>
      <c r="S75" s="134"/>
      <c r="T75" s="134"/>
    </row>
    <row r="76" spans="1:22" ht="18.600000000000001" customHeight="1" thickBot="1">
      <c r="A76" s="10" t="s">
        <v>9</v>
      </c>
      <c r="B76" s="77">
        <f>T74</f>
        <v>92778.5</v>
      </c>
      <c r="C76" s="27">
        <v>2333.5</v>
      </c>
      <c r="D76" s="27">
        <v>2491</v>
      </c>
      <c r="E76" s="27">
        <v>2499.5</v>
      </c>
      <c r="F76" s="27">
        <v>2346.5</v>
      </c>
      <c r="G76" s="27">
        <v>2237.5</v>
      </c>
      <c r="H76" s="27">
        <v>2303.5</v>
      </c>
      <c r="I76" s="27">
        <v>2268</v>
      </c>
      <c r="J76" s="27">
        <v>2270</v>
      </c>
      <c r="K76" s="27">
        <v>2966</v>
      </c>
      <c r="L76" s="27">
        <v>2539.5</v>
      </c>
      <c r="M76" s="27">
        <v>2304</v>
      </c>
      <c r="N76" s="27">
        <v>2155.5</v>
      </c>
      <c r="O76" s="52">
        <f>SUM(C76:N76)</f>
        <v>28714.5</v>
      </c>
      <c r="S76" s="131">
        <f>O76+S56</f>
        <v>104597</v>
      </c>
      <c r="T76" s="132"/>
      <c r="U76" s="133" t="s">
        <v>45</v>
      </c>
      <c r="V76" s="133"/>
    </row>
    <row r="77" spans="1:22" ht="15" thickTop="1">
      <c r="E77" t="s">
        <v>72</v>
      </c>
    </row>
    <row r="80" spans="1:22" ht="21.6" thickBot="1">
      <c r="A80" s="2" t="s">
        <v>66</v>
      </c>
    </row>
    <row r="81" spans="1:22" ht="15.6" thickTop="1" thickBot="1">
      <c r="A81" s="58" t="s">
        <v>50</v>
      </c>
      <c r="B81" s="60">
        <v>8</v>
      </c>
      <c r="C81" s="127">
        <v>2020</v>
      </c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9"/>
    </row>
    <row r="82" spans="1:22" ht="15.6" thickTop="1" thickBot="1">
      <c r="A82" s="15" t="s">
        <v>0</v>
      </c>
      <c r="B82" s="16" t="s">
        <v>10</v>
      </c>
      <c r="C82" s="17" t="s">
        <v>16</v>
      </c>
      <c r="D82" s="18" t="s">
        <v>17</v>
      </c>
      <c r="E82" s="19" t="s">
        <v>18</v>
      </c>
      <c r="F82" s="17" t="s">
        <v>19</v>
      </c>
      <c r="G82" s="18" t="s">
        <v>20</v>
      </c>
      <c r="H82" s="19" t="s">
        <v>21</v>
      </c>
      <c r="I82" s="17" t="s">
        <v>22</v>
      </c>
      <c r="J82" s="18" t="s">
        <v>23</v>
      </c>
      <c r="K82" s="19" t="s">
        <v>24</v>
      </c>
      <c r="L82" s="17" t="s">
        <v>25</v>
      </c>
      <c r="M82" s="18" t="s">
        <v>26</v>
      </c>
      <c r="N82" s="20" t="s">
        <v>27</v>
      </c>
      <c r="O82" s="49" t="s">
        <v>43</v>
      </c>
    </row>
    <row r="83" spans="1:22" ht="15" thickBot="1">
      <c r="A83" s="9" t="s">
        <v>1</v>
      </c>
      <c r="B83" s="11">
        <v>0</v>
      </c>
      <c r="C83" s="3">
        <v>0</v>
      </c>
      <c r="D83" s="1">
        <v>0</v>
      </c>
      <c r="E83" s="5">
        <v>0</v>
      </c>
      <c r="F83" s="3">
        <v>0</v>
      </c>
      <c r="G83" s="1">
        <v>0</v>
      </c>
      <c r="H83" s="5">
        <v>0</v>
      </c>
      <c r="I83" s="3">
        <v>0</v>
      </c>
      <c r="J83" s="1">
        <v>0</v>
      </c>
      <c r="K83" s="5">
        <v>0</v>
      </c>
      <c r="L83" s="3">
        <v>0</v>
      </c>
      <c r="M83" s="1">
        <v>0</v>
      </c>
      <c r="N83" s="4">
        <v>0</v>
      </c>
      <c r="O83" s="46">
        <f t="shared" ref="O83:O86" si="8">SUM(C83:N83)</f>
        <v>0</v>
      </c>
    </row>
    <row r="84" spans="1:22" ht="15" thickBot="1">
      <c r="A84" s="9" t="s">
        <v>2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4">
        <v>0</v>
      </c>
      <c r="O84" s="46">
        <f t="shared" si="8"/>
        <v>0</v>
      </c>
    </row>
    <row r="85" spans="1:22" ht="15" thickBot="1">
      <c r="A85" s="9" t="s">
        <v>5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4">
        <v>0</v>
      </c>
      <c r="O85" s="46">
        <f t="shared" si="8"/>
        <v>0</v>
      </c>
    </row>
    <row r="86" spans="1:22" ht="15" thickBot="1">
      <c r="A86" s="9" t="s">
        <v>3</v>
      </c>
      <c r="B86" s="11">
        <v>0</v>
      </c>
      <c r="C86" s="3">
        <v>0</v>
      </c>
      <c r="D86" s="1">
        <v>0</v>
      </c>
      <c r="E86" s="5">
        <v>0</v>
      </c>
      <c r="F86" s="3">
        <v>0</v>
      </c>
      <c r="G86" s="1">
        <v>0</v>
      </c>
      <c r="H86" s="5">
        <v>0</v>
      </c>
      <c r="I86" s="3">
        <v>0</v>
      </c>
      <c r="J86" s="1">
        <v>0</v>
      </c>
      <c r="K86" s="5">
        <v>0</v>
      </c>
      <c r="L86" s="3">
        <v>0</v>
      </c>
      <c r="M86" s="1">
        <v>0</v>
      </c>
      <c r="N86" s="4">
        <v>0</v>
      </c>
      <c r="O86" s="46">
        <f t="shared" si="8"/>
        <v>0</v>
      </c>
    </row>
    <row r="87" spans="1:22" ht="15" thickBot="1">
      <c r="A87" s="9" t="s">
        <v>49</v>
      </c>
      <c r="B87" s="11">
        <f>B81*4</f>
        <v>32</v>
      </c>
      <c r="C87" s="3">
        <v>12</v>
      </c>
      <c r="D87" s="3">
        <v>10</v>
      </c>
      <c r="E87" s="3">
        <v>9</v>
      </c>
      <c r="F87" s="3">
        <v>9</v>
      </c>
      <c r="G87" s="3">
        <v>6</v>
      </c>
      <c r="H87" s="3">
        <v>6</v>
      </c>
      <c r="I87" s="3">
        <v>10</v>
      </c>
      <c r="J87" s="3">
        <v>10</v>
      </c>
      <c r="K87" s="3">
        <v>10</v>
      </c>
      <c r="L87" s="3">
        <v>10</v>
      </c>
      <c r="M87" s="3">
        <v>11</v>
      </c>
      <c r="N87" s="3">
        <v>7</v>
      </c>
      <c r="O87" s="46">
        <f>SUM(C87:N87)</f>
        <v>110</v>
      </c>
    </row>
    <row r="88" spans="1:22">
      <c r="A88" s="9" t="s">
        <v>7</v>
      </c>
      <c r="B88" s="11">
        <v>0</v>
      </c>
      <c r="C88" s="3">
        <v>0</v>
      </c>
      <c r="D88" s="1">
        <v>0</v>
      </c>
      <c r="E88" s="5">
        <v>0</v>
      </c>
      <c r="F88" s="3">
        <v>0</v>
      </c>
      <c r="G88" s="1">
        <v>0</v>
      </c>
      <c r="H88" s="5">
        <v>0</v>
      </c>
      <c r="I88" s="3">
        <v>0</v>
      </c>
      <c r="J88" s="1">
        <v>0</v>
      </c>
      <c r="K88" s="5">
        <v>0</v>
      </c>
      <c r="L88" s="3">
        <v>0</v>
      </c>
      <c r="M88" s="1">
        <v>0</v>
      </c>
      <c r="N88" s="4">
        <v>0</v>
      </c>
      <c r="O88" s="50">
        <f>SUM(C88:N88)</f>
        <v>0</v>
      </c>
    </row>
    <row r="89" spans="1:22">
      <c r="A89" s="9" t="s">
        <v>8</v>
      </c>
      <c r="B89" s="11">
        <v>0</v>
      </c>
      <c r="C89" s="3">
        <v>0</v>
      </c>
      <c r="D89" s="1">
        <v>0</v>
      </c>
      <c r="E89" s="5">
        <v>0</v>
      </c>
      <c r="F89" s="3">
        <v>0</v>
      </c>
      <c r="G89" s="1">
        <v>0</v>
      </c>
      <c r="H89" s="5">
        <v>0</v>
      </c>
      <c r="I89" s="3">
        <v>0</v>
      </c>
      <c r="J89" s="1">
        <v>0</v>
      </c>
      <c r="K89" s="5">
        <v>0</v>
      </c>
      <c r="L89" s="3">
        <v>0</v>
      </c>
      <c r="M89" s="1">
        <v>0</v>
      </c>
      <c r="N89" s="4">
        <v>0</v>
      </c>
      <c r="O89" s="50">
        <f t="shared" ref="O89:O94" si="9">SUM(C89:N89)</f>
        <v>0</v>
      </c>
    </row>
    <row r="90" spans="1:22">
      <c r="A90" s="9" t="s">
        <v>13</v>
      </c>
      <c r="B90" s="11">
        <v>0</v>
      </c>
      <c r="C90" s="3">
        <v>0</v>
      </c>
      <c r="D90" s="1">
        <v>0</v>
      </c>
      <c r="E90" s="5">
        <v>0</v>
      </c>
      <c r="F90" s="3">
        <v>0</v>
      </c>
      <c r="G90" s="1">
        <v>0</v>
      </c>
      <c r="H90" s="5">
        <v>0</v>
      </c>
      <c r="I90" s="3">
        <v>0</v>
      </c>
      <c r="J90" s="1">
        <v>0</v>
      </c>
      <c r="K90" s="5">
        <v>0</v>
      </c>
      <c r="L90" s="3">
        <v>0</v>
      </c>
      <c r="M90" s="1">
        <v>0</v>
      </c>
      <c r="N90" s="4">
        <v>0</v>
      </c>
      <c r="O90" s="50">
        <f t="shared" si="9"/>
        <v>0</v>
      </c>
    </row>
    <row r="91" spans="1:22">
      <c r="A91" s="9" t="s">
        <v>14</v>
      </c>
      <c r="B91" s="11">
        <v>0</v>
      </c>
      <c r="C91" s="3">
        <v>0</v>
      </c>
      <c r="D91" s="1">
        <v>0</v>
      </c>
      <c r="E91" s="5">
        <v>0</v>
      </c>
      <c r="F91" s="3">
        <v>0</v>
      </c>
      <c r="G91" s="1">
        <v>0</v>
      </c>
      <c r="H91" s="5">
        <v>0</v>
      </c>
      <c r="I91" s="3">
        <v>0</v>
      </c>
      <c r="J91" s="1">
        <v>0</v>
      </c>
      <c r="K91" s="5">
        <v>0</v>
      </c>
      <c r="L91" s="3">
        <v>0</v>
      </c>
      <c r="M91" s="1">
        <v>0</v>
      </c>
      <c r="N91" s="4">
        <v>0</v>
      </c>
      <c r="O91" s="50">
        <f t="shared" si="9"/>
        <v>0</v>
      </c>
    </row>
    <row r="92" spans="1:22">
      <c r="A92" s="9" t="s">
        <v>15</v>
      </c>
      <c r="B92" s="11">
        <v>0</v>
      </c>
      <c r="C92" s="3">
        <v>0</v>
      </c>
      <c r="D92" s="1">
        <v>0</v>
      </c>
      <c r="E92" s="5">
        <v>0</v>
      </c>
      <c r="F92" s="3">
        <v>0</v>
      </c>
      <c r="G92" s="1">
        <v>0</v>
      </c>
      <c r="H92" s="5">
        <v>0</v>
      </c>
      <c r="I92" s="3">
        <v>0</v>
      </c>
      <c r="J92" s="1">
        <v>0</v>
      </c>
      <c r="K92" s="5">
        <v>0</v>
      </c>
      <c r="L92" s="3">
        <v>0</v>
      </c>
      <c r="M92" s="1">
        <v>0</v>
      </c>
      <c r="N92" s="4">
        <v>0</v>
      </c>
      <c r="O92" s="50">
        <f t="shared" si="9"/>
        <v>0</v>
      </c>
      <c r="S92" s="130" t="s">
        <v>76</v>
      </c>
      <c r="T92" s="130"/>
      <c r="U92" s="130"/>
    </row>
    <row r="93" spans="1:22" ht="14.4" customHeight="1">
      <c r="A93" s="9" t="s">
        <v>4</v>
      </c>
      <c r="B93" s="11">
        <v>0</v>
      </c>
      <c r="C93" s="3">
        <v>0</v>
      </c>
      <c r="D93" s="1">
        <v>0</v>
      </c>
      <c r="E93" s="5">
        <v>0</v>
      </c>
      <c r="F93" s="3">
        <v>0</v>
      </c>
      <c r="G93" s="1">
        <v>0</v>
      </c>
      <c r="H93" s="5">
        <v>0</v>
      </c>
      <c r="I93" s="3">
        <v>0</v>
      </c>
      <c r="J93" s="1">
        <v>0</v>
      </c>
      <c r="K93" s="5">
        <v>0</v>
      </c>
      <c r="L93" s="3">
        <v>0</v>
      </c>
      <c r="M93" s="1">
        <v>0</v>
      </c>
      <c r="N93" s="4">
        <v>0</v>
      </c>
      <c r="O93" s="50">
        <f t="shared" si="9"/>
        <v>0</v>
      </c>
      <c r="S93" s="130"/>
      <c r="T93" s="130"/>
      <c r="U93" s="130"/>
    </row>
    <row r="94" spans="1:22" ht="14.4" customHeight="1">
      <c r="A94" s="9" t="s">
        <v>12</v>
      </c>
      <c r="B94" s="11">
        <v>0</v>
      </c>
      <c r="C94" s="3">
        <v>0</v>
      </c>
      <c r="D94" s="1">
        <v>0</v>
      </c>
      <c r="E94" s="5">
        <v>0</v>
      </c>
      <c r="F94" s="3">
        <v>0</v>
      </c>
      <c r="G94" s="1">
        <v>0</v>
      </c>
      <c r="H94" s="5">
        <v>0</v>
      </c>
      <c r="I94" s="3">
        <v>0</v>
      </c>
      <c r="J94" s="1">
        <v>0</v>
      </c>
      <c r="K94" s="5">
        <v>0</v>
      </c>
      <c r="L94" s="3">
        <v>0</v>
      </c>
      <c r="M94" s="1">
        <v>0</v>
      </c>
      <c r="N94" s="4">
        <v>0</v>
      </c>
      <c r="O94" s="50">
        <f t="shared" si="9"/>
        <v>0</v>
      </c>
      <c r="T94" s="76">
        <f>(B81*8*22*12)+S76</f>
        <v>121493</v>
      </c>
    </row>
    <row r="95" spans="1:22" ht="18" thickBot="1">
      <c r="A95" s="9" t="s">
        <v>30</v>
      </c>
      <c r="B95" s="11">
        <v>1</v>
      </c>
      <c r="C95" s="3">
        <v>0</v>
      </c>
      <c r="D95" s="1">
        <v>0</v>
      </c>
      <c r="E95" s="5">
        <v>0</v>
      </c>
      <c r="F95" s="3">
        <v>0</v>
      </c>
      <c r="G95" s="1">
        <v>0</v>
      </c>
      <c r="H95" s="5"/>
      <c r="I95" s="3">
        <v>0</v>
      </c>
      <c r="J95" s="1">
        <v>1</v>
      </c>
      <c r="K95" s="5">
        <v>0</v>
      </c>
      <c r="L95" s="3">
        <v>0</v>
      </c>
      <c r="M95" s="1">
        <v>0</v>
      </c>
      <c r="N95" s="4">
        <v>0</v>
      </c>
      <c r="O95" s="50">
        <f>SUM(C95:N95)</f>
        <v>1</v>
      </c>
      <c r="S95" s="134"/>
      <c r="T95" s="134"/>
    </row>
    <row r="96" spans="1:22" ht="18.600000000000001" customHeight="1" thickBot="1">
      <c r="A96" s="10" t="s">
        <v>9</v>
      </c>
      <c r="B96" s="77">
        <f>T94</f>
        <v>121493</v>
      </c>
      <c r="C96" s="27">
        <v>2147</v>
      </c>
      <c r="D96" s="27">
        <v>2158</v>
      </c>
      <c r="E96" s="27">
        <v>2130</v>
      </c>
      <c r="F96" s="27">
        <v>1777</v>
      </c>
      <c r="G96" s="27">
        <v>1860</v>
      </c>
      <c r="H96" s="27">
        <v>2095</v>
      </c>
      <c r="I96" s="27">
        <v>2261</v>
      </c>
      <c r="J96" s="27">
        <v>2107</v>
      </c>
      <c r="K96" s="27">
        <v>2149.5</v>
      </c>
      <c r="L96" s="27">
        <v>2177.5</v>
      </c>
      <c r="M96" s="27">
        <v>2188</v>
      </c>
      <c r="N96" s="27">
        <v>2417</v>
      </c>
      <c r="O96" s="52">
        <f>SUM(C96:N96)</f>
        <v>25467</v>
      </c>
      <c r="S96" s="131">
        <f>O96+S76</f>
        <v>130064</v>
      </c>
      <c r="T96" s="132"/>
      <c r="U96" s="133" t="s">
        <v>45</v>
      </c>
      <c r="V96" s="133"/>
    </row>
    <row r="97" spans="1:21" ht="15" thickTop="1"/>
    <row r="99" spans="1:21" ht="21.6" thickBot="1">
      <c r="A99" s="2" t="s">
        <v>66</v>
      </c>
    </row>
    <row r="100" spans="1:21" ht="15.6" thickTop="1" thickBot="1">
      <c r="A100" s="58" t="s">
        <v>50</v>
      </c>
      <c r="B100" s="60">
        <v>8</v>
      </c>
      <c r="C100" s="127">
        <v>2021</v>
      </c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9"/>
    </row>
    <row r="101" spans="1:21" ht="15.6" thickTop="1" thickBot="1">
      <c r="A101" s="15" t="s">
        <v>0</v>
      </c>
      <c r="B101" s="16" t="s">
        <v>10</v>
      </c>
      <c r="C101" s="17" t="s">
        <v>16</v>
      </c>
      <c r="D101" s="18" t="s">
        <v>17</v>
      </c>
      <c r="E101" s="19" t="s">
        <v>18</v>
      </c>
      <c r="F101" s="17" t="s">
        <v>19</v>
      </c>
      <c r="G101" s="18" t="s">
        <v>20</v>
      </c>
      <c r="H101" s="19" t="s">
        <v>21</v>
      </c>
      <c r="I101" s="17" t="s">
        <v>22</v>
      </c>
      <c r="J101" s="18" t="s">
        <v>23</v>
      </c>
      <c r="K101" s="19" t="s">
        <v>24</v>
      </c>
      <c r="L101" s="17" t="s">
        <v>25</v>
      </c>
      <c r="M101" s="18" t="s">
        <v>26</v>
      </c>
      <c r="N101" s="20" t="s">
        <v>27</v>
      </c>
      <c r="O101" s="49" t="s">
        <v>43</v>
      </c>
    </row>
    <row r="102" spans="1:21" ht="15" thickBot="1">
      <c r="A102" s="9" t="s">
        <v>1</v>
      </c>
      <c r="B102" s="11">
        <v>0</v>
      </c>
      <c r="C102" s="3">
        <v>0</v>
      </c>
      <c r="D102" s="1">
        <v>0</v>
      </c>
      <c r="E102" s="5">
        <v>0</v>
      </c>
      <c r="F102" s="3">
        <v>0</v>
      </c>
      <c r="G102" s="1">
        <v>0</v>
      </c>
      <c r="H102" s="5">
        <v>0</v>
      </c>
      <c r="I102" s="3">
        <v>0</v>
      </c>
      <c r="J102" s="1">
        <v>0</v>
      </c>
      <c r="K102" s="5">
        <v>0</v>
      </c>
      <c r="L102" s="3">
        <v>0</v>
      </c>
      <c r="M102" s="1">
        <v>0</v>
      </c>
      <c r="N102" s="4">
        <v>0</v>
      </c>
      <c r="O102" s="46">
        <f t="shared" ref="O102:O105" si="10">SUM(C102:N102)</f>
        <v>0</v>
      </c>
    </row>
    <row r="103" spans="1:21" ht="15" thickBot="1">
      <c r="A103" s="9" t="s">
        <v>2</v>
      </c>
      <c r="B103" s="11">
        <v>0</v>
      </c>
      <c r="C103" s="3">
        <v>0</v>
      </c>
      <c r="D103" s="1">
        <v>0</v>
      </c>
      <c r="E103" s="5">
        <v>0</v>
      </c>
      <c r="F103" s="3">
        <v>0</v>
      </c>
      <c r="G103" s="1">
        <v>0</v>
      </c>
      <c r="H103" s="5">
        <v>0</v>
      </c>
      <c r="I103" s="3">
        <v>0</v>
      </c>
      <c r="J103" s="1">
        <v>0</v>
      </c>
      <c r="K103" s="5">
        <v>0</v>
      </c>
      <c r="L103" s="3">
        <v>0</v>
      </c>
      <c r="M103" s="1">
        <v>0</v>
      </c>
      <c r="N103" s="4">
        <v>0</v>
      </c>
      <c r="O103" s="46">
        <f t="shared" si="10"/>
        <v>0</v>
      </c>
    </row>
    <row r="104" spans="1:21" ht="15" thickBot="1">
      <c r="A104" s="9" t="s">
        <v>5</v>
      </c>
      <c r="B104" s="11">
        <v>0</v>
      </c>
      <c r="C104" s="3">
        <v>0</v>
      </c>
      <c r="D104" s="1">
        <v>0</v>
      </c>
      <c r="E104" s="5">
        <v>0</v>
      </c>
      <c r="F104" s="3">
        <v>0</v>
      </c>
      <c r="G104" s="1">
        <v>0</v>
      </c>
      <c r="H104" s="5">
        <v>0</v>
      </c>
      <c r="I104" s="3">
        <v>0</v>
      </c>
      <c r="J104" s="1">
        <v>0</v>
      </c>
      <c r="K104" s="5">
        <v>0</v>
      </c>
      <c r="L104" s="3">
        <v>0</v>
      </c>
      <c r="M104" s="1">
        <v>0</v>
      </c>
      <c r="N104" s="4">
        <v>0</v>
      </c>
      <c r="O104" s="46">
        <f t="shared" si="10"/>
        <v>0</v>
      </c>
    </row>
    <row r="105" spans="1:21" ht="15" thickBot="1">
      <c r="A105" s="9" t="s">
        <v>3</v>
      </c>
      <c r="B105" s="11">
        <v>0</v>
      </c>
      <c r="C105" s="3">
        <v>0</v>
      </c>
      <c r="D105" s="1">
        <v>0</v>
      </c>
      <c r="E105" s="5">
        <v>0</v>
      </c>
      <c r="F105" s="3">
        <v>0</v>
      </c>
      <c r="G105" s="1">
        <v>0</v>
      </c>
      <c r="H105" s="5">
        <v>0</v>
      </c>
      <c r="I105" s="3">
        <v>0</v>
      </c>
      <c r="J105" s="1">
        <v>0</v>
      </c>
      <c r="K105" s="5">
        <v>0</v>
      </c>
      <c r="L105" s="3">
        <v>0</v>
      </c>
      <c r="M105" s="1">
        <v>0</v>
      </c>
      <c r="N105" s="4">
        <v>0</v>
      </c>
      <c r="O105" s="46">
        <f t="shared" si="10"/>
        <v>0</v>
      </c>
    </row>
    <row r="106" spans="1:21" ht="15" thickBot="1">
      <c r="A106" s="9" t="s">
        <v>49</v>
      </c>
      <c r="B106" s="11">
        <f>B100*4</f>
        <v>32</v>
      </c>
      <c r="C106" s="3">
        <v>11</v>
      </c>
      <c r="D106" s="3">
        <v>8</v>
      </c>
      <c r="E106" s="3">
        <v>10</v>
      </c>
      <c r="F106" s="3">
        <v>7</v>
      </c>
      <c r="G106" s="3">
        <v>12</v>
      </c>
      <c r="H106" s="3">
        <v>11</v>
      </c>
      <c r="I106" s="3">
        <v>9</v>
      </c>
      <c r="J106" s="3">
        <v>10</v>
      </c>
      <c r="K106" s="3">
        <v>10</v>
      </c>
      <c r="L106" s="3">
        <v>9</v>
      </c>
      <c r="M106" s="3">
        <v>10</v>
      </c>
      <c r="N106" s="3">
        <v>8</v>
      </c>
      <c r="O106" s="46">
        <f>SUM(C106:N106)</f>
        <v>115</v>
      </c>
    </row>
    <row r="107" spans="1:21">
      <c r="A107" s="9" t="s">
        <v>7</v>
      </c>
      <c r="B107" s="11">
        <v>0</v>
      </c>
      <c r="C107" s="3">
        <v>0</v>
      </c>
      <c r="D107" s="1">
        <v>0</v>
      </c>
      <c r="E107" s="5">
        <v>0</v>
      </c>
      <c r="F107" s="3">
        <v>0</v>
      </c>
      <c r="G107" s="1">
        <v>0</v>
      </c>
      <c r="H107" s="5">
        <v>0</v>
      </c>
      <c r="I107" s="3">
        <v>0</v>
      </c>
      <c r="J107" s="1">
        <v>0</v>
      </c>
      <c r="K107" s="5">
        <v>0</v>
      </c>
      <c r="L107" s="3">
        <v>0</v>
      </c>
      <c r="M107" s="1">
        <v>0</v>
      </c>
      <c r="N107" s="4">
        <v>0</v>
      </c>
      <c r="O107" s="50">
        <f>SUM(C107:N107)</f>
        <v>0</v>
      </c>
    </row>
    <row r="108" spans="1:21">
      <c r="A108" s="9" t="s">
        <v>8</v>
      </c>
      <c r="B108" s="11">
        <v>0</v>
      </c>
      <c r="C108" s="3">
        <v>0</v>
      </c>
      <c r="D108" s="1">
        <v>0</v>
      </c>
      <c r="E108" s="5">
        <v>0</v>
      </c>
      <c r="F108" s="3">
        <v>0</v>
      </c>
      <c r="G108" s="1">
        <v>0</v>
      </c>
      <c r="H108" s="5">
        <v>0</v>
      </c>
      <c r="I108" s="3">
        <v>0</v>
      </c>
      <c r="J108" s="1">
        <v>0</v>
      </c>
      <c r="K108" s="5">
        <v>0</v>
      </c>
      <c r="L108" s="3">
        <v>0</v>
      </c>
      <c r="M108" s="1">
        <v>0</v>
      </c>
      <c r="N108" s="4">
        <v>0</v>
      </c>
      <c r="O108" s="50">
        <f t="shared" ref="O108:O113" si="11">SUM(C108:N108)</f>
        <v>0</v>
      </c>
    </row>
    <row r="109" spans="1:21">
      <c r="A109" s="9" t="s">
        <v>13</v>
      </c>
      <c r="B109" s="11">
        <v>0</v>
      </c>
      <c r="C109" s="3">
        <v>0</v>
      </c>
      <c r="D109" s="1">
        <v>0</v>
      </c>
      <c r="E109" s="5">
        <v>0</v>
      </c>
      <c r="F109" s="3">
        <v>0</v>
      </c>
      <c r="G109" s="1">
        <v>0</v>
      </c>
      <c r="H109" s="5">
        <v>0</v>
      </c>
      <c r="I109" s="3">
        <v>0</v>
      </c>
      <c r="J109" s="1">
        <v>0</v>
      </c>
      <c r="K109" s="5">
        <v>0</v>
      </c>
      <c r="L109" s="3">
        <v>0</v>
      </c>
      <c r="M109" s="1">
        <v>0</v>
      </c>
      <c r="N109" s="4">
        <v>0</v>
      </c>
      <c r="O109" s="50">
        <f t="shared" si="11"/>
        <v>0</v>
      </c>
    </row>
    <row r="110" spans="1:21">
      <c r="A110" s="9" t="s">
        <v>14</v>
      </c>
      <c r="B110" s="11">
        <v>0</v>
      </c>
      <c r="C110" s="3">
        <v>0</v>
      </c>
      <c r="D110" s="1">
        <v>0</v>
      </c>
      <c r="E110" s="5">
        <v>0</v>
      </c>
      <c r="F110" s="3">
        <v>0</v>
      </c>
      <c r="G110" s="1">
        <v>0</v>
      </c>
      <c r="H110" s="5">
        <v>0</v>
      </c>
      <c r="I110" s="3">
        <v>0</v>
      </c>
      <c r="J110" s="1">
        <v>0</v>
      </c>
      <c r="K110" s="5">
        <v>0</v>
      </c>
      <c r="L110" s="3">
        <v>0</v>
      </c>
      <c r="M110" s="1">
        <v>0</v>
      </c>
      <c r="N110" s="4">
        <v>0</v>
      </c>
      <c r="O110" s="50">
        <f t="shared" si="11"/>
        <v>0</v>
      </c>
    </row>
    <row r="111" spans="1:21">
      <c r="A111" s="9" t="s">
        <v>15</v>
      </c>
      <c r="B111" s="11">
        <v>0</v>
      </c>
      <c r="C111" s="3">
        <v>0</v>
      </c>
      <c r="D111" s="1">
        <v>0</v>
      </c>
      <c r="E111" s="5">
        <v>0</v>
      </c>
      <c r="F111" s="3">
        <v>0</v>
      </c>
      <c r="G111" s="1">
        <v>0</v>
      </c>
      <c r="H111" s="5">
        <v>0</v>
      </c>
      <c r="I111" s="3">
        <v>0</v>
      </c>
      <c r="J111" s="1">
        <v>0</v>
      </c>
      <c r="K111" s="5">
        <v>0</v>
      </c>
      <c r="L111" s="3">
        <v>0</v>
      </c>
      <c r="M111" s="1">
        <v>0</v>
      </c>
      <c r="N111" s="4">
        <v>0</v>
      </c>
      <c r="O111" s="50">
        <f t="shared" si="11"/>
        <v>0</v>
      </c>
      <c r="S111" s="130" t="s">
        <v>79</v>
      </c>
      <c r="T111" s="130"/>
      <c r="U111" s="130"/>
    </row>
    <row r="112" spans="1:21" ht="14.4" customHeight="1">
      <c r="A112" s="9" t="s">
        <v>4</v>
      </c>
      <c r="B112" s="11">
        <v>0</v>
      </c>
      <c r="C112" s="3">
        <v>0</v>
      </c>
      <c r="D112" s="1">
        <v>0</v>
      </c>
      <c r="E112" s="5">
        <v>0</v>
      </c>
      <c r="F112" s="3">
        <v>0</v>
      </c>
      <c r="G112" s="1">
        <v>0</v>
      </c>
      <c r="H112" s="5">
        <v>0</v>
      </c>
      <c r="I112" s="3">
        <v>0</v>
      </c>
      <c r="J112" s="1">
        <v>0</v>
      </c>
      <c r="K112" s="5">
        <v>0</v>
      </c>
      <c r="L112" s="3">
        <v>0</v>
      </c>
      <c r="M112" s="1">
        <v>0</v>
      </c>
      <c r="N112" s="4">
        <v>0</v>
      </c>
      <c r="O112" s="50">
        <f t="shared" si="11"/>
        <v>0</v>
      </c>
      <c r="S112" s="130"/>
      <c r="T112" s="130"/>
      <c r="U112" s="130"/>
    </row>
    <row r="113" spans="1:22" ht="14.4" customHeight="1">
      <c r="A113" s="9" t="s">
        <v>12</v>
      </c>
      <c r="B113" s="11">
        <v>0</v>
      </c>
      <c r="C113" s="3">
        <v>0</v>
      </c>
      <c r="D113" s="1">
        <v>0</v>
      </c>
      <c r="E113" s="5">
        <v>0</v>
      </c>
      <c r="F113" s="3">
        <v>0</v>
      </c>
      <c r="G113" s="1">
        <v>0</v>
      </c>
      <c r="H113" s="5">
        <v>0</v>
      </c>
      <c r="I113" s="3">
        <v>0</v>
      </c>
      <c r="J113" s="1">
        <v>0</v>
      </c>
      <c r="K113" s="5">
        <v>0</v>
      </c>
      <c r="L113" s="3">
        <v>0</v>
      </c>
      <c r="M113" s="1">
        <v>0</v>
      </c>
      <c r="N113" s="4">
        <v>0</v>
      </c>
      <c r="O113" s="50">
        <f t="shared" si="11"/>
        <v>0</v>
      </c>
      <c r="T113" s="76">
        <f>(B100*8*22*12)+S96</f>
        <v>146960</v>
      </c>
    </row>
    <row r="114" spans="1:22" ht="18" thickBot="1">
      <c r="A114" s="9" t="s">
        <v>30</v>
      </c>
      <c r="B114" s="11">
        <v>1</v>
      </c>
      <c r="C114" s="3">
        <v>0</v>
      </c>
      <c r="D114" s="1">
        <v>0</v>
      </c>
      <c r="E114" s="5">
        <v>1</v>
      </c>
      <c r="F114" s="3">
        <v>1</v>
      </c>
      <c r="G114" s="1">
        <v>1</v>
      </c>
      <c r="H114" s="5">
        <v>1</v>
      </c>
      <c r="I114" s="3">
        <v>0</v>
      </c>
      <c r="J114" s="1">
        <v>0</v>
      </c>
      <c r="K114" s="5">
        <v>1</v>
      </c>
      <c r="L114" s="3">
        <v>0</v>
      </c>
      <c r="M114" s="1">
        <v>0</v>
      </c>
      <c r="N114" s="4">
        <v>0</v>
      </c>
      <c r="O114" s="50">
        <f>SUM(C114:N114)</f>
        <v>5</v>
      </c>
      <c r="S114" s="134"/>
      <c r="T114" s="134"/>
    </row>
    <row r="115" spans="1:22" ht="18.600000000000001" customHeight="1" thickBot="1">
      <c r="A115" s="10" t="s">
        <v>9</v>
      </c>
      <c r="B115" s="77">
        <f>T113-S96</f>
        <v>16896</v>
      </c>
      <c r="C115" s="27">
        <v>2234</v>
      </c>
      <c r="D115" s="27">
        <v>1891</v>
      </c>
      <c r="E115" s="27">
        <v>2178</v>
      </c>
      <c r="F115" s="27">
        <v>2078</v>
      </c>
      <c r="G115" s="27">
        <v>2227</v>
      </c>
      <c r="H115" s="27">
        <v>2085</v>
      </c>
      <c r="I115" s="27">
        <v>2064</v>
      </c>
      <c r="J115" s="27">
        <v>2078</v>
      </c>
      <c r="K115" s="27">
        <v>2473</v>
      </c>
      <c r="L115" s="27">
        <v>2152</v>
      </c>
      <c r="M115" s="27">
        <v>2021</v>
      </c>
      <c r="N115" s="27">
        <v>2239</v>
      </c>
      <c r="O115" s="52">
        <f>SUM(C115:N115)</f>
        <v>25720</v>
      </c>
      <c r="S115" s="131">
        <f>O115+S96</f>
        <v>155784</v>
      </c>
      <c r="T115" s="132"/>
      <c r="U115" s="133" t="s">
        <v>45</v>
      </c>
      <c r="V115" s="133"/>
    </row>
    <row r="116" spans="1:22" ht="15" thickTop="1"/>
  </sheetData>
  <mergeCells count="30">
    <mergeCell ref="C61:N61"/>
    <mergeCell ref="S72:U73"/>
    <mergeCell ref="S75:T75"/>
    <mergeCell ref="S76:T76"/>
    <mergeCell ref="U76:V76"/>
    <mergeCell ref="C21:N21"/>
    <mergeCell ref="S35:T35"/>
    <mergeCell ref="S32:U33"/>
    <mergeCell ref="S36:T36"/>
    <mergeCell ref="U36:V36"/>
    <mergeCell ref="C2:N2"/>
    <mergeCell ref="S14:U15"/>
    <mergeCell ref="S17:T17"/>
    <mergeCell ref="S18:T18"/>
    <mergeCell ref="U18:V18"/>
    <mergeCell ref="C41:N41"/>
    <mergeCell ref="S52:U53"/>
    <mergeCell ref="S55:T55"/>
    <mergeCell ref="S56:T56"/>
    <mergeCell ref="U56:V56"/>
    <mergeCell ref="C81:N81"/>
    <mergeCell ref="S92:U93"/>
    <mergeCell ref="S95:T95"/>
    <mergeCell ref="S96:T96"/>
    <mergeCell ref="U96:V96"/>
    <mergeCell ref="C100:N100"/>
    <mergeCell ref="S111:U112"/>
    <mergeCell ref="S114:T114"/>
    <mergeCell ref="S115:T115"/>
    <mergeCell ref="U115:V1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7"/>
  <sheetViews>
    <sheetView topLeftCell="A100" zoomScale="75" zoomScaleNormal="75" workbookViewId="0">
      <pane xSplit="1" ySplit="2" topLeftCell="H102" activePane="bottomRight" state="frozen"/>
      <selection activeCell="A100" sqref="A100"/>
      <selection pane="topRight" activeCell="B100" sqref="B100"/>
      <selection pane="bottomLeft" activeCell="A102" sqref="A102"/>
      <selection pane="bottomRight" activeCell="K124" sqref="K124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1.5546875" customWidth="1"/>
    <col min="10" max="10" width="11.109375" customWidth="1"/>
    <col min="15" max="15" width="10.88671875" style="51" customWidth="1"/>
    <col min="16" max="18" width="0" hidden="1" customWidth="1"/>
    <col min="20" max="20" width="12.5546875" customWidth="1"/>
  </cols>
  <sheetData>
    <row r="1" spans="1:21" ht="21.6" thickBot="1">
      <c r="A1" s="2" t="s">
        <v>34</v>
      </c>
    </row>
    <row r="2" spans="1:21" ht="15.6" thickTop="1" thickBot="1">
      <c r="C2" s="127">
        <v>2016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1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49" t="s">
        <v>43</v>
      </c>
    </row>
    <row r="4" spans="1:21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21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21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21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21" ht="15" thickBot="1">
      <c r="A8" s="9" t="s">
        <v>6</v>
      </c>
      <c r="B8" s="11" t="s">
        <v>11</v>
      </c>
      <c r="C8" s="3">
        <v>0</v>
      </c>
      <c r="D8" s="1">
        <v>0</v>
      </c>
      <c r="E8" s="5">
        <v>0</v>
      </c>
      <c r="F8" s="3">
        <v>0</v>
      </c>
      <c r="G8" s="1">
        <v>0</v>
      </c>
      <c r="H8" s="5">
        <v>0</v>
      </c>
      <c r="I8" s="3">
        <v>0</v>
      </c>
      <c r="J8" s="1">
        <v>0</v>
      </c>
      <c r="K8" s="5">
        <v>0</v>
      </c>
      <c r="L8" s="3">
        <v>0</v>
      </c>
      <c r="M8" s="1">
        <v>0</v>
      </c>
      <c r="N8" s="4">
        <v>0</v>
      </c>
      <c r="O8" s="46">
        <f>SUM(C8:N8)</f>
        <v>0</v>
      </c>
    </row>
    <row r="9" spans="1:21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4">
        <v>0</v>
      </c>
      <c r="O9" s="50">
        <f>SUM(C9:N9)</f>
        <v>0</v>
      </c>
    </row>
    <row r="10" spans="1:2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50">
        <f t="shared" ref="O10:O15" si="1">SUM(C10:N10)</f>
        <v>0</v>
      </c>
    </row>
    <row r="11" spans="1:2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50">
        <f t="shared" si="1"/>
        <v>0</v>
      </c>
    </row>
    <row r="12" spans="1:21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50">
        <f t="shared" si="1"/>
        <v>0</v>
      </c>
    </row>
    <row r="13" spans="1:2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50">
        <f t="shared" si="1"/>
        <v>0</v>
      </c>
    </row>
    <row r="14" spans="1:2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50">
        <f t="shared" si="1"/>
        <v>0</v>
      </c>
      <c r="S14" s="130" t="s">
        <v>46</v>
      </c>
      <c r="T14" s="130"/>
      <c r="U14" s="130"/>
    </row>
    <row r="15" spans="1:2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50">
        <f t="shared" si="1"/>
        <v>0</v>
      </c>
      <c r="S15" s="130"/>
      <c r="T15" s="130"/>
      <c r="U15" s="130"/>
    </row>
    <row r="16" spans="1:21" ht="18">
      <c r="A16" s="9" t="s">
        <v>30</v>
      </c>
      <c r="B16" s="11" t="s">
        <v>35</v>
      </c>
      <c r="C16" s="3">
        <v>0</v>
      </c>
      <c r="D16" s="1">
        <v>0</v>
      </c>
      <c r="E16" s="5">
        <v>0</v>
      </c>
      <c r="F16" s="3">
        <v>0</v>
      </c>
      <c r="G16" s="1">
        <v>0</v>
      </c>
      <c r="H16" s="5">
        <v>0</v>
      </c>
      <c r="I16" s="3">
        <v>1</v>
      </c>
      <c r="J16" s="1">
        <v>0</v>
      </c>
      <c r="K16" s="5">
        <v>0</v>
      </c>
      <c r="L16" s="3">
        <v>0</v>
      </c>
      <c r="M16" s="1">
        <v>0</v>
      </c>
      <c r="N16" s="4">
        <v>1</v>
      </c>
      <c r="O16" s="50">
        <f>SUM(C16:N16)</f>
        <v>2</v>
      </c>
      <c r="T16" s="45">
        <f>0.11*300000</f>
        <v>33000</v>
      </c>
    </row>
    <row r="17" spans="1:22" ht="18" thickBot="1">
      <c r="A17" s="10" t="s">
        <v>9</v>
      </c>
      <c r="B17" s="12"/>
      <c r="C17" s="27">
        <v>998.5</v>
      </c>
      <c r="D17" s="27">
        <v>927</v>
      </c>
      <c r="E17" s="28">
        <v>1018</v>
      </c>
      <c r="F17" s="7">
        <v>1061</v>
      </c>
      <c r="G17" s="6">
        <v>990</v>
      </c>
      <c r="H17" s="8">
        <v>987.5</v>
      </c>
      <c r="I17" s="7">
        <v>920</v>
      </c>
      <c r="J17" s="6">
        <v>940.5</v>
      </c>
      <c r="K17" s="8">
        <v>992</v>
      </c>
      <c r="L17" s="7">
        <v>1029</v>
      </c>
      <c r="M17" s="6">
        <v>1042.5</v>
      </c>
      <c r="N17" s="14">
        <v>1081</v>
      </c>
      <c r="O17" s="52">
        <f>SUM(C17:N17)</f>
        <v>11987</v>
      </c>
      <c r="S17" s="134"/>
      <c r="T17" s="134"/>
    </row>
    <row r="18" spans="1:22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S18" s="131">
        <f>T16-O17</f>
        <v>21013</v>
      </c>
      <c r="T18" s="132"/>
      <c r="U18" s="133" t="s">
        <v>45</v>
      </c>
      <c r="V18" s="133"/>
    </row>
    <row r="20" spans="1:22" ht="21.6" thickBot="1">
      <c r="A20" s="2" t="s">
        <v>53</v>
      </c>
    </row>
    <row r="21" spans="1:22" ht="15.6" thickTop="1" thickBot="1">
      <c r="A21" s="58" t="s">
        <v>50</v>
      </c>
      <c r="B21" s="60">
        <v>4</v>
      </c>
      <c r="C21" s="127">
        <v>2017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22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49" t="s">
        <v>43</v>
      </c>
    </row>
    <row r="23" spans="1:22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22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22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22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22" ht="15" thickBot="1">
      <c r="A27" s="9" t="s">
        <v>49</v>
      </c>
      <c r="B27" s="11">
        <f>B21*4</f>
        <v>16</v>
      </c>
      <c r="C27" s="3">
        <v>0</v>
      </c>
      <c r="D27" s="1">
        <v>0</v>
      </c>
      <c r="E27" s="5">
        <v>3</v>
      </c>
      <c r="F27" s="3">
        <v>3</v>
      </c>
      <c r="G27" s="1">
        <v>0</v>
      </c>
      <c r="H27" s="5">
        <v>0</v>
      </c>
      <c r="I27" s="3">
        <v>0</v>
      </c>
      <c r="J27" s="1">
        <v>0</v>
      </c>
      <c r="K27" s="5">
        <v>0</v>
      </c>
      <c r="L27" s="3">
        <v>0</v>
      </c>
      <c r="M27" s="1">
        <v>0</v>
      </c>
      <c r="N27" s="4">
        <v>0</v>
      </c>
      <c r="O27" s="46">
        <f>SUM(C27:N27)</f>
        <v>6</v>
      </c>
    </row>
    <row r="28" spans="1:22">
      <c r="A28" s="9" t="s">
        <v>7</v>
      </c>
      <c r="B28" s="11">
        <v>0</v>
      </c>
      <c r="C28" s="3">
        <v>0</v>
      </c>
      <c r="D28" s="1">
        <v>0</v>
      </c>
      <c r="E28" s="5">
        <v>0</v>
      </c>
      <c r="F28" s="3">
        <v>0</v>
      </c>
      <c r="G28" s="1">
        <v>0</v>
      </c>
      <c r="H28" s="5">
        <v>0</v>
      </c>
      <c r="I28" s="3">
        <v>0</v>
      </c>
      <c r="J28" s="1">
        <v>0</v>
      </c>
      <c r="K28" s="5">
        <v>0</v>
      </c>
      <c r="L28" s="3">
        <v>0</v>
      </c>
      <c r="M28" s="1">
        <v>0</v>
      </c>
      <c r="N28" s="4">
        <v>0</v>
      </c>
      <c r="O28" s="50">
        <f>SUM(C28:N28)</f>
        <v>0</v>
      </c>
    </row>
    <row r="29" spans="1:22">
      <c r="A29" s="9" t="s">
        <v>8</v>
      </c>
      <c r="B29" s="11">
        <v>0</v>
      </c>
      <c r="C29" s="3">
        <v>0</v>
      </c>
      <c r="D29" s="1">
        <v>0</v>
      </c>
      <c r="E29" s="5">
        <v>0</v>
      </c>
      <c r="F29" s="3">
        <v>0</v>
      </c>
      <c r="G29" s="1">
        <v>0</v>
      </c>
      <c r="H29" s="5">
        <v>0</v>
      </c>
      <c r="I29" s="3">
        <v>0</v>
      </c>
      <c r="J29" s="1">
        <v>0</v>
      </c>
      <c r="K29" s="5">
        <v>0</v>
      </c>
      <c r="L29" s="3">
        <v>0</v>
      </c>
      <c r="M29" s="1">
        <v>0</v>
      </c>
      <c r="N29" s="4">
        <v>0</v>
      </c>
      <c r="O29" s="50">
        <f t="shared" ref="O29:O34" si="3">SUM(C29:N29)</f>
        <v>0</v>
      </c>
    </row>
    <row r="30" spans="1:22">
      <c r="A30" s="9" t="s">
        <v>13</v>
      </c>
      <c r="B30" s="11">
        <v>0</v>
      </c>
      <c r="C30" s="3">
        <v>0</v>
      </c>
      <c r="D30" s="1">
        <v>0</v>
      </c>
      <c r="E30" s="5">
        <v>0</v>
      </c>
      <c r="F30" s="3">
        <v>0</v>
      </c>
      <c r="G30" s="1">
        <v>0</v>
      </c>
      <c r="H30" s="5">
        <v>0</v>
      </c>
      <c r="I30" s="3">
        <v>0</v>
      </c>
      <c r="J30" s="1">
        <v>0</v>
      </c>
      <c r="K30" s="5">
        <v>0</v>
      </c>
      <c r="L30" s="3">
        <v>0</v>
      </c>
      <c r="M30" s="1">
        <v>0</v>
      </c>
      <c r="N30" s="4">
        <v>0</v>
      </c>
      <c r="O30" s="50">
        <f t="shared" si="3"/>
        <v>0</v>
      </c>
    </row>
    <row r="31" spans="1:22">
      <c r="A31" s="9" t="s">
        <v>14</v>
      </c>
      <c r="B31" s="11">
        <v>0</v>
      </c>
      <c r="C31" s="3">
        <v>0</v>
      </c>
      <c r="D31" s="1">
        <v>0</v>
      </c>
      <c r="E31" s="5">
        <v>0</v>
      </c>
      <c r="F31" s="3">
        <v>0</v>
      </c>
      <c r="G31" s="1">
        <v>0</v>
      </c>
      <c r="H31" s="5">
        <v>0</v>
      </c>
      <c r="I31" s="3">
        <v>0</v>
      </c>
      <c r="J31" s="1">
        <v>0</v>
      </c>
      <c r="K31" s="5">
        <v>0</v>
      </c>
      <c r="L31" s="3">
        <v>0</v>
      </c>
      <c r="M31" s="1">
        <v>0</v>
      </c>
      <c r="N31" s="4">
        <v>0</v>
      </c>
      <c r="O31" s="50">
        <f t="shared" si="3"/>
        <v>0</v>
      </c>
    </row>
    <row r="32" spans="1:22">
      <c r="A32" s="9" t="s">
        <v>15</v>
      </c>
      <c r="B32" s="11">
        <v>0</v>
      </c>
      <c r="C32" s="3">
        <v>0</v>
      </c>
      <c r="D32" s="1">
        <v>0</v>
      </c>
      <c r="E32" s="5">
        <v>0</v>
      </c>
      <c r="F32" s="3">
        <v>0</v>
      </c>
      <c r="G32" s="1">
        <v>0</v>
      </c>
      <c r="H32" s="5">
        <v>0</v>
      </c>
      <c r="I32" s="3">
        <v>0</v>
      </c>
      <c r="J32" s="1">
        <v>0</v>
      </c>
      <c r="K32" s="5">
        <v>0</v>
      </c>
      <c r="L32" s="3">
        <v>0</v>
      </c>
      <c r="M32" s="1">
        <v>0</v>
      </c>
      <c r="N32" s="4">
        <v>0</v>
      </c>
      <c r="O32" s="50">
        <f t="shared" si="3"/>
        <v>0</v>
      </c>
      <c r="S32" s="130" t="s">
        <v>46</v>
      </c>
      <c r="T32" s="130"/>
      <c r="U32" s="130"/>
    </row>
    <row r="33" spans="1:22">
      <c r="A33" s="9" t="s">
        <v>4</v>
      </c>
      <c r="B33" s="11">
        <v>0</v>
      </c>
      <c r="C33" s="3">
        <v>0</v>
      </c>
      <c r="D33" s="1">
        <v>0</v>
      </c>
      <c r="E33" s="5">
        <v>0</v>
      </c>
      <c r="F33" s="3">
        <v>0</v>
      </c>
      <c r="G33" s="1">
        <v>0</v>
      </c>
      <c r="H33" s="5">
        <v>0</v>
      </c>
      <c r="I33" s="3">
        <v>0</v>
      </c>
      <c r="J33" s="1">
        <v>0</v>
      </c>
      <c r="K33" s="5">
        <v>0</v>
      </c>
      <c r="L33" s="3">
        <v>0</v>
      </c>
      <c r="M33" s="1">
        <v>0</v>
      </c>
      <c r="N33" s="4">
        <v>0</v>
      </c>
      <c r="O33" s="50">
        <f t="shared" si="3"/>
        <v>0</v>
      </c>
      <c r="S33" s="130"/>
      <c r="T33" s="130"/>
      <c r="U33" s="130"/>
    </row>
    <row r="34" spans="1:22" ht="18">
      <c r="A34" s="9" t="s">
        <v>12</v>
      </c>
      <c r="B34" s="11">
        <v>0</v>
      </c>
      <c r="C34" s="3">
        <v>0</v>
      </c>
      <c r="D34" s="1">
        <v>0</v>
      </c>
      <c r="E34" s="5">
        <v>0</v>
      </c>
      <c r="F34" s="3">
        <v>0</v>
      </c>
      <c r="G34" s="1">
        <v>0</v>
      </c>
      <c r="H34" s="5">
        <v>0</v>
      </c>
      <c r="I34" s="3">
        <v>0</v>
      </c>
      <c r="J34" s="1">
        <v>0</v>
      </c>
      <c r="K34" s="5">
        <v>0</v>
      </c>
      <c r="L34" s="3">
        <v>0</v>
      </c>
      <c r="M34" s="1">
        <v>0</v>
      </c>
      <c r="N34" s="4">
        <v>0</v>
      </c>
      <c r="O34" s="50">
        <f t="shared" si="3"/>
        <v>0</v>
      </c>
      <c r="T34" s="45">
        <f>S18/2</f>
        <v>10506.5</v>
      </c>
    </row>
    <row r="35" spans="1:22" ht="18" thickBot="1">
      <c r="A35" s="9" t="s">
        <v>30</v>
      </c>
      <c r="B35" s="11" t="s">
        <v>35</v>
      </c>
      <c r="C35" s="3">
        <v>0</v>
      </c>
      <c r="D35" s="63">
        <v>0</v>
      </c>
      <c r="E35" s="5">
        <v>0</v>
      </c>
      <c r="F35" s="3">
        <v>0</v>
      </c>
      <c r="G35" s="1">
        <v>1</v>
      </c>
      <c r="H35" s="5">
        <v>0</v>
      </c>
      <c r="I35" s="3">
        <v>0</v>
      </c>
      <c r="J35" s="1">
        <v>0</v>
      </c>
      <c r="K35" s="5">
        <v>0</v>
      </c>
      <c r="L35" s="3">
        <v>0</v>
      </c>
      <c r="M35" s="1">
        <v>1</v>
      </c>
      <c r="N35" s="4">
        <v>0</v>
      </c>
      <c r="O35" s="50">
        <f>SUM(C35:N35)</f>
        <v>2</v>
      </c>
      <c r="S35" s="134"/>
      <c r="T35" s="134"/>
    </row>
    <row r="36" spans="1:22" ht="18.600000000000001" thickBot="1">
      <c r="A36" s="10" t="s">
        <v>9</v>
      </c>
      <c r="B36" s="12"/>
      <c r="C36" s="64">
        <v>817</v>
      </c>
      <c r="D36" s="65">
        <v>757</v>
      </c>
      <c r="E36" s="66">
        <v>892</v>
      </c>
      <c r="F36" s="67">
        <v>808</v>
      </c>
      <c r="G36" s="68">
        <v>945</v>
      </c>
      <c r="H36" s="69">
        <v>503</v>
      </c>
      <c r="I36" s="7">
        <v>947</v>
      </c>
      <c r="J36" s="6">
        <v>784</v>
      </c>
      <c r="K36" s="8">
        <v>888</v>
      </c>
      <c r="L36" s="7">
        <v>1082</v>
      </c>
      <c r="M36" s="6">
        <v>872</v>
      </c>
      <c r="N36" s="14">
        <v>1023</v>
      </c>
      <c r="O36" s="52">
        <f>SUM(C36:N36)</f>
        <v>10318</v>
      </c>
      <c r="S36" s="131">
        <f>T34-O36</f>
        <v>188.5</v>
      </c>
      <c r="T36" s="132"/>
      <c r="U36" s="133" t="s">
        <v>45</v>
      </c>
      <c r="V36" s="133"/>
    </row>
    <row r="37" spans="1:22" ht="15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40" spans="1:22" ht="21.6" thickBot="1">
      <c r="A40" s="2" t="s">
        <v>62</v>
      </c>
    </row>
    <row r="41" spans="1:22" ht="15.6" thickTop="1" thickBot="1">
      <c r="A41" s="58" t="s">
        <v>50</v>
      </c>
      <c r="B41" s="60">
        <v>4</v>
      </c>
      <c r="C41" s="127">
        <v>2018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</row>
    <row r="42" spans="1:22" ht="15.6" thickTop="1" thickBot="1">
      <c r="A42" s="15" t="s">
        <v>0</v>
      </c>
      <c r="B42" s="16" t="s">
        <v>10</v>
      </c>
      <c r="C42" s="17" t="s">
        <v>16</v>
      </c>
      <c r="D42" s="18" t="s">
        <v>17</v>
      </c>
      <c r="E42" s="19" t="s">
        <v>18</v>
      </c>
      <c r="F42" s="17" t="s">
        <v>19</v>
      </c>
      <c r="G42" s="18" t="s">
        <v>20</v>
      </c>
      <c r="H42" s="19" t="s">
        <v>21</v>
      </c>
      <c r="I42" s="17" t="s">
        <v>22</v>
      </c>
      <c r="J42" s="18" t="s">
        <v>23</v>
      </c>
      <c r="K42" s="19" t="s">
        <v>24</v>
      </c>
      <c r="L42" s="17" t="s">
        <v>25</v>
      </c>
      <c r="M42" s="18" t="s">
        <v>26</v>
      </c>
      <c r="N42" s="20" t="s">
        <v>27</v>
      </c>
      <c r="O42" s="49" t="s">
        <v>43</v>
      </c>
    </row>
    <row r="43" spans="1:22" ht="15" thickBot="1">
      <c r="A43" s="9" t="s">
        <v>1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ref="O43:O46" si="4">SUM(C43:N43)</f>
        <v>0</v>
      </c>
    </row>
    <row r="44" spans="1:22" ht="15" thickBot="1">
      <c r="A44" s="9" t="s">
        <v>2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22" ht="15" thickBot="1">
      <c r="A45" s="9" t="s">
        <v>5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22" ht="15" thickBot="1">
      <c r="A46" s="9" t="s">
        <v>3</v>
      </c>
      <c r="B46" s="11">
        <v>0</v>
      </c>
      <c r="C46" s="3">
        <v>0</v>
      </c>
      <c r="D46" s="1">
        <v>0</v>
      </c>
      <c r="E46" s="5">
        <v>0</v>
      </c>
      <c r="F46" s="3">
        <v>0</v>
      </c>
      <c r="G46" s="1">
        <v>0</v>
      </c>
      <c r="H46" s="5">
        <v>0</v>
      </c>
      <c r="I46" s="3">
        <v>0</v>
      </c>
      <c r="J46" s="1">
        <v>0</v>
      </c>
      <c r="K46" s="5">
        <v>0</v>
      </c>
      <c r="L46" s="3">
        <v>0</v>
      </c>
      <c r="M46" s="1">
        <v>0</v>
      </c>
      <c r="N46" s="4">
        <v>0</v>
      </c>
      <c r="O46" s="46">
        <f t="shared" si="4"/>
        <v>0</v>
      </c>
    </row>
    <row r="47" spans="1:22" ht="15" thickBot="1">
      <c r="A47" s="9" t="s">
        <v>49</v>
      </c>
      <c r="B47" s="11">
        <f>B41*4</f>
        <v>16</v>
      </c>
      <c r="C47" s="3">
        <v>0</v>
      </c>
      <c r="D47" s="1">
        <v>0</v>
      </c>
      <c r="E47" s="5">
        <v>0</v>
      </c>
      <c r="F47" s="3">
        <v>0</v>
      </c>
      <c r="G47" s="1">
        <v>0</v>
      </c>
      <c r="H47" s="5">
        <v>0</v>
      </c>
      <c r="I47" s="3">
        <v>0</v>
      </c>
      <c r="J47" s="1">
        <v>0</v>
      </c>
      <c r="K47" s="5">
        <v>0</v>
      </c>
      <c r="L47" s="3">
        <v>0</v>
      </c>
      <c r="M47" s="1">
        <v>0</v>
      </c>
      <c r="N47" s="4">
        <v>0</v>
      </c>
      <c r="O47" s="46">
        <f>SUM(C47:N47)</f>
        <v>0</v>
      </c>
    </row>
    <row r="48" spans="1:22">
      <c r="A48" s="9" t="s">
        <v>7</v>
      </c>
      <c r="B48" s="11">
        <v>0</v>
      </c>
      <c r="C48" s="3">
        <v>0</v>
      </c>
      <c r="D48" s="1">
        <v>0</v>
      </c>
      <c r="E48" s="5">
        <v>0</v>
      </c>
      <c r="F48" s="3">
        <v>0</v>
      </c>
      <c r="G48" s="1">
        <v>0</v>
      </c>
      <c r="H48" s="5">
        <v>0</v>
      </c>
      <c r="I48" s="3">
        <v>0</v>
      </c>
      <c r="J48" s="1">
        <v>0</v>
      </c>
      <c r="K48" s="5">
        <v>0</v>
      </c>
      <c r="L48" s="3">
        <v>0</v>
      </c>
      <c r="M48" s="1">
        <v>0</v>
      </c>
      <c r="N48" s="4">
        <v>0</v>
      </c>
      <c r="O48" s="50">
        <f>SUM(C48:N48)</f>
        <v>0</v>
      </c>
    </row>
    <row r="49" spans="1:22">
      <c r="A49" s="9" t="s">
        <v>8</v>
      </c>
      <c r="B49" s="11">
        <v>0</v>
      </c>
      <c r="C49" s="3">
        <v>0</v>
      </c>
      <c r="D49" s="1">
        <v>0</v>
      </c>
      <c r="E49" s="5">
        <v>0</v>
      </c>
      <c r="F49" s="3">
        <v>0</v>
      </c>
      <c r="G49" s="1">
        <v>0</v>
      </c>
      <c r="H49" s="5">
        <v>0</v>
      </c>
      <c r="I49" s="3">
        <v>0</v>
      </c>
      <c r="J49" s="1">
        <v>0</v>
      </c>
      <c r="K49" s="5">
        <v>0</v>
      </c>
      <c r="L49" s="3">
        <v>0</v>
      </c>
      <c r="M49" s="1">
        <v>0</v>
      </c>
      <c r="N49" s="4">
        <v>0</v>
      </c>
      <c r="O49" s="50">
        <f t="shared" ref="O49:O54" si="5">SUM(C49:N49)</f>
        <v>0</v>
      </c>
    </row>
    <row r="50" spans="1:22">
      <c r="A50" s="9" t="s">
        <v>13</v>
      </c>
      <c r="B50" s="11">
        <v>0</v>
      </c>
      <c r="C50" s="3">
        <v>0</v>
      </c>
      <c r="D50" s="1">
        <v>0</v>
      </c>
      <c r="E50" s="5">
        <v>0</v>
      </c>
      <c r="F50" s="3">
        <v>0</v>
      </c>
      <c r="G50" s="1">
        <v>0</v>
      </c>
      <c r="H50" s="5">
        <v>0</v>
      </c>
      <c r="I50" s="3">
        <v>0</v>
      </c>
      <c r="J50" s="1">
        <v>0</v>
      </c>
      <c r="K50" s="5">
        <v>0</v>
      </c>
      <c r="L50" s="3">
        <v>0</v>
      </c>
      <c r="M50" s="1">
        <v>0</v>
      </c>
      <c r="N50" s="4">
        <v>0</v>
      </c>
      <c r="O50" s="50">
        <f t="shared" si="5"/>
        <v>0</v>
      </c>
    </row>
    <row r="51" spans="1:22">
      <c r="A51" s="9" t="s">
        <v>14</v>
      </c>
      <c r="B51" s="11">
        <v>0</v>
      </c>
      <c r="C51" s="3">
        <v>0</v>
      </c>
      <c r="D51" s="1">
        <v>0</v>
      </c>
      <c r="E51" s="5">
        <v>0</v>
      </c>
      <c r="F51" s="3">
        <v>0</v>
      </c>
      <c r="G51" s="1">
        <v>0</v>
      </c>
      <c r="H51" s="5">
        <v>0</v>
      </c>
      <c r="I51" s="3">
        <v>0</v>
      </c>
      <c r="J51" s="1">
        <v>0</v>
      </c>
      <c r="K51" s="5">
        <v>0</v>
      </c>
      <c r="L51" s="3">
        <v>0</v>
      </c>
      <c r="M51" s="1">
        <v>0</v>
      </c>
      <c r="N51" s="4">
        <v>0</v>
      </c>
      <c r="O51" s="50">
        <f t="shared" si="5"/>
        <v>0</v>
      </c>
    </row>
    <row r="52" spans="1:22">
      <c r="A52" s="9" t="s">
        <v>15</v>
      </c>
      <c r="B52" s="11">
        <v>0</v>
      </c>
      <c r="C52" s="3">
        <v>0</v>
      </c>
      <c r="D52" s="1">
        <v>0</v>
      </c>
      <c r="E52" s="5">
        <v>0</v>
      </c>
      <c r="F52" s="3">
        <v>0</v>
      </c>
      <c r="G52" s="1">
        <v>0</v>
      </c>
      <c r="H52" s="5">
        <v>0</v>
      </c>
      <c r="I52" s="3">
        <v>0</v>
      </c>
      <c r="J52" s="1">
        <v>0</v>
      </c>
      <c r="K52" s="5">
        <v>0</v>
      </c>
      <c r="L52" s="3">
        <v>0</v>
      </c>
      <c r="M52" s="1">
        <v>0</v>
      </c>
      <c r="N52" s="4">
        <v>0</v>
      </c>
      <c r="O52" s="50">
        <f t="shared" si="5"/>
        <v>0</v>
      </c>
      <c r="S52" s="130" t="s">
        <v>46</v>
      </c>
      <c r="T52" s="130"/>
      <c r="U52" s="130"/>
    </row>
    <row r="53" spans="1:22">
      <c r="A53" s="9" t="s">
        <v>4</v>
      </c>
      <c r="B53" s="11">
        <v>0</v>
      </c>
      <c r="C53" s="3">
        <v>0</v>
      </c>
      <c r="D53" s="1">
        <v>0</v>
      </c>
      <c r="E53" s="5">
        <v>0</v>
      </c>
      <c r="F53" s="3">
        <v>0</v>
      </c>
      <c r="G53" s="1">
        <v>0</v>
      </c>
      <c r="H53" s="5">
        <v>0</v>
      </c>
      <c r="I53" s="3">
        <v>0</v>
      </c>
      <c r="J53" s="1">
        <v>0</v>
      </c>
      <c r="K53" s="5">
        <v>0</v>
      </c>
      <c r="L53" s="3">
        <v>0</v>
      </c>
      <c r="M53" s="1">
        <v>0</v>
      </c>
      <c r="N53" s="4">
        <v>0</v>
      </c>
      <c r="O53" s="50">
        <f t="shared" si="5"/>
        <v>0</v>
      </c>
      <c r="S53" s="130"/>
      <c r="T53" s="130"/>
      <c r="U53" s="130"/>
    </row>
    <row r="54" spans="1:22" ht="18">
      <c r="A54" s="9" t="s">
        <v>12</v>
      </c>
      <c r="B54" s="11">
        <v>0</v>
      </c>
      <c r="C54" s="3">
        <v>0</v>
      </c>
      <c r="D54" s="1">
        <v>0</v>
      </c>
      <c r="E54" s="5">
        <v>0</v>
      </c>
      <c r="F54" s="3">
        <v>0</v>
      </c>
      <c r="G54" s="1">
        <v>0</v>
      </c>
      <c r="H54" s="5">
        <v>0</v>
      </c>
      <c r="I54" s="3">
        <v>0</v>
      </c>
      <c r="J54" s="1">
        <v>0</v>
      </c>
      <c r="K54" s="5">
        <v>0</v>
      </c>
      <c r="L54" s="3">
        <v>0</v>
      </c>
      <c r="M54" s="1">
        <v>0</v>
      </c>
      <c r="N54" s="4">
        <v>0</v>
      </c>
      <c r="O54" s="50">
        <f t="shared" si="5"/>
        <v>0</v>
      </c>
      <c r="T54" s="57">
        <f>(B41*8*22*12)+O36+O17</f>
        <v>30753</v>
      </c>
    </row>
    <row r="55" spans="1:22" ht="18" thickBot="1">
      <c r="A55" s="9" t="s">
        <v>30</v>
      </c>
      <c r="B55" s="11">
        <v>2</v>
      </c>
      <c r="C55" s="3">
        <v>1</v>
      </c>
      <c r="D55" s="63">
        <v>0</v>
      </c>
      <c r="E55" s="5">
        <v>0</v>
      </c>
      <c r="F55" s="3">
        <v>1</v>
      </c>
      <c r="G55" s="1">
        <v>0</v>
      </c>
      <c r="H55" s="5">
        <v>0</v>
      </c>
      <c r="I55" s="3">
        <v>0</v>
      </c>
      <c r="J55" s="1">
        <v>0</v>
      </c>
      <c r="K55" s="5">
        <v>0</v>
      </c>
      <c r="L55" s="3">
        <v>0</v>
      </c>
      <c r="M55" s="1">
        <v>0</v>
      </c>
      <c r="N55" s="4">
        <v>0</v>
      </c>
      <c r="O55" s="50">
        <f>SUM(C55:N55)</f>
        <v>2</v>
      </c>
      <c r="S55" s="134"/>
      <c r="T55" s="134"/>
    </row>
    <row r="56" spans="1:22" ht="18.600000000000001" thickBot="1">
      <c r="A56" s="10" t="s">
        <v>9</v>
      </c>
      <c r="B56" s="12"/>
      <c r="C56" s="64">
        <v>995</v>
      </c>
      <c r="D56" s="65">
        <v>818</v>
      </c>
      <c r="E56" s="66">
        <v>980</v>
      </c>
      <c r="F56" s="67">
        <v>696</v>
      </c>
      <c r="G56" s="68">
        <v>776</v>
      </c>
      <c r="H56" s="73">
        <v>924</v>
      </c>
      <c r="I56" s="7">
        <v>814</v>
      </c>
      <c r="J56" s="6">
        <v>716.5</v>
      </c>
      <c r="K56" s="8">
        <v>702</v>
      </c>
      <c r="L56" s="7">
        <v>728.5</v>
      </c>
      <c r="M56" s="6">
        <v>682.5</v>
      </c>
      <c r="N56" s="14">
        <v>810.5</v>
      </c>
      <c r="O56" s="52">
        <f>SUM(C56:N56)</f>
        <v>9643</v>
      </c>
      <c r="S56" s="131">
        <f>O56+O36+O17</f>
        <v>31948</v>
      </c>
      <c r="T56" s="132"/>
      <c r="U56" s="133" t="s">
        <v>45</v>
      </c>
      <c r="V56" s="133"/>
    </row>
    <row r="57" spans="1:22" ht="15" thickTop="1"/>
    <row r="60" spans="1:22" ht="21.6" thickBot="1">
      <c r="A60" s="2" t="s">
        <v>67</v>
      </c>
    </row>
    <row r="61" spans="1:22" ht="15.6" thickTop="1" thickBot="1">
      <c r="A61" s="58" t="s">
        <v>50</v>
      </c>
      <c r="B61" s="60">
        <v>4</v>
      </c>
      <c r="C61" s="127">
        <v>2019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9"/>
    </row>
    <row r="62" spans="1:22" ht="15.6" thickTop="1" thickBot="1">
      <c r="A62" s="15" t="s">
        <v>0</v>
      </c>
      <c r="B62" s="16" t="s">
        <v>10</v>
      </c>
      <c r="C62" s="17" t="s">
        <v>16</v>
      </c>
      <c r="D62" s="18" t="s">
        <v>17</v>
      </c>
      <c r="E62" s="19" t="s">
        <v>18</v>
      </c>
      <c r="F62" s="17" t="s">
        <v>19</v>
      </c>
      <c r="G62" s="18" t="s">
        <v>20</v>
      </c>
      <c r="H62" s="19" t="s">
        <v>21</v>
      </c>
      <c r="I62" s="17" t="s">
        <v>22</v>
      </c>
      <c r="J62" s="18" t="s">
        <v>23</v>
      </c>
      <c r="K62" s="19" t="s">
        <v>24</v>
      </c>
      <c r="L62" s="17" t="s">
        <v>25</v>
      </c>
      <c r="M62" s="18" t="s">
        <v>26</v>
      </c>
      <c r="N62" s="20" t="s">
        <v>27</v>
      </c>
      <c r="O62" s="49" t="s">
        <v>43</v>
      </c>
    </row>
    <row r="63" spans="1:22" ht="15" thickBot="1">
      <c r="A63" s="9" t="s">
        <v>1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ref="O63:O66" si="6">SUM(C63:N63)</f>
        <v>0</v>
      </c>
    </row>
    <row r="64" spans="1:22" ht="15" thickBot="1">
      <c r="A64" s="9" t="s">
        <v>2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22" ht="15" thickBot="1">
      <c r="A65" s="9" t="s">
        <v>5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22" ht="15" thickBot="1">
      <c r="A66" s="9" t="s">
        <v>3</v>
      </c>
      <c r="B66" s="11">
        <v>0</v>
      </c>
      <c r="C66" s="3">
        <v>0</v>
      </c>
      <c r="D66" s="1">
        <v>0</v>
      </c>
      <c r="E66" s="5">
        <v>0</v>
      </c>
      <c r="F66" s="3">
        <v>0</v>
      </c>
      <c r="G66" s="1">
        <v>0</v>
      </c>
      <c r="H66" s="5">
        <v>0</v>
      </c>
      <c r="I66" s="3">
        <v>0</v>
      </c>
      <c r="J66" s="1">
        <v>0</v>
      </c>
      <c r="K66" s="5">
        <v>0</v>
      </c>
      <c r="L66" s="3">
        <v>0</v>
      </c>
      <c r="M66" s="1">
        <v>0</v>
      </c>
      <c r="N66" s="4">
        <v>0</v>
      </c>
      <c r="O66" s="46">
        <f t="shared" si="6"/>
        <v>0</v>
      </c>
    </row>
    <row r="67" spans="1:22" ht="15" thickBot="1">
      <c r="A67" s="9" t="s">
        <v>49</v>
      </c>
      <c r="B67" s="11">
        <f>B61*4</f>
        <v>16</v>
      </c>
      <c r="C67" s="3">
        <v>0</v>
      </c>
      <c r="D67" s="1">
        <v>0</v>
      </c>
      <c r="E67" s="5">
        <v>0</v>
      </c>
      <c r="F67" s="3">
        <v>0</v>
      </c>
      <c r="G67" s="1">
        <v>0</v>
      </c>
      <c r="H67" s="5">
        <v>0</v>
      </c>
      <c r="I67" s="3">
        <v>0</v>
      </c>
      <c r="J67" s="1">
        <v>0</v>
      </c>
      <c r="K67" s="5">
        <v>0</v>
      </c>
      <c r="L67" s="3">
        <v>0</v>
      </c>
      <c r="M67" s="1">
        <v>0</v>
      </c>
      <c r="N67" s="4">
        <v>0</v>
      </c>
      <c r="O67" s="46">
        <f>SUM(C67:N67)</f>
        <v>0</v>
      </c>
    </row>
    <row r="68" spans="1:22">
      <c r="A68" s="9" t="s">
        <v>7</v>
      </c>
      <c r="B68" s="11">
        <v>0</v>
      </c>
      <c r="C68" s="3">
        <v>0</v>
      </c>
      <c r="D68" s="1">
        <v>0</v>
      </c>
      <c r="E68" s="5">
        <v>0</v>
      </c>
      <c r="F68" s="3">
        <v>0</v>
      </c>
      <c r="G68" s="1">
        <v>0</v>
      </c>
      <c r="H68" s="5">
        <v>0</v>
      </c>
      <c r="I68" s="3">
        <v>0</v>
      </c>
      <c r="J68" s="1">
        <v>0</v>
      </c>
      <c r="K68" s="5">
        <v>0</v>
      </c>
      <c r="L68" s="3">
        <v>0</v>
      </c>
      <c r="M68" s="1">
        <v>0</v>
      </c>
      <c r="N68" s="4">
        <v>0</v>
      </c>
      <c r="O68" s="50">
        <f>SUM(C68:N68)</f>
        <v>0</v>
      </c>
    </row>
    <row r="69" spans="1:22">
      <c r="A69" s="9" t="s">
        <v>8</v>
      </c>
      <c r="B69" s="11">
        <v>0</v>
      </c>
      <c r="C69" s="3">
        <v>0</v>
      </c>
      <c r="D69" s="1">
        <v>0</v>
      </c>
      <c r="E69" s="5">
        <v>0</v>
      </c>
      <c r="F69" s="3">
        <v>0</v>
      </c>
      <c r="G69" s="1">
        <v>0</v>
      </c>
      <c r="H69" s="5">
        <v>0</v>
      </c>
      <c r="I69" s="3">
        <v>0</v>
      </c>
      <c r="J69" s="1">
        <v>0</v>
      </c>
      <c r="K69" s="5">
        <v>0</v>
      </c>
      <c r="L69" s="3">
        <v>0</v>
      </c>
      <c r="M69" s="1">
        <v>0</v>
      </c>
      <c r="N69" s="4">
        <v>0</v>
      </c>
      <c r="O69" s="50">
        <f t="shared" ref="O69:O74" si="7">SUM(C69:N69)</f>
        <v>0</v>
      </c>
    </row>
    <row r="70" spans="1:22">
      <c r="A70" s="9" t="s">
        <v>13</v>
      </c>
      <c r="B70" s="11">
        <v>0</v>
      </c>
      <c r="C70" s="3">
        <v>0</v>
      </c>
      <c r="D70" s="1">
        <v>0</v>
      </c>
      <c r="E70" s="5">
        <v>0</v>
      </c>
      <c r="F70" s="3">
        <v>0</v>
      </c>
      <c r="G70" s="1">
        <v>0</v>
      </c>
      <c r="H70" s="5">
        <v>0</v>
      </c>
      <c r="I70" s="3">
        <v>0</v>
      </c>
      <c r="J70" s="1">
        <v>0</v>
      </c>
      <c r="K70" s="5">
        <v>0</v>
      </c>
      <c r="L70" s="3">
        <v>0</v>
      </c>
      <c r="M70" s="1">
        <v>0</v>
      </c>
      <c r="N70" s="4">
        <v>0</v>
      </c>
      <c r="O70" s="50">
        <f t="shared" si="7"/>
        <v>0</v>
      </c>
    </row>
    <row r="71" spans="1:22">
      <c r="A71" s="9" t="s">
        <v>14</v>
      </c>
      <c r="B71" s="11">
        <v>0</v>
      </c>
      <c r="C71" s="3">
        <v>0</v>
      </c>
      <c r="D71" s="1">
        <v>0</v>
      </c>
      <c r="E71" s="5">
        <v>0</v>
      </c>
      <c r="F71" s="3">
        <v>0</v>
      </c>
      <c r="G71" s="1">
        <v>0</v>
      </c>
      <c r="H71" s="5">
        <v>0</v>
      </c>
      <c r="I71" s="3">
        <v>0</v>
      </c>
      <c r="J71" s="1">
        <v>0</v>
      </c>
      <c r="K71" s="5">
        <v>0</v>
      </c>
      <c r="L71" s="3">
        <v>0</v>
      </c>
      <c r="M71" s="1">
        <v>0</v>
      </c>
      <c r="N71" s="4">
        <v>0</v>
      </c>
      <c r="O71" s="50">
        <f t="shared" si="7"/>
        <v>0</v>
      </c>
    </row>
    <row r="72" spans="1:22">
      <c r="A72" s="9" t="s">
        <v>15</v>
      </c>
      <c r="B72" s="11">
        <v>0</v>
      </c>
      <c r="C72" s="3">
        <v>0</v>
      </c>
      <c r="D72" s="1">
        <v>0</v>
      </c>
      <c r="E72" s="5">
        <v>0</v>
      </c>
      <c r="F72" s="3">
        <v>0</v>
      </c>
      <c r="G72" s="1">
        <v>0</v>
      </c>
      <c r="H72" s="5">
        <v>0</v>
      </c>
      <c r="I72" s="3">
        <v>0</v>
      </c>
      <c r="J72" s="1">
        <v>0</v>
      </c>
      <c r="K72" s="5">
        <v>0</v>
      </c>
      <c r="L72" s="3">
        <v>0</v>
      </c>
      <c r="M72" s="1">
        <v>0</v>
      </c>
      <c r="N72" s="4">
        <v>0</v>
      </c>
      <c r="O72" s="50">
        <f t="shared" si="7"/>
        <v>0</v>
      </c>
      <c r="S72" s="130" t="s">
        <v>71</v>
      </c>
      <c r="T72" s="130"/>
      <c r="U72" s="130"/>
    </row>
    <row r="73" spans="1:22">
      <c r="A73" s="9" t="s">
        <v>4</v>
      </c>
      <c r="B73" s="11">
        <v>0</v>
      </c>
      <c r="C73" s="3">
        <v>0</v>
      </c>
      <c r="D73" s="1">
        <v>0</v>
      </c>
      <c r="E73" s="5">
        <v>0</v>
      </c>
      <c r="F73" s="3">
        <v>0</v>
      </c>
      <c r="G73" s="1">
        <v>0</v>
      </c>
      <c r="H73" s="5">
        <v>0</v>
      </c>
      <c r="I73" s="3">
        <v>0</v>
      </c>
      <c r="J73" s="1">
        <v>0</v>
      </c>
      <c r="K73" s="5">
        <v>0</v>
      </c>
      <c r="L73" s="3">
        <v>0</v>
      </c>
      <c r="M73" s="1">
        <v>0</v>
      </c>
      <c r="N73" s="4">
        <v>0</v>
      </c>
      <c r="O73" s="50">
        <f t="shared" si="7"/>
        <v>0</v>
      </c>
      <c r="S73" s="130"/>
      <c r="T73" s="130"/>
      <c r="U73" s="130"/>
    </row>
    <row r="74" spans="1:22" ht="18">
      <c r="A74" s="9" t="s">
        <v>12</v>
      </c>
      <c r="B74" s="11">
        <v>0</v>
      </c>
      <c r="C74" s="3">
        <v>0</v>
      </c>
      <c r="D74" s="1">
        <v>0</v>
      </c>
      <c r="E74" s="5">
        <v>0</v>
      </c>
      <c r="F74" s="3">
        <v>0</v>
      </c>
      <c r="G74" s="1">
        <v>0</v>
      </c>
      <c r="H74" s="5">
        <v>0</v>
      </c>
      <c r="I74" s="3">
        <v>0</v>
      </c>
      <c r="J74" s="1">
        <v>0</v>
      </c>
      <c r="K74" s="5">
        <v>0</v>
      </c>
      <c r="L74" s="3">
        <v>0</v>
      </c>
      <c r="M74" s="1">
        <v>0</v>
      </c>
      <c r="N74" s="4">
        <v>0</v>
      </c>
      <c r="O74" s="50">
        <f t="shared" si="7"/>
        <v>0</v>
      </c>
      <c r="T74" s="57">
        <f>(B61*8*22*12)+S56</f>
        <v>40396</v>
      </c>
    </row>
    <row r="75" spans="1:22" ht="18" thickBot="1">
      <c r="A75" s="9" t="s">
        <v>30</v>
      </c>
      <c r="B75" s="11">
        <v>2</v>
      </c>
      <c r="C75" s="3">
        <v>0</v>
      </c>
      <c r="D75" s="63">
        <v>0</v>
      </c>
      <c r="E75" s="5">
        <v>0</v>
      </c>
      <c r="F75" s="3">
        <v>0</v>
      </c>
      <c r="G75" s="1">
        <v>0</v>
      </c>
      <c r="H75" s="5">
        <v>0</v>
      </c>
      <c r="I75" s="3">
        <v>0</v>
      </c>
      <c r="J75" s="1">
        <v>0</v>
      </c>
      <c r="K75" s="5">
        <v>0</v>
      </c>
      <c r="L75" s="3">
        <v>0</v>
      </c>
      <c r="M75" s="1">
        <v>0</v>
      </c>
      <c r="N75" s="4">
        <v>0</v>
      </c>
      <c r="O75" s="50">
        <f>SUM(C75:N75)</f>
        <v>0</v>
      </c>
      <c r="S75" s="134"/>
      <c r="T75" s="134"/>
    </row>
    <row r="76" spans="1:22" ht="18.600000000000001" thickBot="1">
      <c r="A76" s="10" t="s">
        <v>9</v>
      </c>
      <c r="B76" s="78">
        <f>T74</f>
        <v>40396</v>
      </c>
      <c r="C76" s="64">
        <v>848.5</v>
      </c>
      <c r="D76" s="64">
        <v>812</v>
      </c>
      <c r="E76" s="64">
        <v>855.5</v>
      </c>
      <c r="F76" s="64">
        <v>812</v>
      </c>
      <c r="G76" s="64">
        <v>720</v>
      </c>
      <c r="H76" s="64">
        <v>691</v>
      </c>
      <c r="I76" s="64">
        <v>648</v>
      </c>
      <c r="J76" s="64">
        <v>644.5</v>
      </c>
      <c r="K76" s="64">
        <v>621.5</v>
      </c>
      <c r="L76" s="64">
        <v>626</v>
      </c>
      <c r="M76" s="64">
        <v>0</v>
      </c>
      <c r="N76" s="64">
        <v>0</v>
      </c>
      <c r="O76" s="52">
        <f>SUM(C76:N76)</f>
        <v>7279</v>
      </c>
      <c r="S76" s="131">
        <f>O76+S56</f>
        <v>39227</v>
      </c>
      <c r="T76" s="132"/>
      <c r="U76" s="133" t="s">
        <v>45</v>
      </c>
      <c r="V76" s="133"/>
    </row>
    <row r="77" spans="1:22" ht="15" thickTop="1"/>
    <row r="80" spans="1:22" ht="21.6" thickBot="1">
      <c r="A80" s="2" t="s">
        <v>67</v>
      </c>
    </row>
    <row r="81" spans="1:22" ht="15.6" thickTop="1" thickBot="1">
      <c r="A81" s="58" t="s">
        <v>50</v>
      </c>
      <c r="B81" s="60">
        <v>4</v>
      </c>
      <c r="C81" s="127">
        <v>2020</v>
      </c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9"/>
    </row>
    <row r="82" spans="1:22" ht="15.6" thickTop="1" thickBot="1">
      <c r="A82" s="15" t="s">
        <v>0</v>
      </c>
      <c r="B82" s="16" t="s">
        <v>10</v>
      </c>
      <c r="C82" s="17" t="s">
        <v>16</v>
      </c>
      <c r="D82" s="18" t="s">
        <v>17</v>
      </c>
      <c r="E82" s="19" t="s">
        <v>18</v>
      </c>
      <c r="F82" s="17" t="s">
        <v>19</v>
      </c>
      <c r="G82" s="18" t="s">
        <v>20</v>
      </c>
      <c r="H82" s="19" t="s">
        <v>21</v>
      </c>
      <c r="I82" s="17" t="s">
        <v>22</v>
      </c>
      <c r="J82" s="18" t="s">
        <v>23</v>
      </c>
      <c r="K82" s="19" t="s">
        <v>24</v>
      </c>
      <c r="L82" s="17" t="s">
        <v>25</v>
      </c>
      <c r="M82" s="18" t="s">
        <v>26</v>
      </c>
      <c r="N82" s="20" t="s">
        <v>27</v>
      </c>
      <c r="O82" s="49" t="s">
        <v>43</v>
      </c>
    </row>
    <row r="83" spans="1:22" ht="15" thickBot="1">
      <c r="A83" s="9" t="s">
        <v>1</v>
      </c>
      <c r="B83" s="11">
        <v>0</v>
      </c>
      <c r="C83" s="3">
        <v>0</v>
      </c>
      <c r="D83" s="1">
        <v>0</v>
      </c>
      <c r="E83" s="5">
        <v>0</v>
      </c>
      <c r="F83" s="3">
        <v>0</v>
      </c>
      <c r="G83" s="1">
        <v>0</v>
      </c>
      <c r="H83" s="5">
        <v>0</v>
      </c>
      <c r="I83" s="3">
        <v>0</v>
      </c>
      <c r="J83" s="1">
        <v>0</v>
      </c>
      <c r="K83" s="5">
        <v>0</v>
      </c>
      <c r="L83" s="3">
        <v>0</v>
      </c>
      <c r="M83" s="1">
        <v>0</v>
      </c>
      <c r="N83" s="4">
        <v>0</v>
      </c>
      <c r="O83" s="46">
        <f t="shared" ref="O83:O86" si="8">SUM(C83:N83)</f>
        <v>0</v>
      </c>
    </row>
    <row r="84" spans="1:22" ht="15" thickBot="1">
      <c r="A84" s="9" t="s">
        <v>2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4">
        <v>0</v>
      </c>
      <c r="O84" s="46">
        <f t="shared" si="8"/>
        <v>0</v>
      </c>
    </row>
    <row r="85" spans="1:22" ht="15" thickBot="1">
      <c r="A85" s="9" t="s">
        <v>5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4">
        <v>0</v>
      </c>
      <c r="O85" s="46">
        <f t="shared" si="8"/>
        <v>0</v>
      </c>
    </row>
    <row r="86" spans="1:22" ht="15" thickBot="1">
      <c r="A86" s="9" t="s">
        <v>3</v>
      </c>
      <c r="B86" s="11">
        <v>0</v>
      </c>
      <c r="C86" s="3">
        <v>0</v>
      </c>
      <c r="D86" s="1">
        <v>0</v>
      </c>
      <c r="E86" s="5">
        <v>0</v>
      </c>
      <c r="F86" s="3">
        <v>0</v>
      </c>
      <c r="G86" s="1">
        <v>0</v>
      </c>
      <c r="H86" s="5">
        <v>0</v>
      </c>
      <c r="I86" s="3">
        <v>0</v>
      </c>
      <c r="J86" s="1">
        <v>0</v>
      </c>
      <c r="K86" s="5">
        <v>0</v>
      </c>
      <c r="L86" s="3">
        <v>0</v>
      </c>
      <c r="M86" s="1">
        <v>0</v>
      </c>
      <c r="N86" s="4">
        <v>0</v>
      </c>
      <c r="O86" s="46">
        <f t="shared" si="8"/>
        <v>0</v>
      </c>
    </row>
    <row r="87" spans="1:22" ht="15" thickBot="1">
      <c r="A87" s="9" t="s">
        <v>49</v>
      </c>
      <c r="B87" s="11">
        <f>B81*4</f>
        <v>16</v>
      </c>
      <c r="C87" s="3">
        <v>0</v>
      </c>
      <c r="D87" s="1">
        <v>0</v>
      </c>
      <c r="E87" s="5">
        <v>0</v>
      </c>
      <c r="F87" s="3">
        <v>0</v>
      </c>
      <c r="G87" s="1">
        <v>0</v>
      </c>
      <c r="H87" s="5">
        <v>0</v>
      </c>
      <c r="I87" s="3">
        <v>0</v>
      </c>
      <c r="J87" s="1">
        <v>0</v>
      </c>
      <c r="K87" s="5">
        <v>0</v>
      </c>
      <c r="L87" s="3">
        <v>0</v>
      </c>
      <c r="M87" s="1">
        <v>0</v>
      </c>
      <c r="N87" s="4">
        <v>0</v>
      </c>
      <c r="O87" s="46">
        <f>SUM(C87:N87)</f>
        <v>0</v>
      </c>
    </row>
    <row r="88" spans="1:22">
      <c r="A88" s="9" t="s">
        <v>7</v>
      </c>
      <c r="B88" s="11">
        <v>0</v>
      </c>
      <c r="C88" s="3">
        <v>0</v>
      </c>
      <c r="D88" s="1">
        <v>0</v>
      </c>
      <c r="E88" s="5">
        <v>0</v>
      </c>
      <c r="F88" s="3">
        <v>0</v>
      </c>
      <c r="G88" s="1">
        <v>0</v>
      </c>
      <c r="H88" s="5">
        <v>0</v>
      </c>
      <c r="I88" s="3">
        <v>0</v>
      </c>
      <c r="J88" s="1">
        <v>0</v>
      </c>
      <c r="K88" s="5">
        <v>0</v>
      </c>
      <c r="L88" s="3">
        <v>0</v>
      </c>
      <c r="M88" s="1">
        <v>0</v>
      </c>
      <c r="N88" s="4">
        <v>0</v>
      </c>
      <c r="O88" s="50">
        <f>SUM(C88:N88)</f>
        <v>0</v>
      </c>
    </row>
    <row r="89" spans="1:22">
      <c r="A89" s="9" t="s">
        <v>8</v>
      </c>
      <c r="B89" s="11">
        <v>0</v>
      </c>
      <c r="C89" s="3">
        <v>0</v>
      </c>
      <c r="D89" s="1">
        <v>0</v>
      </c>
      <c r="E89" s="5">
        <v>0</v>
      </c>
      <c r="F89" s="3">
        <v>0</v>
      </c>
      <c r="G89" s="1">
        <v>0</v>
      </c>
      <c r="H89" s="5">
        <v>0</v>
      </c>
      <c r="I89" s="3">
        <v>0</v>
      </c>
      <c r="J89" s="1">
        <v>0</v>
      </c>
      <c r="K89" s="5">
        <v>0</v>
      </c>
      <c r="L89" s="3">
        <v>0</v>
      </c>
      <c r="M89" s="1">
        <v>0</v>
      </c>
      <c r="N89" s="4">
        <v>0</v>
      </c>
      <c r="O89" s="50">
        <f t="shared" ref="O89:O94" si="9">SUM(C89:N89)</f>
        <v>0</v>
      </c>
    </row>
    <row r="90" spans="1:22">
      <c r="A90" s="9" t="s">
        <v>13</v>
      </c>
      <c r="B90" s="11">
        <v>0</v>
      </c>
      <c r="C90" s="3">
        <v>0</v>
      </c>
      <c r="D90" s="1">
        <v>0</v>
      </c>
      <c r="E90" s="5">
        <v>0</v>
      </c>
      <c r="F90" s="3">
        <v>0</v>
      </c>
      <c r="G90" s="1">
        <v>0</v>
      </c>
      <c r="H90" s="5">
        <v>0</v>
      </c>
      <c r="I90" s="3">
        <v>0</v>
      </c>
      <c r="J90" s="1">
        <v>0</v>
      </c>
      <c r="K90" s="5">
        <v>0</v>
      </c>
      <c r="L90" s="3">
        <v>0</v>
      </c>
      <c r="M90" s="1">
        <v>0</v>
      </c>
      <c r="N90" s="4">
        <v>0</v>
      </c>
      <c r="O90" s="50">
        <f t="shared" si="9"/>
        <v>0</v>
      </c>
    </row>
    <row r="91" spans="1:22">
      <c r="A91" s="9" t="s">
        <v>14</v>
      </c>
      <c r="B91" s="11">
        <v>0</v>
      </c>
      <c r="C91" s="3">
        <v>0</v>
      </c>
      <c r="D91" s="1">
        <v>0</v>
      </c>
      <c r="E91" s="5">
        <v>0</v>
      </c>
      <c r="F91" s="3">
        <v>0</v>
      </c>
      <c r="G91" s="1">
        <v>0</v>
      </c>
      <c r="H91" s="5">
        <v>0</v>
      </c>
      <c r="I91" s="3">
        <v>0</v>
      </c>
      <c r="J91" s="1">
        <v>0</v>
      </c>
      <c r="K91" s="5">
        <v>0</v>
      </c>
      <c r="L91" s="3">
        <v>0</v>
      </c>
      <c r="M91" s="1">
        <v>0</v>
      </c>
      <c r="N91" s="4">
        <v>0</v>
      </c>
      <c r="O91" s="50">
        <f t="shared" si="9"/>
        <v>0</v>
      </c>
    </row>
    <row r="92" spans="1:22">
      <c r="A92" s="9" t="s">
        <v>15</v>
      </c>
      <c r="B92" s="11">
        <v>0</v>
      </c>
      <c r="C92" s="3">
        <v>0</v>
      </c>
      <c r="D92" s="1">
        <v>0</v>
      </c>
      <c r="E92" s="5">
        <v>0</v>
      </c>
      <c r="F92" s="3">
        <v>0</v>
      </c>
      <c r="G92" s="1">
        <v>0</v>
      </c>
      <c r="H92" s="5">
        <v>0</v>
      </c>
      <c r="I92" s="3">
        <v>0</v>
      </c>
      <c r="J92" s="1">
        <v>0</v>
      </c>
      <c r="K92" s="5">
        <v>0</v>
      </c>
      <c r="L92" s="3">
        <v>0</v>
      </c>
      <c r="M92" s="1">
        <v>0</v>
      </c>
      <c r="N92" s="4">
        <v>0</v>
      </c>
      <c r="O92" s="50">
        <f t="shared" si="9"/>
        <v>0</v>
      </c>
      <c r="S92" s="130" t="s">
        <v>76</v>
      </c>
      <c r="T92" s="130"/>
      <c r="U92" s="130"/>
    </row>
    <row r="93" spans="1:22">
      <c r="A93" s="9" t="s">
        <v>4</v>
      </c>
      <c r="B93" s="11">
        <v>0</v>
      </c>
      <c r="C93" s="3">
        <v>0</v>
      </c>
      <c r="D93" s="1">
        <v>0</v>
      </c>
      <c r="E93" s="5">
        <v>0</v>
      </c>
      <c r="F93" s="3">
        <v>0</v>
      </c>
      <c r="G93" s="1">
        <v>0</v>
      </c>
      <c r="H93" s="5">
        <v>0</v>
      </c>
      <c r="I93" s="3">
        <v>0</v>
      </c>
      <c r="J93" s="1">
        <v>0</v>
      </c>
      <c r="K93" s="5">
        <v>0</v>
      </c>
      <c r="L93" s="3">
        <v>0</v>
      </c>
      <c r="M93" s="1">
        <v>0</v>
      </c>
      <c r="N93" s="4">
        <v>0</v>
      </c>
      <c r="O93" s="50">
        <f t="shared" si="9"/>
        <v>0</v>
      </c>
      <c r="S93" s="130"/>
      <c r="T93" s="130"/>
      <c r="U93" s="130"/>
    </row>
    <row r="94" spans="1:22" ht="18">
      <c r="A94" s="9" t="s">
        <v>12</v>
      </c>
      <c r="B94" s="11">
        <v>0</v>
      </c>
      <c r="C94" s="3">
        <v>0</v>
      </c>
      <c r="D94" s="1">
        <v>0</v>
      </c>
      <c r="E94" s="5">
        <v>0</v>
      </c>
      <c r="F94" s="3">
        <v>0</v>
      </c>
      <c r="G94" s="1">
        <v>0</v>
      </c>
      <c r="H94" s="5">
        <v>0</v>
      </c>
      <c r="I94" s="3">
        <v>0</v>
      </c>
      <c r="J94" s="1">
        <v>0</v>
      </c>
      <c r="K94" s="5">
        <v>0</v>
      </c>
      <c r="L94" s="3">
        <v>0</v>
      </c>
      <c r="M94" s="1">
        <v>0</v>
      </c>
      <c r="N94" s="4">
        <v>0</v>
      </c>
      <c r="O94" s="50">
        <f t="shared" si="9"/>
        <v>0</v>
      </c>
      <c r="T94" s="57">
        <f>(B81*8*22*12)+S76</f>
        <v>47675</v>
      </c>
    </row>
    <row r="95" spans="1:22" ht="18" thickBot="1">
      <c r="A95" s="9" t="s">
        <v>30</v>
      </c>
      <c r="B95" s="11">
        <v>1</v>
      </c>
      <c r="C95" s="3">
        <v>0</v>
      </c>
      <c r="D95" s="63">
        <v>0</v>
      </c>
      <c r="E95" s="5">
        <v>0</v>
      </c>
      <c r="F95" s="3">
        <v>0</v>
      </c>
      <c r="G95" s="1">
        <v>0</v>
      </c>
      <c r="H95" s="5">
        <v>0</v>
      </c>
      <c r="I95" s="3">
        <v>0</v>
      </c>
      <c r="J95" s="1">
        <v>0</v>
      </c>
      <c r="K95" s="5">
        <v>0</v>
      </c>
      <c r="L95" s="3">
        <v>0</v>
      </c>
      <c r="M95" s="1">
        <v>0</v>
      </c>
      <c r="N95" s="4">
        <v>0</v>
      </c>
      <c r="O95" s="50">
        <f>SUM(C95:N95)</f>
        <v>0</v>
      </c>
      <c r="S95" s="134"/>
      <c r="T95" s="134"/>
    </row>
    <row r="96" spans="1:22" ht="18.600000000000001" thickBot="1">
      <c r="A96" s="10" t="s">
        <v>9</v>
      </c>
      <c r="B96" s="78">
        <f>T94</f>
        <v>47675</v>
      </c>
      <c r="C96" s="64">
        <v>564</v>
      </c>
      <c r="D96" s="64">
        <v>588.5</v>
      </c>
      <c r="E96" s="64">
        <v>590</v>
      </c>
      <c r="F96" s="64">
        <v>568</v>
      </c>
      <c r="G96" s="64">
        <v>496</v>
      </c>
      <c r="H96" s="64">
        <v>596</v>
      </c>
      <c r="I96" s="64">
        <v>608</v>
      </c>
      <c r="J96" s="64">
        <v>615.5</v>
      </c>
      <c r="K96" s="64">
        <v>631</v>
      </c>
      <c r="L96" s="64">
        <v>554</v>
      </c>
      <c r="M96" s="64">
        <v>593</v>
      </c>
      <c r="N96" s="64">
        <v>610</v>
      </c>
      <c r="O96" s="52">
        <f>SUM(C96:N96)</f>
        <v>7014</v>
      </c>
      <c r="S96" s="131">
        <f>O96+S76</f>
        <v>46241</v>
      </c>
      <c r="T96" s="132"/>
      <c r="U96" s="133" t="s">
        <v>45</v>
      </c>
      <c r="V96" s="133"/>
    </row>
    <row r="97" spans="1:21" ht="15" thickTop="1"/>
    <row r="100" spans="1:21" ht="21.6" thickBot="1">
      <c r="A100" s="2" t="s">
        <v>67</v>
      </c>
    </row>
    <row r="101" spans="1:21" ht="15.6" thickTop="1" thickBot="1">
      <c r="A101" s="58" t="s">
        <v>50</v>
      </c>
      <c r="B101" s="60">
        <v>3</v>
      </c>
      <c r="C101" s="127">
        <v>2021</v>
      </c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9"/>
    </row>
    <row r="102" spans="1:21" ht="15.6" thickTop="1" thickBot="1">
      <c r="A102" s="15" t="s">
        <v>0</v>
      </c>
      <c r="B102" s="16" t="s">
        <v>10</v>
      </c>
      <c r="C102" s="17" t="s">
        <v>16</v>
      </c>
      <c r="D102" s="18" t="s">
        <v>17</v>
      </c>
      <c r="E102" s="19" t="s">
        <v>18</v>
      </c>
      <c r="F102" s="17" t="s">
        <v>19</v>
      </c>
      <c r="G102" s="18" t="s">
        <v>20</v>
      </c>
      <c r="H102" s="19" t="s">
        <v>21</v>
      </c>
      <c r="I102" s="17" t="s">
        <v>22</v>
      </c>
      <c r="J102" s="18" t="s">
        <v>23</v>
      </c>
      <c r="K102" s="19" t="s">
        <v>24</v>
      </c>
      <c r="L102" s="17" t="s">
        <v>25</v>
      </c>
      <c r="M102" s="18" t="s">
        <v>26</v>
      </c>
      <c r="N102" s="20" t="s">
        <v>27</v>
      </c>
      <c r="O102" s="49" t="s">
        <v>43</v>
      </c>
    </row>
    <row r="103" spans="1:21" ht="15" thickBot="1">
      <c r="A103" s="9" t="s">
        <v>1</v>
      </c>
      <c r="B103" s="11">
        <v>0</v>
      </c>
      <c r="C103" s="3">
        <v>0</v>
      </c>
      <c r="D103" s="1">
        <v>0</v>
      </c>
      <c r="E103" s="5">
        <v>0</v>
      </c>
      <c r="F103" s="3">
        <v>0</v>
      </c>
      <c r="G103" s="1">
        <v>0</v>
      </c>
      <c r="H103" s="5">
        <v>0</v>
      </c>
      <c r="I103" s="3">
        <v>0</v>
      </c>
      <c r="J103" s="1">
        <v>0</v>
      </c>
      <c r="K103" s="5">
        <v>0</v>
      </c>
      <c r="L103" s="3">
        <v>0</v>
      </c>
      <c r="M103" s="1">
        <v>0</v>
      </c>
      <c r="N103" s="4">
        <v>0</v>
      </c>
      <c r="O103" s="46">
        <f t="shared" ref="O103:O106" si="10">SUM(C103:N103)</f>
        <v>0</v>
      </c>
    </row>
    <row r="104" spans="1:21" ht="15" thickBot="1">
      <c r="A104" s="9" t="s">
        <v>2</v>
      </c>
      <c r="B104" s="11">
        <v>0</v>
      </c>
      <c r="C104" s="3">
        <v>0</v>
      </c>
      <c r="D104" s="1">
        <v>0</v>
      </c>
      <c r="E104" s="5">
        <v>0</v>
      </c>
      <c r="F104" s="3">
        <v>0</v>
      </c>
      <c r="G104" s="1">
        <v>0</v>
      </c>
      <c r="H104" s="5">
        <v>0</v>
      </c>
      <c r="I104" s="3">
        <v>0</v>
      </c>
      <c r="J104" s="1">
        <v>0</v>
      </c>
      <c r="K104" s="5">
        <v>0</v>
      </c>
      <c r="L104" s="3">
        <v>0</v>
      </c>
      <c r="M104" s="1">
        <v>0</v>
      </c>
      <c r="N104" s="4">
        <v>0</v>
      </c>
      <c r="O104" s="46">
        <f t="shared" si="10"/>
        <v>0</v>
      </c>
    </row>
    <row r="105" spans="1:21" ht="15" thickBot="1">
      <c r="A105" s="9" t="s">
        <v>5</v>
      </c>
      <c r="B105" s="11">
        <v>0</v>
      </c>
      <c r="C105" s="3">
        <v>0</v>
      </c>
      <c r="D105" s="1">
        <v>0</v>
      </c>
      <c r="E105" s="5">
        <v>0</v>
      </c>
      <c r="F105" s="3">
        <v>0</v>
      </c>
      <c r="G105" s="1">
        <v>0</v>
      </c>
      <c r="H105" s="5">
        <v>0</v>
      </c>
      <c r="I105" s="3">
        <v>0</v>
      </c>
      <c r="J105" s="1">
        <v>0</v>
      </c>
      <c r="K105" s="5">
        <v>0</v>
      </c>
      <c r="L105" s="3">
        <v>0</v>
      </c>
      <c r="M105" s="1">
        <v>0</v>
      </c>
      <c r="N105" s="4">
        <v>0</v>
      </c>
      <c r="O105" s="46">
        <f t="shared" si="10"/>
        <v>0</v>
      </c>
    </row>
    <row r="106" spans="1:21" ht="15" thickBot="1">
      <c r="A106" s="9" t="s">
        <v>3</v>
      </c>
      <c r="B106" s="11">
        <v>0</v>
      </c>
      <c r="C106" s="3">
        <v>0</v>
      </c>
      <c r="D106" s="1">
        <v>0</v>
      </c>
      <c r="E106" s="5">
        <v>0</v>
      </c>
      <c r="F106" s="3">
        <v>0</v>
      </c>
      <c r="G106" s="1">
        <v>0</v>
      </c>
      <c r="H106" s="5">
        <v>0</v>
      </c>
      <c r="I106" s="3">
        <v>0</v>
      </c>
      <c r="J106" s="1">
        <v>0</v>
      </c>
      <c r="K106" s="5">
        <v>0</v>
      </c>
      <c r="L106" s="3">
        <v>0</v>
      </c>
      <c r="M106" s="1">
        <v>0</v>
      </c>
      <c r="N106" s="4">
        <v>0</v>
      </c>
      <c r="O106" s="46">
        <f t="shared" si="10"/>
        <v>0</v>
      </c>
    </row>
    <row r="107" spans="1:21" ht="15" thickBot="1">
      <c r="A107" s="9" t="s">
        <v>49</v>
      </c>
      <c r="B107" s="11">
        <f>B101*4</f>
        <v>12</v>
      </c>
      <c r="C107" s="3">
        <v>0</v>
      </c>
      <c r="D107" s="1">
        <v>0</v>
      </c>
      <c r="E107" s="5">
        <v>0</v>
      </c>
      <c r="F107" s="3">
        <v>0</v>
      </c>
      <c r="G107" s="1">
        <v>0</v>
      </c>
      <c r="H107" s="5">
        <v>0</v>
      </c>
      <c r="I107" s="3">
        <v>0</v>
      </c>
      <c r="J107" s="1">
        <v>0</v>
      </c>
      <c r="K107" s="5">
        <v>0</v>
      </c>
      <c r="L107" s="3">
        <v>0</v>
      </c>
      <c r="M107" s="1">
        <v>0</v>
      </c>
      <c r="N107" s="4">
        <v>0</v>
      </c>
      <c r="O107" s="46">
        <f>SUM(C107:N107)</f>
        <v>0</v>
      </c>
    </row>
    <row r="108" spans="1:21">
      <c r="A108" s="9" t="s">
        <v>7</v>
      </c>
      <c r="B108" s="11">
        <v>0</v>
      </c>
      <c r="C108" s="3">
        <v>0</v>
      </c>
      <c r="D108" s="1">
        <v>0</v>
      </c>
      <c r="E108" s="5">
        <v>0</v>
      </c>
      <c r="F108" s="3">
        <v>0</v>
      </c>
      <c r="G108" s="1">
        <v>0</v>
      </c>
      <c r="H108" s="5">
        <v>0</v>
      </c>
      <c r="I108" s="3">
        <v>0</v>
      </c>
      <c r="J108" s="1">
        <v>0</v>
      </c>
      <c r="K108" s="5">
        <v>0</v>
      </c>
      <c r="L108" s="3">
        <v>0</v>
      </c>
      <c r="M108" s="1">
        <v>0</v>
      </c>
      <c r="N108" s="4">
        <v>0</v>
      </c>
      <c r="O108" s="50">
        <f>SUM(C108:N108)</f>
        <v>0</v>
      </c>
    </row>
    <row r="109" spans="1:21">
      <c r="A109" s="9" t="s">
        <v>8</v>
      </c>
      <c r="B109" s="11">
        <v>0</v>
      </c>
      <c r="C109" s="3">
        <v>0</v>
      </c>
      <c r="D109" s="1">
        <v>0</v>
      </c>
      <c r="E109" s="5">
        <v>0</v>
      </c>
      <c r="F109" s="3">
        <v>0</v>
      </c>
      <c r="G109" s="1">
        <v>0</v>
      </c>
      <c r="H109" s="5">
        <v>0</v>
      </c>
      <c r="I109" s="3">
        <v>0</v>
      </c>
      <c r="J109" s="1">
        <v>0</v>
      </c>
      <c r="K109" s="5">
        <v>0</v>
      </c>
      <c r="L109" s="3">
        <v>0</v>
      </c>
      <c r="M109" s="1">
        <v>0</v>
      </c>
      <c r="N109" s="4">
        <v>0</v>
      </c>
      <c r="O109" s="50">
        <f t="shared" ref="O109:O114" si="11">SUM(C109:N109)</f>
        <v>0</v>
      </c>
    </row>
    <row r="110" spans="1:21">
      <c r="A110" s="9" t="s">
        <v>13</v>
      </c>
      <c r="B110" s="11">
        <v>0</v>
      </c>
      <c r="C110" s="3">
        <v>0</v>
      </c>
      <c r="D110" s="1">
        <v>0</v>
      </c>
      <c r="E110" s="5">
        <v>0</v>
      </c>
      <c r="F110" s="3">
        <v>0</v>
      </c>
      <c r="G110" s="1">
        <v>0</v>
      </c>
      <c r="H110" s="5">
        <v>0</v>
      </c>
      <c r="I110" s="3">
        <v>0</v>
      </c>
      <c r="J110" s="1">
        <v>0</v>
      </c>
      <c r="K110" s="5">
        <v>0</v>
      </c>
      <c r="L110" s="3">
        <v>0</v>
      </c>
      <c r="M110" s="1">
        <v>0</v>
      </c>
      <c r="N110" s="4">
        <v>0</v>
      </c>
      <c r="O110" s="50">
        <f t="shared" si="11"/>
        <v>0</v>
      </c>
    </row>
    <row r="111" spans="1:21">
      <c r="A111" s="9" t="s">
        <v>14</v>
      </c>
      <c r="B111" s="11">
        <v>0</v>
      </c>
      <c r="C111" s="3">
        <v>0</v>
      </c>
      <c r="D111" s="1">
        <v>0</v>
      </c>
      <c r="E111" s="5">
        <v>0</v>
      </c>
      <c r="F111" s="3">
        <v>0</v>
      </c>
      <c r="G111" s="1">
        <v>0</v>
      </c>
      <c r="H111" s="5">
        <v>0</v>
      </c>
      <c r="I111" s="3">
        <v>0</v>
      </c>
      <c r="J111" s="1">
        <v>0</v>
      </c>
      <c r="K111" s="5">
        <v>0</v>
      </c>
      <c r="L111" s="3">
        <v>0</v>
      </c>
      <c r="M111" s="1">
        <v>0</v>
      </c>
      <c r="N111" s="4">
        <v>0</v>
      </c>
      <c r="O111" s="50">
        <f t="shared" si="11"/>
        <v>0</v>
      </c>
    </row>
    <row r="112" spans="1:21">
      <c r="A112" s="9" t="s">
        <v>15</v>
      </c>
      <c r="B112" s="11">
        <v>0</v>
      </c>
      <c r="C112" s="3">
        <v>0</v>
      </c>
      <c r="D112" s="1">
        <v>0</v>
      </c>
      <c r="E112" s="5">
        <v>0</v>
      </c>
      <c r="F112" s="3">
        <v>0</v>
      </c>
      <c r="G112" s="1">
        <v>0</v>
      </c>
      <c r="H112" s="5">
        <v>0</v>
      </c>
      <c r="I112" s="3">
        <v>0</v>
      </c>
      <c r="J112" s="1">
        <v>0</v>
      </c>
      <c r="K112" s="5">
        <v>0</v>
      </c>
      <c r="L112" s="3">
        <v>0</v>
      </c>
      <c r="M112" s="1">
        <v>0</v>
      </c>
      <c r="N112" s="4">
        <v>0</v>
      </c>
      <c r="O112" s="50">
        <f t="shared" si="11"/>
        <v>0</v>
      </c>
      <c r="S112" s="130" t="s">
        <v>76</v>
      </c>
      <c r="T112" s="130"/>
      <c r="U112" s="130"/>
    </row>
    <row r="113" spans="1:22">
      <c r="A113" s="9" t="s">
        <v>4</v>
      </c>
      <c r="B113" s="11">
        <v>0</v>
      </c>
      <c r="C113" s="3">
        <v>0</v>
      </c>
      <c r="D113" s="1">
        <v>0</v>
      </c>
      <c r="E113" s="5">
        <v>0</v>
      </c>
      <c r="F113" s="3">
        <v>0</v>
      </c>
      <c r="G113" s="1">
        <v>0</v>
      </c>
      <c r="H113" s="5">
        <v>0</v>
      </c>
      <c r="I113" s="3">
        <v>0</v>
      </c>
      <c r="J113" s="1">
        <v>0</v>
      </c>
      <c r="K113" s="5">
        <v>0</v>
      </c>
      <c r="L113" s="3">
        <v>0</v>
      </c>
      <c r="M113" s="1">
        <v>0</v>
      </c>
      <c r="N113" s="4">
        <v>0</v>
      </c>
      <c r="O113" s="50">
        <f t="shared" si="11"/>
        <v>0</v>
      </c>
      <c r="S113" s="130"/>
      <c r="T113" s="130"/>
      <c r="U113" s="130"/>
    </row>
    <row r="114" spans="1:22" ht="18">
      <c r="A114" s="9" t="s">
        <v>12</v>
      </c>
      <c r="B114" s="11">
        <v>0</v>
      </c>
      <c r="C114" s="3">
        <v>0</v>
      </c>
      <c r="D114" s="1">
        <v>0</v>
      </c>
      <c r="E114" s="5">
        <v>0</v>
      </c>
      <c r="F114" s="3">
        <v>0</v>
      </c>
      <c r="G114" s="1">
        <v>0</v>
      </c>
      <c r="H114" s="5">
        <v>0</v>
      </c>
      <c r="I114" s="3">
        <v>0</v>
      </c>
      <c r="J114" s="1">
        <v>0</v>
      </c>
      <c r="K114" s="5">
        <v>0</v>
      </c>
      <c r="L114" s="3">
        <v>0</v>
      </c>
      <c r="M114" s="1">
        <v>0</v>
      </c>
      <c r="N114" s="4">
        <v>0</v>
      </c>
      <c r="O114" s="50">
        <f t="shared" si="11"/>
        <v>0</v>
      </c>
      <c r="T114" s="57">
        <f>(B101*8*22*12)+S96</f>
        <v>52577</v>
      </c>
    </row>
    <row r="115" spans="1:22" ht="18" thickBot="1">
      <c r="A115" s="9" t="s">
        <v>30</v>
      </c>
      <c r="B115" s="11">
        <v>1</v>
      </c>
      <c r="C115" s="3">
        <v>0</v>
      </c>
      <c r="D115" s="63">
        <v>0</v>
      </c>
      <c r="E115" s="5">
        <v>0</v>
      </c>
      <c r="F115" s="3">
        <v>0</v>
      </c>
      <c r="G115" s="1">
        <v>0</v>
      </c>
      <c r="H115" s="5">
        <v>0</v>
      </c>
      <c r="I115" s="3">
        <v>0</v>
      </c>
      <c r="J115" s="1">
        <v>0</v>
      </c>
      <c r="K115" s="5">
        <v>0</v>
      </c>
      <c r="L115" s="3">
        <v>0</v>
      </c>
      <c r="M115" s="1">
        <v>0</v>
      </c>
      <c r="N115" s="4">
        <v>0</v>
      </c>
      <c r="O115" s="50">
        <f>SUM(C115:N115)</f>
        <v>0</v>
      </c>
      <c r="S115" s="134"/>
      <c r="T115" s="134"/>
    </row>
    <row r="116" spans="1:22" ht="18.600000000000001" thickBot="1">
      <c r="A116" s="10" t="s">
        <v>9</v>
      </c>
      <c r="B116" s="78">
        <f>T114-S96</f>
        <v>6336</v>
      </c>
      <c r="C116" s="64">
        <v>585</v>
      </c>
      <c r="D116" s="64">
        <v>583.5</v>
      </c>
      <c r="E116" s="64">
        <v>645</v>
      </c>
      <c r="F116" s="64">
        <v>631.5</v>
      </c>
      <c r="G116" s="64">
        <v>618</v>
      </c>
      <c r="H116" s="64">
        <v>626</v>
      </c>
      <c r="I116" s="64">
        <v>621</v>
      </c>
      <c r="J116" s="64">
        <v>597</v>
      </c>
      <c r="K116" s="64">
        <v>505</v>
      </c>
      <c r="L116" s="64">
        <v>591</v>
      </c>
      <c r="M116" s="6">
        <f>176+208+208</f>
        <v>592</v>
      </c>
      <c r="N116" s="14">
        <f>200+200+176+176</f>
        <v>752</v>
      </c>
      <c r="O116" s="52">
        <f>SUM(C116:N116)</f>
        <v>7347</v>
      </c>
      <c r="S116" s="131">
        <f>O116+S96</f>
        <v>53588</v>
      </c>
      <c r="T116" s="132"/>
      <c r="U116" s="133" t="s">
        <v>45</v>
      </c>
      <c r="V116" s="133"/>
    </row>
    <row r="117" spans="1:22" ht="15" thickTop="1"/>
  </sheetData>
  <mergeCells count="30">
    <mergeCell ref="C61:N61"/>
    <mergeCell ref="S72:U73"/>
    <mergeCell ref="S75:T75"/>
    <mergeCell ref="S76:T76"/>
    <mergeCell ref="U76:V76"/>
    <mergeCell ref="C41:N41"/>
    <mergeCell ref="S52:U53"/>
    <mergeCell ref="S55:T55"/>
    <mergeCell ref="S56:T56"/>
    <mergeCell ref="U56:V56"/>
    <mergeCell ref="C21:N21"/>
    <mergeCell ref="S32:U33"/>
    <mergeCell ref="S35:T35"/>
    <mergeCell ref="S36:T36"/>
    <mergeCell ref="U36:V36"/>
    <mergeCell ref="C2:N2"/>
    <mergeCell ref="S14:U15"/>
    <mergeCell ref="S17:T17"/>
    <mergeCell ref="S18:T18"/>
    <mergeCell ref="U18:V18"/>
    <mergeCell ref="C81:N81"/>
    <mergeCell ref="S92:U93"/>
    <mergeCell ref="S95:T95"/>
    <mergeCell ref="S96:T96"/>
    <mergeCell ref="U96:V96"/>
    <mergeCell ref="C101:N101"/>
    <mergeCell ref="S112:U113"/>
    <mergeCell ref="S115:T115"/>
    <mergeCell ref="S116:T116"/>
    <mergeCell ref="U116:V1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6"/>
  <sheetViews>
    <sheetView topLeftCell="A99" zoomScale="75" zoomScaleNormal="75" workbookViewId="0">
      <pane xSplit="1" ySplit="2" topLeftCell="G101" activePane="bottomRight" state="frozen"/>
      <selection activeCell="A99" sqref="A99"/>
      <selection pane="topRight" activeCell="B99" sqref="B99"/>
      <selection pane="bottomLeft" activeCell="A101" sqref="A101"/>
      <selection pane="bottomRight" activeCell="I130" sqref="I130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0.88671875" customWidth="1"/>
    <col min="10" max="10" width="11.109375" customWidth="1"/>
    <col min="15" max="15" width="10.88671875" style="51" customWidth="1"/>
    <col min="17" max="17" width="17.109375" customWidth="1"/>
  </cols>
  <sheetData>
    <row r="1" spans="1:18" ht="21.6" thickBot="1">
      <c r="A1" s="2" t="s">
        <v>36</v>
      </c>
    </row>
    <row r="2" spans="1:18" ht="15.6" thickTop="1" thickBot="1">
      <c r="C2" s="127">
        <v>2016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8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49" t="s">
        <v>43</v>
      </c>
    </row>
    <row r="4" spans="1:18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18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18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18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18" ht="15" thickBot="1">
      <c r="A8" s="9" t="s">
        <v>6</v>
      </c>
      <c r="B8" s="11" t="s">
        <v>11</v>
      </c>
      <c r="C8" s="3">
        <v>0</v>
      </c>
      <c r="D8" s="1">
        <v>0</v>
      </c>
      <c r="E8" s="5">
        <v>0</v>
      </c>
      <c r="F8" s="3">
        <v>0</v>
      </c>
      <c r="G8" s="1">
        <v>0</v>
      </c>
      <c r="H8" s="5">
        <v>0</v>
      </c>
      <c r="I8" s="3">
        <v>0</v>
      </c>
      <c r="J8" s="1">
        <v>0</v>
      </c>
      <c r="K8" s="5">
        <v>0</v>
      </c>
      <c r="L8" s="3">
        <v>0</v>
      </c>
      <c r="M8" s="1">
        <v>0</v>
      </c>
      <c r="N8" s="4">
        <v>0</v>
      </c>
      <c r="O8" s="46">
        <f>SUM(C8:N8)</f>
        <v>0</v>
      </c>
    </row>
    <row r="9" spans="1:18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4">
        <v>0</v>
      </c>
      <c r="O9" s="50">
        <f>SUM(C9:N9)</f>
        <v>0</v>
      </c>
    </row>
    <row r="10" spans="1:18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50">
        <f t="shared" ref="O10:O15" si="1">SUM(C10:N10)</f>
        <v>0</v>
      </c>
    </row>
    <row r="11" spans="1:18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50">
        <f t="shared" si="1"/>
        <v>0</v>
      </c>
    </row>
    <row r="12" spans="1:18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50">
        <f t="shared" si="1"/>
        <v>0</v>
      </c>
    </row>
    <row r="13" spans="1:18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50">
        <f t="shared" si="1"/>
        <v>0</v>
      </c>
    </row>
    <row r="14" spans="1:18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50">
        <f t="shared" si="1"/>
        <v>0</v>
      </c>
      <c r="P14" s="130" t="s">
        <v>46</v>
      </c>
      <c r="Q14" s="130"/>
      <c r="R14" s="130"/>
    </row>
    <row r="15" spans="1:18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50">
        <f t="shared" si="1"/>
        <v>0</v>
      </c>
      <c r="P15" s="130"/>
      <c r="Q15" s="130"/>
      <c r="R15" s="130"/>
    </row>
    <row r="16" spans="1:18" ht="18">
      <c r="A16" s="9" t="s">
        <v>30</v>
      </c>
      <c r="B16" s="11" t="s">
        <v>35</v>
      </c>
      <c r="C16" s="3">
        <v>0</v>
      </c>
      <c r="D16" s="1">
        <v>0</v>
      </c>
      <c r="E16" s="5">
        <v>0</v>
      </c>
      <c r="F16" s="3">
        <v>0</v>
      </c>
      <c r="G16" s="1">
        <v>0</v>
      </c>
      <c r="H16" s="5">
        <v>1</v>
      </c>
      <c r="I16" s="3">
        <v>0</v>
      </c>
      <c r="J16" s="1">
        <v>0</v>
      </c>
      <c r="K16" s="5">
        <v>0</v>
      </c>
      <c r="L16" s="3">
        <v>0</v>
      </c>
      <c r="M16" s="1">
        <v>0</v>
      </c>
      <c r="N16" s="4">
        <v>0</v>
      </c>
      <c r="O16" s="50">
        <f>SUM(C16:N16)</f>
        <v>1</v>
      </c>
      <c r="Q16" s="45">
        <f>0.08*300000</f>
        <v>24000</v>
      </c>
    </row>
    <row r="17" spans="1:19" ht="18" thickBot="1">
      <c r="A17" s="10" t="s">
        <v>9</v>
      </c>
      <c r="B17" s="12"/>
      <c r="C17" s="27">
        <v>598</v>
      </c>
      <c r="D17" s="27">
        <v>623</v>
      </c>
      <c r="E17" s="28">
        <v>716.5</v>
      </c>
      <c r="F17" s="7">
        <v>654.5</v>
      </c>
      <c r="G17" s="6">
        <v>687.5</v>
      </c>
      <c r="H17" s="8">
        <v>684.5</v>
      </c>
      <c r="I17" s="7">
        <v>635</v>
      </c>
      <c r="J17" s="6">
        <v>695.5</v>
      </c>
      <c r="K17" s="8">
        <v>698</v>
      </c>
      <c r="L17" s="7">
        <v>731</v>
      </c>
      <c r="M17" s="6">
        <v>758</v>
      </c>
      <c r="N17" s="14">
        <f>AVERAGE(C17:M17)</f>
        <v>680.13636363636363</v>
      </c>
      <c r="O17" s="52">
        <f>SUM(C17:N17)</f>
        <v>8161.636363636364</v>
      </c>
      <c r="P17" s="134"/>
      <c r="Q17" s="134"/>
    </row>
    <row r="18" spans="1:19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P18" s="131">
        <f>Q16-O17</f>
        <v>15838.363636363636</v>
      </c>
      <c r="Q18" s="132"/>
      <c r="R18" s="133" t="s">
        <v>45</v>
      </c>
      <c r="S18" s="133"/>
    </row>
    <row r="20" spans="1:19" ht="21.6" thickBot="1">
      <c r="A20" s="2" t="s">
        <v>52</v>
      </c>
    </row>
    <row r="21" spans="1:19" ht="15.6" thickTop="1" thickBot="1">
      <c r="A21" s="58" t="s">
        <v>50</v>
      </c>
      <c r="B21" s="60">
        <v>3</v>
      </c>
      <c r="C21" s="127">
        <v>2017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9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49" t="s">
        <v>43</v>
      </c>
    </row>
    <row r="23" spans="1:19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19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19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19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19" ht="15" thickBot="1">
      <c r="A27" s="9" t="s">
        <v>49</v>
      </c>
      <c r="B27" s="11">
        <f>B21*4</f>
        <v>12</v>
      </c>
      <c r="C27" s="3">
        <v>0</v>
      </c>
      <c r="D27" s="1">
        <v>12</v>
      </c>
      <c r="E27" s="5">
        <v>1</v>
      </c>
      <c r="F27" s="3">
        <v>2</v>
      </c>
      <c r="G27" s="1">
        <v>2</v>
      </c>
      <c r="H27" s="5">
        <v>2</v>
      </c>
      <c r="I27" s="3">
        <v>4</v>
      </c>
      <c r="J27" s="1">
        <v>6</v>
      </c>
      <c r="K27" s="5">
        <v>3</v>
      </c>
      <c r="L27" s="3">
        <v>0</v>
      </c>
      <c r="M27" s="1">
        <v>6</v>
      </c>
      <c r="N27" s="4">
        <v>0</v>
      </c>
      <c r="O27" s="46">
        <f>SUM(C27:N27)</f>
        <v>38</v>
      </c>
    </row>
    <row r="28" spans="1:19">
      <c r="A28" s="9" t="s">
        <v>7</v>
      </c>
      <c r="B28" s="11">
        <v>0</v>
      </c>
      <c r="C28" s="3">
        <v>0</v>
      </c>
      <c r="D28" s="1">
        <v>0</v>
      </c>
      <c r="E28" s="5">
        <v>0</v>
      </c>
      <c r="F28" s="3">
        <v>0</v>
      </c>
      <c r="G28" s="1">
        <v>0</v>
      </c>
      <c r="H28" s="5">
        <v>0</v>
      </c>
      <c r="I28" s="3">
        <v>0</v>
      </c>
      <c r="J28" s="1">
        <v>0</v>
      </c>
      <c r="K28" s="5">
        <v>0</v>
      </c>
      <c r="L28" s="3">
        <v>0</v>
      </c>
      <c r="M28" s="1">
        <v>0</v>
      </c>
      <c r="N28" s="4">
        <v>0</v>
      </c>
      <c r="O28" s="50">
        <f>SUM(C28:N28)</f>
        <v>0</v>
      </c>
    </row>
    <row r="29" spans="1:19">
      <c r="A29" s="9" t="s">
        <v>8</v>
      </c>
      <c r="B29" s="11">
        <v>0</v>
      </c>
      <c r="C29" s="3">
        <v>0</v>
      </c>
      <c r="D29" s="1">
        <v>0</v>
      </c>
      <c r="E29" s="5">
        <v>0</v>
      </c>
      <c r="F29" s="3">
        <v>0</v>
      </c>
      <c r="G29" s="1">
        <v>0</v>
      </c>
      <c r="H29" s="5">
        <v>0</v>
      </c>
      <c r="I29" s="3">
        <v>0</v>
      </c>
      <c r="J29" s="1">
        <v>0</v>
      </c>
      <c r="K29" s="5">
        <v>0</v>
      </c>
      <c r="L29" s="3">
        <v>0</v>
      </c>
      <c r="M29" s="1">
        <v>0</v>
      </c>
      <c r="N29" s="4">
        <v>0</v>
      </c>
      <c r="O29" s="50">
        <f t="shared" ref="O29:O34" si="3">SUM(C29:N29)</f>
        <v>0</v>
      </c>
    </row>
    <row r="30" spans="1:19">
      <c r="A30" s="9" t="s">
        <v>13</v>
      </c>
      <c r="B30" s="11">
        <v>0</v>
      </c>
      <c r="C30" s="3">
        <v>0</v>
      </c>
      <c r="D30" s="1">
        <v>0</v>
      </c>
      <c r="E30" s="5">
        <v>0</v>
      </c>
      <c r="F30" s="3">
        <v>0</v>
      </c>
      <c r="G30" s="1">
        <v>0</v>
      </c>
      <c r="H30" s="5">
        <v>0</v>
      </c>
      <c r="I30" s="3">
        <v>0</v>
      </c>
      <c r="J30" s="1">
        <v>0</v>
      </c>
      <c r="K30" s="5">
        <v>0</v>
      </c>
      <c r="L30" s="3">
        <v>0</v>
      </c>
      <c r="M30" s="1">
        <v>0</v>
      </c>
      <c r="N30" s="4">
        <v>0</v>
      </c>
      <c r="O30" s="50">
        <f t="shared" si="3"/>
        <v>0</v>
      </c>
    </row>
    <row r="31" spans="1:19">
      <c r="A31" s="9" t="s">
        <v>14</v>
      </c>
      <c r="B31" s="11">
        <v>0</v>
      </c>
      <c r="C31" s="3">
        <v>0</v>
      </c>
      <c r="D31" s="1">
        <v>0</v>
      </c>
      <c r="E31" s="5">
        <v>0</v>
      </c>
      <c r="F31" s="3">
        <v>0</v>
      </c>
      <c r="G31" s="1">
        <v>0</v>
      </c>
      <c r="H31" s="5">
        <v>0</v>
      </c>
      <c r="I31" s="3">
        <v>0</v>
      </c>
      <c r="J31" s="1">
        <v>0</v>
      </c>
      <c r="K31" s="5">
        <v>0</v>
      </c>
      <c r="L31" s="3">
        <v>0</v>
      </c>
      <c r="M31" s="1">
        <v>0</v>
      </c>
      <c r="N31" s="4">
        <v>0</v>
      </c>
      <c r="O31" s="50">
        <f t="shared" si="3"/>
        <v>0</v>
      </c>
    </row>
    <row r="32" spans="1:19">
      <c r="A32" s="9" t="s">
        <v>15</v>
      </c>
      <c r="B32" s="11">
        <v>0</v>
      </c>
      <c r="C32" s="3">
        <v>0</v>
      </c>
      <c r="D32" s="1">
        <v>0</v>
      </c>
      <c r="E32" s="5">
        <v>0</v>
      </c>
      <c r="F32" s="3">
        <v>0</v>
      </c>
      <c r="G32" s="1">
        <v>0</v>
      </c>
      <c r="H32" s="5">
        <v>0</v>
      </c>
      <c r="I32" s="3">
        <v>0</v>
      </c>
      <c r="J32" s="1">
        <v>0</v>
      </c>
      <c r="K32" s="5">
        <v>0</v>
      </c>
      <c r="L32" s="3">
        <v>0</v>
      </c>
      <c r="M32" s="1">
        <v>0</v>
      </c>
      <c r="N32" s="4">
        <v>0</v>
      </c>
      <c r="O32" s="50">
        <f t="shared" si="3"/>
        <v>0</v>
      </c>
      <c r="P32" s="130" t="s">
        <v>46</v>
      </c>
      <c r="Q32" s="130"/>
      <c r="R32" s="130"/>
    </row>
    <row r="33" spans="1:19">
      <c r="A33" s="9" t="s">
        <v>4</v>
      </c>
      <c r="B33" s="11">
        <v>0</v>
      </c>
      <c r="C33" s="3">
        <v>0</v>
      </c>
      <c r="D33" s="1">
        <v>0</v>
      </c>
      <c r="E33" s="5">
        <v>0</v>
      </c>
      <c r="F33" s="3">
        <v>0</v>
      </c>
      <c r="G33" s="1">
        <v>0</v>
      </c>
      <c r="H33" s="5">
        <v>0</v>
      </c>
      <c r="I33" s="3">
        <v>0</v>
      </c>
      <c r="J33" s="1">
        <v>0</v>
      </c>
      <c r="K33" s="5">
        <v>0</v>
      </c>
      <c r="L33" s="3">
        <v>0</v>
      </c>
      <c r="M33" s="1">
        <v>0</v>
      </c>
      <c r="N33" s="4">
        <v>0</v>
      </c>
      <c r="O33" s="50">
        <f t="shared" si="3"/>
        <v>0</v>
      </c>
      <c r="P33" s="130"/>
      <c r="Q33" s="130"/>
      <c r="R33" s="130"/>
    </row>
    <row r="34" spans="1:19" ht="18">
      <c r="A34" s="9" t="s">
        <v>12</v>
      </c>
      <c r="B34" s="11">
        <v>0</v>
      </c>
      <c r="C34" s="3">
        <v>0</v>
      </c>
      <c r="D34" s="1">
        <v>0</v>
      </c>
      <c r="E34" s="5">
        <v>0</v>
      </c>
      <c r="F34" s="3">
        <v>0</v>
      </c>
      <c r="G34" s="1">
        <v>0</v>
      </c>
      <c r="H34" s="5">
        <v>0</v>
      </c>
      <c r="I34" s="3">
        <v>0</v>
      </c>
      <c r="J34" s="1">
        <v>0</v>
      </c>
      <c r="K34" s="5">
        <v>0</v>
      </c>
      <c r="L34" s="3">
        <v>0</v>
      </c>
      <c r="M34" s="1">
        <v>0</v>
      </c>
      <c r="N34" s="4">
        <v>0</v>
      </c>
      <c r="O34" s="50">
        <f t="shared" si="3"/>
        <v>0</v>
      </c>
      <c r="Q34" s="45">
        <f>P18/2</f>
        <v>7919.181818181818</v>
      </c>
    </row>
    <row r="35" spans="1:19" ht="18" thickBot="1">
      <c r="A35" s="9" t="s">
        <v>30</v>
      </c>
      <c r="B35" s="11" t="s">
        <v>35</v>
      </c>
      <c r="C35" s="3">
        <v>1</v>
      </c>
      <c r="D35" s="1">
        <v>0</v>
      </c>
      <c r="E35" s="5">
        <v>0</v>
      </c>
      <c r="F35" s="3">
        <v>0</v>
      </c>
      <c r="G35" s="1">
        <v>0</v>
      </c>
      <c r="H35" s="5">
        <v>0</v>
      </c>
      <c r="I35" s="3">
        <v>0</v>
      </c>
      <c r="J35" s="1">
        <v>0</v>
      </c>
      <c r="K35" s="5">
        <v>0</v>
      </c>
      <c r="L35" s="3">
        <v>1</v>
      </c>
      <c r="M35" s="1">
        <v>0</v>
      </c>
      <c r="N35" s="4">
        <v>0</v>
      </c>
      <c r="O35" s="50">
        <f>SUM(C35:N35)</f>
        <v>2</v>
      </c>
      <c r="P35" s="134"/>
      <c r="Q35" s="134"/>
    </row>
    <row r="36" spans="1:19" ht="18.600000000000001" thickBot="1">
      <c r="A36" s="10" t="s">
        <v>9</v>
      </c>
      <c r="B36" s="12"/>
      <c r="C36" s="27">
        <v>652</v>
      </c>
      <c r="D36" s="27">
        <v>661</v>
      </c>
      <c r="E36" s="28">
        <v>628.5</v>
      </c>
      <c r="F36" s="7">
        <v>627</v>
      </c>
      <c r="G36" s="6">
        <v>662</v>
      </c>
      <c r="H36" s="8">
        <v>655</v>
      </c>
      <c r="I36" s="7">
        <v>615</v>
      </c>
      <c r="J36" s="6">
        <v>623</v>
      </c>
      <c r="K36" s="8">
        <v>641.5</v>
      </c>
      <c r="L36" s="7">
        <v>660</v>
      </c>
      <c r="M36" s="6">
        <v>647</v>
      </c>
      <c r="N36" s="14">
        <v>643.5</v>
      </c>
      <c r="O36" s="52">
        <f>SUM(C36:N36)</f>
        <v>7715.5</v>
      </c>
      <c r="P36" s="131">
        <f>Q34-O36</f>
        <v>203.68181818181802</v>
      </c>
      <c r="Q36" s="132"/>
      <c r="R36" s="133" t="s">
        <v>45</v>
      </c>
      <c r="S36" s="133"/>
    </row>
    <row r="37" spans="1:19" ht="15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40" spans="1:19" ht="21.6" thickBot="1">
      <c r="A40" s="2" t="s">
        <v>60</v>
      </c>
    </row>
    <row r="41" spans="1:19" ht="15.6" thickTop="1" thickBot="1">
      <c r="A41" s="58" t="s">
        <v>50</v>
      </c>
      <c r="B41" s="60">
        <v>3</v>
      </c>
      <c r="C41" s="127">
        <v>2018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</row>
    <row r="42" spans="1:19" ht="15.6" thickTop="1" thickBot="1">
      <c r="A42" s="15" t="s">
        <v>0</v>
      </c>
      <c r="B42" s="16" t="s">
        <v>10</v>
      </c>
      <c r="C42" s="17" t="s">
        <v>16</v>
      </c>
      <c r="D42" s="18" t="s">
        <v>17</v>
      </c>
      <c r="E42" s="19" t="s">
        <v>18</v>
      </c>
      <c r="F42" s="17" t="s">
        <v>19</v>
      </c>
      <c r="G42" s="18" t="s">
        <v>20</v>
      </c>
      <c r="H42" s="19" t="s">
        <v>21</v>
      </c>
      <c r="I42" s="17" t="s">
        <v>22</v>
      </c>
      <c r="J42" s="18" t="s">
        <v>23</v>
      </c>
      <c r="K42" s="19" t="s">
        <v>24</v>
      </c>
      <c r="L42" s="17" t="s">
        <v>25</v>
      </c>
      <c r="M42" s="18" t="s">
        <v>26</v>
      </c>
      <c r="N42" s="20" t="s">
        <v>27</v>
      </c>
      <c r="O42" s="49" t="s">
        <v>43</v>
      </c>
    </row>
    <row r="43" spans="1:19" ht="15" thickBot="1">
      <c r="A43" s="9" t="s">
        <v>1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ref="O43:O46" si="4">SUM(C43:N43)</f>
        <v>0</v>
      </c>
    </row>
    <row r="44" spans="1:19" ht="15" thickBot="1">
      <c r="A44" s="9" t="s">
        <v>2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19" ht="15" thickBot="1">
      <c r="A45" s="9" t="s">
        <v>5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19" ht="15" thickBot="1">
      <c r="A46" s="9" t="s">
        <v>3</v>
      </c>
      <c r="B46" s="11">
        <v>0</v>
      </c>
      <c r="C46" s="3">
        <v>0</v>
      </c>
      <c r="D46" s="1">
        <v>0</v>
      </c>
      <c r="E46" s="5">
        <v>0</v>
      </c>
      <c r="F46" s="3">
        <v>0</v>
      </c>
      <c r="G46" s="1">
        <v>0</v>
      </c>
      <c r="H46" s="5">
        <v>0</v>
      </c>
      <c r="I46" s="3">
        <v>0</v>
      </c>
      <c r="J46" s="1">
        <v>0</v>
      </c>
      <c r="K46" s="5">
        <v>0</v>
      </c>
      <c r="L46" s="3">
        <v>0</v>
      </c>
      <c r="M46" s="1">
        <v>0</v>
      </c>
      <c r="N46" s="4">
        <v>0</v>
      </c>
      <c r="O46" s="46">
        <f t="shared" si="4"/>
        <v>0</v>
      </c>
    </row>
    <row r="47" spans="1:19" ht="15" thickBot="1">
      <c r="A47" s="9" t="s">
        <v>49</v>
      </c>
      <c r="B47" s="11">
        <f>B41*4</f>
        <v>12</v>
      </c>
      <c r="C47" s="3">
        <v>0</v>
      </c>
      <c r="D47" s="1">
        <v>0</v>
      </c>
      <c r="E47" s="5">
        <v>0</v>
      </c>
      <c r="F47" s="3">
        <v>0</v>
      </c>
      <c r="G47" s="1">
        <v>0</v>
      </c>
      <c r="H47" s="5">
        <v>9</v>
      </c>
      <c r="I47" s="3">
        <v>0</v>
      </c>
      <c r="J47" s="1">
        <v>0</v>
      </c>
      <c r="K47" s="5">
        <v>0</v>
      </c>
      <c r="L47" s="3">
        <v>0</v>
      </c>
      <c r="M47" s="1">
        <v>0</v>
      </c>
      <c r="N47" s="4">
        <v>0</v>
      </c>
      <c r="O47" s="46">
        <f>SUM(C47:N47)</f>
        <v>9</v>
      </c>
    </row>
    <row r="48" spans="1:19">
      <c r="A48" s="9" t="s">
        <v>7</v>
      </c>
      <c r="B48" s="11">
        <v>0</v>
      </c>
      <c r="C48" s="3">
        <v>0</v>
      </c>
      <c r="D48" s="1">
        <v>0</v>
      </c>
      <c r="E48" s="5">
        <v>0</v>
      </c>
      <c r="F48" s="3">
        <v>0</v>
      </c>
      <c r="G48" s="1">
        <v>0</v>
      </c>
      <c r="H48" s="5">
        <v>0</v>
      </c>
      <c r="I48" s="3">
        <v>0</v>
      </c>
      <c r="J48" s="1">
        <v>0</v>
      </c>
      <c r="K48" s="5">
        <v>0</v>
      </c>
      <c r="L48" s="3">
        <v>0</v>
      </c>
      <c r="M48" s="1">
        <v>0</v>
      </c>
      <c r="N48" s="4">
        <v>0</v>
      </c>
      <c r="O48" s="50">
        <f>SUM(C48:N48)</f>
        <v>0</v>
      </c>
    </row>
    <row r="49" spans="1:19">
      <c r="A49" s="9" t="s">
        <v>8</v>
      </c>
      <c r="B49" s="11">
        <v>0</v>
      </c>
      <c r="C49" s="3">
        <v>0</v>
      </c>
      <c r="D49" s="1">
        <v>0</v>
      </c>
      <c r="E49" s="5">
        <v>0</v>
      </c>
      <c r="F49" s="3">
        <v>0</v>
      </c>
      <c r="G49" s="1">
        <v>0</v>
      </c>
      <c r="H49" s="5">
        <v>0</v>
      </c>
      <c r="I49" s="3">
        <v>0</v>
      </c>
      <c r="J49" s="1">
        <v>0</v>
      </c>
      <c r="K49" s="5">
        <v>0</v>
      </c>
      <c r="L49" s="3">
        <v>0</v>
      </c>
      <c r="M49" s="1">
        <v>0</v>
      </c>
      <c r="N49" s="4">
        <v>0</v>
      </c>
      <c r="O49" s="50">
        <f t="shared" ref="O49:O54" si="5">SUM(C49:N49)</f>
        <v>0</v>
      </c>
    </row>
    <row r="50" spans="1:19">
      <c r="A50" s="9" t="s">
        <v>13</v>
      </c>
      <c r="B50" s="11">
        <v>0</v>
      </c>
      <c r="C50" s="3">
        <v>0</v>
      </c>
      <c r="D50" s="1">
        <v>0</v>
      </c>
      <c r="E50" s="5">
        <v>0</v>
      </c>
      <c r="F50" s="3">
        <v>0</v>
      </c>
      <c r="G50" s="1">
        <v>0</v>
      </c>
      <c r="H50" s="5">
        <v>0</v>
      </c>
      <c r="I50" s="3">
        <v>0</v>
      </c>
      <c r="J50" s="1">
        <v>0</v>
      </c>
      <c r="K50" s="5">
        <v>0</v>
      </c>
      <c r="L50" s="3">
        <v>0</v>
      </c>
      <c r="M50" s="1">
        <v>0</v>
      </c>
      <c r="N50" s="4">
        <v>0</v>
      </c>
      <c r="O50" s="50">
        <f t="shared" si="5"/>
        <v>0</v>
      </c>
    </row>
    <row r="51" spans="1:19">
      <c r="A51" s="9" t="s">
        <v>14</v>
      </c>
      <c r="B51" s="11">
        <v>0</v>
      </c>
      <c r="C51" s="3">
        <v>0</v>
      </c>
      <c r="D51" s="1">
        <v>0</v>
      </c>
      <c r="E51" s="5">
        <v>0</v>
      </c>
      <c r="F51" s="3">
        <v>0</v>
      </c>
      <c r="G51" s="1">
        <v>0</v>
      </c>
      <c r="H51" s="5">
        <v>0</v>
      </c>
      <c r="I51" s="3">
        <v>0</v>
      </c>
      <c r="J51" s="1">
        <v>0</v>
      </c>
      <c r="K51" s="5">
        <v>0</v>
      </c>
      <c r="L51" s="3">
        <v>0</v>
      </c>
      <c r="M51" s="1">
        <v>0</v>
      </c>
      <c r="N51" s="4">
        <v>0</v>
      </c>
      <c r="O51" s="50">
        <f t="shared" si="5"/>
        <v>0</v>
      </c>
    </row>
    <row r="52" spans="1:19">
      <c r="A52" s="9" t="s">
        <v>15</v>
      </c>
      <c r="B52" s="11">
        <v>0</v>
      </c>
      <c r="C52" s="3">
        <v>0</v>
      </c>
      <c r="D52" s="1">
        <v>0</v>
      </c>
      <c r="E52" s="5">
        <v>0</v>
      </c>
      <c r="F52" s="3">
        <v>0</v>
      </c>
      <c r="G52" s="1">
        <v>0</v>
      </c>
      <c r="H52" s="5">
        <v>0</v>
      </c>
      <c r="I52" s="3">
        <v>0</v>
      </c>
      <c r="J52" s="1">
        <v>0</v>
      </c>
      <c r="K52" s="5">
        <v>0</v>
      </c>
      <c r="L52" s="3">
        <v>0</v>
      </c>
      <c r="M52" s="1">
        <v>0</v>
      </c>
      <c r="N52" s="4">
        <v>0</v>
      </c>
      <c r="O52" s="50">
        <f t="shared" si="5"/>
        <v>0</v>
      </c>
      <c r="P52" s="130" t="s">
        <v>46</v>
      </c>
      <c r="Q52" s="130"/>
      <c r="R52" s="130"/>
    </row>
    <row r="53" spans="1:19">
      <c r="A53" s="9" t="s">
        <v>4</v>
      </c>
      <c r="B53" s="11">
        <v>0</v>
      </c>
      <c r="C53" s="3">
        <v>0</v>
      </c>
      <c r="D53" s="1">
        <v>0</v>
      </c>
      <c r="E53" s="5">
        <v>0</v>
      </c>
      <c r="F53" s="3">
        <v>0</v>
      </c>
      <c r="G53" s="1">
        <v>0</v>
      </c>
      <c r="H53" s="5">
        <v>0</v>
      </c>
      <c r="I53" s="3">
        <v>0</v>
      </c>
      <c r="J53" s="1">
        <v>0</v>
      </c>
      <c r="K53" s="5">
        <v>0</v>
      </c>
      <c r="L53" s="3">
        <v>0</v>
      </c>
      <c r="M53" s="1">
        <v>0</v>
      </c>
      <c r="N53" s="4">
        <v>0</v>
      </c>
      <c r="O53" s="50">
        <f t="shared" si="5"/>
        <v>0</v>
      </c>
      <c r="P53" s="130"/>
      <c r="Q53" s="130"/>
      <c r="R53" s="130"/>
    </row>
    <row r="54" spans="1:19" ht="18">
      <c r="A54" s="9" t="s">
        <v>12</v>
      </c>
      <c r="B54" s="11">
        <v>0</v>
      </c>
      <c r="C54" s="3">
        <v>0</v>
      </c>
      <c r="D54" s="1">
        <v>0</v>
      </c>
      <c r="E54" s="5">
        <v>0</v>
      </c>
      <c r="F54" s="3">
        <v>0</v>
      </c>
      <c r="G54" s="1">
        <v>0</v>
      </c>
      <c r="H54" s="5">
        <v>0</v>
      </c>
      <c r="I54" s="3">
        <v>0</v>
      </c>
      <c r="J54" s="1">
        <v>0</v>
      </c>
      <c r="K54" s="5">
        <v>0</v>
      </c>
      <c r="L54" s="3">
        <v>0</v>
      </c>
      <c r="M54" s="1">
        <v>0</v>
      </c>
      <c r="N54" s="4">
        <v>0</v>
      </c>
      <c r="O54" s="50">
        <f t="shared" si="5"/>
        <v>0</v>
      </c>
      <c r="Q54" s="57">
        <f>(B41*8*22*12)+O36+O17</f>
        <v>22213.136363636364</v>
      </c>
    </row>
    <row r="55" spans="1:19" ht="18" thickBot="1">
      <c r="A55" s="9" t="s">
        <v>30</v>
      </c>
      <c r="B55" s="11">
        <v>2</v>
      </c>
      <c r="C55" s="3">
        <v>0</v>
      </c>
      <c r="D55" s="1">
        <v>0</v>
      </c>
      <c r="E55" s="5">
        <v>1</v>
      </c>
      <c r="F55" s="3">
        <v>0</v>
      </c>
      <c r="G55" s="1">
        <v>0</v>
      </c>
      <c r="H55" s="5">
        <v>0</v>
      </c>
      <c r="I55" s="3">
        <v>0</v>
      </c>
      <c r="J55" s="1">
        <v>0</v>
      </c>
      <c r="K55" s="5">
        <v>0</v>
      </c>
      <c r="L55" s="3">
        <v>0</v>
      </c>
      <c r="M55" s="1">
        <v>0</v>
      </c>
      <c r="N55" s="4">
        <v>0</v>
      </c>
      <c r="O55" s="50">
        <f>SUM(C55:N55)</f>
        <v>1</v>
      </c>
      <c r="P55" s="134"/>
      <c r="Q55" s="134"/>
    </row>
    <row r="56" spans="1:19" ht="18.600000000000001" thickBot="1">
      <c r="A56" s="10" t="s">
        <v>9</v>
      </c>
      <c r="B56" s="12"/>
      <c r="C56" s="27">
        <v>626</v>
      </c>
      <c r="D56" s="27">
        <v>609</v>
      </c>
      <c r="E56" s="28">
        <v>572</v>
      </c>
      <c r="F56" s="7">
        <v>496</v>
      </c>
      <c r="G56" s="6">
        <v>560</v>
      </c>
      <c r="H56" s="73">
        <v>528.5</v>
      </c>
      <c r="I56" s="7">
        <v>643</v>
      </c>
      <c r="J56" s="6">
        <v>659</v>
      </c>
      <c r="K56" s="8">
        <v>682</v>
      </c>
      <c r="L56" s="7">
        <v>593</v>
      </c>
      <c r="M56" s="6">
        <v>616</v>
      </c>
      <c r="N56" s="14">
        <v>606.5</v>
      </c>
      <c r="O56" s="52">
        <f>SUM(C56:N56)</f>
        <v>7191</v>
      </c>
      <c r="P56" s="131">
        <f>O56+O36+O17</f>
        <v>23068.136363636364</v>
      </c>
      <c r="Q56" s="132"/>
      <c r="R56" s="133" t="s">
        <v>45</v>
      </c>
      <c r="S56" s="133"/>
    </row>
    <row r="57" spans="1:19" ht="15" thickTop="1"/>
    <row r="60" spans="1:19" ht="21.6" thickBot="1">
      <c r="A60" s="2" t="s">
        <v>68</v>
      </c>
    </row>
    <row r="61" spans="1:19" ht="15.6" thickTop="1" thickBot="1">
      <c r="A61" s="58" t="s">
        <v>50</v>
      </c>
      <c r="B61" s="60">
        <v>3</v>
      </c>
      <c r="C61" s="127">
        <v>2019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9"/>
    </row>
    <row r="62" spans="1:19" ht="15.6" thickTop="1" thickBot="1">
      <c r="A62" s="15" t="s">
        <v>0</v>
      </c>
      <c r="B62" s="16" t="s">
        <v>10</v>
      </c>
      <c r="C62" s="17" t="s">
        <v>16</v>
      </c>
      <c r="D62" s="18" t="s">
        <v>17</v>
      </c>
      <c r="E62" s="19" t="s">
        <v>18</v>
      </c>
      <c r="F62" s="17" t="s">
        <v>19</v>
      </c>
      <c r="G62" s="18" t="s">
        <v>20</v>
      </c>
      <c r="H62" s="19" t="s">
        <v>21</v>
      </c>
      <c r="I62" s="17" t="s">
        <v>22</v>
      </c>
      <c r="J62" s="18" t="s">
        <v>23</v>
      </c>
      <c r="K62" s="19" t="s">
        <v>24</v>
      </c>
      <c r="L62" s="17" t="s">
        <v>25</v>
      </c>
      <c r="M62" s="18" t="s">
        <v>26</v>
      </c>
      <c r="N62" s="20" t="s">
        <v>27</v>
      </c>
      <c r="O62" s="49" t="s">
        <v>43</v>
      </c>
    </row>
    <row r="63" spans="1:19" ht="15" thickBot="1">
      <c r="A63" s="9" t="s">
        <v>1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ref="O63:O66" si="6">SUM(C63:N63)</f>
        <v>0</v>
      </c>
    </row>
    <row r="64" spans="1:19" ht="15" thickBot="1">
      <c r="A64" s="9" t="s">
        <v>2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19" ht="15" thickBot="1">
      <c r="A65" s="9" t="s">
        <v>5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19" ht="15" thickBot="1">
      <c r="A66" s="9" t="s">
        <v>3</v>
      </c>
      <c r="B66" s="11">
        <v>0</v>
      </c>
      <c r="C66" s="3">
        <v>0</v>
      </c>
      <c r="D66" s="1">
        <v>0</v>
      </c>
      <c r="E66" s="5">
        <v>0</v>
      </c>
      <c r="F66" s="3">
        <v>0</v>
      </c>
      <c r="G66" s="1">
        <v>0</v>
      </c>
      <c r="H66" s="5">
        <v>0</v>
      </c>
      <c r="I66" s="3">
        <v>0</v>
      </c>
      <c r="J66" s="1">
        <v>0</v>
      </c>
      <c r="K66" s="5">
        <v>0</v>
      </c>
      <c r="L66" s="3">
        <v>0</v>
      </c>
      <c r="M66" s="1">
        <v>0</v>
      </c>
      <c r="N66" s="4">
        <v>0</v>
      </c>
      <c r="O66" s="46">
        <f t="shared" si="6"/>
        <v>0</v>
      </c>
    </row>
    <row r="67" spans="1:19" ht="15" thickBot="1">
      <c r="A67" s="9" t="s">
        <v>49</v>
      </c>
      <c r="B67" s="11">
        <f>B61*4</f>
        <v>12</v>
      </c>
      <c r="C67" s="3">
        <v>0</v>
      </c>
      <c r="D67" s="1">
        <v>0</v>
      </c>
      <c r="E67" s="5">
        <v>0</v>
      </c>
      <c r="F67" s="3">
        <v>0</v>
      </c>
      <c r="G67" s="1">
        <v>0</v>
      </c>
      <c r="H67" s="5">
        <v>0</v>
      </c>
      <c r="I67" s="3">
        <v>0</v>
      </c>
      <c r="J67" s="1">
        <v>0</v>
      </c>
      <c r="K67" s="5">
        <v>0</v>
      </c>
      <c r="L67" s="3">
        <v>0</v>
      </c>
      <c r="M67" s="1">
        <v>0</v>
      </c>
      <c r="N67" s="4">
        <v>0</v>
      </c>
      <c r="O67" s="46">
        <f>SUM(C67:N67)</f>
        <v>0</v>
      </c>
    </row>
    <row r="68" spans="1:19">
      <c r="A68" s="9" t="s">
        <v>7</v>
      </c>
      <c r="B68" s="11">
        <v>0</v>
      </c>
      <c r="C68" s="3">
        <v>0</v>
      </c>
      <c r="D68" s="1">
        <v>0</v>
      </c>
      <c r="E68" s="5">
        <v>0</v>
      </c>
      <c r="F68" s="3">
        <v>0</v>
      </c>
      <c r="G68" s="1">
        <v>0</v>
      </c>
      <c r="H68" s="5">
        <v>0</v>
      </c>
      <c r="I68" s="3">
        <v>0</v>
      </c>
      <c r="J68" s="1">
        <v>0</v>
      </c>
      <c r="K68" s="5">
        <v>0</v>
      </c>
      <c r="L68" s="3">
        <v>0</v>
      </c>
      <c r="M68" s="1">
        <v>0</v>
      </c>
      <c r="N68" s="4">
        <v>0</v>
      </c>
      <c r="O68" s="50">
        <f>SUM(C68:N68)</f>
        <v>0</v>
      </c>
    </row>
    <row r="69" spans="1:19">
      <c r="A69" s="9" t="s">
        <v>8</v>
      </c>
      <c r="B69" s="11">
        <v>0</v>
      </c>
      <c r="C69" s="3">
        <v>0</v>
      </c>
      <c r="D69" s="1">
        <v>0</v>
      </c>
      <c r="E69" s="5">
        <v>0</v>
      </c>
      <c r="F69" s="3">
        <v>0</v>
      </c>
      <c r="G69" s="1">
        <v>0</v>
      </c>
      <c r="H69" s="5">
        <v>0</v>
      </c>
      <c r="I69" s="3">
        <v>0</v>
      </c>
      <c r="J69" s="1">
        <v>0</v>
      </c>
      <c r="K69" s="5">
        <v>0</v>
      </c>
      <c r="L69" s="3">
        <v>0</v>
      </c>
      <c r="M69" s="1">
        <v>0</v>
      </c>
      <c r="N69" s="4">
        <v>0</v>
      </c>
      <c r="O69" s="50">
        <f t="shared" ref="O69:O74" si="7">SUM(C69:N69)</f>
        <v>0</v>
      </c>
    </row>
    <row r="70" spans="1:19">
      <c r="A70" s="9" t="s">
        <v>13</v>
      </c>
      <c r="B70" s="11">
        <v>0</v>
      </c>
      <c r="C70" s="3">
        <v>0</v>
      </c>
      <c r="D70" s="1">
        <v>0</v>
      </c>
      <c r="E70" s="5">
        <v>0</v>
      </c>
      <c r="F70" s="3">
        <v>0</v>
      </c>
      <c r="G70" s="1">
        <v>0</v>
      </c>
      <c r="H70" s="5">
        <v>0</v>
      </c>
      <c r="I70" s="3">
        <v>0</v>
      </c>
      <c r="J70" s="1">
        <v>0</v>
      </c>
      <c r="K70" s="5">
        <v>0</v>
      </c>
      <c r="L70" s="3">
        <v>0</v>
      </c>
      <c r="M70" s="1">
        <v>0</v>
      </c>
      <c r="N70" s="4">
        <v>0</v>
      </c>
      <c r="O70" s="50">
        <f t="shared" si="7"/>
        <v>0</v>
      </c>
    </row>
    <row r="71" spans="1:19">
      <c r="A71" s="9" t="s">
        <v>14</v>
      </c>
      <c r="B71" s="11">
        <v>0</v>
      </c>
      <c r="C71" s="3">
        <v>0</v>
      </c>
      <c r="D71" s="1">
        <v>0</v>
      </c>
      <c r="E71" s="5">
        <v>0</v>
      </c>
      <c r="F71" s="3">
        <v>0</v>
      </c>
      <c r="G71" s="1">
        <v>0</v>
      </c>
      <c r="H71" s="5">
        <v>0</v>
      </c>
      <c r="I71" s="3">
        <v>0</v>
      </c>
      <c r="J71" s="1">
        <v>0</v>
      </c>
      <c r="K71" s="5">
        <v>0</v>
      </c>
      <c r="L71" s="3">
        <v>0</v>
      </c>
      <c r="M71" s="1">
        <v>0</v>
      </c>
      <c r="N71" s="4">
        <v>0</v>
      </c>
      <c r="O71" s="50">
        <f t="shared" si="7"/>
        <v>0</v>
      </c>
    </row>
    <row r="72" spans="1:19">
      <c r="A72" s="9" t="s">
        <v>15</v>
      </c>
      <c r="B72" s="11">
        <v>0</v>
      </c>
      <c r="C72" s="3">
        <v>0</v>
      </c>
      <c r="D72" s="1">
        <v>0</v>
      </c>
      <c r="E72" s="5">
        <v>0</v>
      </c>
      <c r="F72" s="3">
        <v>0</v>
      </c>
      <c r="G72" s="1">
        <v>0</v>
      </c>
      <c r="H72" s="5">
        <v>0</v>
      </c>
      <c r="I72" s="3">
        <v>0</v>
      </c>
      <c r="J72" s="1">
        <v>0</v>
      </c>
      <c r="K72" s="5">
        <v>0</v>
      </c>
      <c r="L72" s="3">
        <v>0</v>
      </c>
      <c r="M72" s="1">
        <v>0</v>
      </c>
      <c r="N72" s="4">
        <v>0</v>
      </c>
      <c r="O72" s="50">
        <f t="shared" si="7"/>
        <v>0</v>
      </c>
      <c r="P72" s="130" t="s">
        <v>46</v>
      </c>
      <c r="Q72" s="130"/>
      <c r="R72" s="130"/>
    </row>
    <row r="73" spans="1:19">
      <c r="A73" s="9" t="s">
        <v>4</v>
      </c>
      <c r="B73" s="11">
        <v>0</v>
      </c>
      <c r="C73" s="3">
        <v>0</v>
      </c>
      <c r="D73" s="1">
        <v>0</v>
      </c>
      <c r="E73" s="5">
        <v>0</v>
      </c>
      <c r="F73" s="3">
        <v>0</v>
      </c>
      <c r="G73" s="1">
        <v>0</v>
      </c>
      <c r="H73" s="5">
        <v>0</v>
      </c>
      <c r="I73" s="3">
        <v>0</v>
      </c>
      <c r="J73" s="1">
        <v>0</v>
      </c>
      <c r="K73" s="5">
        <v>0</v>
      </c>
      <c r="L73" s="3">
        <v>0</v>
      </c>
      <c r="M73" s="1">
        <v>0</v>
      </c>
      <c r="N73" s="4">
        <v>0</v>
      </c>
      <c r="O73" s="50">
        <f t="shared" si="7"/>
        <v>0</v>
      </c>
      <c r="P73" s="130"/>
      <c r="Q73" s="130"/>
      <c r="R73" s="130"/>
    </row>
    <row r="74" spans="1:19" ht="18">
      <c r="A74" s="9" t="s">
        <v>12</v>
      </c>
      <c r="B74" s="11">
        <v>0</v>
      </c>
      <c r="C74" s="3">
        <v>0</v>
      </c>
      <c r="D74" s="1">
        <v>0</v>
      </c>
      <c r="E74" s="5">
        <v>0</v>
      </c>
      <c r="F74" s="3">
        <v>0</v>
      </c>
      <c r="G74" s="1">
        <v>0</v>
      </c>
      <c r="H74" s="5">
        <v>0</v>
      </c>
      <c r="I74" s="3">
        <v>0</v>
      </c>
      <c r="J74" s="1">
        <v>0</v>
      </c>
      <c r="K74" s="5">
        <v>0</v>
      </c>
      <c r="L74" s="3">
        <v>0</v>
      </c>
      <c r="M74" s="1">
        <v>0</v>
      </c>
      <c r="N74" s="4">
        <v>0</v>
      </c>
      <c r="O74" s="50">
        <f t="shared" si="7"/>
        <v>0</v>
      </c>
      <c r="Q74" s="76">
        <f>(B61*8*22*12)+P56</f>
        <v>29404.136363636364</v>
      </c>
    </row>
    <row r="75" spans="1:19" ht="18" thickBot="1">
      <c r="A75" s="9" t="s">
        <v>30</v>
      </c>
      <c r="B75" s="11">
        <v>2</v>
      </c>
      <c r="C75" s="3">
        <v>0</v>
      </c>
      <c r="D75" s="1">
        <v>0</v>
      </c>
      <c r="E75" s="5">
        <v>0</v>
      </c>
      <c r="F75" s="3">
        <v>0</v>
      </c>
      <c r="G75" s="1">
        <v>1</v>
      </c>
      <c r="H75" s="5">
        <v>0</v>
      </c>
      <c r="I75" s="3">
        <v>0</v>
      </c>
      <c r="J75" s="1">
        <v>0</v>
      </c>
      <c r="K75" s="5">
        <v>0</v>
      </c>
      <c r="L75" s="3">
        <v>0</v>
      </c>
      <c r="M75" s="1">
        <v>1</v>
      </c>
      <c r="N75" s="4">
        <v>0</v>
      </c>
      <c r="O75" s="50">
        <f>SUM(C75:N75)</f>
        <v>2</v>
      </c>
      <c r="P75" s="134"/>
      <c r="Q75" s="134"/>
    </row>
    <row r="76" spans="1:19" ht="18.600000000000001" thickBot="1">
      <c r="A76" s="10" t="s">
        <v>9</v>
      </c>
      <c r="B76" s="77">
        <f>Q74</f>
        <v>29404.136363636364</v>
      </c>
      <c r="C76" s="27">
        <v>647</v>
      </c>
      <c r="D76" s="27">
        <v>596.5</v>
      </c>
      <c r="E76" s="27">
        <v>523</v>
      </c>
      <c r="F76" s="27">
        <v>611.5</v>
      </c>
      <c r="G76" s="27">
        <v>646</v>
      </c>
      <c r="H76" s="27">
        <v>872</v>
      </c>
      <c r="I76" s="27">
        <v>944.5</v>
      </c>
      <c r="J76" s="27">
        <v>873.5</v>
      </c>
      <c r="K76" s="27">
        <v>993.5</v>
      </c>
      <c r="L76" s="27">
        <v>897</v>
      </c>
      <c r="M76" s="27">
        <v>610</v>
      </c>
      <c r="N76" s="27">
        <v>0</v>
      </c>
      <c r="O76" s="52">
        <f>SUM(C76:N76)</f>
        <v>8214.5</v>
      </c>
      <c r="P76" s="131">
        <f>O76+P56</f>
        <v>31282.636363636364</v>
      </c>
      <c r="Q76" s="132"/>
      <c r="R76" s="133" t="s">
        <v>45</v>
      </c>
      <c r="S76" s="133"/>
    </row>
    <row r="77" spans="1:19" ht="15" thickTop="1"/>
    <row r="80" spans="1:19" ht="21.6" thickBot="1">
      <c r="A80" s="2" t="s">
        <v>68</v>
      </c>
    </row>
    <row r="81" spans="1:19" ht="15.6" thickTop="1" thickBot="1">
      <c r="A81" s="58" t="s">
        <v>50</v>
      </c>
      <c r="B81" s="60">
        <v>3</v>
      </c>
      <c r="C81" s="127">
        <v>2020</v>
      </c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9"/>
    </row>
    <row r="82" spans="1:19" ht="15.6" thickTop="1" thickBot="1">
      <c r="A82" s="15" t="s">
        <v>0</v>
      </c>
      <c r="B82" s="16" t="s">
        <v>10</v>
      </c>
      <c r="C82" s="17" t="s">
        <v>16</v>
      </c>
      <c r="D82" s="18" t="s">
        <v>17</v>
      </c>
      <c r="E82" s="19" t="s">
        <v>18</v>
      </c>
      <c r="F82" s="17" t="s">
        <v>19</v>
      </c>
      <c r="G82" s="18" t="s">
        <v>20</v>
      </c>
      <c r="H82" s="19" t="s">
        <v>21</v>
      </c>
      <c r="I82" s="17" t="s">
        <v>22</v>
      </c>
      <c r="J82" s="18" t="s">
        <v>23</v>
      </c>
      <c r="K82" s="19" t="s">
        <v>24</v>
      </c>
      <c r="L82" s="17" t="s">
        <v>25</v>
      </c>
      <c r="M82" s="18" t="s">
        <v>26</v>
      </c>
      <c r="N82" s="20" t="s">
        <v>27</v>
      </c>
      <c r="O82" s="49" t="s">
        <v>43</v>
      </c>
    </row>
    <row r="83" spans="1:19" ht="15" thickBot="1">
      <c r="A83" s="9" t="s">
        <v>1</v>
      </c>
      <c r="B83" s="11">
        <v>0</v>
      </c>
      <c r="C83" s="3">
        <v>0</v>
      </c>
      <c r="D83" s="1">
        <v>0</v>
      </c>
      <c r="E83" s="5">
        <v>0</v>
      </c>
      <c r="F83" s="3">
        <v>0</v>
      </c>
      <c r="G83" s="1">
        <v>0</v>
      </c>
      <c r="H83" s="5">
        <v>0</v>
      </c>
      <c r="I83" s="3">
        <v>0</v>
      </c>
      <c r="J83" s="1">
        <v>0</v>
      </c>
      <c r="K83" s="5">
        <v>0</v>
      </c>
      <c r="L83" s="3">
        <v>0</v>
      </c>
      <c r="M83" s="1">
        <v>0</v>
      </c>
      <c r="N83" s="4">
        <v>0</v>
      </c>
      <c r="O83" s="46">
        <f t="shared" ref="O83:O86" si="8">SUM(C83:N83)</f>
        <v>0</v>
      </c>
    </row>
    <row r="84" spans="1:19" ht="15" thickBot="1">
      <c r="A84" s="9" t="s">
        <v>2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4">
        <v>0</v>
      </c>
      <c r="O84" s="46">
        <f t="shared" si="8"/>
        <v>0</v>
      </c>
    </row>
    <row r="85" spans="1:19" ht="15" thickBot="1">
      <c r="A85" s="9" t="s">
        <v>5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4">
        <v>0</v>
      </c>
      <c r="O85" s="46">
        <f t="shared" si="8"/>
        <v>0</v>
      </c>
    </row>
    <row r="86" spans="1:19" ht="15" thickBot="1">
      <c r="A86" s="9" t="s">
        <v>3</v>
      </c>
      <c r="B86" s="11">
        <v>0</v>
      </c>
      <c r="C86" s="3">
        <v>0</v>
      </c>
      <c r="D86" s="1">
        <v>0</v>
      </c>
      <c r="E86" s="5">
        <v>0</v>
      </c>
      <c r="F86" s="3">
        <v>0</v>
      </c>
      <c r="G86" s="1">
        <v>0</v>
      </c>
      <c r="H86" s="5">
        <v>0</v>
      </c>
      <c r="I86" s="3">
        <v>0</v>
      </c>
      <c r="J86" s="1">
        <v>0</v>
      </c>
      <c r="K86" s="5">
        <v>0</v>
      </c>
      <c r="L86" s="3">
        <v>0</v>
      </c>
      <c r="M86" s="1">
        <v>0</v>
      </c>
      <c r="N86" s="4">
        <v>0</v>
      </c>
      <c r="O86" s="46">
        <f t="shared" si="8"/>
        <v>0</v>
      </c>
    </row>
    <row r="87" spans="1:19" ht="15" thickBot="1">
      <c r="A87" s="9" t="s">
        <v>49</v>
      </c>
      <c r="B87" s="11">
        <f>B81*4</f>
        <v>12</v>
      </c>
      <c r="C87" s="3">
        <v>0</v>
      </c>
      <c r="D87" s="1">
        <v>0</v>
      </c>
      <c r="E87" s="5">
        <v>0</v>
      </c>
      <c r="F87" s="3">
        <v>0</v>
      </c>
      <c r="G87" s="1">
        <v>0</v>
      </c>
      <c r="H87" s="5">
        <v>0</v>
      </c>
      <c r="I87" s="3">
        <v>0</v>
      </c>
      <c r="J87" s="1">
        <v>0</v>
      </c>
      <c r="K87" s="5">
        <v>0</v>
      </c>
      <c r="L87" s="3">
        <v>0</v>
      </c>
      <c r="M87" s="1">
        <v>0</v>
      </c>
      <c r="N87" s="4">
        <v>0</v>
      </c>
      <c r="O87" s="46">
        <f>SUM(C87:N87)</f>
        <v>0</v>
      </c>
    </row>
    <row r="88" spans="1:19">
      <c r="A88" s="9" t="s">
        <v>7</v>
      </c>
      <c r="B88" s="11">
        <v>0</v>
      </c>
      <c r="C88" s="3">
        <v>0</v>
      </c>
      <c r="D88" s="1">
        <v>0</v>
      </c>
      <c r="E88" s="5">
        <v>0</v>
      </c>
      <c r="F88" s="3">
        <v>0</v>
      </c>
      <c r="G88" s="1">
        <v>0</v>
      </c>
      <c r="H88" s="5">
        <v>0</v>
      </c>
      <c r="I88" s="3">
        <v>0</v>
      </c>
      <c r="J88" s="1">
        <v>0</v>
      </c>
      <c r="K88" s="5">
        <v>0</v>
      </c>
      <c r="L88" s="3">
        <v>0</v>
      </c>
      <c r="M88" s="1">
        <v>0</v>
      </c>
      <c r="N88" s="4">
        <v>0</v>
      </c>
      <c r="O88" s="50">
        <f>SUM(C88:N88)</f>
        <v>0</v>
      </c>
    </row>
    <row r="89" spans="1:19">
      <c r="A89" s="9" t="s">
        <v>8</v>
      </c>
      <c r="B89" s="11">
        <v>0</v>
      </c>
      <c r="C89" s="3">
        <v>0</v>
      </c>
      <c r="D89" s="1">
        <v>0</v>
      </c>
      <c r="E89" s="5">
        <v>0</v>
      </c>
      <c r="F89" s="3">
        <v>0</v>
      </c>
      <c r="G89" s="1">
        <v>0</v>
      </c>
      <c r="H89" s="5">
        <v>0</v>
      </c>
      <c r="I89" s="3">
        <v>0</v>
      </c>
      <c r="J89" s="1">
        <v>0</v>
      </c>
      <c r="K89" s="5">
        <v>0</v>
      </c>
      <c r="L89" s="3">
        <v>0</v>
      </c>
      <c r="M89" s="1">
        <v>0</v>
      </c>
      <c r="N89" s="4">
        <v>0</v>
      </c>
      <c r="O89" s="50">
        <f t="shared" ref="O89:O94" si="9">SUM(C89:N89)</f>
        <v>0</v>
      </c>
    </row>
    <row r="90" spans="1:19">
      <c r="A90" s="9" t="s">
        <v>13</v>
      </c>
      <c r="B90" s="11">
        <v>0</v>
      </c>
      <c r="C90" s="3">
        <v>0</v>
      </c>
      <c r="D90" s="1">
        <v>0</v>
      </c>
      <c r="E90" s="5">
        <v>0</v>
      </c>
      <c r="F90" s="3">
        <v>0</v>
      </c>
      <c r="G90" s="1">
        <v>0</v>
      </c>
      <c r="H90" s="5">
        <v>0</v>
      </c>
      <c r="I90" s="3">
        <v>0</v>
      </c>
      <c r="J90" s="1">
        <v>0</v>
      </c>
      <c r="K90" s="5">
        <v>0</v>
      </c>
      <c r="L90" s="3">
        <v>0</v>
      </c>
      <c r="M90" s="1">
        <v>0</v>
      </c>
      <c r="N90" s="4">
        <v>0</v>
      </c>
      <c r="O90" s="50">
        <f t="shared" si="9"/>
        <v>0</v>
      </c>
    </row>
    <row r="91" spans="1:19">
      <c r="A91" s="9" t="s">
        <v>14</v>
      </c>
      <c r="B91" s="11">
        <v>0</v>
      </c>
      <c r="C91" s="3">
        <v>0</v>
      </c>
      <c r="D91" s="1">
        <v>0</v>
      </c>
      <c r="E91" s="5">
        <v>0</v>
      </c>
      <c r="F91" s="3">
        <v>0</v>
      </c>
      <c r="G91" s="1">
        <v>0</v>
      </c>
      <c r="H91" s="5">
        <v>0</v>
      </c>
      <c r="I91" s="3">
        <v>0</v>
      </c>
      <c r="J91" s="1">
        <v>0</v>
      </c>
      <c r="K91" s="5">
        <v>0</v>
      </c>
      <c r="L91" s="3">
        <v>0</v>
      </c>
      <c r="M91" s="1">
        <v>0</v>
      </c>
      <c r="N91" s="4">
        <v>0</v>
      </c>
      <c r="O91" s="50">
        <f t="shared" si="9"/>
        <v>0</v>
      </c>
    </row>
    <row r="92" spans="1:19">
      <c r="A92" s="9" t="s">
        <v>15</v>
      </c>
      <c r="B92" s="11">
        <v>0</v>
      </c>
      <c r="C92" s="3">
        <v>0</v>
      </c>
      <c r="D92" s="1">
        <v>0</v>
      </c>
      <c r="E92" s="5">
        <v>0</v>
      </c>
      <c r="F92" s="3">
        <v>0</v>
      </c>
      <c r="G92" s="1">
        <v>0</v>
      </c>
      <c r="H92" s="5">
        <v>0</v>
      </c>
      <c r="I92" s="3">
        <v>0</v>
      </c>
      <c r="J92" s="1">
        <v>0</v>
      </c>
      <c r="K92" s="5">
        <v>0</v>
      </c>
      <c r="L92" s="3">
        <v>0</v>
      </c>
      <c r="M92" s="1">
        <v>0</v>
      </c>
      <c r="N92" s="4">
        <v>0</v>
      </c>
      <c r="O92" s="50">
        <f t="shared" si="9"/>
        <v>0</v>
      </c>
      <c r="P92" s="130" t="s">
        <v>76</v>
      </c>
      <c r="Q92" s="130"/>
      <c r="R92" s="130"/>
    </row>
    <row r="93" spans="1:19">
      <c r="A93" s="9" t="s">
        <v>4</v>
      </c>
      <c r="B93" s="11">
        <v>0</v>
      </c>
      <c r="C93" s="3">
        <v>0</v>
      </c>
      <c r="D93" s="1">
        <v>0</v>
      </c>
      <c r="E93" s="5">
        <v>0</v>
      </c>
      <c r="F93" s="3">
        <v>0</v>
      </c>
      <c r="G93" s="1">
        <v>0</v>
      </c>
      <c r="H93" s="5">
        <v>0</v>
      </c>
      <c r="I93" s="3">
        <v>0</v>
      </c>
      <c r="J93" s="1">
        <v>0</v>
      </c>
      <c r="K93" s="5">
        <v>0</v>
      </c>
      <c r="L93" s="3">
        <v>0</v>
      </c>
      <c r="M93" s="1">
        <v>0</v>
      </c>
      <c r="N93" s="4">
        <v>0</v>
      </c>
      <c r="O93" s="50">
        <f t="shared" si="9"/>
        <v>0</v>
      </c>
      <c r="P93" s="130"/>
      <c r="Q93" s="130"/>
      <c r="R93" s="130"/>
    </row>
    <row r="94" spans="1:19" ht="18">
      <c r="A94" s="9" t="s">
        <v>12</v>
      </c>
      <c r="B94" s="11">
        <v>0</v>
      </c>
      <c r="C94" s="3">
        <v>0</v>
      </c>
      <c r="D94" s="1">
        <v>0</v>
      </c>
      <c r="E94" s="5">
        <v>0</v>
      </c>
      <c r="F94" s="3">
        <v>0</v>
      </c>
      <c r="G94" s="1">
        <v>0</v>
      </c>
      <c r="H94" s="5">
        <v>0</v>
      </c>
      <c r="I94" s="3">
        <v>0</v>
      </c>
      <c r="J94" s="1">
        <v>0</v>
      </c>
      <c r="K94" s="5">
        <v>0</v>
      </c>
      <c r="L94" s="3">
        <v>0</v>
      </c>
      <c r="M94" s="1">
        <v>0</v>
      </c>
      <c r="N94" s="4">
        <v>0</v>
      </c>
      <c r="O94" s="50">
        <f t="shared" si="9"/>
        <v>0</v>
      </c>
      <c r="Q94" s="76">
        <f>(B81*8*22*12)+P76</f>
        <v>37618.636363636368</v>
      </c>
    </row>
    <row r="95" spans="1:19" ht="18" thickBot="1">
      <c r="A95" s="9" t="s">
        <v>30</v>
      </c>
      <c r="B95" s="11">
        <v>1</v>
      </c>
      <c r="C95" s="3">
        <v>0</v>
      </c>
      <c r="D95" s="1">
        <v>0</v>
      </c>
      <c r="E95" s="5">
        <v>0</v>
      </c>
      <c r="F95" s="3">
        <v>0</v>
      </c>
      <c r="G95" s="1">
        <v>0</v>
      </c>
      <c r="H95" s="5">
        <v>0</v>
      </c>
      <c r="I95" s="3">
        <v>0</v>
      </c>
      <c r="J95" s="1">
        <v>0</v>
      </c>
      <c r="K95" s="5">
        <v>0</v>
      </c>
      <c r="L95" s="3">
        <v>0</v>
      </c>
      <c r="M95" s="1">
        <v>0</v>
      </c>
      <c r="N95" s="4">
        <v>0</v>
      </c>
      <c r="O95" s="50">
        <f>SUM(C95:N95)</f>
        <v>0</v>
      </c>
      <c r="P95" s="134"/>
      <c r="Q95" s="134"/>
    </row>
    <row r="96" spans="1:19" ht="18.600000000000001" thickBot="1">
      <c r="A96" s="10" t="s">
        <v>9</v>
      </c>
      <c r="B96" s="77">
        <f>Q94</f>
        <v>37618.636363636368</v>
      </c>
      <c r="C96" s="27">
        <v>946</v>
      </c>
      <c r="D96" s="27">
        <v>807</v>
      </c>
      <c r="E96" s="27">
        <v>953</v>
      </c>
      <c r="F96" s="27">
        <v>824</v>
      </c>
      <c r="G96" s="27">
        <v>849</v>
      </c>
      <c r="H96" s="27">
        <v>885</v>
      </c>
      <c r="I96" s="27">
        <v>1000.5</v>
      </c>
      <c r="J96" s="27">
        <v>784</v>
      </c>
      <c r="K96" s="27">
        <v>917</v>
      </c>
      <c r="L96" s="27">
        <v>922</v>
      </c>
      <c r="M96" s="27">
        <v>829.5</v>
      </c>
      <c r="N96" s="27">
        <v>743.5</v>
      </c>
      <c r="O96" s="52">
        <f>SUM(C96:N96)</f>
        <v>10460.5</v>
      </c>
      <c r="P96" s="131">
        <f>O96+P76</f>
        <v>41743.136363636368</v>
      </c>
      <c r="Q96" s="132"/>
      <c r="R96" s="133" t="s">
        <v>45</v>
      </c>
      <c r="S96" s="133"/>
    </row>
    <row r="97" spans="1:18" ht="15" thickTop="1"/>
    <row r="99" spans="1:18" ht="21.6" thickBot="1">
      <c r="A99" s="2" t="s">
        <v>68</v>
      </c>
    </row>
    <row r="100" spans="1:18" ht="15.6" thickTop="1" thickBot="1">
      <c r="A100" s="58" t="s">
        <v>50</v>
      </c>
      <c r="B100" s="60">
        <v>3</v>
      </c>
      <c r="C100" s="127">
        <v>2021</v>
      </c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9"/>
    </row>
    <row r="101" spans="1:18" ht="15.6" thickTop="1" thickBot="1">
      <c r="A101" s="15" t="s">
        <v>0</v>
      </c>
      <c r="B101" s="16" t="s">
        <v>10</v>
      </c>
      <c r="C101" s="17" t="s">
        <v>16</v>
      </c>
      <c r="D101" s="18" t="s">
        <v>17</v>
      </c>
      <c r="E101" s="19" t="s">
        <v>18</v>
      </c>
      <c r="F101" s="17" t="s">
        <v>19</v>
      </c>
      <c r="G101" s="18" t="s">
        <v>20</v>
      </c>
      <c r="H101" s="19" t="s">
        <v>21</v>
      </c>
      <c r="I101" s="17" t="s">
        <v>22</v>
      </c>
      <c r="J101" s="18" t="s">
        <v>23</v>
      </c>
      <c r="K101" s="19" t="s">
        <v>24</v>
      </c>
      <c r="L101" s="17" t="s">
        <v>25</v>
      </c>
      <c r="M101" s="18" t="s">
        <v>26</v>
      </c>
      <c r="N101" s="20" t="s">
        <v>27</v>
      </c>
      <c r="O101" s="49" t="s">
        <v>43</v>
      </c>
    </row>
    <row r="102" spans="1:18" ht="15" thickBot="1">
      <c r="A102" s="9" t="s">
        <v>1</v>
      </c>
      <c r="B102" s="11">
        <v>0</v>
      </c>
      <c r="C102" s="3">
        <v>0</v>
      </c>
      <c r="D102" s="1">
        <v>0</v>
      </c>
      <c r="E102" s="5">
        <v>0</v>
      </c>
      <c r="F102" s="3">
        <v>0</v>
      </c>
      <c r="G102" s="1">
        <v>0</v>
      </c>
      <c r="H102" s="5">
        <v>0</v>
      </c>
      <c r="I102" s="3">
        <v>0</v>
      </c>
      <c r="J102" s="1">
        <v>0</v>
      </c>
      <c r="K102" s="5">
        <v>0</v>
      </c>
      <c r="L102" s="3">
        <v>0</v>
      </c>
      <c r="M102" s="1">
        <v>0</v>
      </c>
      <c r="N102" s="4">
        <v>0</v>
      </c>
      <c r="O102" s="46">
        <f t="shared" ref="O102:O105" si="10">SUM(C102:N102)</f>
        <v>0</v>
      </c>
    </row>
    <row r="103" spans="1:18" ht="15" thickBot="1">
      <c r="A103" s="9" t="s">
        <v>2</v>
      </c>
      <c r="B103" s="11">
        <v>0</v>
      </c>
      <c r="C103" s="3">
        <v>0</v>
      </c>
      <c r="D103" s="1">
        <v>0</v>
      </c>
      <c r="E103" s="5">
        <v>0</v>
      </c>
      <c r="F103" s="3">
        <v>0</v>
      </c>
      <c r="G103" s="1">
        <v>0</v>
      </c>
      <c r="H103" s="5">
        <v>0</v>
      </c>
      <c r="I103" s="3">
        <v>0</v>
      </c>
      <c r="J103" s="1">
        <v>0</v>
      </c>
      <c r="K103" s="5">
        <v>0</v>
      </c>
      <c r="L103" s="3">
        <v>0</v>
      </c>
      <c r="M103" s="1">
        <v>0</v>
      </c>
      <c r="N103" s="4">
        <v>0</v>
      </c>
      <c r="O103" s="46">
        <f t="shared" si="10"/>
        <v>0</v>
      </c>
    </row>
    <row r="104" spans="1:18" ht="15" thickBot="1">
      <c r="A104" s="9" t="s">
        <v>5</v>
      </c>
      <c r="B104" s="11">
        <v>0</v>
      </c>
      <c r="C104" s="3">
        <v>0</v>
      </c>
      <c r="D104" s="1">
        <v>0</v>
      </c>
      <c r="E104" s="5">
        <v>0</v>
      </c>
      <c r="F104" s="3">
        <v>0</v>
      </c>
      <c r="G104" s="1">
        <v>0</v>
      </c>
      <c r="H104" s="5">
        <v>0</v>
      </c>
      <c r="I104" s="3">
        <v>0</v>
      </c>
      <c r="J104" s="1">
        <v>0</v>
      </c>
      <c r="K104" s="5">
        <v>0</v>
      </c>
      <c r="L104" s="3">
        <v>0</v>
      </c>
      <c r="M104" s="1">
        <v>0</v>
      </c>
      <c r="N104" s="4">
        <v>0</v>
      </c>
      <c r="O104" s="46">
        <f t="shared" si="10"/>
        <v>0</v>
      </c>
    </row>
    <row r="105" spans="1:18" ht="15" thickBot="1">
      <c r="A105" s="9" t="s">
        <v>3</v>
      </c>
      <c r="B105" s="11">
        <v>0</v>
      </c>
      <c r="C105" s="3">
        <v>0</v>
      </c>
      <c r="D105" s="1">
        <v>0</v>
      </c>
      <c r="E105" s="5">
        <v>0</v>
      </c>
      <c r="F105" s="3">
        <v>0</v>
      </c>
      <c r="G105" s="1">
        <v>0</v>
      </c>
      <c r="H105" s="5">
        <v>0</v>
      </c>
      <c r="I105" s="3">
        <v>0</v>
      </c>
      <c r="J105" s="1">
        <v>0</v>
      </c>
      <c r="K105" s="5">
        <v>0</v>
      </c>
      <c r="L105" s="3">
        <v>0</v>
      </c>
      <c r="M105" s="1">
        <v>0</v>
      </c>
      <c r="N105" s="4">
        <v>0</v>
      </c>
      <c r="O105" s="46">
        <f t="shared" si="10"/>
        <v>0</v>
      </c>
    </row>
    <row r="106" spans="1:18" ht="15" thickBot="1">
      <c r="A106" s="9" t="s">
        <v>49</v>
      </c>
      <c r="B106" s="11">
        <f>B100*4</f>
        <v>12</v>
      </c>
      <c r="C106" s="3">
        <v>0</v>
      </c>
      <c r="D106" s="1">
        <v>0</v>
      </c>
      <c r="E106" s="5">
        <v>0</v>
      </c>
      <c r="F106" s="3">
        <v>0</v>
      </c>
      <c r="G106" s="1">
        <v>0</v>
      </c>
      <c r="H106" s="5">
        <v>0</v>
      </c>
      <c r="I106" s="3">
        <v>0</v>
      </c>
      <c r="J106" s="1">
        <v>0</v>
      </c>
      <c r="K106" s="5">
        <v>0</v>
      </c>
      <c r="L106" s="3">
        <v>0</v>
      </c>
      <c r="M106" s="1">
        <v>0</v>
      </c>
      <c r="N106" s="4">
        <v>0</v>
      </c>
      <c r="O106" s="46">
        <f>SUM(C106:N106)</f>
        <v>0</v>
      </c>
    </row>
    <row r="107" spans="1:18">
      <c r="A107" s="9" t="s">
        <v>7</v>
      </c>
      <c r="B107" s="11">
        <v>0</v>
      </c>
      <c r="C107" s="3">
        <v>0</v>
      </c>
      <c r="D107" s="1">
        <v>0</v>
      </c>
      <c r="E107" s="5">
        <v>0</v>
      </c>
      <c r="F107" s="3">
        <v>0</v>
      </c>
      <c r="G107" s="1">
        <v>0</v>
      </c>
      <c r="H107" s="5">
        <v>0</v>
      </c>
      <c r="I107" s="3">
        <v>0</v>
      </c>
      <c r="J107" s="1">
        <v>0</v>
      </c>
      <c r="K107" s="5">
        <v>0</v>
      </c>
      <c r="L107" s="3">
        <v>0</v>
      </c>
      <c r="M107" s="1">
        <v>0</v>
      </c>
      <c r="N107" s="4">
        <v>0</v>
      </c>
      <c r="O107" s="50">
        <f>SUM(C107:N107)</f>
        <v>0</v>
      </c>
    </row>
    <row r="108" spans="1:18">
      <c r="A108" s="9" t="s">
        <v>8</v>
      </c>
      <c r="B108" s="11">
        <v>0</v>
      </c>
      <c r="C108" s="3">
        <v>0</v>
      </c>
      <c r="D108" s="1">
        <v>0</v>
      </c>
      <c r="E108" s="5">
        <v>0</v>
      </c>
      <c r="F108" s="3">
        <v>0</v>
      </c>
      <c r="G108" s="1">
        <v>0</v>
      </c>
      <c r="H108" s="5">
        <v>0</v>
      </c>
      <c r="I108" s="3">
        <v>0</v>
      </c>
      <c r="J108" s="1">
        <v>0</v>
      </c>
      <c r="K108" s="5">
        <v>0</v>
      </c>
      <c r="L108" s="3">
        <v>0</v>
      </c>
      <c r="M108" s="1">
        <v>0</v>
      </c>
      <c r="N108" s="4">
        <v>0</v>
      </c>
      <c r="O108" s="50">
        <f t="shared" ref="O108:O113" si="11">SUM(C108:N108)</f>
        <v>0</v>
      </c>
    </row>
    <row r="109" spans="1:18">
      <c r="A109" s="9" t="s">
        <v>13</v>
      </c>
      <c r="B109" s="11">
        <v>0</v>
      </c>
      <c r="C109" s="3">
        <v>0</v>
      </c>
      <c r="D109" s="1">
        <v>0</v>
      </c>
      <c r="E109" s="5">
        <v>0</v>
      </c>
      <c r="F109" s="3">
        <v>0</v>
      </c>
      <c r="G109" s="1">
        <v>0</v>
      </c>
      <c r="H109" s="5">
        <v>0</v>
      </c>
      <c r="I109" s="3">
        <v>0</v>
      </c>
      <c r="J109" s="1">
        <v>0</v>
      </c>
      <c r="K109" s="5">
        <v>0</v>
      </c>
      <c r="L109" s="3">
        <v>0</v>
      </c>
      <c r="M109" s="1">
        <v>0</v>
      </c>
      <c r="N109" s="4">
        <v>0</v>
      </c>
      <c r="O109" s="50">
        <f t="shared" si="11"/>
        <v>0</v>
      </c>
    </row>
    <row r="110" spans="1:18">
      <c r="A110" s="9" t="s">
        <v>14</v>
      </c>
      <c r="B110" s="11">
        <v>0</v>
      </c>
      <c r="C110" s="3">
        <v>0</v>
      </c>
      <c r="D110" s="1">
        <v>0</v>
      </c>
      <c r="E110" s="5">
        <v>0</v>
      </c>
      <c r="F110" s="3">
        <v>0</v>
      </c>
      <c r="G110" s="1">
        <v>0</v>
      </c>
      <c r="H110" s="5">
        <v>0</v>
      </c>
      <c r="I110" s="3">
        <v>0</v>
      </c>
      <c r="J110" s="1">
        <v>0</v>
      </c>
      <c r="K110" s="5">
        <v>0</v>
      </c>
      <c r="L110" s="3">
        <v>0</v>
      </c>
      <c r="M110" s="1">
        <v>0</v>
      </c>
      <c r="N110" s="4">
        <v>0</v>
      </c>
      <c r="O110" s="50">
        <f t="shared" si="11"/>
        <v>0</v>
      </c>
    </row>
    <row r="111" spans="1:18">
      <c r="A111" s="9" t="s">
        <v>15</v>
      </c>
      <c r="B111" s="11">
        <v>0</v>
      </c>
      <c r="C111" s="3">
        <v>0</v>
      </c>
      <c r="D111" s="1">
        <v>0</v>
      </c>
      <c r="E111" s="5">
        <v>0</v>
      </c>
      <c r="F111" s="3">
        <v>0</v>
      </c>
      <c r="G111" s="1">
        <v>0</v>
      </c>
      <c r="H111" s="5">
        <v>0</v>
      </c>
      <c r="I111" s="3">
        <v>0</v>
      </c>
      <c r="J111" s="1">
        <v>0</v>
      </c>
      <c r="K111" s="5">
        <v>0</v>
      </c>
      <c r="L111" s="3">
        <v>0</v>
      </c>
      <c r="M111" s="1">
        <v>0</v>
      </c>
      <c r="N111" s="4">
        <v>0</v>
      </c>
      <c r="O111" s="50">
        <f t="shared" si="11"/>
        <v>0</v>
      </c>
      <c r="P111" s="130" t="s">
        <v>79</v>
      </c>
      <c r="Q111" s="130"/>
      <c r="R111" s="130"/>
    </row>
    <row r="112" spans="1:18">
      <c r="A112" s="9" t="s">
        <v>4</v>
      </c>
      <c r="B112" s="11">
        <v>0</v>
      </c>
      <c r="C112" s="3">
        <v>0</v>
      </c>
      <c r="D112" s="1">
        <v>0</v>
      </c>
      <c r="E112" s="5">
        <v>0</v>
      </c>
      <c r="F112" s="3">
        <v>0</v>
      </c>
      <c r="G112" s="1">
        <v>0</v>
      </c>
      <c r="H112" s="5">
        <v>0</v>
      </c>
      <c r="I112" s="3">
        <v>0</v>
      </c>
      <c r="J112" s="1">
        <v>0</v>
      </c>
      <c r="K112" s="5">
        <v>0</v>
      </c>
      <c r="L112" s="3">
        <v>0</v>
      </c>
      <c r="M112" s="1">
        <v>0</v>
      </c>
      <c r="N112" s="4">
        <v>0</v>
      </c>
      <c r="O112" s="50">
        <f t="shared" si="11"/>
        <v>0</v>
      </c>
      <c r="P112" s="130"/>
      <c r="Q112" s="130"/>
      <c r="R112" s="130"/>
    </row>
    <row r="113" spans="1:19" ht="18">
      <c r="A113" s="9" t="s">
        <v>12</v>
      </c>
      <c r="B113" s="11">
        <v>0</v>
      </c>
      <c r="C113" s="3">
        <v>0</v>
      </c>
      <c r="D113" s="1">
        <v>0</v>
      </c>
      <c r="E113" s="5">
        <v>0</v>
      </c>
      <c r="F113" s="3">
        <v>0</v>
      </c>
      <c r="G113" s="1">
        <v>0</v>
      </c>
      <c r="H113" s="5">
        <v>0</v>
      </c>
      <c r="I113" s="3">
        <v>0</v>
      </c>
      <c r="J113" s="1">
        <v>0</v>
      </c>
      <c r="K113" s="5">
        <v>0</v>
      </c>
      <c r="L113" s="3">
        <v>0</v>
      </c>
      <c r="M113" s="1">
        <v>0</v>
      </c>
      <c r="N113" s="4">
        <v>0</v>
      </c>
      <c r="O113" s="50">
        <f t="shared" si="11"/>
        <v>0</v>
      </c>
      <c r="Q113" s="76">
        <f>(B100*8*22*12)+P96</f>
        <v>48079.136363636368</v>
      </c>
    </row>
    <row r="114" spans="1:19" ht="18" thickBot="1">
      <c r="A114" s="9" t="s">
        <v>30</v>
      </c>
      <c r="B114" s="11">
        <v>1</v>
      </c>
      <c r="C114" s="3">
        <v>0</v>
      </c>
      <c r="D114" s="1">
        <v>0</v>
      </c>
      <c r="E114" s="5">
        <v>0</v>
      </c>
      <c r="F114" s="3">
        <v>1</v>
      </c>
      <c r="G114" s="1">
        <v>0</v>
      </c>
      <c r="H114" s="5">
        <v>0</v>
      </c>
      <c r="I114" s="3">
        <v>0</v>
      </c>
      <c r="J114" s="1">
        <v>0</v>
      </c>
      <c r="K114" s="5">
        <v>0</v>
      </c>
      <c r="L114" s="3">
        <v>0</v>
      </c>
      <c r="M114" s="1">
        <v>0</v>
      </c>
      <c r="N114" s="4">
        <v>0</v>
      </c>
      <c r="O114" s="50">
        <f>SUM(C114:N114)</f>
        <v>1</v>
      </c>
      <c r="P114" s="134"/>
      <c r="Q114" s="134"/>
    </row>
    <row r="115" spans="1:19" ht="18.600000000000001" thickBot="1">
      <c r="A115" s="10" t="s">
        <v>9</v>
      </c>
      <c r="B115" s="77">
        <f>Q113-P96</f>
        <v>6336</v>
      </c>
      <c r="C115" s="27">
        <v>878</v>
      </c>
      <c r="D115" s="27">
        <v>760.5</v>
      </c>
      <c r="E115" s="27">
        <v>959</v>
      </c>
      <c r="F115" s="27">
        <v>802.5</v>
      </c>
      <c r="G115" s="27">
        <v>868</v>
      </c>
      <c r="H115" s="27">
        <v>864.5</v>
      </c>
      <c r="I115" s="27">
        <v>761</v>
      </c>
      <c r="J115" s="27">
        <v>762</v>
      </c>
      <c r="K115" s="27">
        <v>892</v>
      </c>
      <c r="L115" s="27">
        <v>879</v>
      </c>
      <c r="M115" s="6">
        <f>160+152+168+18.5+2.5+168+18.5+5+168+6+1.5</f>
        <v>868</v>
      </c>
      <c r="N115" s="8">
        <v>864.5</v>
      </c>
      <c r="O115" s="52">
        <f>SUM(C115:N115)</f>
        <v>10159</v>
      </c>
      <c r="P115" s="131">
        <f>O115+P96</f>
        <v>51902.136363636368</v>
      </c>
      <c r="Q115" s="132"/>
      <c r="R115" s="133" t="s">
        <v>45</v>
      </c>
      <c r="S115" s="133"/>
    </row>
    <row r="116" spans="1:19" ht="15" thickTop="1"/>
  </sheetData>
  <mergeCells count="30">
    <mergeCell ref="C61:N61"/>
    <mergeCell ref="P72:R73"/>
    <mergeCell ref="P75:Q75"/>
    <mergeCell ref="P76:Q76"/>
    <mergeCell ref="R76:S76"/>
    <mergeCell ref="C41:N41"/>
    <mergeCell ref="P52:R53"/>
    <mergeCell ref="P55:Q55"/>
    <mergeCell ref="P56:Q56"/>
    <mergeCell ref="R56:S56"/>
    <mergeCell ref="C21:N21"/>
    <mergeCell ref="P32:R33"/>
    <mergeCell ref="P35:Q35"/>
    <mergeCell ref="P36:Q36"/>
    <mergeCell ref="R36:S36"/>
    <mergeCell ref="C2:N2"/>
    <mergeCell ref="P14:R15"/>
    <mergeCell ref="P17:Q17"/>
    <mergeCell ref="P18:Q18"/>
    <mergeCell ref="R18:S18"/>
    <mergeCell ref="C81:N81"/>
    <mergeCell ref="P92:R93"/>
    <mergeCell ref="P95:Q95"/>
    <mergeCell ref="P96:Q96"/>
    <mergeCell ref="R96:S96"/>
    <mergeCell ref="C100:N100"/>
    <mergeCell ref="P111:R112"/>
    <mergeCell ref="P114:Q114"/>
    <mergeCell ref="P115:Q115"/>
    <mergeCell ref="R115:S1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C721-1599-48FA-A1E6-B624BCC40A1B}">
  <dimension ref="A1:S116"/>
  <sheetViews>
    <sheetView topLeftCell="A82" zoomScale="65" zoomScaleNormal="65" workbookViewId="0">
      <pane xSplit="2" ySplit="2" topLeftCell="G84" activePane="bottomRight" state="frozen"/>
      <selection activeCell="A82" sqref="A82"/>
      <selection pane="topRight" activeCell="C82" sqref="C82"/>
      <selection pane="bottomLeft" activeCell="A84" sqref="A84"/>
      <selection pane="bottomRight" activeCell="G121" sqref="G121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0.88671875" customWidth="1"/>
    <col min="10" max="10" width="11.109375" customWidth="1"/>
    <col min="15" max="15" width="10.88671875" style="51" customWidth="1"/>
    <col min="17" max="17" width="17.109375" customWidth="1"/>
  </cols>
  <sheetData>
    <row r="1" spans="1:18" ht="21.6" thickBot="1">
      <c r="A1" s="2" t="s">
        <v>73</v>
      </c>
    </row>
    <row r="2" spans="1:18" ht="15.6" thickTop="1" thickBot="1">
      <c r="B2">
        <v>2</v>
      </c>
      <c r="C2" s="127">
        <v>2020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8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49" t="s">
        <v>43</v>
      </c>
    </row>
    <row r="4" spans="1:18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18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18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18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18" s="86" customFormat="1" ht="15" thickBot="1">
      <c r="A8" s="80" t="s">
        <v>6</v>
      </c>
      <c r="B8" s="81">
        <f>B2*4</f>
        <v>8</v>
      </c>
      <c r="C8" s="32">
        <v>0</v>
      </c>
      <c r="D8" s="82">
        <v>0</v>
      </c>
      <c r="E8" s="83">
        <v>0</v>
      </c>
      <c r="F8" s="32">
        <v>0</v>
      </c>
      <c r="G8" s="82">
        <v>0</v>
      </c>
      <c r="H8" s="83">
        <v>0</v>
      </c>
      <c r="I8" s="32">
        <v>0</v>
      </c>
      <c r="J8" s="82">
        <v>0</v>
      </c>
      <c r="K8" s="83">
        <v>0</v>
      </c>
      <c r="L8" s="32">
        <v>0</v>
      </c>
      <c r="M8" s="82">
        <v>0</v>
      </c>
      <c r="N8" s="84">
        <v>0</v>
      </c>
      <c r="O8" s="85">
        <f>SUM(C8:N8)</f>
        <v>0</v>
      </c>
    </row>
    <row r="9" spans="1:18" ht="15" thickBot="1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4">
        <v>0</v>
      </c>
      <c r="O9" s="46">
        <f t="shared" ref="O9:O15" si="1">SUM(C9:N9)</f>
        <v>0</v>
      </c>
    </row>
    <row r="10" spans="1:18" ht="15" thickBot="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46">
        <f t="shared" si="1"/>
        <v>0</v>
      </c>
    </row>
    <row r="11" spans="1:18" ht="15" thickBot="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46">
        <f t="shared" si="1"/>
        <v>0</v>
      </c>
    </row>
    <row r="12" spans="1:18" ht="15" thickBot="1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46">
        <f t="shared" si="1"/>
        <v>0</v>
      </c>
    </row>
    <row r="13" spans="1:18" ht="15" thickBot="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46">
        <f t="shared" si="1"/>
        <v>0</v>
      </c>
    </row>
    <row r="14" spans="1:18" ht="15" thickBot="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46">
        <f t="shared" si="1"/>
        <v>0</v>
      </c>
      <c r="P14" s="130" t="s">
        <v>76</v>
      </c>
      <c r="Q14" s="130"/>
      <c r="R14" s="130"/>
    </row>
    <row r="15" spans="1:18" ht="15" thickBot="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46">
        <f t="shared" si="1"/>
        <v>0</v>
      </c>
      <c r="P15" s="130"/>
      <c r="Q15" s="130"/>
      <c r="R15" s="130"/>
    </row>
    <row r="16" spans="1:18" ht="18">
      <c r="A16" s="9" t="s">
        <v>30</v>
      </c>
      <c r="B16" s="11">
        <v>1</v>
      </c>
      <c r="C16" s="3">
        <v>0</v>
      </c>
      <c r="D16" s="1">
        <v>0</v>
      </c>
      <c r="E16" s="5">
        <v>0</v>
      </c>
      <c r="F16" s="3">
        <v>0</v>
      </c>
      <c r="G16" s="1">
        <v>0</v>
      </c>
      <c r="H16" s="5">
        <v>0</v>
      </c>
      <c r="I16" s="3">
        <v>0</v>
      </c>
      <c r="J16" s="1">
        <v>0</v>
      </c>
      <c r="K16" s="5">
        <v>0</v>
      </c>
      <c r="L16" s="3">
        <v>0</v>
      </c>
      <c r="M16" s="1">
        <v>0</v>
      </c>
      <c r="N16" s="4">
        <v>0</v>
      </c>
      <c r="O16" s="50">
        <f>SUM(C16:N16)</f>
        <v>0</v>
      </c>
      <c r="Q16" s="45">
        <f>(22*2*8*12)</f>
        <v>4224</v>
      </c>
    </row>
    <row r="17" spans="1:19" ht="18" thickBot="1">
      <c r="A17" s="10" t="s">
        <v>9</v>
      </c>
      <c r="B17" s="12"/>
      <c r="C17" s="27">
        <v>352</v>
      </c>
      <c r="D17" s="27">
        <v>296</v>
      </c>
      <c r="E17" s="28">
        <v>352</v>
      </c>
      <c r="F17" s="7">
        <v>304</v>
      </c>
      <c r="G17" s="6">
        <v>256</v>
      </c>
      <c r="H17" s="8">
        <v>320</v>
      </c>
      <c r="I17" s="7">
        <v>352</v>
      </c>
      <c r="J17" s="6">
        <v>304</v>
      </c>
      <c r="K17" s="8">
        <v>352</v>
      </c>
      <c r="L17" s="7">
        <v>352</v>
      </c>
      <c r="M17" s="6">
        <v>304</v>
      </c>
      <c r="N17" s="14">
        <v>248</v>
      </c>
      <c r="O17" s="52">
        <f>SUM(C17:N17)</f>
        <v>3792</v>
      </c>
      <c r="P17" s="134"/>
      <c r="Q17" s="134"/>
    </row>
    <row r="18" spans="1:19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P18" s="131">
        <f>O17</f>
        <v>3792</v>
      </c>
      <c r="Q18" s="132"/>
      <c r="R18" s="133" t="s">
        <v>45</v>
      </c>
      <c r="S18" s="133"/>
    </row>
    <row r="19" spans="1:19" hidden="1"/>
    <row r="20" spans="1:19" ht="21.6" hidden="1" thickBot="1">
      <c r="A20" s="2" t="s">
        <v>52</v>
      </c>
    </row>
    <row r="21" spans="1:19" ht="15.6" hidden="1" thickTop="1" thickBot="1">
      <c r="A21" s="58" t="s">
        <v>50</v>
      </c>
      <c r="B21" s="60">
        <v>3</v>
      </c>
      <c r="C21" s="127">
        <v>2017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9" ht="15.6" hidden="1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49" t="s">
        <v>43</v>
      </c>
    </row>
    <row r="23" spans="1:19" ht="15" hidden="1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19" ht="15" hidden="1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19" ht="15" hidden="1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19" ht="15" hidden="1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19" ht="15" hidden="1" thickBot="1">
      <c r="A27" s="9" t="s">
        <v>49</v>
      </c>
      <c r="B27" s="11">
        <f>B21*4</f>
        <v>12</v>
      </c>
      <c r="C27" s="3">
        <v>0</v>
      </c>
      <c r="D27" s="1">
        <v>12</v>
      </c>
      <c r="E27" s="5">
        <v>1</v>
      </c>
      <c r="F27" s="3">
        <v>2</v>
      </c>
      <c r="G27" s="1">
        <v>2</v>
      </c>
      <c r="H27" s="5">
        <v>2</v>
      </c>
      <c r="I27" s="3">
        <v>4</v>
      </c>
      <c r="J27" s="1">
        <v>6</v>
      </c>
      <c r="K27" s="5">
        <v>3</v>
      </c>
      <c r="L27" s="3">
        <v>0</v>
      </c>
      <c r="M27" s="1">
        <v>6</v>
      </c>
      <c r="N27" s="4">
        <v>0</v>
      </c>
      <c r="O27" s="46">
        <f>SUM(C27:N27)</f>
        <v>38</v>
      </c>
    </row>
    <row r="28" spans="1:19" hidden="1">
      <c r="A28" s="9" t="s">
        <v>7</v>
      </c>
      <c r="B28" s="11">
        <v>0</v>
      </c>
      <c r="C28" s="3">
        <v>0</v>
      </c>
      <c r="D28" s="1">
        <v>0</v>
      </c>
      <c r="E28" s="5">
        <v>0</v>
      </c>
      <c r="F28" s="3">
        <v>0</v>
      </c>
      <c r="G28" s="1">
        <v>0</v>
      </c>
      <c r="H28" s="5">
        <v>0</v>
      </c>
      <c r="I28" s="3">
        <v>0</v>
      </c>
      <c r="J28" s="1">
        <v>0</v>
      </c>
      <c r="K28" s="5">
        <v>0</v>
      </c>
      <c r="L28" s="3">
        <v>0</v>
      </c>
      <c r="M28" s="1">
        <v>0</v>
      </c>
      <c r="N28" s="4">
        <v>0</v>
      </c>
      <c r="O28" s="50">
        <f>SUM(C28:N28)</f>
        <v>0</v>
      </c>
    </row>
    <row r="29" spans="1:19" hidden="1">
      <c r="A29" s="9" t="s">
        <v>8</v>
      </c>
      <c r="B29" s="11">
        <v>0</v>
      </c>
      <c r="C29" s="3">
        <v>0</v>
      </c>
      <c r="D29" s="1">
        <v>0</v>
      </c>
      <c r="E29" s="5">
        <v>0</v>
      </c>
      <c r="F29" s="3">
        <v>0</v>
      </c>
      <c r="G29" s="1">
        <v>0</v>
      </c>
      <c r="H29" s="5">
        <v>0</v>
      </c>
      <c r="I29" s="3">
        <v>0</v>
      </c>
      <c r="J29" s="1">
        <v>0</v>
      </c>
      <c r="K29" s="5">
        <v>0</v>
      </c>
      <c r="L29" s="3">
        <v>0</v>
      </c>
      <c r="M29" s="1">
        <v>0</v>
      </c>
      <c r="N29" s="4">
        <v>0</v>
      </c>
      <c r="O29" s="50">
        <f t="shared" ref="O29:O34" si="3">SUM(C29:N29)</f>
        <v>0</v>
      </c>
    </row>
    <row r="30" spans="1:19" hidden="1">
      <c r="A30" s="9" t="s">
        <v>13</v>
      </c>
      <c r="B30" s="11">
        <v>0</v>
      </c>
      <c r="C30" s="3">
        <v>0</v>
      </c>
      <c r="D30" s="1">
        <v>0</v>
      </c>
      <c r="E30" s="5">
        <v>0</v>
      </c>
      <c r="F30" s="3">
        <v>0</v>
      </c>
      <c r="G30" s="1">
        <v>0</v>
      </c>
      <c r="H30" s="5">
        <v>0</v>
      </c>
      <c r="I30" s="3">
        <v>0</v>
      </c>
      <c r="J30" s="1">
        <v>0</v>
      </c>
      <c r="K30" s="5">
        <v>0</v>
      </c>
      <c r="L30" s="3">
        <v>0</v>
      </c>
      <c r="M30" s="1">
        <v>0</v>
      </c>
      <c r="N30" s="4">
        <v>0</v>
      </c>
      <c r="O30" s="50">
        <f t="shared" si="3"/>
        <v>0</v>
      </c>
    </row>
    <row r="31" spans="1:19" hidden="1">
      <c r="A31" s="9" t="s">
        <v>14</v>
      </c>
      <c r="B31" s="11">
        <v>0</v>
      </c>
      <c r="C31" s="3">
        <v>0</v>
      </c>
      <c r="D31" s="1">
        <v>0</v>
      </c>
      <c r="E31" s="5">
        <v>0</v>
      </c>
      <c r="F31" s="3">
        <v>0</v>
      </c>
      <c r="G31" s="1">
        <v>0</v>
      </c>
      <c r="H31" s="5">
        <v>0</v>
      </c>
      <c r="I31" s="3">
        <v>0</v>
      </c>
      <c r="J31" s="1">
        <v>0</v>
      </c>
      <c r="K31" s="5">
        <v>0</v>
      </c>
      <c r="L31" s="3">
        <v>0</v>
      </c>
      <c r="M31" s="1">
        <v>0</v>
      </c>
      <c r="N31" s="4">
        <v>0</v>
      </c>
      <c r="O31" s="50">
        <f t="shared" si="3"/>
        <v>0</v>
      </c>
    </row>
    <row r="32" spans="1:19" hidden="1">
      <c r="A32" s="9" t="s">
        <v>15</v>
      </c>
      <c r="B32" s="11">
        <v>0</v>
      </c>
      <c r="C32" s="3">
        <v>0</v>
      </c>
      <c r="D32" s="1">
        <v>0</v>
      </c>
      <c r="E32" s="5">
        <v>0</v>
      </c>
      <c r="F32" s="3">
        <v>0</v>
      </c>
      <c r="G32" s="1">
        <v>0</v>
      </c>
      <c r="H32" s="5">
        <v>0</v>
      </c>
      <c r="I32" s="3">
        <v>0</v>
      </c>
      <c r="J32" s="1">
        <v>0</v>
      </c>
      <c r="K32" s="5">
        <v>0</v>
      </c>
      <c r="L32" s="3">
        <v>0</v>
      </c>
      <c r="M32" s="1">
        <v>0</v>
      </c>
      <c r="N32" s="4">
        <v>0</v>
      </c>
      <c r="O32" s="50">
        <f t="shared" si="3"/>
        <v>0</v>
      </c>
      <c r="P32" s="130" t="s">
        <v>46</v>
      </c>
      <c r="Q32" s="130"/>
      <c r="R32" s="130"/>
    </row>
    <row r="33" spans="1:19" hidden="1">
      <c r="A33" s="9" t="s">
        <v>4</v>
      </c>
      <c r="B33" s="11">
        <v>0</v>
      </c>
      <c r="C33" s="3">
        <v>0</v>
      </c>
      <c r="D33" s="1">
        <v>0</v>
      </c>
      <c r="E33" s="5">
        <v>0</v>
      </c>
      <c r="F33" s="3">
        <v>0</v>
      </c>
      <c r="G33" s="1">
        <v>0</v>
      </c>
      <c r="H33" s="5">
        <v>0</v>
      </c>
      <c r="I33" s="3">
        <v>0</v>
      </c>
      <c r="J33" s="1">
        <v>0</v>
      </c>
      <c r="K33" s="5">
        <v>0</v>
      </c>
      <c r="L33" s="3">
        <v>0</v>
      </c>
      <c r="M33" s="1">
        <v>0</v>
      </c>
      <c r="N33" s="4">
        <v>0</v>
      </c>
      <c r="O33" s="50">
        <f t="shared" si="3"/>
        <v>0</v>
      </c>
      <c r="P33" s="130"/>
      <c r="Q33" s="130"/>
      <c r="R33" s="130"/>
    </row>
    <row r="34" spans="1:19" ht="18" hidden="1">
      <c r="A34" s="9" t="s">
        <v>12</v>
      </c>
      <c r="B34" s="11">
        <v>0</v>
      </c>
      <c r="C34" s="3">
        <v>0</v>
      </c>
      <c r="D34" s="1">
        <v>0</v>
      </c>
      <c r="E34" s="5">
        <v>0</v>
      </c>
      <c r="F34" s="3">
        <v>0</v>
      </c>
      <c r="G34" s="1">
        <v>0</v>
      </c>
      <c r="H34" s="5">
        <v>0</v>
      </c>
      <c r="I34" s="3">
        <v>0</v>
      </c>
      <c r="J34" s="1">
        <v>0</v>
      </c>
      <c r="K34" s="5">
        <v>0</v>
      </c>
      <c r="L34" s="3">
        <v>0</v>
      </c>
      <c r="M34" s="1">
        <v>0</v>
      </c>
      <c r="N34" s="4">
        <v>0</v>
      </c>
      <c r="O34" s="50">
        <f t="shared" si="3"/>
        <v>0</v>
      </c>
      <c r="Q34" s="45">
        <f>P18/2</f>
        <v>1896</v>
      </c>
    </row>
    <row r="35" spans="1:19" ht="18" hidden="1" thickBot="1">
      <c r="A35" s="9" t="s">
        <v>30</v>
      </c>
      <c r="B35" s="11" t="s">
        <v>35</v>
      </c>
      <c r="C35" s="3">
        <v>1</v>
      </c>
      <c r="D35" s="1">
        <v>0</v>
      </c>
      <c r="E35" s="5">
        <v>0</v>
      </c>
      <c r="F35" s="3">
        <v>0</v>
      </c>
      <c r="G35" s="1">
        <v>0</v>
      </c>
      <c r="H35" s="5">
        <v>0</v>
      </c>
      <c r="I35" s="3">
        <v>0</v>
      </c>
      <c r="J35" s="1">
        <v>0</v>
      </c>
      <c r="K35" s="5">
        <v>0</v>
      </c>
      <c r="L35" s="3">
        <v>1</v>
      </c>
      <c r="M35" s="1">
        <v>0</v>
      </c>
      <c r="N35" s="4">
        <v>0</v>
      </c>
      <c r="O35" s="50">
        <f>SUM(C35:N35)</f>
        <v>2</v>
      </c>
      <c r="P35" s="134"/>
      <c r="Q35" s="134"/>
    </row>
    <row r="36" spans="1:19" ht="18.600000000000001" hidden="1" thickBot="1">
      <c r="A36" s="10" t="s">
        <v>9</v>
      </c>
      <c r="B36" s="12"/>
      <c r="C36" s="27">
        <v>652</v>
      </c>
      <c r="D36" s="27">
        <v>661</v>
      </c>
      <c r="E36" s="28">
        <v>628.5</v>
      </c>
      <c r="F36" s="7">
        <v>627</v>
      </c>
      <c r="G36" s="6">
        <v>662</v>
      </c>
      <c r="H36" s="8">
        <v>655</v>
      </c>
      <c r="I36" s="7">
        <v>615</v>
      </c>
      <c r="J36" s="6">
        <v>623</v>
      </c>
      <c r="K36" s="8">
        <v>641.5</v>
      </c>
      <c r="L36" s="7">
        <v>660</v>
      </c>
      <c r="M36" s="6">
        <v>647</v>
      </c>
      <c r="N36" s="14">
        <v>643.5</v>
      </c>
      <c r="O36" s="52">
        <f>SUM(C36:N36)</f>
        <v>7715.5</v>
      </c>
      <c r="P36" s="131">
        <f>Q34-O36</f>
        <v>-5819.5</v>
      </c>
      <c r="Q36" s="132"/>
      <c r="R36" s="133" t="s">
        <v>45</v>
      </c>
      <c r="S36" s="133"/>
    </row>
    <row r="37" spans="1:19" ht="15" hidden="1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9" hidden="1"/>
    <row r="39" spans="1:19" hidden="1"/>
    <row r="40" spans="1:19" ht="21.6" hidden="1" thickBot="1">
      <c r="A40" s="2" t="s">
        <v>60</v>
      </c>
    </row>
    <row r="41" spans="1:19" ht="15.6" hidden="1" thickTop="1" thickBot="1">
      <c r="A41" s="58" t="s">
        <v>50</v>
      </c>
      <c r="B41" s="60">
        <v>3</v>
      </c>
      <c r="C41" s="127">
        <v>2018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</row>
    <row r="42" spans="1:19" ht="15.6" hidden="1" thickTop="1" thickBot="1">
      <c r="A42" s="15" t="s">
        <v>0</v>
      </c>
      <c r="B42" s="16" t="s">
        <v>10</v>
      </c>
      <c r="C42" s="17" t="s">
        <v>16</v>
      </c>
      <c r="D42" s="18" t="s">
        <v>17</v>
      </c>
      <c r="E42" s="19" t="s">
        <v>18</v>
      </c>
      <c r="F42" s="17" t="s">
        <v>19</v>
      </c>
      <c r="G42" s="18" t="s">
        <v>20</v>
      </c>
      <c r="H42" s="19" t="s">
        <v>21</v>
      </c>
      <c r="I42" s="17" t="s">
        <v>22</v>
      </c>
      <c r="J42" s="18" t="s">
        <v>23</v>
      </c>
      <c r="K42" s="19" t="s">
        <v>24</v>
      </c>
      <c r="L42" s="17" t="s">
        <v>25</v>
      </c>
      <c r="M42" s="18" t="s">
        <v>26</v>
      </c>
      <c r="N42" s="20" t="s">
        <v>27</v>
      </c>
      <c r="O42" s="49" t="s">
        <v>43</v>
      </c>
    </row>
    <row r="43" spans="1:19" ht="15" hidden="1" thickBot="1">
      <c r="A43" s="9" t="s">
        <v>1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ref="O43:O46" si="4">SUM(C43:N43)</f>
        <v>0</v>
      </c>
    </row>
    <row r="44" spans="1:19" ht="15" hidden="1" thickBot="1">
      <c r="A44" s="9" t="s">
        <v>2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19" ht="15" hidden="1" thickBot="1">
      <c r="A45" s="9" t="s">
        <v>5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19" ht="15" hidden="1" thickBot="1">
      <c r="A46" s="9" t="s">
        <v>3</v>
      </c>
      <c r="B46" s="11">
        <v>0</v>
      </c>
      <c r="C46" s="3">
        <v>0</v>
      </c>
      <c r="D46" s="1">
        <v>0</v>
      </c>
      <c r="E46" s="5">
        <v>0</v>
      </c>
      <c r="F46" s="3">
        <v>0</v>
      </c>
      <c r="G46" s="1">
        <v>0</v>
      </c>
      <c r="H46" s="5">
        <v>0</v>
      </c>
      <c r="I46" s="3">
        <v>0</v>
      </c>
      <c r="J46" s="1">
        <v>0</v>
      </c>
      <c r="K46" s="5">
        <v>0</v>
      </c>
      <c r="L46" s="3">
        <v>0</v>
      </c>
      <c r="M46" s="1">
        <v>0</v>
      </c>
      <c r="N46" s="4">
        <v>0</v>
      </c>
      <c r="O46" s="46">
        <f t="shared" si="4"/>
        <v>0</v>
      </c>
    </row>
    <row r="47" spans="1:19" ht="15" hidden="1" thickBot="1">
      <c r="A47" s="9" t="s">
        <v>49</v>
      </c>
      <c r="B47" s="11">
        <f>B41*4</f>
        <v>12</v>
      </c>
      <c r="C47" s="3">
        <v>0</v>
      </c>
      <c r="D47" s="1">
        <v>0</v>
      </c>
      <c r="E47" s="5">
        <v>0</v>
      </c>
      <c r="F47" s="3">
        <v>0</v>
      </c>
      <c r="G47" s="1">
        <v>0</v>
      </c>
      <c r="H47" s="5">
        <v>9</v>
      </c>
      <c r="I47" s="3">
        <v>0</v>
      </c>
      <c r="J47" s="1">
        <v>0</v>
      </c>
      <c r="K47" s="5">
        <v>0</v>
      </c>
      <c r="L47" s="3">
        <v>0</v>
      </c>
      <c r="M47" s="1">
        <v>0</v>
      </c>
      <c r="N47" s="4">
        <v>0</v>
      </c>
      <c r="O47" s="46">
        <f>SUM(C47:N47)</f>
        <v>9</v>
      </c>
    </row>
    <row r="48" spans="1:19" hidden="1">
      <c r="A48" s="9" t="s">
        <v>7</v>
      </c>
      <c r="B48" s="11">
        <v>0</v>
      </c>
      <c r="C48" s="3">
        <v>0</v>
      </c>
      <c r="D48" s="1">
        <v>0</v>
      </c>
      <c r="E48" s="5">
        <v>0</v>
      </c>
      <c r="F48" s="3">
        <v>0</v>
      </c>
      <c r="G48" s="1">
        <v>0</v>
      </c>
      <c r="H48" s="5">
        <v>0</v>
      </c>
      <c r="I48" s="3">
        <v>0</v>
      </c>
      <c r="J48" s="1">
        <v>0</v>
      </c>
      <c r="K48" s="5">
        <v>0</v>
      </c>
      <c r="L48" s="3">
        <v>0</v>
      </c>
      <c r="M48" s="1">
        <v>0</v>
      </c>
      <c r="N48" s="4">
        <v>0</v>
      </c>
      <c r="O48" s="50">
        <f>SUM(C48:N48)</f>
        <v>0</v>
      </c>
    </row>
    <row r="49" spans="1:19" hidden="1">
      <c r="A49" s="9" t="s">
        <v>8</v>
      </c>
      <c r="B49" s="11">
        <v>0</v>
      </c>
      <c r="C49" s="3">
        <v>0</v>
      </c>
      <c r="D49" s="1">
        <v>0</v>
      </c>
      <c r="E49" s="5">
        <v>0</v>
      </c>
      <c r="F49" s="3">
        <v>0</v>
      </c>
      <c r="G49" s="1">
        <v>0</v>
      </c>
      <c r="H49" s="5">
        <v>0</v>
      </c>
      <c r="I49" s="3">
        <v>0</v>
      </c>
      <c r="J49" s="1">
        <v>0</v>
      </c>
      <c r="K49" s="5">
        <v>0</v>
      </c>
      <c r="L49" s="3">
        <v>0</v>
      </c>
      <c r="M49" s="1">
        <v>0</v>
      </c>
      <c r="N49" s="4">
        <v>0</v>
      </c>
      <c r="O49" s="50">
        <f t="shared" ref="O49:O54" si="5">SUM(C49:N49)</f>
        <v>0</v>
      </c>
    </row>
    <row r="50" spans="1:19" hidden="1">
      <c r="A50" s="9" t="s">
        <v>13</v>
      </c>
      <c r="B50" s="11">
        <v>0</v>
      </c>
      <c r="C50" s="3">
        <v>0</v>
      </c>
      <c r="D50" s="1">
        <v>0</v>
      </c>
      <c r="E50" s="5">
        <v>0</v>
      </c>
      <c r="F50" s="3">
        <v>0</v>
      </c>
      <c r="G50" s="1">
        <v>0</v>
      </c>
      <c r="H50" s="5">
        <v>0</v>
      </c>
      <c r="I50" s="3">
        <v>0</v>
      </c>
      <c r="J50" s="1">
        <v>0</v>
      </c>
      <c r="K50" s="5">
        <v>0</v>
      </c>
      <c r="L50" s="3">
        <v>0</v>
      </c>
      <c r="M50" s="1">
        <v>0</v>
      </c>
      <c r="N50" s="4">
        <v>0</v>
      </c>
      <c r="O50" s="50">
        <f t="shared" si="5"/>
        <v>0</v>
      </c>
    </row>
    <row r="51" spans="1:19" hidden="1">
      <c r="A51" s="9" t="s">
        <v>14</v>
      </c>
      <c r="B51" s="11">
        <v>0</v>
      </c>
      <c r="C51" s="3">
        <v>0</v>
      </c>
      <c r="D51" s="1">
        <v>0</v>
      </c>
      <c r="E51" s="5">
        <v>0</v>
      </c>
      <c r="F51" s="3">
        <v>0</v>
      </c>
      <c r="G51" s="1">
        <v>0</v>
      </c>
      <c r="H51" s="5">
        <v>0</v>
      </c>
      <c r="I51" s="3">
        <v>0</v>
      </c>
      <c r="J51" s="1">
        <v>0</v>
      </c>
      <c r="K51" s="5">
        <v>0</v>
      </c>
      <c r="L51" s="3">
        <v>0</v>
      </c>
      <c r="M51" s="1">
        <v>0</v>
      </c>
      <c r="N51" s="4">
        <v>0</v>
      </c>
      <c r="O51" s="50">
        <f t="shared" si="5"/>
        <v>0</v>
      </c>
    </row>
    <row r="52" spans="1:19" hidden="1">
      <c r="A52" s="9" t="s">
        <v>15</v>
      </c>
      <c r="B52" s="11">
        <v>0</v>
      </c>
      <c r="C52" s="3">
        <v>0</v>
      </c>
      <c r="D52" s="1">
        <v>0</v>
      </c>
      <c r="E52" s="5">
        <v>0</v>
      </c>
      <c r="F52" s="3">
        <v>0</v>
      </c>
      <c r="G52" s="1">
        <v>0</v>
      </c>
      <c r="H52" s="5">
        <v>0</v>
      </c>
      <c r="I52" s="3">
        <v>0</v>
      </c>
      <c r="J52" s="1">
        <v>0</v>
      </c>
      <c r="K52" s="5">
        <v>0</v>
      </c>
      <c r="L52" s="3">
        <v>0</v>
      </c>
      <c r="M52" s="1">
        <v>0</v>
      </c>
      <c r="N52" s="4">
        <v>0</v>
      </c>
      <c r="O52" s="50">
        <f t="shared" si="5"/>
        <v>0</v>
      </c>
      <c r="P52" s="130" t="s">
        <v>46</v>
      </c>
      <c r="Q52" s="130"/>
      <c r="R52" s="130"/>
    </row>
    <row r="53" spans="1:19" hidden="1">
      <c r="A53" s="9" t="s">
        <v>4</v>
      </c>
      <c r="B53" s="11">
        <v>0</v>
      </c>
      <c r="C53" s="3">
        <v>0</v>
      </c>
      <c r="D53" s="1">
        <v>0</v>
      </c>
      <c r="E53" s="5">
        <v>0</v>
      </c>
      <c r="F53" s="3">
        <v>0</v>
      </c>
      <c r="G53" s="1">
        <v>0</v>
      </c>
      <c r="H53" s="5">
        <v>0</v>
      </c>
      <c r="I53" s="3">
        <v>0</v>
      </c>
      <c r="J53" s="1">
        <v>0</v>
      </c>
      <c r="K53" s="5">
        <v>0</v>
      </c>
      <c r="L53" s="3">
        <v>0</v>
      </c>
      <c r="M53" s="1">
        <v>0</v>
      </c>
      <c r="N53" s="4">
        <v>0</v>
      </c>
      <c r="O53" s="50">
        <f t="shared" si="5"/>
        <v>0</v>
      </c>
      <c r="P53" s="130"/>
      <c r="Q53" s="130"/>
      <c r="R53" s="130"/>
    </row>
    <row r="54" spans="1:19" ht="18" hidden="1">
      <c r="A54" s="9" t="s">
        <v>12</v>
      </c>
      <c r="B54" s="11">
        <v>0</v>
      </c>
      <c r="C54" s="3">
        <v>0</v>
      </c>
      <c r="D54" s="1">
        <v>0</v>
      </c>
      <c r="E54" s="5">
        <v>0</v>
      </c>
      <c r="F54" s="3">
        <v>0</v>
      </c>
      <c r="G54" s="1">
        <v>0</v>
      </c>
      <c r="H54" s="5">
        <v>0</v>
      </c>
      <c r="I54" s="3">
        <v>0</v>
      </c>
      <c r="J54" s="1">
        <v>0</v>
      </c>
      <c r="K54" s="5">
        <v>0</v>
      </c>
      <c r="L54" s="3">
        <v>0</v>
      </c>
      <c r="M54" s="1">
        <v>0</v>
      </c>
      <c r="N54" s="4">
        <v>0</v>
      </c>
      <c r="O54" s="50">
        <f t="shared" si="5"/>
        <v>0</v>
      </c>
      <c r="Q54" s="57">
        <f>(B41*8*22*12)+O36+O17</f>
        <v>17843.5</v>
      </c>
    </row>
    <row r="55" spans="1:19" ht="18" hidden="1" thickBot="1">
      <c r="A55" s="9" t="s">
        <v>30</v>
      </c>
      <c r="B55" s="11">
        <v>2</v>
      </c>
      <c r="C55" s="3">
        <v>0</v>
      </c>
      <c r="D55" s="1">
        <v>0</v>
      </c>
      <c r="E55" s="5">
        <v>1</v>
      </c>
      <c r="F55" s="3">
        <v>0</v>
      </c>
      <c r="G55" s="1">
        <v>0</v>
      </c>
      <c r="H55" s="5">
        <v>0</v>
      </c>
      <c r="I55" s="3">
        <v>0</v>
      </c>
      <c r="J55" s="1">
        <v>0</v>
      </c>
      <c r="K55" s="5">
        <v>0</v>
      </c>
      <c r="L55" s="3">
        <v>0</v>
      </c>
      <c r="M55" s="1">
        <v>0</v>
      </c>
      <c r="N55" s="4">
        <v>0</v>
      </c>
      <c r="O55" s="50">
        <f>SUM(C55:N55)</f>
        <v>1</v>
      </c>
      <c r="P55" s="134"/>
      <c r="Q55" s="134"/>
    </row>
    <row r="56" spans="1:19" ht="18.600000000000001" hidden="1" thickBot="1">
      <c r="A56" s="10" t="s">
        <v>9</v>
      </c>
      <c r="B56" s="12"/>
      <c r="C56" s="27">
        <v>626</v>
      </c>
      <c r="D56" s="27">
        <v>609</v>
      </c>
      <c r="E56" s="28">
        <v>572</v>
      </c>
      <c r="F56" s="7">
        <v>496</v>
      </c>
      <c r="G56" s="6">
        <v>560</v>
      </c>
      <c r="H56" s="73">
        <v>528.5</v>
      </c>
      <c r="I56" s="7">
        <v>643</v>
      </c>
      <c r="J56" s="6">
        <v>659</v>
      </c>
      <c r="K56" s="8">
        <v>682</v>
      </c>
      <c r="L56" s="7">
        <v>593</v>
      </c>
      <c r="M56" s="6">
        <v>616</v>
      </c>
      <c r="N56" s="14">
        <v>606.5</v>
      </c>
      <c r="O56" s="52">
        <f>SUM(C56:N56)</f>
        <v>7191</v>
      </c>
      <c r="P56" s="131">
        <f>O56+O36+O17</f>
        <v>18698.5</v>
      </c>
      <c r="Q56" s="132"/>
      <c r="R56" s="133" t="s">
        <v>45</v>
      </c>
      <c r="S56" s="133"/>
    </row>
    <row r="57" spans="1:19" ht="15" hidden="1" thickTop="1"/>
    <row r="58" spans="1:19" hidden="1"/>
    <row r="59" spans="1:19" hidden="1"/>
    <row r="60" spans="1:19" ht="21.6" hidden="1" thickBot="1">
      <c r="A60" s="2" t="s">
        <v>68</v>
      </c>
    </row>
    <row r="61" spans="1:19" ht="15.6" hidden="1" thickTop="1" thickBot="1">
      <c r="A61" s="58" t="s">
        <v>50</v>
      </c>
      <c r="B61" s="60">
        <v>3</v>
      </c>
      <c r="C61" s="127">
        <v>2019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9"/>
    </row>
    <row r="62" spans="1:19" ht="15.6" hidden="1" thickTop="1" thickBot="1">
      <c r="A62" s="15" t="s">
        <v>0</v>
      </c>
      <c r="B62" s="16" t="s">
        <v>10</v>
      </c>
      <c r="C62" s="17" t="s">
        <v>16</v>
      </c>
      <c r="D62" s="18" t="s">
        <v>17</v>
      </c>
      <c r="E62" s="19" t="s">
        <v>18</v>
      </c>
      <c r="F62" s="17" t="s">
        <v>19</v>
      </c>
      <c r="G62" s="18" t="s">
        <v>20</v>
      </c>
      <c r="H62" s="19" t="s">
        <v>21</v>
      </c>
      <c r="I62" s="17" t="s">
        <v>22</v>
      </c>
      <c r="J62" s="18" t="s">
        <v>23</v>
      </c>
      <c r="K62" s="19" t="s">
        <v>24</v>
      </c>
      <c r="L62" s="17" t="s">
        <v>25</v>
      </c>
      <c r="M62" s="18" t="s">
        <v>26</v>
      </c>
      <c r="N62" s="20" t="s">
        <v>27</v>
      </c>
      <c r="O62" s="49" t="s">
        <v>43</v>
      </c>
    </row>
    <row r="63" spans="1:19" ht="15" hidden="1" thickBot="1">
      <c r="A63" s="9" t="s">
        <v>1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ref="O63:O66" si="6">SUM(C63:N63)</f>
        <v>0</v>
      </c>
    </row>
    <row r="64" spans="1:19" ht="15" hidden="1" thickBot="1">
      <c r="A64" s="9" t="s">
        <v>2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19" ht="15" hidden="1" thickBot="1">
      <c r="A65" s="9" t="s">
        <v>5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19" ht="15" hidden="1" thickBot="1">
      <c r="A66" s="9" t="s">
        <v>3</v>
      </c>
      <c r="B66" s="11">
        <v>0</v>
      </c>
      <c r="C66" s="3">
        <v>0</v>
      </c>
      <c r="D66" s="1">
        <v>0</v>
      </c>
      <c r="E66" s="5">
        <v>0</v>
      </c>
      <c r="F66" s="3">
        <v>0</v>
      </c>
      <c r="G66" s="1">
        <v>0</v>
      </c>
      <c r="H66" s="5">
        <v>0</v>
      </c>
      <c r="I66" s="3">
        <v>0</v>
      </c>
      <c r="J66" s="1">
        <v>0</v>
      </c>
      <c r="K66" s="5">
        <v>0</v>
      </c>
      <c r="L66" s="3">
        <v>0</v>
      </c>
      <c r="M66" s="1">
        <v>0</v>
      </c>
      <c r="N66" s="4">
        <v>0</v>
      </c>
      <c r="O66" s="46">
        <f t="shared" si="6"/>
        <v>0</v>
      </c>
    </row>
    <row r="67" spans="1:19" ht="15" hidden="1" thickBot="1">
      <c r="A67" s="9" t="s">
        <v>49</v>
      </c>
      <c r="B67" s="11">
        <f>B61*4</f>
        <v>12</v>
      </c>
      <c r="C67" s="3">
        <v>0</v>
      </c>
      <c r="D67" s="1">
        <v>0</v>
      </c>
      <c r="E67" s="5">
        <v>0</v>
      </c>
      <c r="F67" s="3">
        <v>0</v>
      </c>
      <c r="G67" s="1">
        <v>0</v>
      </c>
      <c r="H67" s="5">
        <v>0</v>
      </c>
      <c r="I67" s="3">
        <v>0</v>
      </c>
      <c r="J67" s="1">
        <v>0</v>
      </c>
      <c r="K67" s="5">
        <v>0</v>
      </c>
      <c r="L67" s="3">
        <v>0</v>
      </c>
      <c r="M67" s="1">
        <v>0</v>
      </c>
      <c r="N67" s="4">
        <v>0</v>
      </c>
      <c r="O67" s="46">
        <f>SUM(C67:N67)</f>
        <v>0</v>
      </c>
    </row>
    <row r="68" spans="1:19" hidden="1">
      <c r="A68" s="9" t="s">
        <v>7</v>
      </c>
      <c r="B68" s="11">
        <v>0</v>
      </c>
      <c r="C68" s="3">
        <v>0</v>
      </c>
      <c r="D68" s="1">
        <v>0</v>
      </c>
      <c r="E68" s="5">
        <v>0</v>
      </c>
      <c r="F68" s="3">
        <v>0</v>
      </c>
      <c r="G68" s="1">
        <v>0</v>
      </c>
      <c r="H68" s="5">
        <v>0</v>
      </c>
      <c r="I68" s="3">
        <v>0</v>
      </c>
      <c r="J68" s="1">
        <v>0</v>
      </c>
      <c r="K68" s="5">
        <v>0</v>
      </c>
      <c r="L68" s="3">
        <v>0</v>
      </c>
      <c r="M68" s="1">
        <v>0</v>
      </c>
      <c r="N68" s="4">
        <v>0</v>
      </c>
      <c r="O68" s="50">
        <f>SUM(C68:N68)</f>
        <v>0</v>
      </c>
    </row>
    <row r="69" spans="1:19" hidden="1">
      <c r="A69" s="9" t="s">
        <v>8</v>
      </c>
      <c r="B69" s="11">
        <v>0</v>
      </c>
      <c r="C69" s="3">
        <v>0</v>
      </c>
      <c r="D69" s="1">
        <v>0</v>
      </c>
      <c r="E69" s="5">
        <v>0</v>
      </c>
      <c r="F69" s="3">
        <v>0</v>
      </c>
      <c r="G69" s="1">
        <v>0</v>
      </c>
      <c r="H69" s="5">
        <v>0</v>
      </c>
      <c r="I69" s="3">
        <v>0</v>
      </c>
      <c r="J69" s="1">
        <v>0</v>
      </c>
      <c r="K69" s="5">
        <v>0</v>
      </c>
      <c r="L69" s="3">
        <v>0</v>
      </c>
      <c r="M69" s="1">
        <v>0</v>
      </c>
      <c r="N69" s="4">
        <v>0</v>
      </c>
      <c r="O69" s="50">
        <f t="shared" ref="O69:O74" si="7">SUM(C69:N69)</f>
        <v>0</v>
      </c>
    </row>
    <row r="70" spans="1:19" hidden="1">
      <c r="A70" s="9" t="s">
        <v>13</v>
      </c>
      <c r="B70" s="11">
        <v>0</v>
      </c>
      <c r="C70" s="3">
        <v>0</v>
      </c>
      <c r="D70" s="1">
        <v>0</v>
      </c>
      <c r="E70" s="5">
        <v>0</v>
      </c>
      <c r="F70" s="3">
        <v>0</v>
      </c>
      <c r="G70" s="1">
        <v>0</v>
      </c>
      <c r="H70" s="5">
        <v>0</v>
      </c>
      <c r="I70" s="3">
        <v>0</v>
      </c>
      <c r="J70" s="1">
        <v>0</v>
      </c>
      <c r="K70" s="5">
        <v>0</v>
      </c>
      <c r="L70" s="3">
        <v>0</v>
      </c>
      <c r="M70" s="1">
        <v>0</v>
      </c>
      <c r="N70" s="4">
        <v>0</v>
      </c>
      <c r="O70" s="50">
        <f t="shared" si="7"/>
        <v>0</v>
      </c>
    </row>
    <row r="71" spans="1:19" hidden="1">
      <c r="A71" s="9" t="s">
        <v>14</v>
      </c>
      <c r="B71" s="11">
        <v>0</v>
      </c>
      <c r="C71" s="3">
        <v>0</v>
      </c>
      <c r="D71" s="1">
        <v>0</v>
      </c>
      <c r="E71" s="5">
        <v>0</v>
      </c>
      <c r="F71" s="3">
        <v>0</v>
      </c>
      <c r="G71" s="1">
        <v>0</v>
      </c>
      <c r="H71" s="5">
        <v>0</v>
      </c>
      <c r="I71" s="3">
        <v>0</v>
      </c>
      <c r="J71" s="1">
        <v>0</v>
      </c>
      <c r="K71" s="5">
        <v>0</v>
      </c>
      <c r="L71" s="3">
        <v>0</v>
      </c>
      <c r="M71" s="1">
        <v>0</v>
      </c>
      <c r="N71" s="4">
        <v>0</v>
      </c>
      <c r="O71" s="50">
        <f t="shared" si="7"/>
        <v>0</v>
      </c>
    </row>
    <row r="72" spans="1:19" hidden="1">
      <c r="A72" s="9" t="s">
        <v>15</v>
      </c>
      <c r="B72" s="11">
        <v>0</v>
      </c>
      <c r="C72" s="3">
        <v>0</v>
      </c>
      <c r="D72" s="1">
        <v>0</v>
      </c>
      <c r="E72" s="5">
        <v>0</v>
      </c>
      <c r="F72" s="3">
        <v>0</v>
      </c>
      <c r="G72" s="1">
        <v>0</v>
      </c>
      <c r="H72" s="5">
        <v>0</v>
      </c>
      <c r="I72" s="3">
        <v>0</v>
      </c>
      <c r="J72" s="1">
        <v>0</v>
      </c>
      <c r="K72" s="5">
        <v>0</v>
      </c>
      <c r="L72" s="3">
        <v>0</v>
      </c>
      <c r="M72" s="1">
        <v>0</v>
      </c>
      <c r="N72" s="4">
        <v>0</v>
      </c>
      <c r="O72" s="50">
        <f t="shared" si="7"/>
        <v>0</v>
      </c>
      <c r="P72" s="130" t="s">
        <v>46</v>
      </c>
      <c r="Q72" s="130"/>
      <c r="R72" s="130"/>
    </row>
    <row r="73" spans="1:19" hidden="1">
      <c r="A73" s="9" t="s">
        <v>4</v>
      </c>
      <c r="B73" s="11">
        <v>0</v>
      </c>
      <c r="C73" s="3">
        <v>0</v>
      </c>
      <c r="D73" s="1">
        <v>0</v>
      </c>
      <c r="E73" s="5">
        <v>0</v>
      </c>
      <c r="F73" s="3">
        <v>0</v>
      </c>
      <c r="G73" s="1">
        <v>0</v>
      </c>
      <c r="H73" s="5">
        <v>0</v>
      </c>
      <c r="I73" s="3">
        <v>0</v>
      </c>
      <c r="J73" s="1">
        <v>0</v>
      </c>
      <c r="K73" s="5">
        <v>0</v>
      </c>
      <c r="L73" s="3">
        <v>0</v>
      </c>
      <c r="M73" s="1">
        <v>0</v>
      </c>
      <c r="N73" s="4">
        <v>0</v>
      </c>
      <c r="O73" s="50">
        <f t="shared" si="7"/>
        <v>0</v>
      </c>
      <c r="P73" s="130"/>
      <c r="Q73" s="130"/>
      <c r="R73" s="130"/>
    </row>
    <row r="74" spans="1:19" ht="18" hidden="1">
      <c r="A74" s="9" t="s">
        <v>12</v>
      </c>
      <c r="B74" s="11">
        <v>0</v>
      </c>
      <c r="C74" s="3">
        <v>0</v>
      </c>
      <c r="D74" s="1">
        <v>0</v>
      </c>
      <c r="E74" s="5">
        <v>0</v>
      </c>
      <c r="F74" s="3">
        <v>0</v>
      </c>
      <c r="G74" s="1">
        <v>0</v>
      </c>
      <c r="H74" s="5">
        <v>0</v>
      </c>
      <c r="I74" s="3">
        <v>0</v>
      </c>
      <c r="J74" s="1">
        <v>0</v>
      </c>
      <c r="K74" s="5">
        <v>0</v>
      </c>
      <c r="L74" s="3">
        <v>0</v>
      </c>
      <c r="M74" s="1">
        <v>0</v>
      </c>
      <c r="N74" s="4">
        <v>0</v>
      </c>
      <c r="O74" s="50">
        <f t="shared" si="7"/>
        <v>0</v>
      </c>
      <c r="Q74" s="76">
        <f>(B61*8*22*12)+P56</f>
        <v>25034.5</v>
      </c>
    </row>
    <row r="75" spans="1:19" ht="18" hidden="1" thickBot="1">
      <c r="A75" s="9" t="s">
        <v>30</v>
      </c>
      <c r="B75" s="11">
        <v>2</v>
      </c>
      <c r="C75" s="3">
        <v>0</v>
      </c>
      <c r="D75" s="1">
        <v>0</v>
      </c>
      <c r="E75" s="5">
        <v>0</v>
      </c>
      <c r="F75" s="3">
        <v>0</v>
      </c>
      <c r="G75" s="1">
        <v>0</v>
      </c>
      <c r="H75" s="5">
        <v>0</v>
      </c>
      <c r="I75" s="3">
        <v>0</v>
      </c>
      <c r="J75" s="1">
        <v>0</v>
      </c>
      <c r="K75" s="5">
        <v>0</v>
      </c>
      <c r="L75" s="3">
        <v>0</v>
      </c>
      <c r="M75" s="1">
        <v>0</v>
      </c>
      <c r="N75" s="4">
        <v>0</v>
      </c>
      <c r="O75" s="50">
        <f>SUM(C75:N75)</f>
        <v>0</v>
      </c>
      <c r="P75" s="134"/>
      <c r="Q75" s="134"/>
    </row>
    <row r="76" spans="1:19" ht="18.600000000000001" hidden="1" thickBot="1">
      <c r="A76" s="10" t="s">
        <v>9</v>
      </c>
      <c r="B76" s="77">
        <f>Q74</f>
        <v>25034.5</v>
      </c>
      <c r="C76" s="27">
        <v>647</v>
      </c>
      <c r="D76" s="27">
        <v>596.5</v>
      </c>
      <c r="E76" s="27">
        <v>523</v>
      </c>
      <c r="F76" s="27">
        <v>611.5</v>
      </c>
      <c r="G76" s="27">
        <v>646</v>
      </c>
      <c r="H76" s="27">
        <v>872</v>
      </c>
      <c r="I76" s="27">
        <v>944.5</v>
      </c>
      <c r="J76" s="27">
        <v>873.5</v>
      </c>
      <c r="K76" s="27">
        <v>0</v>
      </c>
      <c r="L76" s="27">
        <v>0</v>
      </c>
      <c r="M76" s="27">
        <v>0</v>
      </c>
      <c r="N76" s="27">
        <v>0</v>
      </c>
      <c r="O76" s="52">
        <f>SUM(C76:N76)</f>
        <v>5714</v>
      </c>
      <c r="P76" s="131">
        <f>O76+P56</f>
        <v>24412.5</v>
      </c>
      <c r="Q76" s="132"/>
      <c r="R76" s="133" t="s">
        <v>45</v>
      </c>
      <c r="S76" s="133"/>
    </row>
    <row r="77" spans="1:19" ht="15" hidden="1" thickTop="1"/>
    <row r="78" spans="1:19" hidden="1"/>
    <row r="81" spans="1:18" ht="21.6" thickBot="1">
      <c r="A81" s="2" t="s">
        <v>73</v>
      </c>
    </row>
    <row r="82" spans="1:18" ht="15.6" thickTop="1" thickBot="1">
      <c r="B82">
        <v>2</v>
      </c>
      <c r="C82" s="127">
        <v>2021</v>
      </c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9"/>
    </row>
    <row r="83" spans="1:18" ht="15.6" thickTop="1" thickBot="1">
      <c r="A83" s="15" t="s">
        <v>0</v>
      </c>
      <c r="B83" s="16" t="s">
        <v>10</v>
      </c>
      <c r="C83" s="17" t="s">
        <v>16</v>
      </c>
      <c r="D83" s="18" t="s">
        <v>17</v>
      </c>
      <c r="E83" s="19" t="s">
        <v>18</v>
      </c>
      <c r="F83" s="17" t="s">
        <v>19</v>
      </c>
      <c r="G83" s="18" t="s">
        <v>20</v>
      </c>
      <c r="H83" s="19" t="s">
        <v>21</v>
      </c>
      <c r="I83" s="17" t="s">
        <v>22</v>
      </c>
      <c r="J83" s="18" t="s">
        <v>23</v>
      </c>
      <c r="K83" s="19" t="s">
        <v>24</v>
      </c>
      <c r="L83" s="17" t="s">
        <v>25</v>
      </c>
      <c r="M83" s="18" t="s">
        <v>26</v>
      </c>
      <c r="N83" s="20" t="s">
        <v>27</v>
      </c>
      <c r="O83" s="49" t="s">
        <v>43</v>
      </c>
    </row>
    <row r="84" spans="1:18" ht="15" thickBot="1">
      <c r="A84" s="103" t="s">
        <v>1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4">
        <v>0</v>
      </c>
      <c r="O84" s="46">
        <f t="shared" ref="O84:O87" si="8">SUM(C84:N84)</f>
        <v>0</v>
      </c>
    </row>
    <row r="85" spans="1:18" ht="15" thickBot="1">
      <c r="A85" s="9" t="s">
        <v>2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4">
        <v>0</v>
      </c>
      <c r="O85" s="46">
        <f t="shared" si="8"/>
        <v>0</v>
      </c>
    </row>
    <row r="86" spans="1:18" ht="15" thickBot="1">
      <c r="A86" s="103" t="s">
        <v>5</v>
      </c>
      <c r="B86" s="11">
        <v>0</v>
      </c>
      <c r="C86" s="3">
        <v>0</v>
      </c>
      <c r="D86" s="1">
        <v>0</v>
      </c>
      <c r="E86" s="5">
        <v>0</v>
      </c>
      <c r="F86" s="3">
        <v>0</v>
      </c>
      <c r="G86" s="1">
        <v>0</v>
      </c>
      <c r="H86" s="5">
        <v>0</v>
      </c>
      <c r="I86" s="3">
        <v>0</v>
      </c>
      <c r="J86" s="1">
        <v>0</v>
      </c>
      <c r="K86" s="5">
        <v>0</v>
      </c>
      <c r="L86" s="3">
        <v>0</v>
      </c>
      <c r="M86" s="1">
        <v>0</v>
      </c>
      <c r="N86" s="4">
        <v>0</v>
      </c>
      <c r="O86" s="46">
        <f t="shared" si="8"/>
        <v>0</v>
      </c>
    </row>
    <row r="87" spans="1:18" ht="15" thickBot="1">
      <c r="A87" s="9" t="s">
        <v>3</v>
      </c>
      <c r="B87" s="11">
        <v>0</v>
      </c>
      <c r="C87" s="3">
        <v>0</v>
      </c>
      <c r="D87" s="1">
        <v>0</v>
      </c>
      <c r="E87" s="5">
        <v>0</v>
      </c>
      <c r="F87" s="3">
        <v>0</v>
      </c>
      <c r="G87" s="1">
        <v>0</v>
      </c>
      <c r="H87" s="5">
        <v>0</v>
      </c>
      <c r="I87" s="3">
        <v>0</v>
      </c>
      <c r="J87" s="1">
        <v>0</v>
      </c>
      <c r="K87" s="5">
        <v>0</v>
      </c>
      <c r="L87" s="3">
        <v>0</v>
      </c>
      <c r="M87" s="1">
        <v>0</v>
      </c>
      <c r="N87" s="4">
        <v>0</v>
      </c>
      <c r="O87" s="46">
        <f t="shared" si="8"/>
        <v>0</v>
      </c>
    </row>
    <row r="88" spans="1:18" s="86" customFormat="1" ht="15" thickBot="1">
      <c r="A88" s="103" t="s">
        <v>6</v>
      </c>
      <c r="B88" s="81">
        <f>B82*4</f>
        <v>8</v>
      </c>
      <c r="C88" s="32">
        <v>0</v>
      </c>
      <c r="D88" s="82">
        <v>0</v>
      </c>
      <c r="E88" s="83">
        <v>0</v>
      </c>
      <c r="F88" s="32">
        <v>0</v>
      </c>
      <c r="G88" s="82">
        <v>0</v>
      </c>
      <c r="H88" s="83">
        <v>0</v>
      </c>
      <c r="I88" s="32">
        <v>0</v>
      </c>
      <c r="J88" s="82">
        <v>0</v>
      </c>
      <c r="K88" s="83">
        <v>0</v>
      </c>
      <c r="L88" s="32">
        <v>0</v>
      </c>
      <c r="M88" s="82">
        <v>0</v>
      </c>
      <c r="N88" s="84">
        <v>0</v>
      </c>
      <c r="O88" s="85">
        <f>SUM(C88:N88)</f>
        <v>0</v>
      </c>
    </row>
    <row r="89" spans="1:18" ht="15" thickBot="1">
      <c r="A89" s="103" t="s">
        <v>7</v>
      </c>
      <c r="B89" s="11">
        <v>0</v>
      </c>
      <c r="C89" s="3">
        <v>0</v>
      </c>
      <c r="D89" s="1">
        <v>0</v>
      </c>
      <c r="E89" s="5">
        <v>0</v>
      </c>
      <c r="F89" s="3">
        <v>0</v>
      </c>
      <c r="G89" s="1">
        <v>0</v>
      </c>
      <c r="H89" s="5">
        <v>0</v>
      </c>
      <c r="I89" s="3">
        <v>0</v>
      </c>
      <c r="J89" s="1">
        <v>0</v>
      </c>
      <c r="K89" s="5">
        <v>0</v>
      </c>
      <c r="L89" s="3">
        <v>0</v>
      </c>
      <c r="M89" s="1">
        <v>0</v>
      </c>
      <c r="N89" s="4">
        <v>0</v>
      </c>
      <c r="O89" s="46">
        <f t="shared" ref="O89:O95" si="9">SUM(C89:N89)</f>
        <v>0</v>
      </c>
    </row>
    <row r="90" spans="1:18" ht="15" thickBot="1">
      <c r="A90" s="9" t="s">
        <v>8</v>
      </c>
      <c r="B90" s="11">
        <v>0</v>
      </c>
      <c r="C90" s="3">
        <v>0</v>
      </c>
      <c r="D90" s="1">
        <v>0</v>
      </c>
      <c r="E90" s="5">
        <v>0</v>
      </c>
      <c r="F90" s="3">
        <v>0</v>
      </c>
      <c r="G90" s="1">
        <v>0</v>
      </c>
      <c r="H90" s="5">
        <v>0</v>
      </c>
      <c r="I90" s="3">
        <v>0</v>
      </c>
      <c r="J90" s="1">
        <v>0</v>
      </c>
      <c r="K90" s="5">
        <v>0</v>
      </c>
      <c r="L90" s="3">
        <v>0</v>
      </c>
      <c r="M90" s="1">
        <v>0</v>
      </c>
      <c r="N90" s="4">
        <v>0</v>
      </c>
      <c r="O90" s="46">
        <f t="shared" si="9"/>
        <v>0</v>
      </c>
    </row>
    <row r="91" spans="1:18" ht="15" thickBot="1">
      <c r="A91" s="9" t="s">
        <v>85</v>
      </c>
      <c r="B91" s="11">
        <v>0</v>
      </c>
      <c r="C91" s="3">
        <v>0</v>
      </c>
      <c r="D91" s="1">
        <v>0</v>
      </c>
      <c r="E91" s="5">
        <v>0</v>
      </c>
      <c r="F91" s="3">
        <v>0</v>
      </c>
      <c r="G91" s="1">
        <v>0</v>
      </c>
      <c r="H91" s="5">
        <v>0</v>
      </c>
      <c r="I91" s="3">
        <v>0</v>
      </c>
      <c r="J91" s="1">
        <v>0</v>
      </c>
      <c r="K91" s="5">
        <v>0</v>
      </c>
      <c r="L91" s="3">
        <v>0</v>
      </c>
      <c r="M91" s="1">
        <v>0</v>
      </c>
      <c r="N91" s="4">
        <v>0</v>
      </c>
      <c r="O91" s="46">
        <f t="shared" si="9"/>
        <v>0</v>
      </c>
    </row>
    <row r="92" spans="1:18" ht="15" thickBot="1">
      <c r="A92" s="9" t="s">
        <v>86</v>
      </c>
      <c r="B92" s="11">
        <v>0</v>
      </c>
      <c r="C92" s="3">
        <v>0</v>
      </c>
      <c r="D92" s="1">
        <v>0</v>
      </c>
      <c r="E92" s="5">
        <v>0</v>
      </c>
      <c r="F92" s="3">
        <v>0</v>
      </c>
      <c r="G92" s="1">
        <v>0</v>
      </c>
      <c r="H92" s="5">
        <v>0</v>
      </c>
      <c r="I92" s="3">
        <v>0</v>
      </c>
      <c r="J92" s="1">
        <v>0</v>
      </c>
      <c r="K92" s="5">
        <v>0</v>
      </c>
      <c r="L92" s="3">
        <v>0</v>
      </c>
      <c r="M92" s="1">
        <v>0</v>
      </c>
      <c r="N92" s="4">
        <v>0</v>
      </c>
      <c r="O92" s="46">
        <f t="shared" si="9"/>
        <v>0</v>
      </c>
    </row>
    <row r="93" spans="1:18" ht="15" thickBot="1">
      <c r="A93" s="113"/>
      <c r="B93" s="114">
        <v>0</v>
      </c>
      <c r="C93" s="115">
        <v>0</v>
      </c>
      <c r="D93" s="116">
        <v>0</v>
      </c>
      <c r="E93" s="117">
        <v>0</v>
      </c>
      <c r="F93" s="115">
        <v>0</v>
      </c>
      <c r="G93" s="116">
        <v>0</v>
      </c>
      <c r="H93" s="117">
        <v>0</v>
      </c>
      <c r="I93" s="115">
        <v>0</v>
      </c>
      <c r="J93" s="116">
        <v>0</v>
      </c>
      <c r="K93" s="117">
        <v>0</v>
      </c>
      <c r="L93" s="115">
        <v>0</v>
      </c>
      <c r="M93" s="116">
        <v>0</v>
      </c>
      <c r="N93" s="118">
        <v>0</v>
      </c>
      <c r="O93" s="119">
        <f t="shared" si="9"/>
        <v>0</v>
      </c>
    </row>
    <row r="94" spans="1:18" ht="15" thickBot="1">
      <c r="A94" s="113" t="s">
        <v>28</v>
      </c>
      <c r="B94" s="114">
        <v>0</v>
      </c>
      <c r="C94" s="115">
        <v>0</v>
      </c>
      <c r="D94" s="116">
        <v>0</v>
      </c>
      <c r="E94" s="117">
        <v>0</v>
      </c>
      <c r="F94" s="115">
        <v>0</v>
      </c>
      <c r="G94" s="116">
        <v>0</v>
      </c>
      <c r="H94" s="117">
        <v>0</v>
      </c>
      <c r="I94" s="115">
        <v>0</v>
      </c>
      <c r="J94" s="116">
        <v>0</v>
      </c>
      <c r="K94" s="117">
        <v>0</v>
      </c>
      <c r="L94" s="115">
        <v>0</v>
      </c>
      <c r="M94" s="116">
        <v>0</v>
      </c>
      <c r="N94" s="118">
        <v>0</v>
      </c>
      <c r="O94" s="119">
        <f t="shared" si="9"/>
        <v>0</v>
      </c>
      <c r="P94" s="130" t="s">
        <v>79</v>
      </c>
      <c r="Q94" s="130"/>
      <c r="R94" s="130"/>
    </row>
    <row r="95" spans="1:18" ht="15" thickBot="1">
      <c r="A95" s="103" t="s">
        <v>12</v>
      </c>
      <c r="B95" s="11">
        <v>0</v>
      </c>
      <c r="C95" s="3">
        <v>0</v>
      </c>
      <c r="D95" s="1">
        <v>0</v>
      </c>
      <c r="E95" s="5">
        <v>0</v>
      </c>
      <c r="F95" s="3">
        <v>0</v>
      </c>
      <c r="G95" s="1">
        <v>0</v>
      </c>
      <c r="H95" s="5">
        <v>0</v>
      </c>
      <c r="I95" s="3">
        <v>0</v>
      </c>
      <c r="J95" s="1">
        <v>0</v>
      </c>
      <c r="K95" s="5">
        <v>0</v>
      </c>
      <c r="L95" s="3">
        <v>0</v>
      </c>
      <c r="M95" s="1">
        <v>0</v>
      </c>
      <c r="N95" s="4">
        <v>0</v>
      </c>
      <c r="O95" s="46">
        <f t="shared" si="9"/>
        <v>0</v>
      </c>
      <c r="P95" s="130"/>
      <c r="Q95" s="130"/>
      <c r="R95" s="130"/>
    </row>
    <row r="96" spans="1:18" ht="18">
      <c r="A96" s="9" t="s">
        <v>30</v>
      </c>
      <c r="B96" s="11">
        <v>1</v>
      </c>
      <c r="C96" s="3">
        <v>0</v>
      </c>
      <c r="D96" s="1">
        <v>0</v>
      </c>
      <c r="E96" s="5">
        <v>0</v>
      </c>
      <c r="F96" s="3">
        <v>1</v>
      </c>
      <c r="G96" s="1">
        <v>0</v>
      </c>
      <c r="H96" s="5">
        <v>0</v>
      </c>
      <c r="I96" s="3">
        <v>0</v>
      </c>
      <c r="J96" s="1">
        <v>0</v>
      </c>
      <c r="K96" s="5">
        <v>0</v>
      </c>
      <c r="L96" s="3">
        <v>0</v>
      </c>
      <c r="M96" s="1">
        <v>0</v>
      </c>
      <c r="N96" s="4">
        <v>0</v>
      </c>
      <c r="O96" s="50">
        <f>SUM(C96:N96)</f>
        <v>1</v>
      </c>
      <c r="Q96" s="45">
        <f>(22*2*8*12)+P18</f>
        <v>8016</v>
      </c>
    </row>
    <row r="97" spans="1:19" ht="18">
      <c r="A97" s="88" t="s">
        <v>80</v>
      </c>
      <c r="B97" s="89">
        <v>0</v>
      </c>
      <c r="C97" s="90">
        <v>0</v>
      </c>
      <c r="D97" s="5">
        <v>0</v>
      </c>
      <c r="E97" s="91">
        <v>0</v>
      </c>
      <c r="F97" s="92">
        <v>0</v>
      </c>
      <c r="G97" s="93">
        <v>0</v>
      </c>
      <c r="H97" s="91">
        <v>0</v>
      </c>
      <c r="I97" s="92">
        <v>0</v>
      </c>
      <c r="J97" s="93"/>
      <c r="K97" s="91"/>
      <c r="L97" s="92"/>
      <c r="M97" s="93"/>
      <c r="N97" s="94"/>
      <c r="O97" s="50">
        <f>SUM(C97:N97)</f>
        <v>0</v>
      </c>
      <c r="Q97" s="45"/>
    </row>
    <row r="98" spans="1:19" ht="18" thickBot="1">
      <c r="A98" s="10" t="s">
        <v>9</v>
      </c>
      <c r="B98" s="78">
        <f>Q96-P18</f>
        <v>4224</v>
      </c>
      <c r="C98" s="27">
        <v>320</v>
      </c>
      <c r="D98" s="27">
        <v>240</v>
      </c>
      <c r="E98" s="28">
        <v>368</v>
      </c>
      <c r="F98" s="7">
        <v>304</v>
      </c>
      <c r="G98" s="6">
        <v>312</v>
      </c>
      <c r="H98" s="8">
        <v>320</v>
      </c>
      <c r="I98" s="7">
        <v>172</v>
      </c>
      <c r="J98" s="6">
        <v>296</v>
      </c>
      <c r="K98" s="8">
        <v>332</v>
      </c>
      <c r="L98" s="7">
        <v>160</v>
      </c>
      <c r="M98" s="6">
        <v>312</v>
      </c>
      <c r="N98" s="14">
        <v>336</v>
      </c>
      <c r="O98" s="52">
        <f>SUM(C98:N98)</f>
        <v>3472</v>
      </c>
      <c r="P98" s="134"/>
      <c r="Q98" s="134"/>
    </row>
    <row r="99" spans="1:19" ht="19.2" thickTop="1" thickBot="1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P99" s="131">
        <f>O98+P18</f>
        <v>7264</v>
      </c>
      <c r="Q99" s="132"/>
      <c r="R99" s="133" t="s">
        <v>45</v>
      </c>
      <c r="S99" s="133"/>
    </row>
    <row r="100" spans="1:19">
      <c r="A100" s="105" t="s">
        <v>83</v>
      </c>
      <c r="B100" s="110">
        <v>0</v>
      </c>
      <c r="C100" s="109">
        <v>0</v>
      </c>
      <c r="D100" s="109">
        <v>0</v>
      </c>
      <c r="E100" s="109">
        <v>0</v>
      </c>
      <c r="F100" s="109">
        <v>0</v>
      </c>
      <c r="G100" s="109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04">
        <f>SUM(C100:N100)</f>
        <v>0</v>
      </c>
    </row>
    <row r="101" spans="1:19">
      <c r="A101" s="106" t="s">
        <v>84</v>
      </c>
      <c r="B101" s="111">
        <v>0</v>
      </c>
      <c r="C101" s="109">
        <v>0</v>
      </c>
      <c r="D101" s="109">
        <v>0</v>
      </c>
      <c r="E101" s="109">
        <v>0</v>
      </c>
      <c r="F101" s="109">
        <v>0</v>
      </c>
      <c r="G101" s="109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04">
        <f>SUM(C101:N101)</f>
        <v>0</v>
      </c>
    </row>
    <row r="102" spans="1:19">
      <c r="A102" s="106" t="s">
        <v>87</v>
      </c>
      <c r="B102" s="111">
        <v>0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04">
        <f t="shared" ref="O102:O116" si="10">SUM(C102:N102)</f>
        <v>0</v>
      </c>
    </row>
    <row r="103" spans="1:19">
      <c r="A103" s="106" t="s">
        <v>88</v>
      </c>
      <c r="B103" s="111">
        <v>0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04">
        <f t="shared" si="10"/>
        <v>0</v>
      </c>
    </row>
    <row r="104" spans="1:19">
      <c r="A104" s="107" t="s">
        <v>89</v>
      </c>
      <c r="B104" s="111">
        <v>0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04">
        <f t="shared" si="10"/>
        <v>0</v>
      </c>
    </row>
    <row r="105" spans="1:19">
      <c r="A105" s="107" t="s">
        <v>90</v>
      </c>
      <c r="B105" s="111">
        <v>0</v>
      </c>
      <c r="C105" s="109">
        <v>0</v>
      </c>
      <c r="D105" s="109">
        <v>0</v>
      </c>
      <c r="E105" s="109">
        <v>0</v>
      </c>
      <c r="F105" s="109">
        <v>0</v>
      </c>
      <c r="G105" s="109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04">
        <f t="shared" si="10"/>
        <v>0</v>
      </c>
    </row>
    <row r="106" spans="1:19">
      <c r="A106" s="107" t="s">
        <v>91</v>
      </c>
      <c r="B106" s="111">
        <v>0</v>
      </c>
      <c r="C106" s="109">
        <v>0</v>
      </c>
      <c r="D106" s="109">
        <v>0</v>
      </c>
      <c r="E106" s="109">
        <v>0</v>
      </c>
      <c r="F106" s="109">
        <v>0</v>
      </c>
      <c r="G106" s="109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04">
        <f t="shared" si="10"/>
        <v>0</v>
      </c>
    </row>
    <row r="107" spans="1:19">
      <c r="A107" s="108" t="s">
        <v>92</v>
      </c>
      <c r="B107" s="111">
        <v>0</v>
      </c>
      <c r="C107" s="109">
        <v>0</v>
      </c>
      <c r="D107" s="109">
        <v>0</v>
      </c>
      <c r="E107" s="109">
        <v>0</v>
      </c>
      <c r="F107" s="109">
        <v>3</v>
      </c>
      <c r="G107" s="109">
        <v>2</v>
      </c>
      <c r="H107" s="1">
        <v>2</v>
      </c>
      <c r="I107" s="1">
        <v>0</v>
      </c>
      <c r="J107" s="1">
        <v>0</v>
      </c>
      <c r="K107" s="1">
        <v>0</v>
      </c>
      <c r="L107" s="1">
        <v>0</v>
      </c>
      <c r="M107" s="1">
        <v>2</v>
      </c>
      <c r="N107" s="1">
        <v>2</v>
      </c>
      <c r="O107" s="104">
        <f t="shared" si="10"/>
        <v>11</v>
      </c>
    </row>
    <row r="108" spans="1:19">
      <c r="A108" s="108" t="s">
        <v>93</v>
      </c>
      <c r="B108" s="111">
        <v>0</v>
      </c>
      <c r="C108" s="109">
        <v>0</v>
      </c>
      <c r="D108" s="109">
        <v>1</v>
      </c>
      <c r="E108" s="109">
        <v>1</v>
      </c>
      <c r="F108" s="109">
        <v>1</v>
      </c>
      <c r="G108" s="109">
        <v>1</v>
      </c>
      <c r="H108" s="1">
        <v>0</v>
      </c>
      <c r="I108" s="1">
        <v>1</v>
      </c>
      <c r="J108" s="1">
        <v>1</v>
      </c>
      <c r="K108" s="1">
        <v>1</v>
      </c>
      <c r="L108" s="1">
        <v>1</v>
      </c>
      <c r="M108" s="1">
        <v>0</v>
      </c>
      <c r="N108" s="1">
        <v>1</v>
      </c>
      <c r="O108" s="104">
        <f t="shared" si="10"/>
        <v>9</v>
      </c>
    </row>
    <row r="109" spans="1:19">
      <c r="A109" s="108" t="s">
        <v>94</v>
      </c>
      <c r="B109" s="111">
        <v>0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">
        <v>1</v>
      </c>
      <c r="I109" s="1">
        <v>0</v>
      </c>
      <c r="J109" s="1">
        <v>0</v>
      </c>
      <c r="K109" s="1">
        <v>0</v>
      </c>
      <c r="L109" s="1">
        <v>0</v>
      </c>
      <c r="M109" s="1">
        <v>1</v>
      </c>
      <c r="N109" s="1">
        <v>0</v>
      </c>
      <c r="O109" s="104">
        <f t="shared" si="10"/>
        <v>2</v>
      </c>
    </row>
    <row r="110" spans="1:19">
      <c r="A110" s="108" t="s">
        <v>95</v>
      </c>
      <c r="B110" s="111">
        <v>0</v>
      </c>
      <c r="C110" s="109">
        <v>0</v>
      </c>
      <c r="D110" s="109">
        <v>0</v>
      </c>
      <c r="E110" s="109">
        <v>0</v>
      </c>
      <c r="F110" s="109">
        <v>0</v>
      </c>
      <c r="G110" s="109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04">
        <f t="shared" si="10"/>
        <v>0</v>
      </c>
    </row>
    <row r="111" spans="1:19">
      <c r="A111" s="108" t="s">
        <v>96</v>
      </c>
      <c r="B111" s="111">
        <v>0</v>
      </c>
      <c r="C111" s="109">
        <v>0</v>
      </c>
      <c r="D111" s="109">
        <v>0</v>
      </c>
      <c r="E111" s="109">
        <v>0</v>
      </c>
      <c r="F111" s="109">
        <v>10.3</v>
      </c>
      <c r="G111" s="109">
        <v>13.3</v>
      </c>
      <c r="H111" s="1">
        <v>10.3</v>
      </c>
      <c r="I111" s="1">
        <v>9.15</v>
      </c>
      <c r="J111" s="1">
        <v>3.45</v>
      </c>
      <c r="K111" s="1">
        <v>11.3</v>
      </c>
      <c r="L111" s="1">
        <v>11.1</v>
      </c>
      <c r="M111" s="1">
        <v>6.3</v>
      </c>
      <c r="N111" s="1">
        <v>8</v>
      </c>
      <c r="O111" s="104">
        <f t="shared" si="10"/>
        <v>83.2</v>
      </c>
    </row>
    <row r="112" spans="1:19">
      <c r="A112" s="108" t="s">
        <v>97</v>
      </c>
      <c r="B112" s="111">
        <v>0</v>
      </c>
      <c r="C112" s="109">
        <v>0</v>
      </c>
      <c r="D112" s="109">
        <v>0</v>
      </c>
      <c r="E112" s="109">
        <v>0</v>
      </c>
      <c r="F112" s="109">
        <v>7.88</v>
      </c>
      <c r="G112" s="109">
        <v>4.3499999999999996</v>
      </c>
      <c r="H112" s="1">
        <v>4.01</v>
      </c>
      <c r="I112" s="1">
        <v>0</v>
      </c>
      <c r="J112" s="1">
        <v>0</v>
      </c>
      <c r="K112" s="1">
        <v>4.3</v>
      </c>
      <c r="L112" s="1">
        <v>2.37</v>
      </c>
      <c r="M112" s="1">
        <v>2.15</v>
      </c>
      <c r="N112" s="1">
        <v>4.25</v>
      </c>
      <c r="O112" s="104">
        <f t="shared" si="10"/>
        <v>29.310000000000002</v>
      </c>
    </row>
    <row r="113" spans="1:15">
      <c r="A113" s="108" t="s">
        <v>98</v>
      </c>
      <c r="B113" s="111">
        <v>0</v>
      </c>
      <c r="C113" s="109">
        <v>0</v>
      </c>
      <c r="D113" s="109">
        <v>0</v>
      </c>
      <c r="E113" s="109">
        <v>0</v>
      </c>
      <c r="F113" s="109">
        <v>7</v>
      </c>
      <c r="G113" s="109">
        <v>9</v>
      </c>
      <c r="H113" s="1">
        <v>7</v>
      </c>
      <c r="I113" s="1">
        <v>7</v>
      </c>
      <c r="J113" s="1">
        <v>9</v>
      </c>
      <c r="K113" s="1">
        <v>15</v>
      </c>
      <c r="L113" s="1">
        <v>15</v>
      </c>
      <c r="M113" s="1">
        <v>10</v>
      </c>
      <c r="N113" s="1">
        <v>10</v>
      </c>
      <c r="O113" s="104">
        <f t="shared" si="10"/>
        <v>89</v>
      </c>
    </row>
    <row r="114" spans="1:15">
      <c r="A114" s="108" t="s">
        <v>99</v>
      </c>
      <c r="B114" s="111">
        <v>0</v>
      </c>
      <c r="C114" s="109">
        <v>0</v>
      </c>
      <c r="D114" s="109">
        <v>0</v>
      </c>
      <c r="E114" s="109">
        <v>0</v>
      </c>
      <c r="F114" s="109">
        <v>0</v>
      </c>
      <c r="G114" s="109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04">
        <f t="shared" si="10"/>
        <v>0</v>
      </c>
    </row>
    <row r="115" spans="1:15">
      <c r="A115" s="108" t="s">
        <v>100</v>
      </c>
      <c r="B115" s="111">
        <v>0</v>
      </c>
      <c r="C115" s="109">
        <v>0</v>
      </c>
      <c r="D115" s="109">
        <v>0</v>
      </c>
      <c r="E115" s="109">
        <v>0</v>
      </c>
      <c r="F115" s="109">
        <v>0</v>
      </c>
      <c r="G115" s="109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04">
        <f t="shared" si="10"/>
        <v>0</v>
      </c>
    </row>
    <row r="116" spans="1:15" ht="15" thickBot="1">
      <c r="A116" s="108" t="s">
        <v>101</v>
      </c>
      <c r="B116" s="112">
        <v>0</v>
      </c>
      <c r="C116" s="109">
        <v>0</v>
      </c>
      <c r="D116" s="109">
        <v>0</v>
      </c>
      <c r="E116" s="109">
        <v>0</v>
      </c>
      <c r="F116" s="109">
        <v>0</v>
      </c>
      <c r="G116" s="109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04">
        <f t="shared" si="10"/>
        <v>0</v>
      </c>
    </row>
  </sheetData>
  <mergeCells count="25">
    <mergeCell ref="P76:Q76"/>
    <mergeCell ref="R76:S76"/>
    <mergeCell ref="P55:Q55"/>
    <mergeCell ref="P56:Q56"/>
    <mergeCell ref="R56:S56"/>
    <mergeCell ref="C61:N61"/>
    <mergeCell ref="P72:R73"/>
    <mergeCell ref="P75:Q75"/>
    <mergeCell ref="P32:R33"/>
    <mergeCell ref="P35:Q35"/>
    <mergeCell ref="P36:Q36"/>
    <mergeCell ref="R36:S36"/>
    <mergeCell ref="C41:N41"/>
    <mergeCell ref="P52:R53"/>
    <mergeCell ref="C21:N21"/>
    <mergeCell ref="C2:N2"/>
    <mergeCell ref="P14:R15"/>
    <mergeCell ref="P17:Q17"/>
    <mergeCell ref="P18:Q18"/>
    <mergeCell ref="R18:S18"/>
    <mergeCell ref="C82:N82"/>
    <mergeCell ref="P94:R95"/>
    <mergeCell ref="P98:Q98"/>
    <mergeCell ref="P99:Q99"/>
    <mergeCell ref="R99:S99"/>
  </mergeCells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3909-3583-4FBF-B8AB-36A377BACF4B}">
  <dimension ref="A1:S98"/>
  <sheetViews>
    <sheetView topLeftCell="A79" zoomScale="75" zoomScaleNormal="75" workbookViewId="0">
      <pane xSplit="2" ySplit="5" topLeftCell="H84" activePane="bottomRight" state="frozen"/>
      <selection activeCell="A79" sqref="A79"/>
      <selection pane="topRight" activeCell="C79" sqref="C79"/>
      <selection pane="bottomLeft" activeCell="A84" sqref="A84"/>
      <selection pane="bottomRight" activeCell="M109" sqref="M109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0.88671875" customWidth="1"/>
    <col min="10" max="10" width="11.109375" customWidth="1"/>
    <col min="15" max="15" width="10.88671875" style="51" customWidth="1"/>
    <col min="17" max="17" width="17.109375" customWidth="1"/>
  </cols>
  <sheetData>
    <row r="1" spans="1:18" ht="21.6" thickBot="1">
      <c r="A1" s="2" t="s">
        <v>74</v>
      </c>
    </row>
    <row r="2" spans="1:18" ht="15.6" thickTop="1" thickBot="1">
      <c r="B2">
        <v>4</v>
      </c>
      <c r="C2" s="127">
        <v>2020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8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49" t="s">
        <v>43</v>
      </c>
    </row>
    <row r="4" spans="1:18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18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18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18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18" s="86" customFormat="1" ht="15" thickBot="1">
      <c r="A8" s="80" t="s">
        <v>6</v>
      </c>
      <c r="B8" s="81">
        <f>B2*4</f>
        <v>16</v>
      </c>
      <c r="C8" s="32">
        <v>4</v>
      </c>
      <c r="D8" s="82">
        <v>4</v>
      </c>
      <c r="E8" s="83">
        <v>3</v>
      </c>
      <c r="F8" s="32">
        <v>5</v>
      </c>
      <c r="G8" s="82">
        <v>0</v>
      </c>
      <c r="H8" s="83">
        <v>6</v>
      </c>
      <c r="I8" s="32">
        <v>5</v>
      </c>
      <c r="J8" s="82">
        <v>7</v>
      </c>
      <c r="K8" s="83">
        <v>5</v>
      </c>
      <c r="L8" s="32">
        <v>8</v>
      </c>
      <c r="M8" s="82">
        <v>5</v>
      </c>
      <c r="N8" s="84">
        <v>3</v>
      </c>
      <c r="O8" s="85">
        <f>SUM(C8:N8)</f>
        <v>55</v>
      </c>
    </row>
    <row r="9" spans="1:18" ht="15" thickBot="1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4">
        <v>0</v>
      </c>
      <c r="O9" s="46">
        <f t="shared" ref="O9:O15" si="1">SUM(C9:N9)</f>
        <v>0</v>
      </c>
    </row>
    <row r="10" spans="1:18" ht="15" thickBot="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46">
        <f t="shared" si="1"/>
        <v>0</v>
      </c>
    </row>
    <row r="11" spans="1:18" ht="15" thickBot="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46">
        <f t="shared" si="1"/>
        <v>0</v>
      </c>
    </row>
    <row r="12" spans="1:18" ht="15" thickBot="1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46">
        <f t="shared" si="1"/>
        <v>0</v>
      </c>
    </row>
    <row r="13" spans="1:18" ht="15" thickBot="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46">
        <f t="shared" si="1"/>
        <v>0</v>
      </c>
    </row>
    <row r="14" spans="1:18" ht="15" thickBot="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46">
        <f t="shared" si="1"/>
        <v>0</v>
      </c>
      <c r="P14" s="130" t="s">
        <v>76</v>
      </c>
      <c r="Q14" s="130"/>
      <c r="R14" s="130"/>
    </row>
    <row r="15" spans="1:18" ht="15" thickBot="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46">
        <f t="shared" si="1"/>
        <v>0</v>
      </c>
      <c r="P15" s="130"/>
      <c r="Q15" s="130"/>
      <c r="R15" s="130"/>
    </row>
    <row r="16" spans="1:18" ht="18">
      <c r="A16" s="9" t="s">
        <v>30</v>
      </c>
      <c r="B16" s="11">
        <v>4</v>
      </c>
      <c r="C16" s="3">
        <v>0</v>
      </c>
      <c r="D16" s="1">
        <v>1</v>
      </c>
      <c r="E16" s="5">
        <v>0</v>
      </c>
      <c r="F16" s="3">
        <v>0</v>
      </c>
      <c r="G16" s="1">
        <v>0</v>
      </c>
      <c r="H16" s="5">
        <v>0</v>
      </c>
      <c r="I16" s="3">
        <v>0</v>
      </c>
      <c r="J16" s="1">
        <v>0</v>
      </c>
      <c r="K16" s="5">
        <v>0</v>
      </c>
      <c r="L16" s="3">
        <v>0</v>
      </c>
      <c r="M16" s="1">
        <v>0</v>
      </c>
      <c r="N16" s="4">
        <v>0</v>
      </c>
      <c r="O16" s="87">
        <f>SUM(C16:N16)</f>
        <v>1</v>
      </c>
      <c r="Q16" s="45"/>
    </row>
    <row r="17" spans="1:19" ht="18" thickBot="1">
      <c r="A17" s="10" t="s">
        <v>9</v>
      </c>
      <c r="B17" s="12"/>
      <c r="C17" s="27">
        <v>1277</v>
      </c>
      <c r="D17" s="27">
        <v>809</v>
      </c>
      <c r="E17" s="28">
        <v>1183</v>
      </c>
      <c r="F17" s="7">
        <v>613</v>
      </c>
      <c r="G17" s="6">
        <v>510</v>
      </c>
      <c r="H17" s="8">
        <v>571</v>
      </c>
      <c r="I17" s="7">
        <v>1552</v>
      </c>
      <c r="J17" s="6">
        <v>957</v>
      </c>
      <c r="K17" s="8">
        <v>781</v>
      </c>
      <c r="L17" s="7">
        <v>796</v>
      </c>
      <c r="M17" s="6">
        <v>796</v>
      </c>
      <c r="N17" s="14">
        <v>780</v>
      </c>
      <c r="O17" s="52">
        <f>SUM(C17:N17)</f>
        <v>10625</v>
      </c>
      <c r="P17" s="134"/>
      <c r="Q17" s="134"/>
    </row>
    <row r="18" spans="1:19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P18" s="131">
        <v>24934</v>
      </c>
      <c r="Q18" s="132"/>
      <c r="R18" s="133" t="s">
        <v>45</v>
      </c>
      <c r="S18" s="133"/>
    </row>
    <row r="20" spans="1:19" ht="21.6" thickBot="1">
      <c r="A20" s="2" t="s">
        <v>52</v>
      </c>
    </row>
    <row r="21" spans="1:19" ht="15.6" thickTop="1" thickBot="1">
      <c r="A21" s="58" t="s">
        <v>50</v>
      </c>
      <c r="B21" s="60">
        <v>3</v>
      </c>
      <c r="C21" s="127">
        <v>2017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9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49" t="s">
        <v>43</v>
      </c>
    </row>
    <row r="23" spans="1:19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19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19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19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19" ht="15" thickBot="1">
      <c r="A27" s="9" t="s">
        <v>49</v>
      </c>
      <c r="B27" s="11">
        <f>B21*4</f>
        <v>12</v>
      </c>
      <c r="C27" s="3">
        <v>0</v>
      </c>
      <c r="D27" s="1">
        <v>12</v>
      </c>
      <c r="E27" s="5">
        <v>1</v>
      </c>
      <c r="F27" s="3">
        <v>2</v>
      </c>
      <c r="G27" s="1">
        <v>2</v>
      </c>
      <c r="H27" s="5">
        <v>2</v>
      </c>
      <c r="I27" s="3">
        <v>4</v>
      </c>
      <c r="J27" s="1">
        <v>6</v>
      </c>
      <c r="K27" s="5">
        <v>3</v>
      </c>
      <c r="L27" s="3">
        <v>0</v>
      </c>
      <c r="M27" s="1">
        <v>6</v>
      </c>
      <c r="N27" s="4">
        <v>0</v>
      </c>
      <c r="O27" s="46">
        <f>SUM(C27:N27)</f>
        <v>38</v>
      </c>
    </row>
    <row r="28" spans="1:19">
      <c r="A28" s="9" t="s">
        <v>7</v>
      </c>
      <c r="B28" s="11">
        <v>0</v>
      </c>
      <c r="C28" s="3">
        <v>0</v>
      </c>
      <c r="D28" s="1">
        <v>0</v>
      </c>
      <c r="E28" s="5">
        <v>0</v>
      </c>
      <c r="F28" s="3">
        <v>0</v>
      </c>
      <c r="G28" s="1">
        <v>0</v>
      </c>
      <c r="H28" s="5">
        <v>0</v>
      </c>
      <c r="I28" s="3">
        <v>0</v>
      </c>
      <c r="J28" s="1">
        <v>0</v>
      </c>
      <c r="K28" s="5">
        <v>0</v>
      </c>
      <c r="L28" s="3">
        <v>0</v>
      </c>
      <c r="M28" s="1">
        <v>0</v>
      </c>
      <c r="N28" s="4">
        <v>0</v>
      </c>
      <c r="O28" s="50">
        <f>SUM(C28:N28)</f>
        <v>0</v>
      </c>
    </row>
    <row r="29" spans="1:19">
      <c r="A29" s="9" t="s">
        <v>8</v>
      </c>
      <c r="B29" s="11">
        <v>0</v>
      </c>
      <c r="C29" s="3">
        <v>0</v>
      </c>
      <c r="D29" s="1">
        <v>0</v>
      </c>
      <c r="E29" s="5">
        <v>0</v>
      </c>
      <c r="F29" s="3">
        <v>0</v>
      </c>
      <c r="G29" s="1">
        <v>0</v>
      </c>
      <c r="H29" s="5">
        <v>0</v>
      </c>
      <c r="I29" s="3">
        <v>0</v>
      </c>
      <c r="J29" s="1">
        <v>0</v>
      </c>
      <c r="K29" s="5">
        <v>0</v>
      </c>
      <c r="L29" s="3">
        <v>0</v>
      </c>
      <c r="M29" s="1">
        <v>0</v>
      </c>
      <c r="N29" s="4">
        <v>0</v>
      </c>
      <c r="O29" s="50">
        <f t="shared" ref="O29:O34" si="3">SUM(C29:N29)</f>
        <v>0</v>
      </c>
    </row>
    <row r="30" spans="1:19">
      <c r="A30" s="9" t="s">
        <v>13</v>
      </c>
      <c r="B30" s="11">
        <v>0</v>
      </c>
      <c r="C30" s="3">
        <v>0</v>
      </c>
      <c r="D30" s="1">
        <v>0</v>
      </c>
      <c r="E30" s="5">
        <v>0</v>
      </c>
      <c r="F30" s="3">
        <v>0</v>
      </c>
      <c r="G30" s="1">
        <v>0</v>
      </c>
      <c r="H30" s="5">
        <v>0</v>
      </c>
      <c r="I30" s="3">
        <v>0</v>
      </c>
      <c r="J30" s="1">
        <v>0</v>
      </c>
      <c r="K30" s="5">
        <v>0</v>
      </c>
      <c r="L30" s="3">
        <v>0</v>
      </c>
      <c r="M30" s="1">
        <v>0</v>
      </c>
      <c r="N30" s="4">
        <v>0</v>
      </c>
      <c r="O30" s="50">
        <f t="shared" si="3"/>
        <v>0</v>
      </c>
    </row>
    <row r="31" spans="1:19">
      <c r="A31" s="9" t="s">
        <v>14</v>
      </c>
      <c r="B31" s="11">
        <v>0</v>
      </c>
      <c r="C31" s="3">
        <v>0</v>
      </c>
      <c r="D31" s="1">
        <v>0</v>
      </c>
      <c r="E31" s="5">
        <v>0</v>
      </c>
      <c r="F31" s="3">
        <v>0</v>
      </c>
      <c r="G31" s="1">
        <v>0</v>
      </c>
      <c r="H31" s="5">
        <v>0</v>
      </c>
      <c r="I31" s="3">
        <v>0</v>
      </c>
      <c r="J31" s="1">
        <v>0</v>
      </c>
      <c r="K31" s="5">
        <v>0</v>
      </c>
      <c r="L31" s="3">
        <v>0</v>
      </c>
      <c r="M31" s="1">
        <v>0</v>
      </c>
      <c r="N31" s="4">
        <v>0</v>
      </c>
      <c r="O31" s="50">
        <f t="shared" si="3"/>
        <v>0</v>
      </c>
    </row>
    <row r="32" spans="1:19">
      <c r="A32" s="9" t="s">
        <v>15</v>
      </c>
      <c r="B32" s="11">
        <v>0</v>
      </c>
      <c r="C32" s="3">
        <v>0</v>
      </c>
      <c r="D32" s="1">
        <v>0</v>
      </c>
      <c r="E32" s="5">
        <v>0</v>
      </c>
      <c r="F32" s="3">
        <v>0</v>
      </c>
      <c r="G32" s="1">
        <v>0</v>
      </c>
      <c r="H32" s="5">
        <v>0</v>
      </c>
      <c r="I32" s="3">
        <v>0</v>
      </c>
      <c r="J32" s="1">
        <v>0</v>
      </c>
      <c r="K32" s="5">
        <v>0</v>
      </c>
      <c r="L32" s="3">
        <v>0</v>
      </c>
      <c r="M32" s="1">
        <v>0</v>
      </c>
      <c r="N32" s="4">
        <v>0</v>
      </c>
      <c r="O32" s="50">
        <f t="shared" si="3"/>
        <v>0</v>
      </c>
      <c r="P32" s="130" t="s">
        <v>46</v>
      </c>
      <c r="Q32" s="130"/>
      <c r="R32" s="130"/>
    </row>
    <row r="33" spans="1:19">
      <c r="A33" s="9" t="s">
        <v>4</v>
      </c>
      <c r="B33" s="11">
        <v>0</v>
      </c>
      <c r="C33" s="3">
        <v>0</v>
      </c>
      <c r="D33" s="1">
        <v>0</v>
      </c>
      <c r="E33" s="5">
        <v>0</v>
      </c>
      <c r="F33" s="3">
        <v>0</v>
      </c>
      <c r="G33" s="1">
        <v>0</v>
      </c>
      <c r="H33" s="5">
        <v>0</v>
      </c>
      <c r="I33" s="3">
        <v>0</v>
      </c>
      <c r="J33" s="1">
        <v>0</v>
      </c>
      <c r="K33" s="5">
        <v>0</v>
      </c>
      <c r="L33" s="3">
        <v>0</v>
      </c>
      <c r="M33" s="1">
        <v>0</v>
      </c>
      <c r="N33" s="4">
        <v>0</v>
      </c>
      <c r="O33" s="50">
        <f t="shared" si="3"/>
        <v>0</v>
      </c>
      <c r="P33" s="130"/>
      <c r="Q33" s="130"/>
      <c r="R33" s="130"/>
    </row>
    <row r="34" spans="1:19" ht="18">
      <c r="A34" s="9" t="s">
        <v>12</v>
      </c>
      <c r="B34" s="11">
        <v>0</v>
      </c>
      <c r="C34" s="3">
        <v>0</v>
      </c>
      <c r="D34" s="1">
        <v>0</v>
      </c>
      <c r="E34" s="5">
        <v>0</v>
      </c>
      <c r="F34" s="3">
        <v>0</v>
      </c>
      <c r="G34" s="1">
        <v>0</v>
      </c>
      <c r="H34" s="5">
        <v>0</v>
      </c>
      <c r="I34" s="3">
        <v>0</v>
      </c>
      <c r="J34" s="1">
        <v>0</v>
      </c>
      <c r="K34" s="5">
        <v>0</v>
      </c>
      <c r="L34" s="3">
        <v>0</v>
      </c>
      <c r="M34" s="1">
        <v>0</v>
      </c>
      <c r="N34" s="4">
        <v>0</v>
      </c>
      <c r="O34" s="50">
        <f t="shared" si="3"/>
        <v>0</v>
      </c>
      <c r="Q34" s="45">
        <f>P18/2</f>
        <v>12467</v>
      </c>
    </row>
    <row r="35" spans="1:19" ht="18" thickBot="1">
      <c r="A35" s="9" t="s">
        <v>30</v>
      </c>
      <c r="B35" s="11" t="s">
        <v>35</v>
      </c>
      <c r="C35" s="3">
        <v>1</v>
      </c>
      <c r="D35" s="1">
        <v>0</v>
      </c>
      <c r="E35" s="5">
        <v>0</v>
      </c>
      <c r="F35" s="3">
        <v>0</v>
      </c>
      <c r="G35" s="1">
        <v>0</v>
      </c>
      <c r="H35" s="5">
        <v>0</v>
      </c>
      <c r="I35" s="3">
        <v>0</v>
      </c>
      <c r="J35" s="1">
        <v>0</v>
      </c>
      <c r="K35" s="5">
        <v>0</v>
      </c>
      <c r="L35" s="3">
        <v>1</v>
      </c>
      <c r="M35" s="1">
        <v>0</v>
      </c>
      <c r="N35" s="4">
        <v>0</v>
      </c>
      <c r="O35" s="50">
        <f>SUM(C35:N35)</f>
        <v>2</v>
      </c>
      <c r="P35" s="134"/>
      <c r="Q35" s="134"/>
    </row>
    <row r="36" spans="1:19" ht="18.600000000000001" thickBot="1">
      <c r="A36" s="10" t="s">
        <v>9</v>
      </c>
      <c r="B36" s="12"/>
      <c r="C36" s="27">
        <v>652</v>
      </c>
      <c r="D36" s="27">
        <v>661</v>
      </c>
      <c r="E36" s="28">
        <v>628.5</v>
      </c>
      <c r="F36" s="7">
        <v>627</v>
      </c>
      <c r="G36" s="6">
        <v>662</v>
      </c>
      <c r="H36" s="8">
        <v>655</v>
      </c>
      <c r="I36" s="7">
        <v>615</v>
      </c>
      <c r="J36" s="6">
        <v>623</v>
      </c>
      <c r="K36" s="8">
        <v>641.5</v>
      </c>
      <c r="L36" s="7">
        <v>660</v>
      </c>
      <c r="M36" s="6">
        <v>647</v>
      </c>
      <c r="N36" s="14">
        <v>643.5</v>
      </c>
      <c r="O36" s="52">
        <f>SUM(C36:N36)</f>
        <v>7715.5</v>
      </c>
      <c r="P36" s="131">
        <f>Q34-O36</f>
        <v>4751.5</v>
      </c>
      <c r="Q36" s="132"/>
      <c r="R36" s="133" t="s">
        <v>45</v>
      </c>
      <c r="S36" s="133"/>
    </row>
    <row r="37" spans="1:19" ht="15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40" spans="1:19" ht="21.6" thickBot="1">
      <c r="A40" s="2" t="s">
        <v>60</v>
      </c>
    </row>
    <row r="41" spans="1:19" ht="15.6" thickTop="1" thickBot="1">
      <c r="A41" s="58" t="s">
        <v>50</v>
      </c>
      <c r="B41" s="60">
        <v>3</v>
      </c>
      <c r="C41" s="127">
        <v>2018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</row>
    <row r="42" spans="1:19" ht="15.6" thickTop="1" thickBot="1">
      <c r="A42" s="15" t="s">
        <v>0</v>
      </c>
      <c r="B42" s="16" t="s">
        <v>10</v>
      </c>
      <c r="C42" s="17" t="s">
        <v>16</v>
      </c>
      <c r="D42" s="18" t="s">
        <v>17</v>
      </c>
      <c r="E42" s="19" t="s">
        <v>18</v>
      </c>
      <c r="F42" s="17" t="s">
        <v>19</v>
      </c>
      <c r="G42" s="18" t="s">
        <v>20</v>
      </c>
      <c r="H42" s="19" t="s">
        <v>21</v>
      </c>
      <c r="I42" s="17" t="s">
        <v>22</v>
      </c>
      <c r="J42" s="18" t="s">
        <v>23</v>
      </c>
      <c r="K42" s="19" t="s">
        <v>24</v>
      </c>
      <c r="L42" s="17" t="s">
        <v>25</v>
      </c>
      <c r="M42" s="18" t="s">
        <v>26</v>
      </c>
      <c r="N42" s="20" t="s">
        <v>27</v>
      </c>
      <c r="O42" s="49" t="s">
        <v>43</v>
      </c>
    </row>
    <row r="43" spans="1:19" ht="15" thickBot="1">
      <c r="A43" s="9" t="s">
        <v>1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ref="O43:O46" si="4">SUM(C43:N43)</f>
        <v>0</v>
      </c>
    </row>
    <row r="44" spans="1:19" ht="15" thickBot="1">
      <c r="A44" s="9" t="s">
        <v>2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19" ht="15" thickBot="1">
      <c r="A45" s="9" t="s">
        <v>5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19" ht="15" thickBot="1">
      <c r="A46" s="9" t="s">
        <v>3</v>
      </c>
      <c r="B46" s="11">
        <v>0</v>
      </c>
      <c r="C46" s="3">
        <v>0</v>
      </c>
      <c r="D46" s="1">
        <v>0</v>
      </c>
      <c r="E46" s="5">
        <v>0</v>
      </c>
      <c r="F46" s="3">
        <v>0</v>
      </c>
      <c r="G46" s="1">
        <v>0</v>
      </c>
      <c r="H46" s="5">
        <v>0</v>
      </c>
      <c r="I46" s="3">
        <v>0</v>
      </c>
      <c r="J46" s="1">
        <v>0</v>
      </c>
      <c r="K46" s="5">
        <v>0</v>
      </c>
      <c r="L46" s="3">
        <v>0</v>
      </c>
      <c r="M46" s="1">
        <v>0</v>
      </c>
      <c r="N46" s="4">
        <v>0</v>
      </c>
      <c r="O46" s="46">
        <f t="shared" si="4"/>
        <v>0</v>
      </c>
    </row>
    <row r="47" spans="1:19" ht="15" thickBot="1">
      <c r="A47" s="9" t="s">
        <v>49</v>
      </c>
      <c r="B47" s="11">
        <f>B41*4</f>
        <v>12</v>
      </c>
      <c r="C47" s="3">
        <v>0</v>
      </c>
      <c r="D47" s="1">
        <v>0</v>
      </c>
      <c r="E47" s="5">
        <v>0</v>
      </c>
      <c r="F47" s="3">
        <v>0</v>
      </c>
      <c r="G47" s="1">
        <v>0</v>
      </c>
      <c r="H47" s="5">
        <v>9</v>
      </c>
      <c r="I47" s="3">
        <v>0</v>
      </c>
      <c r="J47" s="1">
        <v>0</v>
      </c>
      <c r="K47" s="5">
        <v>0</v>
      </c>
      <c r="L47" s="3">
        <v>0</v>
      </c>
      <c r="M47" s="1">
        <v>0</v>
      </c>
      <c r="N47" s="4">
        <v>0</v>
      </c>
      <c r="O47" s="46">
        <f>SUM(C47:N47)</f>
        <v>9</v>
      </c>
    </row>
    <row r="48" spans="1:19">
      <c r="A48" s="9" t="s">
        <v>7</v>
      </c>
      <c r="B48" s="11">
        <v>0</v>
      </c>
      <c r="C48" s="3">
        <v>0</v>
      </c>
      <c r="D48" s="1">
        <v>0</v>
      </c>
      <c r="E48" s="5">
        <v>0</v>
      </c>
      <c r="F48" s="3">
        <v>0</v>
      </c>
      <c r="G48" s="1">
        <v>0</v>
      </c>
      <c r="H48" s="5">
        <v>0</v>
      </c>
      <c r="I48" s="3">
        <v>0</v>
      </c>
      <c r="J48" s="1">
        <v>0</v>
      </c>
      <c r="K48" s="5">
        <v>0</v>
      </c>
      <c r="L48" s="3">
        <v>0</v>
      </c>
      <c r="M48" s="1">
        <v>0</v>
      </c>
      <c r="N48" s="4">
        <v>0</v>
      </c>
      <c r="O48" s="50">
        <f>SUM(C48:N48)</f>
        <v>0</v>
      </c>
    </row>
    <row r="49" spans="1:19">
      <c r="A49" s="9" t="s">
        <v>8</v>
      </c>
      <c r="B49" s="11">
        <v>0</v>
      </c>
      <c r="C49" s="3">
        <v>0</v>
      </c>
      <c r="D49" s="1">
        <v>0</v>
      </c>
      <c r="E49" s="5">
        <v>0</v>
      </c>
      <c r="F49" s="3">
        <v>0</v>
      </c>
      <c r="G49" s="1">
        <v>0</v>
      </c>
      <c r="H49" s="5">
        <v>0</v>
      </c>
      <c r="I49" s="3">
        <v>0</v>
      </c>
      <c r="J49" s="1">
        <v>0</v>
      </c>
      <c r="K49" s="5">
        <v>0</v>
      </c>
      <c r="L49" s="3">
        <v>0</v>
      </c>
      <c r="M49" s="1">
        <v>0</v>
      </c>
      <c r="N49" s="4">
        <v>0</v>
      </c>
      <c r="O49" s="50">
        <f t="shared" ref="O49:O54" si="5">SUM(C49:N49)</f>
        <v>0</v>
      </c>
    </row>
    <row r="50" spans="1:19">
      <c r="A50" s="9" t="s">
        <v>13</v>
      </c>
      <c r="B50" s="11">
        <v>0</v>
      </c>
      <c r="C50" s="3">
        <v>0</v>
      </c>
      <c r="D50" s="1">
        <v>0</v>
      </c>
      <c r="E50" s="5">
        <v>0</v>
      </c>
      <c r="F50" s="3">
        <v>0</v>
      </c>
      <c r="G50" s="1">
        <v>0</v>
      </c>
      <c r="H50" s="5">
        <v>0</v>
      </c>
      <c r="I50" s="3">
        <v>0</v>
      </c>
      <c r="J50" s="1">
        <v>0</v>
      </c>
      <c r="K50" s="5">
        <v>0</v>
      </c>
      <c r="L50" s="3">
        <v>0</v>
      </c>
      <c r="M50" s="1">
        <v>0</v>
      </c>
      <c r="N50" s="4">
        <v>0</v>
      </c>
      <c r="O50" s="50">
        <f t="shared" si="5"/>
        <v>0</v>
      </c>
    </row>
    <row r="51" spans="1:19">
      <c r="A51" s="9" t="s">
        <v>14</v>
      </c>
      <c r="B51" s="11">
        <v>0</v>
      </c>
      <c r="C51" s="3">
        <v>0</v>
      </c>
      <c r="D51" s="1">
        <v>0</v>
      </c>
      <c r="E51" s="5">
        <v>0</v>
      </c>
      <c r="F51" s="3">
        <v>0</v>
      </c>
      <c r="G51" s="1">
        <v>0</v>
      </c>
      <c r="H51" s="5">
        <v>0</v>
      </c>
      <c r="I51" s="3">
        <v>0</v>
      </c>
      <c r="J51" s="1">
        <v>0</v>
      </c>
      <c r="K51" s="5">
        <v>0</v>
      </c>
      <c r="L51" s="3">
        <v>0</v>
      </c>
      <c r="M51" s="1">
        <v>0</v>
      </c>
      <c r="N51" s="4">
        <v>0</v>
      </c>
      <c r="O51" s="50">
        <f t="shared" si="5"/>
        <v>0</v>
      </c>
    </row>
    <row r="52" spans="1:19">
      <c r="A52" s="9" t="s">
        <v>15</v>
      </c>
      <c r="B52" s="11">
        <v>0</v>
      </c>
      <c r="C52" s="3">
        <v>0</v>
      </c>
      <c r="D52" s="1">
        <v>0</v>
      </c>
      <c r="E52" s="5">
        <v>0</v>
      </c>
      <c r="F52" s="3">
        <v>0</v>
      </c>
      <c r="G52" s="1">
        <v>0</v>
      </c>
      <c r="H52" s="5">
        <v>0</v>
      </c>
      <c r="I52" s="3">
        <v>0</v>
      </c>
      <c r="J52" s="1">
        <v>0</v>
      </c>
      <c r="K52" s="5">
        <v>0</v>
      </c>
      <c r="L52" s="3">
        <v>0</v>
      </c>
      <c r="M52" s="1">
        <v>0</v>
      </c>
      <c r="N52" s="4">
        <v>0</v>
      </c>
      <c r="O52" s="50">
        <f t="shared" si="5"/>
        <v>0</v>
      </c>
      <c r="P52" s="130" t="s">
        <v>46</v>
      </c>
      <c r="Q52" s="130"/>
      <c r="R52" s="130"/>
    </row>
    <row r="53" spans="1:19">
      <c r="A53" s="9" t="s">
        <v>4</v>
      </c>
      <c r="B53" s="11">
        <v>0</v>
      </c>
      <c r="C53" s="3">
        <v>0</v>
      </c>
      <c r="D53" s="1">
        <v>0</v>
      </c>
      <c r="E53" s="5">
        <v>0</v>
      </c>
      <c r="F53" s="3">
        <v>0</v>
      </c>
      <c r="G53" s="1">
        <v>0</v>
      </c>
      <c r="H53" s="5">
        <v>0</v>
      </c>
      <c r="I53" s="3">
        <v>0</v>
      </c>
      <c r="J53" s="1">
        <v>0</v>
      </c>
      <c r="K53" s="5">
        <v>0</v>
      </c>
      <c r="L53" s="3">
        <v>0</v>
      </c>
      <c r="M53" s="1">
        <v>0</v>
      </c>
      <c r="N53" s="4">
        <v>0</v>
      </c>
      <c r="O53" s="50">
        <f t="shared" si="5"/>
        <v>0</v>
      </c>
      <c r="P53" s="130"/>
      <c r="Q53" s="130"/>
      <c r="R53" s="130"/>
    </row>
    <row r="54" spans="1:19" ht="18">
      <c r="A54" s="9" t="s">
        <v>12</v>
      </c>
      <c r="B54" s="11">
        <v>0</v>
      </c>
      <c r="C54" s="3">
        <v>0</v>
      </c>
      <c r="D54" s="1">
        <v>0</v>
      </c>
      <c r="E54" s="5">
        <v>0</v>
      </c>
      <c r="F54" s="3">
        <v>0</v>
      </c>
      <c r="G54" s="1">
        <v>0</v>
      </c>
      <c r="H54" s="5">
        <v>0</v>
      </c>
      <c r="I54" s="3">
        <v>0</v>
      </c>
      <c r="J54" s="1">
        <v>0</v>
      </c>
      <c r="K54" s="5">
        <v>0</v>
      </c>
      <c r="L54" s="3">
        <v>0</v>
      </c>
      <c r="M54" s="1">
        <v>0</v>
      </c>
      <c r="N54" s="4">
        <v>0</v>
      </c>
      <c r="O54" s="50">
        <f t="shared" si="5"/>
        <v>0</v>
      </c>
      <c r="Q54" s="57">
        <f>(B41*8*22*12)+O36+O17</f>
        <v>24676.5</v>
      </c>
    </row>
    <row r="55" spans="1:19" ht="18" thickBot="1">
      <c r="A55" s="9" t="s">
        <v>30</v>
      </c>
      <c r="B55" s="11">
        <v>2</v>
      </c>
      <c r="C55" s="3">
        <v>0</v>
      </c>
      <c r="D55" s="1">
        <v>0</v>
      </c>
      <c r="E55" s="5">
        <v>1</v>
      </c>
      <c r="F55" s="3">
        <v>0</v>
      </c>
      <c r="G55" s="1">
        <v>0</v>
      </c>
      <c r="H55" s="5">
        <v>0</v>
      </c>
      <c r="I55" s="3">
        <v>0</v>
      </c>
      <c r="J55" s="1">
        <v>0</v>
      </c>
      <c r="K55" s="5">
        <v>0</v>
      </c>
      <c r="L55" s="3">
        <v>0</v>
      </c>
      <c r="M55" s="1">
        <v>0</v>
      </c>
      <c r="N55" s="4">
        <v>0</v>
      </c>
      <c r="O55" s="50">
        <f>SUM(C55:N55)</f>
        <v>1</v>
      </c>
      <c r="P55" s="134"/>
      <c r="Q55" s="134"/>
    </row>
    <row r="56" spans="1:19" ht="18.600000000000001" thickBot="1">
      <c r="A56" s="10" t="s">
        <v>9</v>
      </c>
      <c r="B56" s="12"/>
      <c r="C56" s="27">
        <v>626</v>
      </c>
      <c r="D56" s="27">
        <v>609</v>
      </c>
      <c r="E56" s="28">
        <v>572</v>
      </c>
      <c r="F56" s="7">
        <v>496</v>
      </c>
      <c r="G56" s="6">
        <v>560</v>
      </c>
      <c r="H56" s="73">
        <v>528.5</v>
      </c>
      <c r="I56" s="7">
        <v>643</v>
      </c>
      <c r="J56" s="6">
        <v>659</v>
      </c>
      <c r="K56" s="8">
        <v>682</v>
      </c>
      <c r="L56" s="7">
        <v>593</v>
      </c>
      <c r="M56" s="6">
        <v>616</v>
      </c>
      <c r="N56" s="14">
        <v>606.5</v>
      </c>
      <c r="O56" s="52">
        <f>SUM(C56:N56)</f>
        <v>7191</v>
      </c>
      <c r="P56" s="131">
        <f>O56+O36+O17</f>
        <v>25531.5</v>
      </c>
      <c r="Q56" s="132"/>
      <c r="R56" s="133" t="s">
        <v>45</v>
      </c>
      <c r="S56" s="133"/>
    </row>
    <row r="57" spans="1:19" ht="15" thickTop="1"/>
    <row r="60" spans="1:19" ht="21.6" thickBot="1">
      <c r="A60" s="2" t="s">
        <v>68</v>
      </c>
    </row>
    <row r="61" spans="1:19" ht="15.6" thickTop="1" thickBot="1">
      <c r="A61" s="58" t="s">
        <v>50</v>
      </c>
      <c r="B61" s="60">
        <v>3</v>
      </c>
      <c r="C61" s="127">
        <v>2019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9"/>
    </row>
    <row r="62" spans="1:19" ht="15.6" thickTop="1" thickBot="1">
      <c r="A62" s="15" t="s">
        <v>0</v>
      </c>
      <c r="B62" s="16" t="s">
        <v>10</v>
      </c>
      <c r="C62" s="17" t="s">
        <v>16</v>
      </c>
      <c r="D62" s="18" t="s">
        <v>17</v>
      </c>
      <c r="E62" s="19" t="s">
        <v>18</v>
      </c>
      <c r="F62" s="17" t="s">
        <v>19</v>
      </c>
      <c r="G62" s="18" t="s">
        <v>20</v>
      </c>
      <c r="H62" s="19" t="s">
        <v>21</v>
      </c>
      <c r="I62" s="17" t="s">
        <v>22</v>
      </c>
      <c r="J62" s="18" t="s">
        <v>23</v>
      </c>
      <c r="K62" s="19" t="s">
        <v>24</v>
      </c>
      <c r="L62" s="17" t="s">
        <v>25</v>
      </c>
      <c r="M62" s="18" t="s">
        <v>26</v>
      </c>
      <c r="N62" s="20" t="s">
        <v>27</v>
      </c>
      <c r="O62" s="49" t="s">
        <v>43</v>
      </c>
    </row>
    <row r="63" spans="1:19" ht="15" thickBot="1">
      <c r="A63" s="9" t="s">
        <v>1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ref="O63:O66" si="6">SUM(C63:N63)</f>
        <v>0</v>
      </c>
    </row>
    <row r="64" spans="1:19" ht="15" thickBot="1">
      <c r="A64" s="9" t="s">
        <v>2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19" ht="15" thickBot="1">
      <c r="A65" s="9" t="s">
        <v>5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19" ht="15" thickBot="1">
      <c r="A66" s="9" t="s">
        <v>3</v>
      </c>
      <c r="B66" s="11">
        <v>0</v>
      </c>
      <c r="C66" s="3">
        <v>0</v>
      </c>
      <c r="D66" s="1">
        <v>0</v>
      </c>
      <c r="E66" s="5">
        <v>0</v>
      </c>
      <c r="F66" s="3">
        <v>0</v>
      </c>
      <c r="G66" s="1">
        <v>0</v>
      </c>
      <c r="H66" s="5">
        <v>0</v>
      </c>
      <c r="I66" s="3">
        <v>0</v>
      </c>
      <c r="J66" s="1">
        <v>0</v>
      </c>
      <c r="K66" s="5">
        <v>0</v>
      </c>
      <c r="L66" s="3">
        <v>0</v>
      </c>
      <c r="M66" s="1">
        <v>0</v>
      </c>
      <c r="N66" s="4">
        <v>0</v>
      </c>
      <c r="O66" s="46">
        <f t="shared" si="6"/>
        <v>0</v>
      </c>
    </row>
    <row r="67" spans="1:19" ht="15" thickBot="1">
      <c r="A67" s="9" t="s">
        <v>49</v>
      </c>
      <c r="B67" s="11">
        <f>B61*4</f>
        <v>12</v>
      </c>
      <c r="C67" s="3">
        <v>0</v>
      </c>
      <c r="D67" s="1">
        <v>0</v>
      </c>
      <c r="E67" s="5">
        <v>0</v>
      </c>
      <c r="F67" s="3">
        <v>0</v>
      </c>
      <c r="G67" s="1">
        <v>0</v>
      </c>
      <c r="H67" s="5">
        <v>0</v>
      </c>
      <c r="I67" s="3">
        <v>0</v>
      </c>
      <c r="J67" s="1">
        <v>0</v>
      </c>
      <c r="K67" s="5">
        <v>0</v>
      </c>
      <c r="L67" s="3">
        <v>0</v>
      </c>
      <c r="M67" s="1">
        <v>0</v>
      </c>
      <c r="N67" s="4">
        <v>0</v>
      </c>
      <c r="O67" s="46">
        <f>SUM(C67:N67)</f>
        <v>0</v>
      </c>
    </row>
    <row r="68" spans="1:19">
      <c r="A68" s="9" t="s">
        <v>7</v>
      </c>
      <c r="B68" s="11">
        <v>0</v>
      </c>
      <c r="C68" s="3">
        <v>0</v>
      </c>
      <c r="D68" s="1">
        <v>0</v>
      </c>
      <c r="E68" s="5">
        <v>0</v>
      </c>
      <c r="F68" s="3">
        <v>0</v>
      </c>
      <c r="G68" s="1">
        <v>0</v>
      </c>
      <c r="H68" s="5">
        <v>0</v>
      </c>
      <c r="I68" s="3">
        <v>0</v>
      </c>
      <c r="J68" s="1">
        <v>0</v>
      </c>
      <c r="K68" s="5">
        <v>0</v>
      </c>
      <c r="L68" s="3">
        <v>0</v>
      </c>
      <c r="M68" s="1">
        <v>0</v>
      </c>
      <c r="N68" s="4">
        <v>0</v>
      </c>
      <c r="O68" s="50">
        <f>SUM(C68:N68)</f>
        <v>0</v>
      </c>
    </row>
    <row r="69" spans="1:19">
      <c r="A69" s="9" t="s">
        <v>8</v>
      </c>
      <c r="B69" s="11">
        <v>0</v>
      </c>
      <c r="C69" s="3">
        <v>0</v>
      </c>
      <c r="D69" s="1">
        <v>0</v>
      </c>
      <c r="E69" s="5">
        <v>0</v>
      </c>
      <c r="F69" s="3">
        <v>0</v>
      </c>
      <c r="G69" s="1">
        <v>0</v>
      </c>
      <c r="H69" s="5">
        <v>0</v>
      </c>
      <c r="I69" s="3">
        <v>0</v>
      </c>
      <c r="J69" s="1">
        <v>0</v>
      </c>
      <c r="K69" s="5">
        <v>0</v>
      </c>
      <c r="L69" s="3">
        <v>0</v>
      </c>
      <c r="M69" s="1">
        <v>0</v>
      </c>
      <c r="N69" s="4">
        <v>0</v>
      </c>
      <c r="O69" s="50">
        <f t="shared" ref="O69:O74" si="7">SUM(C69:N69)</f>
        <v>0</v>
      </c>
    </row>
    <row r="70" spans="1:19">
      <c r="A70" s="9" t="s">
        <v>13</v>
      </c>
      <c r="B70" s="11">
        <v>0</v>
      </c>
      <c r="C70" s="3">
        <v>0</v>
      </c>
      <c r="D70" s="1">
        <v>0</v>
      </c>
      <c r="E70" s="5">
        <v>0</v>
      </c>
      <c r="F70" s="3">
        <v>0</v>
      </c>
      <c r="G70" s="1">
        <v>0</v>
      </c>
      <c r="H70" s="5">
        <v>0</v>
      </c>
      <c r="I70" s="3">
        <v>0</v>
      </c>
      <c r="J70" s="1">
        <v>0</v>
      </c>
      <c r="K70" s="5">
        <v>0</v>
      </c>
      <c r="L70" s="3">
        <v>0</v>
      </c>
      <c r="M70" s="1">
        <v>0</v>
      </c>
      <c r="N70" s="4">
        <v>0</v>
      </c>
      <c r="O70" s="50">
        <f t="shared" si="7"/>
        <v>0</v>
      </c>
    </row>
    <row r="71" spans="1:19">
      <c r="A71" s="9" t="s">
        <v>14</v>
      </c>
      <c r="B71" s="11">
        <v>0</v>
      </c>
      <c r="C71" s="3">
        <v>0</v>
      </c>
      <c r="D71" s="1">
        <v>0</v>
      </c>
      <c r="E71" s="5">
        <v>0</v>
      </c>
      <c r="F71" s="3">
        <v>0</v>
      </c>
      <c r="G71" s="1">
        <v>0</v>
      </c>
      <c r="H71" s="5">
        <v>0</v>
      </c>
      <c r="I71" s="3">
        <v>0</v>
      </c>
      <c r="J71" s="1">
        <v>0</v>
      </c>
      <c r="K71" s="5">
        <v>0</v>
      </c>
      <c r="L71" s="3">
        <v>0</v>
      </c>
      <c r="M71" s="1">
        <v>0</v>
      </c>
      <c r="N71" s="4">
        <v>0</v>
      </c>
      <c r="O71" s="50">
        <f t="shared" si="7"/>
        <v>0</v>
      </c>
    </row>
    <row r="72" spans="1:19">
      <c r="A72" s="9" t="s">
        <v>15</v>
      </c>
      <c r="B72" s="11">
        <v>0</v>
      </c>
      <c r="C72" s="3">
        <v>0</v>
      </c>
      <c r="D72" s="1">
        <v>0</v>
      </c>
      <c r="E72" s="5">
        <v>0</v>
      </c>
      <c r="F72" s="3">
        <v>0</v>
      </c>
      <c r="G72" s="1">
        <v>0</v>
      </c>
      <c r="H72" s="5">
        <v>0</v>
      </c>
      <c r="I72" s="3">
        <v>0</v>
      </c>
      <c r="J72" s="1">
        <v>0</v>
      </c>
      <c r="K72" s="5">
        <v>0</v>
      </c>
      <c r="L72" s="3">
        <v>0</v>
      </c>
      <c r="M72" s="1">
        <v>0</v>
      </c>
      <c r="N72" s="4">
        <v>0</v>
      </c>
      <c r="O72" s="50">
        <f t="shared" si="7"/>
        <v>0</v>
      </c>
      <c r="P72" s="130" t="s">
        <v>46</v>
      </c>
      <c r="Q72" s="130"/>
      <c r="R72" s="130"/>
    </row>
    <row r="73" spans="1:19">
      <c r="A73" s="9" t="s">
        <v>4</v>
      </c>
      <c r="B73" s="11">
        <v>0</v>
      </c>
      <c r="C73" s="3">
        <v>0</v>
      </c>
      <c r="D73" s="1">
        <v>0</v>
      </c>
      <c r="E73" s="5">
        <v>0</v>
      </c>
      <c r="F73" s="3">
        <v>0</v>
      </c>
      <c r="G73" s="1">
        <v>0</v>
      </c>
      <c r="H73" s="5">
        <v>0</v>
      </c>
      <c r="I73" s="3">
        <v>0</v>
      </c>
      <c r="J73" s="1">
        <v>0</v>
      </c>
      <c r="K73" s="5">
        <v>0</v>
      </c>
      <c r="L73" s="3">
        <v>0</v>
      </c>
      <c r="M73" s="1">
        <v>0</v>
      </c>
      <c r="N73" s="4">
        <v>0</v>
      </c>
      <c r="O73" s="50">
        <f t="shared" si="7"/>
        <v>0</v>
      </c>
      <c r="P73" s="130"/>
      <c r="Q73" s="130"/>
      <c r="R73" s="130"/>
    </row>
    <row r="74" spans="1:19" ht="18">
      <c r="A74" s="9" t="s">
        <v>12</v>
      </c>
      <c r="B74" s="11">
        <v>0</v>
      </c>
      <c r="C74" s="3">
        <v>0</v>
      </c>
      <c r="D74" s="1">
        <v>0</v>
      </c>
      <c r="E74" s="5">
        <v>0</v>
      </c>
      <c r="F74" s="3">
        <v>0</v>
      </c>
      <c r="G74" s="1">
        <v>0</v>
      </c>
      <c r="H74" s="5">
        <v>0</v>
      </c>
      <c r="I74" s="3">
        <v>0</v>
      </c>
      <c r="J74" s="1">
        <v>0</v>
      </c>
      <c r="K74" s="5">
        <v>0</v>
      </c>
      <c r="L74" s="3">
        <v>0</v>
      </c>
      <c r="M74" s="1">
        <v>0</v>
      </c>
      <c r="N74" s="4">
        <v>0</v>
      </c>
      <c r="O74" s="50">
        <f t="shared" si="7"/>
        <v>0</v>
      </c>
      <c r="Q74" s="76">
        <f>(B61*8*22*12)+P56</f>
        <v>31867.5</v>
      </c>
    </row>
    <row r="75" spans="1:19" ht="18" thickBot="1">
      <c r="A75" s="9" t="s">
        <v>30</v>
      </c>
      <c r="B75" s="11">
        <v>2</v>
      </c>
      <c r="C75" s="3">
        <v>0</v>
      </c>
      <c r="D75" s="1">
        <v>0</v>
      </c>
      <c r="E75" s="5">
        <v>0</v>
      </c>
      <c r="F75" s="3">
        <v>0</v>
      </c>
      <c r="G75" s="1">
        <v>0</v>
      </c>
      <c r="H75" s="5">
        <v>0</v>
      </c>
      <c r="I75" s="3">
        <v>0</v>
      </c>
      <c r="J75" s="1">
        <v>0</v>
      </c>
      <c r="K75" s="5">
        <v>0</v>
      </c>
      <c r="L75" s="3">
        <v>0</v>
      </c>
      <c r="M75" s="1">
        <v>0</v>
      </c>
      <c r="N75" s="4">
        <v>0</v>
      </c>
      <c r="O75" s="50">
        <f>SUM(C75:N75)</f>
        <v>0</v>
      </c>
      <c r="P75" s="134"/>
      <c r="Q75" s="134"/>
    </row>
    <row r="76" spans="1:19" ht="18.600000000000001" thickBot="1">
      <c r="A76" s="10" t="s">
        <v>9</v>
      </c>
      <c r="B76" s="77">
        <f>Q74</f>
        <v>31867.5</v>
      </c>
      <c r="C76" s="27">
        <v>647</v>
      </c>
      <c r="D76" s="27">
        <v>596.5</v>
      </c>
      <c r="E76" s="27">
        <v>523</v>
      </c>
      <c r="F76" s="27">
        <v>611.5</v>
      </c>
      <c r="G76" s="27">
        <v>646</v>
      </c>
      <c r="H76" s="27">
        <v>872</v>
      </c>
      <c r="I76" s="27">
        <v>944.5</v>
      </c>
      <c r="J76" s="27">
        <v>873.5</v>
      </c>
      <c r="K76" s="27">
        <v>0</v>
      </c>
      <c r="L76" s="27">
        <v>0</v>
      </c>
      <c r="M76" s="27">
        <v>0</v>
      </c>
      <c r="N76" s="27">
        <v>0</v>
      </c>
      <c r="O76" s="52">
        <f>SUM(C76:N76)</f>
        <v>5714</v>
      </c>
      <c r="P76" s="131">
        <f>O76+P56</f>
        <v>31245.5</v>
      </c>
      <c r="Q76" s="132"/>
      <c r="R76" s="133" t="s">
        <v>45</v>
      </c>
      <c r="S76" s="133"/>
    </row>
    <row r="77" spans="1:19" ht="15" thickTop="1"/>
    <row r="81" spans="1:18" ht="21.6" thickBot="1">
      <c r="A81" s="2" t="s">
        <v>81</v>
      </c>
    </row>
    <row r="82" spans="1:18" ht="15.6" thickTop="1" thickBot="1">
      <c r="B82">
        <v>5</v>
      </c>
      <c r="C82" s="127">
        <v>2021</v>
      </c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9"/>
    </row>
    <row r="83" spans="1:18" ht="15.6" thickTop="1" thickBot="1">
      <c r="A83" s="15" t="s">
        <v>0</v>
      </c>
      <c r="B83" s="16" t="s">
        <v>10</v>
      </c>
      <c r="C83" s="17" t="s">
        <v>16</v>
      </c>
      <c r="D83" s="18" t="s">
        <v>17</v>
      </c>
      <c r="E83" s="19" t="s">
        <v>18</v>
      </c>
      <c r="F83" s="17" t="s">
        <v>19</v>
      </c>
      <c r="G83" s="18" t="s">
        <v>20</v>
      </c>
      <c r="H83" s="19" t="s">
        <v>21</v>
      </c>
      <c r="I83" s="17" t="s">
        <v>22</v>
      </c>
      <c r="J83" s="18" t="s">
        <v>23</v>
      </c>
      <c r="K83" s="19" t="s">
        <v>24</v>
      </c>
      <c r="L83" s="17" t="s">
        <v>25</v>
      </c>
      <c r="M83" s="18" t="s">
        <v>26</v>
      </c>
      <c r="N83" s="20" t="s">
        <v>27</v>
      </c>
      <c r="O83" s="49" t="s">
        <v>43</v>
      </c>
    </row>
    <row r="84" spans="1:18" ht="15" thickBot="1">
      <c r="A84" s="9" t="s">
        <v>1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4">
        <v>0</v>
      </c>
      <c r="O84" s="46">
        <f t="shared" ref="O84:O87" si="8">SUM(C84:N84)</f>
        <v>0</v>
      </c>
    </row>
    <row r="85" spans="1:18" ht="15" thickBot="1">
      <c r="A85" s="9" t="s">
        <v>2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4">
        <v>0</v>
      </c>
      <c r="O85" s="46">
        <f t="shared" si="8"/>
        <v>0</v>
      </c>
    </row>
    <row r="86" spans="1:18" ht="15" thickBot="1">
      <c r="A86" s="9" t="s">
        <v>5</v>
      </c>
      <c r="B86" s="11">
        <v>0</v>
      </c>
      <c r="C86" s="3">
        <v>0</v>
      </c>
      <c r="D86" s="1">
        <v>0</v>
      </c>
      <c r="E86" s="5">
        <v>0</v>
      </c>
      <c r="F86" s="3">
        <v>0</v>
      </c>
      <c r="G86" s="1">
        <v>0</v>
      </c>
      <c r="H86" s="5">
        <v>0</v>
      </c>
      <c r="I86" s="3">
        <v>0</v>
      </c>
      <c r="J86" s="1">
        <v>0</v>
      </c>
      <c r="K86" s="5">
        <v>0</v>
      </c>
      <c r="L86" s="3">
        <v>0</v>
      </c>
      <c r="M86" s="1">
        <v>0</v>
      </c>
      <c r="N86" s="4">
        <v>0</v>
      </c>
      <c r="O86" s="46">
        <f t="shared" si="8"/>
        <v>0</v>
      </c>
    </row>
    <row r="87" spans="1:18" ht="15" thickBot="1">
      <c r="A87" s="9" t="s">
        <v>3</v>
      </c>
      <c r="B87" s="11">
        <v>0</v>
      </c>
      <c r="C87" s="3">
        <v>0</v>
      </c>
      <c r="D87" s="1">
        <v>0</v>
      </c>
      <c r="E87" s="5">
        <v>0</v>
      </c>
      <c r="F87" s="3">
        <v>0</v>
      </c>
      <c r="G87" s="1">
        <v>0</v>
      </c>
      <c r="H87" s="5">
        <v>0</v>
      </c>
      <c r="I87" s="3">
        <v>0</v>
      </c>
      <c r="J87" s="1">
        <v>0</v>
      </c>
      <c r="K87" s="5">
        <v>0</v>
      </c>
      <c r="L87" s="3">
        <v>0</v>
      </c>
      <c r="M87" s="1">
        <v>0</v>
      </c>
      <c r="N87" s="4">
        <v>0</v>
      </c>
      <c r="O87" s="46">
        <f t="shared" si="8"/>
        <v>0</v>
      </c>
    </row>
    <row r="88" spans="1:18" s="102" customFormat="1" ht="15" thickBot="1">
      <c r="A88" s="95" t="s">
        <v>6</v>
      </c>
      <c r="B88" s="96">
        <f>B82*4</f>
        <v>20</v>
      </c>
      <c r="C88" s="97">
        <v>6</v>
      </c>
      <c r="D88" s="98">
        <v>2</v>
      </c>
      <c r="E88" s="99">
        <v>2</v>
      </c>
      <c r="F88" s="97">
        <v>2</v>
      </c>
      <c r="G88" s="98">
        <v>5</v>
      </c>
      <c r="H88" s="99">
        <v>6</v>
      </c>
      <c r="I88" s="97">
        <v>6</v>
      </c>
      <c r="J88" s="98">
        <v>5</v>
      </c>
      <c r="K88" s="99">
        <v>4</v>
      </c>
      <c r="L88" s="97">
        <v>7</v>
      </c>
      <c r="M88" s="98">
        <v>7</v>
      </c>
      <c r="N88" s="100">
        <v>4</v>
      </c>
      <c r="O88" s="101">
        <f>SUM(C88:N88)</f>
        <v>56</v>
      </c>
    </row>
    <row r="89" spans="1:18" ht="15" thickBot="1">
      <c r="A89" s="9" t="s">
        <v>7</v>
      </c>
      <c r="B89" s="11">
        <v>0</v>
      </c>
      <c r="C89" s="3">
        <v>0</v>
      </c>
      <c r="D89" s="1">
        <v>0</v>
      </c>
      <c r="E89" s="5">
        <v>0</v>
      </c>
      <c r="F89" s="3">
        <v>0</v>
      </c>
      <c r="G89" s="1">
        <v>0</v>
      </c>
      <c r="H89" s="5">
        <v>0</v>
      </c>
      <c r="I89" s="3">
        <v>0</v>
      </c>
      <c r="J89" s="1">
        <v>0</v>
      </c>
      <c r="K89" s="5">
        <v>0</v>
      </c>
      <c r="L89" s="3">
        <v>0</v>
      </c>
      <c r="M89" s="1">
        <v>0</v>
      </c>
      <c r="N89" s="4">
        <v>0</v>
      </c>
      <c r="O89" s="46">
        <f t="shared" ref="O89:O95" si="9">SUM(C89:N89)</f>
        <v>0</v>
      </c>
    </row>
    <row r="90" spans="1:18" ht="15" thickBot="1">
      <c r="A90" s="9" t="s">
        <v>8</v>
      </c>
      <c r="B90" s="11">
        <v>0</v>
      </c>
      <c r="C90" s="3">
        <v>0</v>
      </c>
      <c r="D90" s="1">
        <v>0</v>
      </c>
      <c r="E90" s="5">
        <v>0</v>
      </c>
      <c r="F90" s="3">
        <v>0</v>
      </c>
      <c r="G90" s="1">
        <v>0</v>
      </c>
      <c r="H90" s="5">
        <v>0</v>
      </c>
      <c r="I90" s="3">
        <v>0</v>
      </c>
      <c r="J90" s="1">
        <v>0</v>
      </c>
      <c r="K90" s="5">
        <v>0</v>
      </c>
      <c r="L90" s="3">
        <v>0</v>
      </c>
      <c r="M90" s="1">
        <v>0</v>
      </c>
      <c r="N90" s="4">
        <v>0</v>
      </c>
      <c r="O90" s="46">
        <f t="shared" si="9"/>
        <v>0</v>
      </c>
    </row>
    <row r="91" spans="1:18" ht="15" thickBot="1">
      <c r="A91" s="9" t="s">
        <v>13</v>
      </c>
      <c r="B91" s="11">
        <v>0</v>
      </c>
      <c r="C91" s="3">
        <v>0</v>
      </c>
      <c r="D91" s="1">
        <v>0</v>
      </c>
      <c r="E91" s="5">
        <v>0</v>
      </c>
      <c r="F91" s="3">
        <v>0</v>
      </c>
      <c r="G91" s="1">
        <v>0</v>
      </c>
      <c r="H91" s="5">
        <v>0</v>
      </c>
      <c r="I91" s="3">
        <v>0</v>
      </c>
      <c r="J91" s="1">
        <v>0</v>
      </c>
      <c r="K91" s="5">
        <v>0</v>
      </c>
      <c r="L91" s="3">
        <v>0</v>
      </c>
      <c r="M91" s="1">
        <v>0</v>
      </c>
      <c r="N91" s="4">
        <v>0</v>
      </c>
      <c r="O91" s="46">
        <f t="shared" si="9"/>
        <v>0</v>
      </c>
    </row>
    <row r="92" spans="1:18" ht="15" thickBot="1">
      <c r="A92" s="9" t="s">
        <v>14</v>
      </c>
      <c r="B92" s="11">
        <v>0</v>
      </c>
      <c r="C92" s="3">
        <v>0</v>
      </c>
      <c r="D92" s="1">
        <v>0</v>
      </c>
      <c r="E92" s="5">
        <v>0</v>
      </c>
      <c r="F92" s="3">
        <v>0</v>
      </c>
      <c r="G92" s="1">
        <v>0</v>
      </c>
      <c r="H92" s="5">
        <v>0</v>
      </c>
      <c r="I92" s="3">
        <v>0</v>
      </c>
      <c r="J92" s="1">
        <v>0</v>
      </c>
      <c r="K92" s="5">
        <v>0</v>
      </c>
      <c r="L92" s="3">
        <v>0</v>
      </c>
      <c r="M92" s="1">
        <v>0</v>
      </c>
      <c r="N92" s="4">
        <v>0</v>
      </c>
      <c r="O92" s="46">
        <f t="shared" si="9"/>
        <v>0</v>
      </c>
    </row>
    <row r="93" spans="1:18" ht="15" thickBot="1">
      <c r="A93" s="9" t="s">
        <v>15</v>
      </c>
      <c r="B93" s="11">
        <v>0</v>
      </c>
      <c r="C93" s="3">
        <v>0</v>
      </c>
      <c r="D93" s="1">
        <v>0</v>
      </c>
      <c r="E93" s="5">
        <v>0</v>
      </c>
      <c r="F93" s="3">
        <v>0</v>
      </c>
      <c r="G93" s="1">
        <v>0</v>
      </c>
      <c r="H93" s="5">
        <v>0</v>
      </c>
      <c r="I93" s="3">
        <v>0</v>
      </c>
      <c r="J93" s="1">
        <v>0</v>
      </c>
      <c r="K93" s="5">
        <v>0</v>
      </c>
      <c r="L93" s="3">
        <v>0</v>
      </c>
      <c r="M93" s="1">
        <v>0</v>
      </c>
      <c r="N93" s="4">
        <v>0</v>
      </c>
      <c r="O93" s="46">
        <f t="shared" si="9"/>
        <v>0</v>
      </c>
    </row>
    <row r="94" spans="1:18" ht="15" thickBot="1">
      <c r="A94" s="9" t="s">
        <v>4</v>
      </c>
      <c r="B94" s="11">
        <v>0</v>
      </c>
      <c r="C94" s="3">
        <v>0</v>
      </c>
      <c r="D94" s="1">
        <v>0</v>
      </c>
      <c r="E94" s="5">
        <v>0</v>
      </c>
      <c r="F94" s="3">
        <v>0</v>
      </c>
      <c r="G94" s="1">
        <v>0</v>
      </c>
      <c r="H94" s="5">
        <v>0</v>
      </c>
      <c r="I94" s="3">
        <v>0</v>
      </c>
      <c r="J94" s="1">
        <v>0</v>
      </c>
      <c r="K94" s="5">
        <v>0</v>
      </c>
      <c r="L94" s="3">
        <v>0</v>
      </c>
      <c r="M94" s="1">
        <v>0</v>
      </c>
      <c r="N94" s="4">
        <v>0</v>
      </c>
      <c r="O94" s="46">
        <f t="shared" si="9"/>
        <v>0</v>
      </c>
      <c r="P94" s="130" t="s">
        <v>79</v>
      </c>
      <c r="Q94" s="130"/>
      <c r="R94" s="130"/>
    </row>
    <row r="95" spans="1:18" ht="15" thickBot="1">
      <c r="A95" s="9" t="s">
        <v>12</v>
      </c>
      <c r="B95" s="11">
        <v>0</v>
      </c>
      <c r="C95" s="3">
        <v>0</v>
      </c>
      <c r="D95" s="1">
        <v>0</v>
      </c>
      <c r="E95" s="5">
        <v>0</v>
      </c>
      <c r="F95" s="3">
        <v>0</v>
      </c>
      <c r="G95" s="1">
        <v>0</v>
      </c>
      <c r="H95" s="5">
        <v>0</v>
      </c>
      <c r="I95" s="3">
        <v>0</v>
      </c>
      <c r="J95" s="1">
        <v>0</v>
      </c>
      <c r="K95" s="5">
        <v>0</v>
      </c>
      <c r="L95" s="3">
        <v>0</v>
      </c>
      <c r="M95" s="1">
        <v>0</v>
      </c>
      <c r="N95" s="4">
        <v>0</v>
      </c>
      <c r="O95" s="46">
        <f t="shared" si="9"/>
        <v>0</v>
      </c>
      <c r="P95" s="130"/>
      <c r="Q95" s="130"/>
      <c r="R95" s="130"/>
    </row>
    <row r="96" spans="1:18" ht="18">
      <c r="A96" s="9" t="s">
        <v>30</v>
      </c>
      <c r="B96" s="11">
        <v>4</v>
      </c>
      <c r="C96" s="3">
        <v>1</v>
      </c>
      <c r="D96" s="1">
        <v>0</v>
      </c>
      <c r="E96" s="5">
        <v>1</v>
      </c>
      <c r="F96" s="3">
        <v>0</v>
      </c>
      <c r="G96" s="1">
        <v>0</v>
      </c>
      <c r="H96" s="5">
        <v>0</v>
      </c>
      <c r="I96" s="3">
        <v>0</v>
      </c>
      <c r="J96" s="1">
        <v>1</v>
      </c>
      <c r="K96" s="5">
        <v>0</v>
      </c>
      <c r="L96" s="3">
        <v>0</v>
      </c>
      <c r="M96" s="1">
        <v>0</v>
      </c>
      <c r="N96" s="4">
        <v>1</v>
      </c>
      <c r="O96" s="87">
        <f>SUM(C96:N96)</f>
        <v>4</v>
      </c>
      <c r="Q96" s="45">
        <f>(B82*26*12*8)+P18</f>
        <v>37414</v>
      </c>
    </row>
    <row r="97" spans="1:19" ht="18" thickBot="1">
      <c r="A97" s="10" t="s">
        <v>9</v>
      </c>
      <c r="B97" s="78">
        <f>Q96-P18</f>
        <v>12480</v>
      </c>
      <c r="C97" s="27">
        <v>1165</v>
      </c>
      <c r="D97" s="27">
        <v>1169</v>
      </c>
      <c r="E97" s="28">
        <v>1331</v>
      </c>
      <c r="F97" s="7">
        <v>1298</v>
      </c>
      <c r="G97" s="6">
        <v>1424</v>
      </c>
      <c r="H97" s="8">
        <v>1580</v>
      </c>
      <c r="I97" s="7">
        <v>1347</v>
      </c>
      <c r="J97" s="6">
        <v>1319</v>
      </c>
      <c r="K97" s="8">
        <v>1912</v>
      </c>
      <c r="L97" s="7">
        <v>1771</v>
      </c>
      <c r="M97" s="6">
        <v>1335</v>
      </c>
      <c r="N97" s="14">
        <v>1868</v>
      </c>
      <c r="O97" s="52">
        <f>SUM(C97:N97)</f>
        <v>17519</v>
      </c>
      <c r="P97" s="134"/>
      <c r="Q97" s="134"/>
    </row>
    <row r="98" spans="1:19" ht="19.2" thickTop="1" thickBot="1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P98" s="131">
        <f>P76+O97</f>
        <v>48764.5</v>
      </c>
      <c r="Q98" s="132"/>
      <c r="R98" s="133" t="s">
        <v>45</v>
      </c>
      <c r="S98" s="133"/>
    </row>
  </sheetData>
  <mergeCells count="25">
    <mergeCell ref="C21:N21"/>
    <mergeCell ref="C2:N2"/>
    <mergeCell ref="P14:R15"/>
    <mergeCell ref="P17:Q17"/>
    <mergeCell ref="P18:Q18"/>
    <mergeCell ref="R18:S18"/>
    <mergeCell ref="C61:N61"/>
    <mergeCell ref="P72:R73"/>
    <mergeCell ref="P75:Q75"/>
    <mergeCell ref="P32:R33"/>
    <mergeCell ref="P35:Q35"/>
    <mergeCell ref="P36:Q36"/>
    <mergeCell ref="R36:S36"/>
    <mergeCell ref="C41:N41"/>
    <mergeCell ref="P52:R53"/>
    <mergeCell ref="P76:Q76"/>
    <mergeCell ref="R76:S76"/>
    <mergeCell ref="P55:Q55"/>
    <mergeCell ref="P56:Q56"/>
    <mergeCell ref="R56:S56"/>
    <mergeCell ref="C82:N82"/>
    <mergeCell ref="P94:R95"/>
    <mergeCell ref="P97:Q97"/>
    <mergeCell ref="P98:Q98"/>
    <mergeCell ref="R98:S9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5628-EDFD-4941-A6AF-E7DA056BEEEA}">
  <dimension ref="A1:V115"/>
  <sheetViews>
    <sheetView topLeftCell="E1" zoomScale="75" zoomScaleNormal="75" workbookViewId="0">
      <selection activeCell="L14" sqref="L14"/>
    </sheetView>
  </sheetViews>
  <sheetFormatPr defaultRowHeight="14.4"/>
  <cols>
    <col min="1" max="1" width="32.5546875" bestFit="1" customWidth="1"/>
    <col min="2" max="2" width="12.5546875" customWidth="1"/>
    <col min="3" max="3" width="13.88671875" customWidth="1"/>
    <col min="4" max="4" width="11.6640625" customWidth="1"/>
    <col min="5" max="5" width="11.44140625" customWidth="1"/>
    <col min="6" max="6" width="12.33203125" customWidth="1"/>
    <col min="7" max="7" width="11.5546875" bestFit="1" customWidth="1"/>
    <col min="8" max="8" width="12.109375" customWidth="1"/>
    <col min="9" max="9" width="10.6640625" customWidth="1"/>
    <col min="10" max="10" width="10" customWidth="1"/>
    <col min="11" max="11" width="10.33203125" customWidth="1"/>
    <col min="12" max="12" width="11" customWidth="1"/>
    <col min="13" max="13" width="10.33203125" customWidth="1"/>
    <col min="14" max="14" width="10.21875" customWidth="1"/>
    <col min="15" max="15" width="10.88671875" style="51" customWidth="1"/>
    <col min="16" max="18" width="0" hidden="1" customWidth="1"/>
    <col min="20" max="20" width="16.77734375" customWidth="1"/>
  </cols>
  <sheetData>
    <row r="1" spans="1:21" ht="21.6" thickBot="1">
      <c r="A1" s="2" t="s">
        <v>103</v>
      </c>
    </row>
    <row r="2" spans="1:21" ht="15.6" thickTop="1" thickBot="1">
      <c r="A2" s="58" t="s">
        <v>50</v>
      </c>
      <c r="B2" s="60">
        <v>9</v>
      </c>
      <c r="C2" s="127">
        <v>2021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1" ht="15.6" thickTop="1" thickBot="1">
      <c r="A3" s="15" t="s">
        <v>0</v>
      </c>
      <c r="B3" s="16" t="s">
        <v>10</v>
      </c>
      <c r="C3" s="17" t="s">
        <v>16</v>
      </c>
      <c r="D3" s="18" t="s">
        <v>17</v>
      </c>
      <c r="E3" s="19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18" t="s">
        <v>23</v>
      </c>
      <c r="K3" s="19" t="s">
        <v>24</v>
      </c>
      <c r="L3" s="17" t="s">
        <v>25</v>
      </c>
      <c r="M3" s="18" t="s">
        <v>26</v>
      </c>
      <c r="N3" s="20" t="s">
        <v>27</v>
      </c>
      <c r="O3" s="49" t="s">
        <v>43</v>
      </c>
    </row>
    <row r="4" spans="1:21" ht="15" thickBot="1">
      <c r="A4" s="9" t="s">
        <v>1</v>
      </c>
      <c r="B4" s="11">
        <v>0</v>
      </c>
      <c r="C4" s="3">
        <v>0</v>
      </c>
      <c r="D4" s="1">
        <v>0</v>
      </c>
      <c r="E4" s="5">
        <v>0</v>
      </c>
      <c r="F4" s="3">
        <v>0</v>
      </c>
      <c r="G4" s="1">
        <v>0</v>
      </c>
      <c r="H4" s="5">
        <v>0</v>
      </c>
      <c r="I4" s="3">
        <v>0</v>
      </c>
      <c r="J4" s="1">
        <v>0</v>
      </c>
      <c r="K4" s="5">
        <v>0</v>
      </c>
      <c r="L4" s="3">
        <v>0</v>
      </c>
      <c r="M4" s="1">
        <v>0</v>
      </c>
      <c r="N4" s="4">
        <v>0</v>
      </c>
      <c r="O4" s="46">
        <f t="shared" ref="O4:O7" si="0">SUM(C4:N4)</f>
        <v>0</v>
      </c>
    </row>
    <row r="5" spans="1:21" ht="15" thickBot="1">
      <c r="A5" s="9" t="s">
        <v>2</v>
      </c>
      <c r="B5" s="11">
        <v>0</v>
      </c>
      <c r="C5" s="3">
        <v>0</v>
      </c>
      <c r="D5" s="1">
        <v>0</v>
      </c>
      <c r="E5" s="5">
        <v>0</v>
      </c>
      <c r="F5" s="3">
        <v>0</v>
      </c>
      <c r="G5" s="1">
        <v>0</v>
      </c>
      <c r="H5" s="5">
        <v>0</v>
      </c>
      <c r="I5" s="3">
        <v>0</v>
      </c>
      <c r="J5" s="1">
        <v>0</v>
      </c>
      <c r="K5" s="5">
        <v>0</v>
      </c>
      <c r="L5" s="3">
        <v>0</v>
      </c>
      <c r="M5" s="1">
        <v>0</v>
      </c>
      <c r="N5" s="4">
        <v>0</v>
      </c>
      <c r="O5" s="46">
        <f t="shared" si="0"/>
        <v>0</v>
      </c>
    </row>
    <row r="6" spans="1:21" ht="15" thickBot="1">
      <c r="A6" s="9" t="s">
        <v>5</v>
      </c>
      <c r="B6" s="11">
        <v>0</v>
      </c>
      <c r="C6" s="3">
        <v>0</v>
      </c>
      <c r="D6" s="1">
        <v>0</v>
      </c>
      <c r="E6" s="5">
        <v>0</v>
      </c>
      <c r="F6" s="3">
        <v>0</v>
      </c>
      <c r="G6" s="1">
        <v>0</v>
      </c>
      <c r="H6" s="5">
        <v>0</v>
      </c>
      <c r="I6" s="3">
        <v>0</v>
      </c>
      <c r="J6" s="1">
        <v>0</v>
      </c>
      <c r="K6" s="5">
        <v>0</v>
      </c>
      <c r="L6" s="3">
        <v>0</v>
      </c>
      <c r="M6" s="1">
        <v>0</v>
      </c>
      <c r="N6" s="4">
        <v>0</v>
      </c>
      <c r="O6" s="46">
        <f t="shared" si="0"/>
        <v>0</v>
      </c>
    </row>
    <row r="7" spans="1:21" ht="15" thickBot="1">
      <c r="A7" s="9" t="s">
        <v>3</v>
      </c>
      <c r="B7" s="11">
        <v>0</v>
      </c>
      <c r="C7" s="3">
        <v>0</v>
      </c>
      <c r="D7" s="1">
        <v>0</v>
      </c>
      <c r="E7" s="5">
        <v>0</v>
      </c>
      <c r="F7" s="3">
        <v>0</v>
      </c>
      <c r="G7" s="1">
        <v>0</v>
      </c>
      <c r="H7" s="5">
        <v>0</v>
      </c>
      <c r="I7" s="3">
        <v>0</v>
      </c>
      <c r="J7" s="1">
        <v>0</v>
      </c>
      <c r="K7" s="5">
        <v>0</v>
      </c>
      <c r="L7" s="3">
        <v>0</v>
      </c>
      <c r="M7" s="1">
        <v>0</v>
      </c>
      <c r="N7" s="4">
        <v>0</v>
      </c>
      <c r="O7" s="46">
        <f t="shared" si="0"/>
        <v>0</v>
      </c>
    </row>
    <row r="8" spans="1:21" ht="15" thickBot="1">
      <c r="A8" s="9" t="s">
        <v>6</v>
      </c>
      <c r="B8" s="11" t="s">
        <v>11</v>
      </c>
      <c r="C8" s="3">
        <v>0</v>
      </c>
      <c r="D8" s="1">
        <v>0</v>
      </c>
      <c r="E8" s="5">
        <v>0</v>
      </c>
      <c r="F8" s="3">
        <v>0</v>
      </c>
      <c r="G8" s="1">
        <v>0</v>
      </c>
      <c r="H8" s="5">
        <v>0</v>
      </c>
      <c r="I8" s="3">
        <v>3</v>
      </c>
      <c r="J8" s="1">
        <v>8</v>
      </c>
      <c r="K8" s="5">
        <v>5</v>
      </c>
      <c r="L8" s="3">
        <v>9</v>
      </c>
      <c r="M8" s="1">
        <v>0</v>
      </c>
      <c r="N8" s="4">
        <v>3</v>
      </c>
      <c r="O8" s="46">
        <f>SUM(C8:N8)</f>
        <v>28</v>
      </c>
    </row>
    <row r="9" spans="1:21">
      <c r="A9" s="9" t="s">
        <v>7</v>
      </c>
      <c r="B9" s="11">
        <v>0</v>
      </c>
      <c r="C9" s="3">
        <v>0</v>
      </c>
      <c r="D9" s="1">
        <v>0</v>
      </c>
      <c r="E9" s="5">
        <v>0</v>
      </c>
      <c r="F9" s="3">
        <v>0</v>
      </c>
      <c r="G9" s="1">
        <v>0</v>
      </c>
      <c r="H9" s="5">
        <v>0</v>
      </c>
      <c r="I9" s="3">
        <v>0</v>
      </c>
      <c r="J9" s="1">
        <v>0</v>
      </c>
      <c r="K9" s="5">
        <v>0</v>
      </c>
      <c r="L9" s="3">
        <v>0</v>
      </c>
      <c r="M9" s="1">
        <v>0</v>
      </c>
      <c r="N9" s="4">
        <v>0</v>
      </c>
      <c r="O9" s="50">
        <f>SUM(C9:N9)</f>
        <v>0</v>
      </c>
    </row>
    <row r="10" spans="1:21">
      <c r="A10" s="9" t="s">
        <v>8</v>
      </c>
      <c r="B10" s="11">
        <v>0</v>
      </c>
      <c r="C10" s="3">
        <v>0</v>
      </c>
      <c r="D10" s="1">
        <v>0</v>
      </c>
      <c r="E10" s="5">
        <v>0</v>
      </c>
      <c r="F10" s="3">
        <v>0</v>
      </c>
      <c r="G10" s="1">
        <v>0</v>
      </c>
      <c r="H10" s="5">
        <v>0</v>
      </c>
      <c r="I10" s="3">
        <v>0</v>
      </c>
      <c r="J10" s="1">
        <v>0</v>
      </c>
      <c r="K10" s="5">
        <v>0</v>
      </c>
      <c r="L10" s="3">
        <v>0</v>
      </c>
      <c r="M10" s="1">
        <v>0</v>
      </c>
      <c r="N10" s="4">
        <v>0</v>
      </c>
      <c r="O10" s="50">
        <f t="shared" ref="O10:O15" si="1">SUM(C10:N10)</f>
        <v>0</v>
      </c>
    </row>
    <row r="11" spans="1:21">
      <c r="A11" s="9" t="s">
        <v>13</v>
      </c>
      <c r="B11" s="11">
        <v>0</v>
      </c>
      <c r="C11" s="3">
        <v>0</v>
      </c>
      <c r="D11" s="1">
        <v>0</v>
      </c>
      <c r="E11" s="5">
        <v>0</v>
      </c>
      <c r="F11" s="3">
        <v>0</v>
      </c>
      <c r="G11" s="1">
        <v>0</v>
      </c>
      <c r="H11" s="5">
        <v>0</v>
      </c>
      <c r="I11" s="3">
        <v>0</v>
      </c>
      <c r="J11" s="1">
        <v>0</v>
      </c>
      <c r="K11" s="5">
        <v>0</v>
      </c>
      <c r="L11" s="3">
        <v>0</v>
      </c>
      <c r="M11" s="1">
        <v>0</v>
      </c>
      <c r="N11" s="4">
        <v>0</v>
      </c>
      <c r="O11" s="50">
        <f t="shared" si="1"/>
        <v>0</v>
      </c>
    </row>
    <row r="12" spans="1:21">
      <c r="A12" s="9" t="s">
        <v>14</v>
      </c>
      <c r="B12" s="11">
        <v>0</v>
      </c>
      <c r="C12" s="3">
        <v>0</v>
      </c>
      <c r="D12" s="1">
        <v>0</v>
      </c>
      <c r="E12" s="5">
        <v>0</v>
      </c>
      <c r="F12" s="3">
        <v>0</v>
      </c>
      <c r="G12" s="1">
        <v>0</v>
      </c>
      <c r="H12" s="5">
        <v>0</v>
      </c>
      <c r="I12" s="3">
        <v>0</v>
      </c>
      <c r="J12" s="1">
        <v>0</v>
      </c>
      <c r="K12" s="5">
        <v>0</v>
      </c>
      <c r="L12" s="3">
        <v>0</v>
      </c>
      <c r="M12" s="1">
        <v>0</v>
      </c>
      <c r="N12" s="4">
        <v>0</v>
      </c>
      <c r="O12" s="50">
        <f t="shared" si="1"/>
        <v>0</v>
      </c>
    </row>
    <row r="13" spans="1:21">
      <c r="A13" s="9" t="s">
        <v>15</v>
      </c>
      <c r="B13" s="11">
        <v>0</v>
      </c>
      <c r="C13" s="3">
        <v>0</v>
      </c>
      <c r="D13" s="1">
        <v>0</v>
      </c>
      <c r="E13" s="5">
        <v>0</v>
      </c>
      <c r="F13" s="3">
        <v>0</v>
      </c>
      <c r="G13" s="1">
        <v>0</v>
      </c>
      <c r="H13" s="5">
        <v>0</v>
      </c>
      <c r="I13" s="3">
        <v>0</v>
      </c>
      <c r="J13" s="1">
        <v>0</v>
      </c>
      <c r="K13" s="5">
        <v>0</v>
      </c>
      <c r="L13" s="3">
        <v>0</v>
      </c>
      <c r="M13" s="1">
        <v>0</v>
      </c>
      <c r="N13" s="4">
        <v>0</v>
      </c>
      <c r="O13" s="50">
        <f t="shared" si="1"/>
        <v>0</v>
      </c>
    </row>
    <row r="14" spans="1:21">
      <c r="A14" s="9" t="s">
        <v>4</v>
      </c>
      <c r="B14" s="11">
        <v>0</v>
      </c>
      <c r="C14" s="3">
        <v>0</v>
      </c>
      <c r="D14" s="1">
        <v>0</v>
      </c>
      <c r="E14" s="5">
        <v>0</v>
      </c>
      <c r="F14" s="3">
        <v>0</v>
      </c>
      <c r="G14" s="1">
        <v>0</v>
      </c>
      <c r="H14" s="5">
        <v>0</v>
      </c>
      <c r="I14" s="3">
        <v>0</v>
      </c>
      <c r="J14" s="1">
        <v>0</v>
      </c>
      <c r="K14" s="5">
        <v>0</v>
      </c>
      <c r="L14" s="3">
        <v>0</v>
      </c>
      <c r="M14" s="1">
        <v>0</v>
      </c>
      <c r="N14" s="4">
        <v>0</v>
      </c>
      <c r="O14" s="50">
        <f t="shared" si="1"/>
        <v>0</v>
      </c>
      <c r="S14" s="130" t="s">
        <v>79</v>
      </c>
      <c r="T14" s="130"/>
      <c r="U14" s="130"/>
    </row>
    <row r="15" spans="1:21">
      <c r="A15" s="9" t="s">
        <v>12</v>
      </c>
      <c r="B15" s="11">
        <v>0</v>
      </c>
      <c r="C15" s="3">
        <v>0</v>
      </c>
      <c r="D15" s="1">
        <v>0</v>
      </c>
      <c r="E15" s="5">
        <v>0</v>
      </c>
      <c r="F15" s="3">
        <v>0</v>
      </c>
      <c r="G15" s="1">
        <v>0</v>
      </c>
      <c r="H15" s="5">
        <v>0</v>
      </c>
      <c r="I15" s="3">
        <v>0</v>
      </c>
      <c r="J15" s="1">
        <v>0</v>
      </c>
      <c r="K15" s="5">
        <v>0</v>
      </c>
      <c r="L15" s="3">
        <v>0</v>
      </c>
      <c r="M15" s="1">
        <v>0</v>
      </c>
      <c r="N15" s="4">
        <v>0</v>
      </c>
      <c r="O15" s="50">
        <f t="shared" si="1"/>
        <v>0</v>
      </c>
      <c r="S15" s="130"/>
      <c r="T15" s="130"/>
      <c r="U15" s="130"/>
    </row>
    <row r="16" spans="1:21" ht="18">
      <c r="A16" s="9" t="s">
        <v>30</v>
      </c>
      <c r="B16" s="11" t="s">
        <v>31</v>
      </c>
      <c r="C16" s="3">
        <v>0</v>
      </c>
      <c r="D16" s="1">
        <v>0</v>
      </c>
      <c r="E16" s="5">
        <v>0</v>
      </c>
      <c r="F16" s="3">
        <v>0</v>
      </c>
      <c r="G16" s="1">
        <v>0</v>
      </c>
      <c r="H16" s="5">
        <v>1</v>
      </c>
      <c r="I16" s="3">
        <v>0</v>
      </c>
      <c r="J16" s="1">
        <v>0</v>
      </c>
      <c r="K16" s="5">
        <v>1</v>
      </c>
      <c r="L16" s="3">
        <v>0</v>
      </c>
      <c r="M16" s="1">
        <v>0</v>
      </c>
      <c r="N16" s="4">
        <v>0</v>
      </c>
      <c r="O16" s="50">
        <f>SUM(C16:N16)</f>
        <v>2</v>
      </c>
      <c r="T16" s="45">
        <f>B2*8*22*6</f>
        <v>9504</v>
      </c>
    </row>
    <row r="17" spans="1:22" ht="18" thickBot="1">
      <c r="A17" s="10" t="s">
        <v>9</v>
      </c>
      <c r="B17" s="12"/>
      <c r="C17" s="27"/>
      <c r="D17" s="27"/>
      <c r="E17" s="28"/>
      <c r="F17" s="7"/>
      <c r="G17" s="6"/>
      <c r="H17" s="8"/>
      <c r="I17" s="7">
        <v>1717</v>
      </c>
      <c r="J17" s="6">
        <v>1558.5</v>
      </c>
      <c r="K17" s="8">
        <v>1765</v>
      </c>
      <c r="L17" s="7">
        <v>1615.5</v>
      </c>
      <c r="M17" s="6">
        <v>1833</v>
      </c>
      <c r="N17" s="14">
        <v>1719</v>
      </c>
      <c r="O17" s="52">
        <f>SUM(C17:N17)</f>
        <v>10208</v>
      </c>
      <c r="S17" s="134"/>
      <c r="T17" s="134"/>
    </row>
    <row r="18" spans="1:22" ht="19.2" thickTop="1" thickBo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S18" s="131">
        <f>T16-O17</f>
        <v>-704</v>
      </c>
      <c r="T18" s="132"/>
      <c r="U18" s="133" t="s">
        <v>45</v>
      </c>
      <c r="V18" s="133"/>
    </row>
    <row r="20" spans="1:22" ht="21.6" thickBot="1">
      <c r="A20" s="2" t="s">
        <v>104</v>
      </c>
    </row>
    <row r="21" spans="1:22" ht="15.6" thickTop="1" thickBot="1">
      <c r="A21" s="58" t="s">
        <v>50</v>
      </c>
      <c r="B21" s="60">
        <v>9</v>
      </c>
      <c r="C21" s="127">
        <f>C2+1</f>
        <v>2022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22" ht="15.6" thickTop="1" thickBot="1">
      <c r="A22" s="15" t="s">
        <v>0</v>
      </c>
      <c r="B22" s="16" t="s">
        <v>10</v>
      </c>
      <c r="C22" s="17" t="s">
        <v>16</v>
      </c>
      <c r="D22" s="18" t="s">
        <v>17</v>
      </c>
      <c r="E22" s="19" t="s">
        <v>18</v>
      </c>
      <c r="F22" s="17" t="s">
        <v>19</v>
      </c>
      <c r="G22" s="18" t="s">
        <v>20</v>
      </c>
      <c r="H22" s="19" t="s">
        <v>21</v>
      </c>
      <c r="I22" s="17" t="s">
        <v>22</v>
      </c>
      <c r="J22" s="18" t="s">
        <v>23</v>
      </c>
      <c r="K22" s="19" t="s">
        <v>24</v>
      </c>
      <c r="L22" s="17" t="s">
        <v>25</v>
      </c>
      <c r="M22" s="18" t="s">
        <v>26</v>
      </c>
      <c r="N22" s="20" t="s">
        <v>27</v>
      </c>
      <c r="O22" s="49" t="s">
        <v>43</v>
      </c>
    </row>
    <row r="23" spans="1:22" ht="15" thickBot="1">
      <c r="A23" s="9" t="s">
        <v>1</v>
      </c>
      <c r="B23" s="11">
        <v>0</v>
      </c>
      <c r="C23" s="3">
        <v>0</v>
      </c>
      <c r="D23" s="1">
        <v>0</v>
      </c>
      <c r="E23" s="5">
        <v>0</v>
      </c>
      <c r="F23" s="3">
        <v>0</v>
      </c>
      <c r="G23" s="1">
        <v>0</v>
      </c>
      <c r="H23" s="5">
        <v>0</v>
      </c>
      <c r="I23" s="3">
        <v>0</v>
      </c>
      <c r="J23" s="1">
        <v>0</v>
      </c>
      <c r="K23" s="5">
        <v>0</v>
      </c>
      <c r="L23" s="3">
        <v>0</v>
      </c>
      <c r="M23" s="1">
        <v>0</v>
      </c>
      <c r="N23" s="4">
        <v>0</v>
      </c>
      <c r="O23" s="46">
        <f t="shared" ref="O23:O26" si="2">SUM(C23:N23)</f>
        <v>0</v>
      </c>
    </row>
    <row r="24" spans="1:22" ht="15" thickBot="1">
      <c r="A24" s="9" t="s">
        <v>2</v>
      </c>
      <c r="B24" s="11">
        <v>0</v>
      </c>
      <c r="C24" s="3">
        <v>0</v>
      </c>
      <c r="D24" s="1">
        <v>0</v>
      </c>
      <c r="E24" s="5">
        <v>0</v>
      </c>
      <c r="F24" s="3">
        <v>0</v>
      </c>
      <c r="G24" s="1">
        <v>0</v>
      </c>
      <c r="H24" s="5">
        <v>0</v>
      </c>
      <c r="I24" s="3">
        <v>0</v>
      </c>
      <c r="J24" s="1">
        <v>0</v>
      </c>
      <c r="K24" s="5">
        <v>0</v>
      </c>
      <c r="L24" s="3">
        <v>0</v>
      </c>
      <c r="M24" s="1">
        <v>0</v>
      </c>
      <c r="N24" s="4">
        <v>0</v>
      </c>
      <c r="O24" s="46">
        <f t="shared" si="2"/>
        <v>0</v>
      </c>
    </row>
    <row r="25" spans="1:22" ht="15" thickBot="1">
      <c r="A25" s="9" t="s">
        <v>5</v>
      </c>
      <c r="B25" s="11">
        <v>0</v>
      </c>
      <c r="C25" s="3">
        <v>0</v>
      </c>
      <c r="D25" s="1">
        <v>0</v>
      </c>
      <c r="E25" s="5">
        <v>0</v>
      </c>
      <c r="F25" s="3">
        <v>0</v>
      </c>
      <c r="G25" s="1">
        <v>0</v>
      </c>
      <c r="H25" s="5">
        <v>0</v>
      </c>
      <c r="I25" s="3">
        <v>0</v>
      </c>
      <c r="J25" s="1">
        <v>0</v>
      </c>
      <c r="K25" s="5">
        <v>0</v>
      </c>
      <c r="L25" s="3">
        <v>0</v>
      </c>
      <c r="M25" s="1">
        <v>0</v>
      </c>
      <c r="N25" s="4">
        <v>0</v>
      </c>
      <c r="O25" s="46">
        <f t="shared" si="2"/>
        <v>0</v>
      </c>
    </row>
    <row r="26" spans="1:22" ht="15" thickBot="1">
      <c r="A26" s="9" t="s">
        <v>3</v>
      </c>
      <c r="B26" s="11">
        <v>0</v>
      </c>
      <c r="C26" s="3">
        <v>0</v>
      </c>
      <c r="D26" s="1">
        <v>0</v>
      </c>
      <c r="E26" s="5">
        <v>0</v>
      </c>
      <c r="F26" s="3">
        <v>0</v>
      </c>
      <c r="G26" s="1">
        <v>0</v>
      </c>
      <c r="H26" s="5">
        <v>0</v>
      </c>
      <c r="I26" s="3">
        <v>0</v>
      </c>
      <c r="J26" s="1">
        <v>0</v>
      </c>
      <c r="K26" s="5">
        <v>0</v>
      </c>
      <c r="L26" s="3">
        <v>0</v>
      </c>
      <c r="M26" s="1">
        <v>0</v>
      </c>
      <c r="N26" s="4">
        <v>0</v>
      </c>
      <c r="O26" s="46">
        <f t="shared" si="2"/>
        <v>0</v>
      </c>
    </row>
    <row r="27" spans="1:22" ht="15" thickBot="1">
      <c r="A27" s="9" t="s">
        <v>49</v>
      </c>
      <c r="B27" s="11">
        <f>B21*4</f>
        <v>36</v>
      </c>
      <c r="C27" s="3"/>
      <c r="D27" s="1"/>
      <c r="E27" s="5"/>
      <c r="F27" s="3"/>
      <c r="G27" s="1"/>
      <c r="H27" s="5"/>
      <c r="I27" s="3"/>
      <c r="J27" s="1"/>
      <c r="K27" s="5"/>
      <c r="L27" s="3"/>
      <c r="M27" s="1"/>
      <c r="N27" s="4"/>
      <c r="O27" s="46">
        <f>SUM(C27:N27)</f>
        <v>0</v>
      </c>
    </row>
    <row r="28" spans="1:22">
      <c r="A28" s="9" t="s">
        <v>7</v>
      </c>
      <c r="B28" s="11">
        <v>0</v>
      </c>
      <c r="C28" s="3"/>
      <c r="D28" s="1"/>
      <c r="E28" s="5"/>
      <c r="F28" s="3"/>
      <c r="G28" s="1"/>
      <c r="H28" s="5"/>
      <c r="I28" s="3"/>
      <c r="J28" s="1"/>
      <c r="K28" s="5"/>
      <c r="L28" s="3"/>
      <c r="M28" s="1"/>
      <c r="N28" s="4"/>
      <c r="O28" s="50">
        <f>SUM(C28:N28)</f>
        <v>0</v>
      </c>
    </row>
    <row r="29" spans="1:22">
      <c r="A29" s="9" t="s">
        <v>8</v>
      </c>
      <c r="B29" s="11">
        <v>0</v>
      </c>
      <c r="C29" s="3"/>
      <c r="D29" s="1"/>
      <c r="E29" s="5"/>
      <c r="F29" s="3"/>
      <c r="G29" s="1"/>
      <c r="H29" s="5"/>
      <c r="I29" s="3"/>
      <c r="J29" s="1"/>
      <c r="K29" s="5"/>
      <c r="L29" s="3"/>
      <c r="M29" s="1"/>
      <c r="N29" s="4"/>
      <c r="O29" s="50">
        <f t="shared" ref="O29:O34" si="3">SUM(C29:N29)</f>
        <v>0</v>
      </c>
    </row>
    <row r="30" spans="1:22">
      <c r="A30" s="9" t="s">
        <v>13</v>
      </c>
      <c r="B30" s="11">
        <v>0</v>
      </c>
      <c r="C30" s="3"/>
      <c r="D30" s="1"/>
      <c r="E30" s="5"/>
      <c r="F30" s="3"/>
      <c r="G30" s="1"/>
      <c r="H30" s="5"/>
      <c r="I30" s="3"/>
      <c r="J30" s="1"/>
      <c r="K30" s="5"/>
      <c r="L30" s="3"/>
      <c r="M30" s="1"/>
      <c r="N30" s="4"/>
      <c r="O30" s="50">
        <f t="shared" si="3"/>
        <v>0</v>
      </c>
    </row>
    <row r="31" spans="1:22">
      <c r="A31" s="9" t="s">
        <v>14</v>
      </c>
      <c r="B31" s="11">
        <v>0</v>
      </c>
      <c r="C31" s="3"/>
      <c r="D31" s="1"/>
      <c r="E31" s="5"/>
      <c r="F31" s="3"/>
      <c r="G31" s="1"/>
      <c r="H31" s="5"/>
      <c r="I31" s="3"/>
      <c r="J31" s="1"/>
      <c r="K31" s="5"/>
      <c r="L31" s="3"/>
      <c r="M31" s="1"/>
      <c r="N31" s="4"/>
      <c r="O31" s="50">
        <f t="shared" si="3"/>
        <v>0</v>
      </c>
    </row>
    <row r="32" spans="1:22">
      <c r="A32" s="9" t="s">
        <v>15</v>
      </c>
      <c r="B32" s="11">
        <v>0</v>
      </c>
      <c r="C32" s="3"/>
      <c r="D32" s="1"/>
      <c r="E32" s="5"/>
      <c r="F32" s="3"/>
      <c r="G32" s="1"/>
      <c r="H32" s="5"/>
      <c r="I32" s="3"/>
      <c r="J32" s="1"/>
      <c r="K32" s="5"/>
      <c r="L32" s="3"/>
      <c r="M32" s="1"/>
      <c r="N32" s="4"/>
      <c r="O32" s="50">
        <f t="shared" si="3"/>
        <v>0</v>
      </c>
      <c r="S32" s="130" t="s">
        <v>105</v>
      </c>
      <c r="T32" s="130"/>
      <c r="U32" s="130"/>
    </row>
    <row r="33" spans="1:22" ht="14.4" customHeight="1">
      <c r="A33" s="9" t="s">
        <v>4</v>
      </c>
      <c r="B33" s="11">
        <v>0</v>
      </c>
      <c r="C33" s="3"/>
      <c r="D33" s="1"/>
      <c r="E33" s="5"/>
      <c r="F33" s="3"/>
      <c r="G33" s="1"/>
      <c r="H33" s="5"/>
      <c r="I33" s="3"/>
      <c r="J33" s="1"/>
      <c r="K33" s="5"/>
      <c r="L33" s="3"/>
      <c r="M33" s="1"/>
      <c r="N33" s="4"/>
      <c r="O33" s="50">
        <f t="shared" si="3"/>
        <v>0</v>
      </c>
      <c r="S33" s="130"/>
      <c r="T33" s="130"/>
      <c r="U33" s="130"/>
    </row>
    <row r="34" spans="1:22" ht="14.4" customHeight="1">
      <c r="A34" s="9" t="s">
        <v>12</v>
      </c>
      <c r="B34" s="11">
        <v>0</v>
      </c>
      <c r="C34" s="3"/>
      <c r="D34" s="1"/>
      <c r="E34" s="5"/>
      <c r="F34" s="3"/>
      <c r="G34" s="1"/>
      <c r="H34" s="5"/>
      <c r="I34" s="3"/>
      <c r="J34" s="1"/>
      <c r="K34" s="5"/>
      <c r="L34" s="3"/>
      <c r="M34" s="1"/>
      <c r="N34" s="4"/>
      <c r="O34" s="50">
        <f t="shared" si="3"/>
        <v>0</v>
      </c>
      <c r="T34" s="45">
        <f>S18+(B21*22*8*12)</f>
        <v>18304</v>
      </c>
    </row>
    <row r="35" spans="1:22" ht="18" thickBot="1">
      <c r="A35" s="9" t="s">
        <v>30</v>
      </c>
      <c r="B35" s="11" t="s">
        <v>31</v>
      </c>
      <c r="C35" s="3"/>
      <c r="D35" s="1"/>
      <c r="E35" s="5"/>
      <c r="F35" s="3"/>
      <c r="G35" s="1"/>
      <c r="H35" s="5"/>
      <c r="I35" s="3"/>
      <c r="J35" s="1"/>
      <c r="K35" s="5"/>
      <c r="L35" s="3"/>
      <c r="M35" s="1"/>
      <c r="N35" s="4"/>
      <c r="O35" s="50">
        <f>SUM(C35:N35)</f>
        <v>0</v>
      </c>
      <c r="S35" s="134"/>
      <c r="T35" s="134"/>
    </row>
    <row r="36" spans="1:22" ht="18.600000000000001" customHeight="1" thickBot="1">
      <c r="A36" s="10" t="s">
        <v>9</v>
      </c>
      <c r="B36" s="12"/>
      <c r="C36" s="27"/>
      <c r="D36" s="27"/>
      <c r="E36" s="28"/>
      <c r="F36" s="7"/>
      <c r="G36" s="6"/>
      <c r="H36" s="8"/>
      <c r="I36" s="7"/>
      <c r="J36" s="6"/>
      <c r="K36" s="8"/>
      <c r="L36" s="7"/>
      <c r="M36" s="6"/>
      <c r="N36" s="14"/>
      <c r="O36" s="52">
        <f>SUM(C36:N36)</f>
        <v>0</v>
      </c>
      <c r="S36" s="131">
        <f>S18+O36</f>
        <v>-704</v>
      </c>
      <c r="T36" s="132"/>
      <c r="U36" s="133" t="s">
        <v>45</v>
      </c>
      <c r="V36" s="133"/>
    </row>
    <row r="37" spans="1:22" ht="15" thickTop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9" spans="1:22" ht="21.6" thickBot="1">
      <c r="A39" s="2" t="s">
        <v>106</v>
      </c>
    </row>
    <row r="40" spans="1:22" ht="15.6" thickTop="1" thickBot="1">
      <c r="A40" s="58" t="s">
        <v>50</v>
      </c>
      <c r="B40" s="60">
        <v>9</v>
      </c>
      <c r="C40" s="127">
        <f>C21+1</f>
        <v>2023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9"/>
    </row>
    <row r="41" spans="1:22" ht="15.6" thickTop="1" thickBot="1">
      <c r="A41" s="15" t="s">
        <v>0</v>
      </c>
      <c r="B41" s="16" t="s">
        <v>10</v>
      </c>
      <c r="C41" s="17" t="s">
        <v>16</v>
      </c>
      <c r="D41" s="18" t="s">
        <v>17</v>
      </c>
      <c r="E41" s="19" t="s">
        <v>18</v>
      </c>
      <c r="F41" s="17" t="s">
        <v>19</v>
      </c>
      <c r="G41" s="18" t="s">
        <v>20</v>
      </c>
      <c r="H41" s="19" t="s">
        <v>21</v>
      </c>
      <c r="I41" s="17" t="s">
        <v>22</v>
      </c>
      <c r="J41" s="18" t="s">
        <v>23</v>
      </c>
      <c r="K41" s="19" t="s">
        <v>24</v>
      </c>
      <c r="L41" s="17" t="s">
        <v>25</v>
      </c>
      <c r="M41" s="18" t="s">
        <v>26</v>
      </c>
      <c r="N41" s="20" t="s">
        <v>27</v>
      </c>
      <c r="O41" s="49" t="s">
        <v>43</v>
      </c>
    </row>
    <row r="42" spans="1:22" ht="15" thickBot="1">
      <c r="A42" s="9" t="s">
        <v>1</v>
      </c>
      <c r="B42" s="11">
        <v>0</v>
      </c>
      <c r="C42" s="3">
        <v>0</v>
      </c>
      <c r="D42" s="1">
        <v>0</v>
      </c>
      <c r="E42" s="5">
        <v>0</v>
      </c>
      <c r="F42" s="3">
        <v>0</v>
      </c>
      <c r="G42" s="1">
        <v>0</v>
      </c>
      <c r="H42" s="5">
        <v>0</v>
      </c>
      <c r="I42" s="3">
        <v>0</v>
      </c>
      <c r="J42" s="1">
        <v>0</v>
      </c>
      <c r="K42" s="5">
        <v>0</v>
      </c>
      <c r="L42" s="3">
        <v>0</v>
      </c>
      <c r="M42" s="1">
        <v>0</v>
      </c>
      <c r="N42" s="4">
        <v>0</v>
      </c>
      <c r="O42" s="46">
        <f t="shared" ref="O42:O45" si="4">SUM(C42:N42)</f>
        <v>0</v>
      </c>
    </row>
    <row r="43" spans="1:22" ht="15" thickBot="1">
      <c r="A43" s="9" t="s">
        <v>2</v>
      </c>
      <c r="B43" s="11">
        <v>0</v>
      </c>
      <c r="C43" s="3">
        <v>0</v>
      </c>
      <c r="D43" s="1">
        <v>0</v>
      </c>
      <c r="E43" s="5">
        <v>0</v>
      </c>
      <c r="F43" s="3">
        <v>0</v>
      </c>
      <c r="G43" s="1">
        <v>0</v>
      </c>
      <c r="H43" s="5">
        <v>0</v>
      </c>
      <c r="I43" s="3">
        <v>0</v>
      </c>
      <c r="J43" s="1">
        <v>0</v>
      </c>
      <c r="K43" s="5">
        <v>0</v>
      </c>
      <c r="L43" s="3">
        <v>0</v>
      </c>
      <c r="M43" s="1">
        <v>0</v>
      </c>
      <c r="N43" s="4">
        <v>0</v>
      </c>
      <c r="O43" s="46">
        <f t="shared" si="4"/>
        <v>0</v>
      </c>
    </row>
    <row r="44" spans="1:22" ht="15" thickBot="1">
      <c r="A44" s="9" t="s">
        <v>5</v>
      </c>
      <c r="B44" s="11">
        <v>0</v>
      </c>
      <c r="C44" s="3">
        <v>0</v>
      </c>
      <c r="D44" s="1">
        <v>0</v>
      </c>
      <c r="E44" s="5">
        <v>0</v>
      </c>
      <c r="F44" s="3">
        <v>0</v>
      </c>
      <c r="G44" s="1">
        <v>0</v>
      </c>
      <c r="H44" s="5">
        <v>0</v>
      </c>
      <c r="I44" s="3">
        <v>0</v>
      </c>
      <c r="J44" s="1">
        <v>0</v>
      </c>
      <c r="K44" s="5">
        <v>0</v>
      </c>
      <c r="L44" s="3">
        <v>0</v>
      </c>
      <c r="M44" s="1">
        <v>0</v>
      </c>
      <c r="N44" s="4">
        <v>0</v>
      </c>
      <c r="O44" s="46">
        <f t="shared" si="4"/>
        <v>0</v>
      </c>
    </row>
    <row r="45" spans="1:22" ht="15" thickBot="1">
      <c r="A45" s="9" t="s">
        <v>3</v>
      </c>
      <c r="B45" s="11">
        <v>0</v>
      </c>
      <c r="C45" s="3">
        <v>0</v>
      </c>
      <c r="D45" s="1">
        <v>0</v>
      </c>
      <c r="E45" s="5">
        <v>0</v>
      </c>
      <c r="F45" s="3">
        <v>0</v>
      </c>
      <c r="G45" s="1">
        <v>0</v>
      </c>
      <c r="H45" s="5">
        <v>0</v>
      </c>
      <c r="I45" s="3">
        <v>0</v>
      </c>
      <c r="J45" s="1">
        <v>0</v>
      </c>
      <c r="K45" s="5">
        <v>0</v>
      </c>
      <c r="L45" s="3">
        <v>0</v>
      </c>
      <c r="M45" s="1">
        <v>0</v>
      </c>
      <c r="N45" s="4">
        <v>0</v>
      </c>
      <c r="O45" s="46">
        <f t="shared" si="4"/>
        <v>0</v>
      </c>
    </row>
    <row r="46" spans="1:22" ht="15" thickBot="1">
      <c r="A46" s="9" t="s">
        <v>49</v>
      </c>
      <c r="B46" s="11">
        <f>B40*4</f>
        <v>36</v>
      </c>
      <c r="C46" s="3"/>
      <c r="D46" s="1"/>
      <c r="E46" s="5"/>
      <c r="F46" s="3"/>
      <c r="G46" s="1"/>
      <c r="H46" s="5"/>
      <c r="I46" s="3"/>
      <c r="J46" s="1"/>
      <c r="K46" s="5"/>
      <c r="L46" s="3"/>
      <c r="M46" s="1"/>
      <c r="N46" s="4"/>
      <c r="O46" s="46">
        <f>SUM(C46:N46)</f>
        <v>0</v>
      </c>
    </row>
    <row r="47" spans="1:22">
      <c r="A47" s="9" t="s">
        <v>7</v>
      </c>
      <c r="B47" s="11">
        <v>0</v>
      </c>
      <c r="C47" s="3"/>
      <c r="D47" s="1"/>
      <c r="E47" s="5"/>
      <c r="F47" s="3"/>
      <c r="G47" s="1"/>
      <c r="H47" s="5"/>
      <c r="I47" s="3"/>
      <c r="J47" s="1"/>
      <c r="K47" s="5"/>
      <c r="L47" s="3"/>
      <c r="M47" s="1"/>
      <c r="N47" s="4"/>
      <c r="O47" s="50">
        <f>SUM(C47:N47)</f>
        <v>0</v>
      </c>
    </row>
    <row r="48" spans="1:22">
      <c r="A48" s="9" t="s">
        <v>8</v>
      </c>
      <c r="B48" s="11">
        <v>0</v>
      </c>
      <c r="C48" s="3"/>
      <c r="D48" s="1"/>
      <c r="E48" s="5"/>
      <c r="F48" s="3"/>
      <c r="G48" s="1"/>
      <c r="H48" s="5"/>
      <c r="I48" s="3"/>
      <c r="J48" s="1"/>
      <c r="K48" s="5"/>
      <c r="L48" s="3"/>
      <c r="M48" s="1"/>
      <c r="N48" s="4"/>
      <c r="O48" s="50">
        <f t="shared" ref="O48:O53" si="5">SUM(C48:N48)</f>
        <v>0</v>
      </c>
    </row>
    <row r="49" spans="1:22">
      <c r="A49" s="9" t="s">
        <v>13</v>
      </c>
      <c r="B49" s="11">
        <v>0</v>
      </c>
      <c r="C49" s="3"/>
      <c r="D49" s="1"/>
      <c r="E49" s="5"/>
      <c r="F49" s="3"/>
      <c r="G49" s="1"/>
      <c r="H49" s="5"/>
      <c r="I49" s="3"/>
      <c r="J49" s="1"/>
      <c r="K49" s="5"/>
      <c r="L49" s="3"/>
      <c r="M49" s="1"/>
      <c r="N49" s="4"/>
      <c r="O49" s="50">
        <f t="shared" si="5"/>
        <v>0</v>
      </c>
    </row>
    <row r="50" spans="1:22">
      <c r="A50" s="9" t="s">
        <v>14</v>
      </c>
      <c r="B50" s="11">
        <v>0</v>
      </c>
      <c r="C50" s="3"/>
      <c r="D50" s="1"/>
      <c r="E50" s="5"/>
      <c r="F50" s="3"/>
      <c r="G50" s="1"/>
      <c r="H50" s="5"/>
      <c r="I50" s="3"/>
      <c r="J50" s="1"/>
      <c r="K50" s="5"/>
      <c r="L50" s="3"/>
      <c r="M50" s="1"/>
      <c r="N50" s="4"/>
      <c r="O50" s="50">
        <f t="shared" si="5"/>
        <v>0</v>
      </c>
    </row>
    <row r="51" spans="1:22">
      <c r="A51" s="9" t="s">
        <v>15</v>
      </c>
      <c r="B51" s="11">
        <v>0</v>
      </c>
      <c r="C51" s="3"/>
      <c r="D51" s="1"/>
      <c r="E51" s="5"/>
      <c r="F51" s="3"/>
      <c r="G51" s="1"/>
      <c r="H51" s="5"/>
      <c r="I51" s="3"/>
      <c r="J51" s="1"/>
      <c r="K51" s="5"/>
      <c r="L51" s="3"/>
      <c r="M51" s="1"/>
      <c r="N51" s="4"/>
      <c r="O51" s="50">
        <f t="shared" si="5"/>
        <v>0</v>
      </c>
      <c r="S51" s="130" t="s">
        <v>107</v>
      </c>
      <c r="T51" s="130"/>
      <c r="U51" s="130"/>
    </row>
    <row r="52" spans="1:22" ht="14.4" customHeight="1">
      <c r="A52" s="9" t="s">
        <v>4</v>
      </c>
      <c r="B52" s="11">
        <v>0</v>
      </c>
      <c r="C52" s="3"/>
      <c r="D52" s="1"/>
      <c r="E52" s="5"/>
      <c r="F52" s="3"/>
      <c r="G52" s="1"/>
      <c r="H52" s="5"/>
      <c r="I52" s="3"/>
      <c r="J52" s="1"/>
      <c r="K52" s="5"/>
      <c r="L52" s="3"/>
      <c r="M52" s="1"/>
      <c r="N52" s="4"/>
      <c r="O52" s="50">
        <f t="shared" si="5"/>
        <v>0</v>
      </c>
      <c r="S52" s="130"/>
      <c r="T52" s="130"/>
      <c r="U52" s="130"/>
    </row>
    <row r="53" spans="1:22" ht="14.4" customHeight="1">
      <c r="A53" s="9" t="s">
        <v>12</v>
      </c>
      <c r="B53" s="11">
        <v>0</v>
      </c>
      <c r="C53" s="3"/>
      <c r="D53" s="1"/>
      <c r="E53" s="5"/>
      <c r="F53" s="3"/>
      <c r="G53" s="1"/>
      <c r="H53" s="5"/>
      <c r="I53" s="3"/>
      <c r="J53" s="1"/>
      <c r="K53" s="5"/>
      <c r="L53" s="3"/>
      <c r="M53" s="1"/>
      <c r="N53" s="4"/>
      <c r="O53" s="50">
        <f t="shared" si="5"/>
        <v>0</v>
      </c>
      <c r="T53" s="45">
        <f>S36+(B40*22*8*12)</f>
        <v>18304</v>
      </c>
    </row>
    <row r="54" spans="1:22" ht="18" thickBot="1">
      <c r="A54" s="9" t="s">
        <v>30</v>
      </c>
      <c r="B54" s="11" t="s">
        <v>31</v>
      </c>
      <c r="C54" s="3"/>
      <c r="D54" s="1"/>
      <c r="E54" s="5"/>
      <c r="F54" s="3"/>
      <c r="G54" s="1"/>
      <c r="H54" s="5"/>
      <c r="I54" s="3"/>
      <c r="J54" s="1"/>
      <c r="K54" s="5"/>
      <c r="L54" s="3"/>
      <c r="M54" s="1"/>
      <c r="N54" s="4"/>
      <c r="O54" s="50">
        <f>SUM(C54:N54)</f>
        <v>0</v>
      </c>
      <c r="S54" s="134"/>
      <c r="T54" s="134"/>
    </row>
    <row r="55" spans="1:22" ht="18.600000000000001" customHeight="1" thickBot="1">
      <c r="A55" s="10" t="s">
        <v>9</v>
      </c>
      <c r="B55" s="12"/>
      <c r="C55" s="27"/>
      <c r="D55" s="27"/>
      <c r="E55" s="28"/>
      <c r="F55" s="7"/>
      <c r="G55" s="6"/>
      <c r="H55" s="8"/>
      <c r="I55" s="7"/>
      <c r="J55" s="6"/>
      <c r="K55" s="8"/>
      <c r="L55" s="7"/>
      <c r="M55" s="6"/>
      <c r="N55" s="14"/>
      <c r="O55" s="52">
        <f>SUM(C55:N55)</f>
        <v>0</v>
      </c>
      <c r="S55" s="131">
        <f>S36+O55</f>
        <v>-704</v>
      </c>
      <c r="T55" s="132"/>
      <c r="U55" s="133" t="s">
        <v>45</v>
      </c>
      <c r="V55" s="133"/>
    </row>
    <row r="56" spans="1:22" ht="15" thickTop="1"/>
    <row r="59" spans="1:22" ht="21.6" thickBot="1">
      <c r="A59" s="2" t="s">
        <v>66</v>
      </c>
    </row>
    <row r="60" spans="1:22" ht="15.6" thickTop="1" thickBot="1">
      <c r="A60" s="58" t="s">
        <v>50</v>
      </c>
      <c r="B60" s="60">
        <v>8</v>
      </c>
      <c r="C60" s="127">
        <v>2019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9"/>
    </row>
    <row r="61" spans="1:22" ht="15.6" thickTop="1" thickBot="1">
      <c r="A61" s="15" t="s">
        <v>0</v>
      </c>
      <c r="B61" s="16" t="s">
        <v>10</v>
      </c>
      <c r="C61" s="17" t="s">
        <v>16</v>
      </c>
      <c r="D61" s="18" t="s">
        <v>17</v>
      </c>
      <c r="E61" s="19" t="s">
        <v>18</v>
      </c>
      <c r="F61" s="17" t="s">
        <v>19</v>
      </c>
      <c r="G61" s="18" t="s">
        <v>20</v>
      </c>
      <c r="H61" s="19" t="s">
        <v>21</v>
      </c>
      <c r="I61" s="17" t="s">
        <v>22</v>
      </c>
      <c r="J61" s="18" t="s">
        <v>23</v>
      </c>
      <c r="K61" s="19" t="s">
        <v>24</v>
      </c>
      <c r="L61" s="17" t="s">
        <v>25</v>
      </c>
      <c r="M61" s="18" t="s">
        <v>26</v>
      </c>
      <c r="N61" s="20" t="s">
        <v>27</v>
      </c>
      <c r="O61" s="49" t="s">
        <v>43</v>
      </c>
    </row>
    <row r="62" spans="1:22" ht="15" thickBot="1">
      <c r="A62" s="9" t="s">
        <v>1</v>
      </c>
      <c r="B62" s="11">
        <v>0</v>
      </c>
      <c r="C62" s="3">
        <v>0</v>
      </c>
      <c r="D62" s="1">
        <v>0</v>
      </c>
      <c r="E62" s="5">
        <v>0</v>
      </c>
      <c r="F62" s="3">
        <v>0</v>
      </c>
      <c r="G62" s="1">
        <v>0</v>
      </c>
      <c r="H62" s="5">
        <v>0</v>
      </c>
      <c r="I62" s="3">
        <v>0</v>
      </c>
      <c r="J62" s="1">
        <v>0</v>
      </c>
      <c r="K62" s="5">
        <v>0</v>
      </c>
      <c r="L62" s="3">
        <v>0</v>
      </c>
      <c r="M62" s="1">
        <v>0</v>
      </c>
      <c r="N62" s="4">
        <v>0</v>
      </c>
      <c r="O62" s="46">
        <f t="shared" ref="O62:O65" si="6">SUM(C62:N62)</f>
        <v>0</v>
      </c>
    </row>
    <row r="63" spans="1:22" ht="15" thickBot="1">
      <c r="A63" s="9" t="s">
        <v>2</v>
      </c>
      <c r="B63" s="11">
        <v>0</v>
      </c>
      <c r="C63" s="3">
        <v>0</v>
      </c>
      <c r="D63" s="1">
        <v>0</v>
      </c>
      <c r="E63" s="5">
        <v>0</v>
      </c>
      <c r="F63" s="3">
        <v>0</v>
      </c>
      <c r="G63" s="1">
        <v>0</v>
      </c>
      <c r="H63" s="5">
        <v>0</v>
      </c>
      <c r="I63" s="3">
        <v>0</v>
      </c>
      <c r="J63" s="1">
        <v>0</v>
      </c>
      <c r="K63" s="5">
        <v>0</v>
      </c>
      <c r="L63" s="3">
        <v>0</v>
      </c>
      <c r="M63" s="1">
        <v>0</v>
      </c>
      <c r="N63" s="4">
        <v>0</v>
      </c>
      <c r="O63" s="46">
        <f t="shared" si="6"/>
        <v>0</v>
      </c>
    </row>
    <row r="64" spans="1:22" ht="15" thickBot="1">
      <c r="A64" s="9" t="s">
        <v>5</v>
      </c>
      <c r="B64" s="11">
        <v>0</v>
      </c>
      <c r="C64" s="3">
        <v>0</v>
      </c>
      <c r="D64" s="1">
        <v>0</v>
      </c>
      <c r="E64" s="5">
        <v>0</v>
      </c>
      <c r="F64" s="3">
        <v>0</v>
      </c>
      <c r="G64" s="1">
        <v>0</v>
      </c>
      <c r="H64" s="5">
        <v>0</v>
      </c>
      <c r="I64" s="3">
        <v>0</v>
      </c>
      <c r="J64" s="1">
        <v>0</v>
      </c>
      <c r="K64" s="5">
        <v>0</v>
      </c>
      <c r="L64" s="3">
        <v>0</v>
      </c>
      <c r="M64" s="1">
        <v>0</v>
      </c>
      <c r="N64" s="4">
        <v>0</v>
      </c>
      <c r="O64" s="46">
        <f t="shared" si="6"/>
        <v>0</v>
      </c>
    </row>
    <row r="65" spans="1:22" ht="15" thickTop="1">
      <c r="A65" s="9" t="s">
        <v>3</v>
      </c>
      <c r="B65" s="11">
        <v>0</v>
      </c>
      <c r="C65" s="3">
        <v>0</v>
      </c>
      <c r="D65" s="1">
        <v>0</v>
      </c>
      <c r="E65" s="5">
        <v>0</v>
      </c>
      <c r="F65" s="3">
        <v>0</v>
      </c>
      <c r="G65" s="1">
        <v>0</v>
      </c>
      <c r="H65" s="5">
        <v>0</v>
      </c>
      <c r="I65" s="3">
        <v>0</v>
      </c>
      <c r="J65" s="1">
        <v>0</v>
      </c>
      <c r="K65" s="5">
        <v>0</v>
      </c>
      <c r="L65" s="3">
        <v>0</v>
      </c>
      <c r="M65" s="1">
        <v>0</v>
      </c>
      <c r="N65" s="4">
        <v>0</v>
      </c>
      <c r="O65" s="46">
        <f t="shared" si="6"/>
        <v>0</v>
      </c>
    </row>
    <row r="66" spans="1:22" ht="15" thickBot="1">
      <c r="A66" s="9" t="s">
        <v>49</v>
      </c>
      <c r="B66" s="11">
        <f>B60*4</f>
        <v>32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6">
        <f>SUM(C66:N66)</f>
        <v>0</v>
      </c>
    </row>
    <row r="67" spans="1:22">
      <c r="A67" s="9" t="s">
        <v>7</v>
      </c>
      <c r="B67" s="11">
        <v>0</v>
      </c>
      <c r="C67" s="3"/>
      <c r="D67" s="1"/>
      <c r="E67" s="5"/>
      <c r="F67" s="3"/>
      <c r="G67" s="1"/>
      <c r="H67" s="5"/>
      <c r="I67" s="3"/>
      <c r="J67" s="1"/>
      <c r="K67" s="5"/>
      <c r="L67" s="3"/>
      <c r="M67" s="1"/>
      <c r="N67" s="4"/>
      <c r="O67" s="50">
        <f>SUM(C67:N67)</f>
        <v>0</v>
      </c>
    </row>
    <row r="68" spans="1:22">
      <c r="A68" s="9" t="s">
        <v>8</v>
      </c>
      <c r="B68" s="11">
        <v>0</v>
      </c>
      <c r="C68" s="3"/>
      <c r="D68" s="1"/>
      <c r="E68" s="5"/>
      <c r="F68" s="3"/>
      <c r="G68" s="1"/>
      <c r="H68" s="5"/>
      <c r="I68" s="3"/>
      <c r="J68" s="1"/>
      <c r="K68" s="5"/>
      <c r="L68" s="3"/>
      <c r="M68" s="1"/>
      <c r="N68" s="4"/>
      <c r="O68" s="50">
        <f t="shared" ref="O68:O73" si="7">SUM(C68:N68)</f>
        <v>0</v>
      </c>
    </row>
    <row r="69" spans="1:22">
      <c r="A69" s="9" t="s">
        <v>13</v>
      </c>
      <c r="B69" s="11">
        <v>0</v>
      </c>
      <c r="C69" s="3"/>
      <c r="D69" s="1"/>
      <c r="E69" s="5"/>
      <c r="F69" s="3"/>
      <c r="G69" s="1"/>
      <c r="H69" s="5"/>
      <c r="I69" s="3"/>
      <c r="J69" s="1"/>
      <c r="K69" s="5"/>
      <c r="L69" s="3"/>
      <c r="M69" s="1"/>
      <c r="N69" s="4"/>
      <c r="O69" s="50">
        <f t="shared" si="7"/>
        <v>0</v>
      </c>
    </row>
    <row r="70" spans="1:22">
      <c r="A70" s="9" t="s">
        <v>14</v>
      </c>
      <c r="B70" s="11">
        <v>0</v>
      </c>
      <c r="C70" s="3"/>
      <c r="D70" s="1"/>
      <c r="E70" s="5"/>
      <c r="F70" s="3"/>
      <c r="G70" s="1"/>
      <c r="H70" s="5"/>
      <c r="I70" s="3"/>
      <c r="J70" s="1"/>
      <c r="K70" s="5"/>
      <c r="L70" s="3"/>
      <c r="M70" s="1"/>
      <c r="N70" s="4"/>
      <c r="O70" s="50">
        <f t="shared" si="7"/>
        <v>0</v>
      </c>
    </row>
    <row r="71" spans="1:22">
      <c r="A71" s="9" t="s">
        <v>15</v>
      </c>
      <c r="B71" s="11">
        <v>0</v>
      </c>
      <c r="C71" s="3"/>
      <c r="D71" s="1"/>
      <c r="E71" s="5"/>
      <c r="F71" s="3"/>
      <c r="G71" s="1"/>
      <c r="H71" s="5"/>
      <c r="I71" s="3"/>
      <c r="J71" s="1"/>
      <c r="K71" s="5"/>
      <c r="L71" s="3"/>
      <c r="M71" s="1"/>
      <c r="N71" s="4"/>
      <c r="O71" s="50">
        <f t="shared" si="7"/>
        <v>0</v>
      </c>
      <c r="S71" s="130" t="s">
        <v>56</v>
      </c>
      <c r="T71" s="130"/>
      <c r="U71" s="130"/>
    </row>
    <row r="72" spans="1:22" ht="14.4" customHeight="1">
      <c r="A72" s="9" t="s">
        <v>4</v>
      </c>
      <c r="B72" s="11">
        <v>0</v>
      </c>
      <c r="C72" s="3"/>
      <c r="D72" s="1"/>
      <c r="E72" s="5"/>
      <c r="F72" s="3"/>
      <c r="G72" s="1"/>
      <c r="H72" s="5"/>
      <c r="I72" s="3"/>
      <c r="J72" s="1"/>
      <c r="K72" s="5"/>
      <c r="L72" s="3"/>
      <c r="M72" s="1"/>
      <c r="N72" s="4"/>
      <c r="O72" s="50">
        <f t="shared" si="7"/>
        <v>0</v>
      </c>
      <c r="S72" s="130"/>
      <c r="T72" s="130"/>
      <c r="U72" s="130"/>
    </row>
    <row r="73" spans="1:22" ht="14.4" customHeight="1">
      <c r="A73" s="9" t="s">
        <v>12</v>
      </c>
      <c r="B73" s="11">
        <v>0</v>
      </c>
      <c r="C73" s="3"/>
      <c r="D73" s="1"/>
      <c r="E73" s="5"/>
      <c r="F73" s="3"/>
      <c r="G73" s="1"/>
      <c r="H73" s="5"/>
      <c r="I73" s="3"/>
      <c r="J73" s="1"/>
      <c r="K73" s="5"/>
      <c r="L73" s="3"/>
      <c r="M73" s="1"/>
      <c r="N73" s="4"/>
      <c r="O73" s="50">
        <f t="shared" si="7"/>
        <v>0</v>
      </c>
      <c r="T73" s="76" t="e">
        <f>(B60*8*22*12)+#REF!</f>
        <v>#REF!</v>
      </c>
    </row>
    <row r="74" spans="1:22" ht="18" thickBot="1">
      <c r="A74" s="9" t="s">
        <v>30</v>
      </c>
      <c r="B74" s="11">
        <v>4</v>
      </c>
      <c r="C74" s="3"/>
      <c r="D74" s="1"/>
      <c r="E74" s="5"/>
      <c r="F74" s="3"/>
      <c r="G74" s="1"/>
      <c r="H74" s="5"/>
      <c r="I74" s="3"/>
      <c r="J74" s="1"/>
      <c r="K74" s="5"/>
      <c r="L74" s="3"/>
      <c r="M74" s="1"/>
      <c r="N74" s="4"/>
      <c r="O74" s="50">
        <f>SUM(C74:N74)</f>
        <v>0</v>
      </c>
      <c r="S74" s="134"/>
      <c r="T74" s="134"/>
    </row>
    <row r="75" spans="1:22" ht="18.600000000000001" customHeight="1" thickBot="1">
      <c r="A75" s="10" t="s">
        <v>9</v>
      </c>
      <c r="B75" s="77" t="e">
        <f>T73</f>
        <v>#REF!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52">
        <f>SUM(C75:N75)</f>
        <v>0</v>
      </c>
      <c r="S75" s="131" t="e">
        <f>O75+#REF!</f>
        <v>#REF!</v>
      </c>
      <c r="T75" s="132"/>
      <c r="U75" s="133" t="s">
        <v>45</v>
      </c>
      <c r="V75" s="133"/>
    </row>
    <row r="76" spans="1:22" ht="15" thickTop="1">
      <c r="E76" t="s">
        <v>72</v>
      </c>
    </row>
    <row r="79" spans="1:22" ht="21.6" thickBot="1">
      <c r="A79" s="2" t="s">
        <v>66</v>
      </c>
    </row>
    <row r="80" spans="1:22" ht="15.6" thickTop="1" thickBot="1">
      <c r="A80" s="58" t="s">
        <v>50</v>
      </c>
      <c r="B80" s="60">
        <v>8</v>
      </c>
      <c r="C80" s="127">
        <v>2020</v>
      </c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</row>
    <row r="81" spans="1:22" ht="15.6" thickTop="1" thickBot="1">
      <c r="A81" s="15" t="s">
        <v>0</v>
      </c>
      <c r="B81" s="16" t="s">
        <v>10</v>
      </c>
      <c r="C81" s="17" t="s">
        <v>16</v>
      </c>
      <c r="D81" s="18" t="s">
        <v>17</v>
      </c>
      <c r="E81" s="19" t="s">
        <v>18</v>
      </c>
      <c r="F81" s="17" t="s">
        <v>19</v>
      </c>
      <c r="G81" s="18" t="s">
        <v>20</v>
      </c>
      <c r="H81" s="19" t="s">
        <v>21</v>
      </c>
      <c r="I81" s="17" t="s">
        <v>22</v>
      </c>
      <c r="J81" s="18" t="s">
        <v>23</v>
      </c>
      <c r="K81" s="19" t="s">
        <v>24</v>
      </c>
      <c r="L81" s="17" t="s">
        <v>25</v>
      </c>
      <c r="M81" s="18" t="s">
        <v>26</v>
      </c>
      <c r="N81" s="20" t="s">
        <v>27</v>
      </c>
      <c r="O81" s="49" t="s">
        <v>43</v>
      </c>
    </row>
    <row r="82" spans="1:22" ht="15" thickBot="1">
      <c r="A82" s="9" t="s">
        <v>1</v>
      </c>
      <c r="B82" s="11">
        <v>0</v>
      </c>
      <c r="C82" s="3">
        <v>0</v>
      </c>
      <c r="D82" s="1">
        <v>0</v>
      </c>
      <c r="E82" s="5">
        <v>0</v>
      </c>
      <c r="F82" s="3">
        <v>0</v>
      </c>
      <c r="G82" s="1">
        <v>0</v>
      </c>
      <c r="H82" s="5">
        <v>0</v>
      </c>
      <c r="I82" s="3">
        <v>0</v>
      </c>
      <c r="J82" s="1">
        <v>0</v>
      </c>
      <c r="K82" s="5">
        <v>0</v>
      </c>
      <c r="L82" s="3">
        <v>0</v>
      </c>
      <c r="M82" s="1">
        <v>0</v>
      </c>
      <c r="N82" s="4">
        <v>0</v>
      </c>
      <c r="O82" s="46">
        <f t="shared" ref="O82:O85" si="8">SUM(C82:N82)</f>
        <v>0</v>
      </c>
    </row>
    <row r="83" spans="1:22" ht="15" thickBot="1">
      <c r="A83" s="9" t="s">
        <v>2</v>
      </c>
      <c r="B83" s="11">
        <v>0</v>
      </c>
      <c r="C83" s="3">
        <v>0</v>
      </c>
      <c r="D83" s="1">
        <v>0</v>
      </c>
      <c r="E83" s="5">
        <v>0</v>
      </c>
      <c r="F83" s="3">
        <v>0</v>
      </c>
      <c r="G83" s="1">
        <v>0</v>
      </c>
      <c r="H83" s="5">
        <v>0</v>
      </c>
      <c r="I83" s="3">
        <v>0</v>
      </c>
      <c r="J83" s="1">
        <v>0</v>
      </c>
      <c r="K83" s="5">
        <v>0</v>
      </c>
      <c r="L83" s="3">
        <v>0</v>
      </c>
      <c r="M83" s="1">
        <v>0</v>
      </c>
      <c r="N83" s="4">
        <v>0</v>
      </c>
      <c r="O83" s="46">
        <f t="shared" si="8"/>
        <v>0</v>
      </c>
    </row>
    <row r="84" spans="1:22" ht="15" thickBot="1">
      <c r="A84" s="9" t="s">
        <v>5</v>
      </c>
      <c r="B84" s="11">
        <v>0</v>
      </c>
      <c r="C84" s="3">
        <v>0</v>
      </c>
      <c r="D84" s="1">
        <v>0</v>
      </c>
      <c r="E84" s="5">
        <v>0</v>
      </c>
      <c r="F84" s="3">
        <v>0</v>
      </c>
      <c r="G84" s="1">
        <v>0</v>
      </c>
      <c r="H84" s="5">
        <v>0</v>
      </c>
      <c r="I84" s="3">
        <v>0</v>
      </c>
      <c r="J84" s="1">
        <v>0</v>
      </c>
      <c r="K84" s="5">
        <v>0</v>
      </c>
      <c r="L84" s="3">
        <v>0</v>
      </c>
      <c r="M84" s="1">
        <v>0</v>
      </c>
      <c r="N84" s="4">
        <v>0</v>
      </c>
      <c r="O84" s="46">
        <f t="shared" si="8"/>
        <v>0</v>
      </c>
    </row>
    <row r="85" spans="1:22" ht="15" thickBot="1">
      <c r="A85" s="9" t="s">
        <v>3</v>
      </c>
      <c r="B85" s="11">
        <v>0</v>
      </c>
      <c r="C85" s="3">
        <v>0</v>
      </c>
      <c r="D85" s="1">
        <v>0</v>
      </c>
      <c r="E85" s="5">
        <v>0</v>
      </c>
      <c r="F85" s="3">
        <v>0</v>
      </c>
      <c r="G85" s="1">
        <v>0</v>
      </c>
      <c r="H85" s="5">
        <v>0</v>
      </c>
      <c r="I85" s="3">
        <v>0</v>
      </c>
      <c r="J85" s="1">
        <v>0</v>
      </c>
      <c r="K85" s="5">
        <v>0</v>
      </c>
      <c r="L85" s="3">
        <v>0</v>
      </c>
      <c r="M85" s="1">
        <v>0</v>
      </c>
      <c r="N85" s="4">
        <v>0</v>
      </c>
      <c r="O85" s="46">
        <f t="shared" si="8"/>
        <v>0</v>
      </c>
    </row>
    <row r="86" spans="1:22" ht="15" thickBot="1">
      <c r="A86" s="9" t="s">
        <v>49</v>
      </c>
      <c r="B86" s="11">
        <f>B80*4</f>
        <v>32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6">
        <f>SUM(C86:N86)</f>
        <v>0</v>
      </c>
    </row>
    <row r="87" spans="1:22">
      <c r="A87" s="9" t="s">
        <v>7</v>
      </c>
      <c r="B87" s="11">
        <v>0</v>
      </c>
      <c r="C87" s="3"/>
      <c r="D87" s="1"/>
      <c r="E87" s="5"/>
      <c r="F87" s="3"/>
      <c r="G87" s="1"/>
      <c r="H87" s="5"/>
      <c r="I87" s="3"/>
      <c r="J87" s="1"/>
      <c r="K87" s="5"/>
      <c r="L87" s="3"/>
      <c r="M87" s="1"/>
      <c r="N87" s="4"/>
      <c r="O87" s="50">
        <f>SUM(C87:N87)</f>
        <v>0</v>
      </c>
    </row>
    <row r="88" spans="1:22">
      <c r="A88" s="9" t="s">
        <v>8</v>
      </c>
      <c r="B88" s="11">
        <v>0</v>
      </c>
      <c r="C88" s="3"/>
      <c r="D88" s="1"/>
      <c r="E88" s="5"/>
      <c r="F88" s="3"/>
      <c r="G88" s="1"/>
      <c r="H88" s="5"/>
      <c r="I88" s="3"/>
      <c r="J88" s="1"/>
      <c r="K88" s="5"/>
      <c r="L88" s="3"/>
      <c r="M88" s="1"/>
      <c r="N88" s="4"/>
      <c r="O88" s="50">
        <f t="shared" ref="O88:O93" si="9">SUM(C88:N88)</f>
        <v>0</v>
      </c>
    </row>
    <row r="89" spans="1:22">
      <c r="A89" s="9" t="s">
        <v>13</v>
      </c>
      <c r="B89" s="11">
        <v>0</v>
      </c>
      <c r="C89" s="3"/>
      <c r="D89" s="1"/>
      <c r="E89" s="5"/>
      <c r="F89" s="3"/>
      <c r="G89" s="1"/>
      <c r="H89" s="5"/>
      <c r="I89" s="3"/>
      <c r="J89" s="1"/>
      <c r="K89" s="5"/>
      <c r="L89" s="3"/>
      <c r="M89" s="1"/>
      <c r="N89" s="4"/>
      <c r="O89" s="50">
        <f t="shared" si="9"/>
        <v>0</v>
      </c>
    </row>
    <row r="90" spans="1:22">
      <c r="A90" s="9" t="s">
        <v>14</v>
      </c>
      <c r="B90" s="11">
        <v>0</v>
      </c>
      <c r="C90" s="3"/>
      <c r="D90" s="1"/>
      <c r="E90" s="5"/>
      <c r="F90" s="3"/>
      <c r="G90" s="1"/>
      <c r="H90" s="5"/>
      <c r="I90" s="3"/>
      <c r="J90" s="1"/>
      <c r="K90" s="5"/>
      <c r="L90" s="3"/>
      <c r="M90" s="1"/>
      <c r="N90" s="4"/>
      <c r="O90" s="50">
        <f t="shared" si="9"/>
        <v>0</v>
      </c>
    </row>
    <row r="91" spans="1:22">
      <c r="A91" s="9" t="s">
        <v>15</v>
      </c>
      <c r="B91" s="11">
        <v>0</v>
      </c>
      <c r="C91" s="3"/>
      <c r="D91" s="1"/>
      <c r="E91" s="5"/>
      <c r="F91" s="3"/>
      <c r="G91" s="1"/>
      <c r="H91" s="5"/>
      <c r="I91" s="3"/>
      <c r="J91" s="1"/>
      <c r="K91" s="5"/>
      <c r="L91" s="3"/>
      <c r="M91" s="1"/>
      <c r="N91" s="4"/>
      <c r="O91" s="50">
        <f t="shared" si="9"/>
        <v>0</v>
      </c>
      <c r="S91" s="130" t="s">
        <v>76</v>
      </c>
      <c r="T91" s="130"/>
      <c r="U91" s="130"/>
    </row>
    <row r="92" spans="1:22" ht="14.4" customHeight="1">
      <c r="A92" s="9" t="s">
        <v>4</v>
      </c>
      <c r="B92" s="11">
        <v>0</v>
      </c>
      <c r="C92" s="3"/>
      <c r="D92" s="1"/>
      <c r="E92" s="5"/>
      <c r="F92" s="3"/>
      <c r="G92" s="1"/>
      <c r="H92" s="5"/>
      <c r="I92" s="3"/>
      <c r="J92" s="1"/>
      <c r="K92" s="5"/>
      <c r="L92" s="3"/>
      <c r="M92" s="1"/>
      <c r="N92" s="4"/>
      <c r="O92" s="50">
        <f t="shared" si="9"/>
        <v>0</v>
      </c>
      <c r="S92" s="130"/>
      <c r="T92" s="130"/>
      <c r="U92" s="130"/>
    </row>
    <row r="93" spans="1:22" ht="14.4" customHeight="1">
      <c r="A93" s="9" t="s">
        <v>12</v>
      </c>
      <c r="B93" s="11">
        <v>0</v>
      </c>
      <c r="C93" s="3"/>
      <c r="D93" s="1"/>
      <c r="E93" s="5"/>
      <c r="F93" s="3"/>
      <c r="G93" s="1"/>
      <c r="H93" s="5"/>
      <c r="I93" s="3"/>
      <c r="J93" s="1"/>
      <c r="K93" s="5"/>
      <c r="L93" s="3"/>
      <c r="M93" s="1"/>
      <c r="N93" s="4"/>
      <c r="O93" s="50">
        <f t="shared" si="9"/>
        <v>0</v>
      </c>
      <c r="T93" s="76" t="e">
        <f>(B80*8*22*12)+S75</f>
        <v>#REF!</v>
      </c>
    </row>
    <row r="94" spans="1:22" ht="18" thickBot="1">
      <c r="A94" s="9" t="s">
        <v>30</v>
      </c>
      <c r="B94" s="11">
        <v>1</v>
      </c>
      <c r="C94" s="3"/>
      <c r="D94" s="1"/>
      <c r="E94" s="5"/>
      <c r="F94" s="3"/>
      <c r="G94" s="1"/>
      <c r="H94" s="5"/>
      <c r="I94" s="3"/>
      <c r="J94" s="1"/>
      <c r="K94" s="5"/>
      <c r="L94" s="3"/>
      <c r="M94" s="1"/>
      <c r="N94" s="4"/>
      <c r="O94" s="50">
        <f>SUM(C94:N94)</f>
        <v>0</v>
      </c>
      <c r="S94" s="134"/>
      <c r="T94" s="134"/>
    </row>
    <row r="95" spans="1:22" ht="18.600000000000001" customHeight="1" thickBot="1">
      <c r="A95" s="10" t="s">
        <v>9</v>
      </c>
      <c r="B95" s="77" t="e">
        <f>T93</f>
        <v>#REF!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52">
        <f>SUM(C95:N95)</f>
        <v>0</v>
      </c>
      <c r="S95" s="131" t="e">
        <f>O95+S75</f>
        <v>#REF!</v>
      </c>
      <c r="T95" s="132"/>
      <c r="U95" s="133" t="s">
        <v>45</v>
      </c>
      <c r="V95" s="133"/>
    </row>
    <row r="96" spans="1:22" ht="15" thickTop="1"/>
    <row r="98" spans="1:21" ht="21.6" thickBot="1">
      <c r="A98" s="2" t="s">
        <v>66</v>
      </c>
    </row>
    <row r="99" spans="1:21" ht="15.6" thickTop="1" thickBot="1">
      <c r="A99" s="58" t="s">
        <v>50</v>
      </c>
      <c r="B99" s="60">
        <v>8</v>
      </c>
      <c r="C99" s="127">
        <v>2021</v>
      </c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9"/>
    </row>
    <row r="100" spans="1:21" ht="15.6" thickTop="1" thickBot="1">
      <c r="A100" s="15" t="s">
        <v>0</v>
      </c>
      <c r="B100" s="16" t="s">
        <v>10</v>
      </c>
      <c r="C100" s="17" t="s">
        <v>16</v>
      </c>
      <c r="D100" s="18" t="s">
        <v>17</v>
      </c>
      <c r="E100" s="19" t="s">
        <v>18</v>
      </c>
      <c r="F100" s="17" t="s">
        <v>19</v>
      </c>
      <c r="G100" s="18" t="s">
        <v>20</v>
      </c>
      <c r="H100" s="19" t="s">
        <v>21</v>
      </c>
      <c r="I100" s="17" t="s">
        <v>22</v>
      </c>
      <c r="J100" s="18" t="s">
        <v>23</v>
      </c>
      <c r="K100" s="19" t="s">
        <v>24</v>
      </c>
      <c r="L100" s="17" t="s">
        <v>25</v>
      </c>
      <c r="M100" s="18" t="s">
        <v>26</v>
      </c>
      <c r="N100" s="20" t="s">
        <v>27</v>
      </c>
      <c r="O100" s="49" t="s">
        <v>43</v>
      </c>
    </row>
    <row r="101" spans="1:21" ht="15" thickBot="1">
      <c r="A101" s="9" t="s">
        <v>1</v>
      </c>
      <c r="B101" s="11">
        <v>0</v>
      </c>
      <c r="C101" s="3">
        <v>0</v>
      </c>
      <c r="D101" s="1">
        <v>0</v>
      </c>
      <c r="E101" s="5">
        <v>0</v>
      </c>
      <c r="F101" s="3">
        <v>0</v>
      </c>
      <c r="G101" s="1">
        <v>0</v>
      </c>
      <c r="H101" s="5">
        <v>0</v>
      </c>
      <c r="I101" s="3">
        <v>0</v>
      </c>
      <c r="J101" s="1">
        <v>0</v>
      </c>
      <c r="K101" s="5">
        <v>0</v>
      </c>
      <c r="L101" s="3">
        <v>0</v>
      </c>
      <c r="M101" s="1">
        <v>0</v>
      </c>
      <c r="N101" s="4">
        <v>0</v>
      </c>
      <c r="O101" s="46">
        <f t="shared" ref="O101:O104" si="10">SUM(C101:N101)</f>
        <v>0</v>
      </c>
    </row>
    <row r="102" spans="1:21" ht="15" thickBot="1">
      <c r="A102" s="9" t="s">
        <v>2</v>
      </c>
      <c r="B102" s="11">
        <v>0</v>
      </c>
      <c r="C102" s="3">
        <v>0</v>
      </c>
      <c r="D102" s="1">
        <v>0</v>
      </c>
      <c r="E102" s="5">
        <v>0</v>
      </c>
      <c r="F102" s="3">
        <v>0</v>
      </c>
      <c r="G102" s="1">
        <v>0</v>
      </c>
      <c r="H102" s="5">
        <v>0</v>
      </c>
      <c r="I102" s="3">
        <v>0</v>
      </c>
      <c r="J102" s="1">
        <v>0</v>
      </c>
      <c r="K102" s="5">
        <v>0</v>
      </c>
      <c r="L102" s="3">
        <v>0</v>
      </c>
      <c r="M102" s="1">
        <v>0</v>
      </c>
      <c r="N102" s="4">
        <v>0</v>
      </c>
      <c r="O102" s="46">
        <f t="shared" si="10"/>
        <v>0</v>
      </c>
    </row>
    <row r="103" spans="1:21" ht="15" thickBot="1">
      <c r="A103" s="9" t="s">
        <v>5</v>
      </c>
      <c r="B103" s="11">
        <v>0</v>
      </c>
      <c r="C103" s="3">
        <v>0</v>
      </c>
      <c r="D103" s="1">
        <v>0</v>
      </c>
      <c r="E103" s="5">
        <v>0</v>
      </c>
      <c r="F103" s="3">
        <v>0</v>
      </c>
      <c r="G103" s="1">
        <v>0</v>
      </c>
      <c r="H103" s="5">
        <v>0</v>
      </c>
      <c r="I103" s="3">
        <v>0</v>
      </c>
      <c r="J103" s="1">
        <v>0</v>
      </c>
      <c r="K103" s="5">
        <v>0</v>
      </c>
      <c r="L103" s="3">
        <v>0</v>
      </c>
      <c r="M103" s="1">
        <v>0</v>
      </c>
      <c r="N103" s="4">
        <v>0</v>
      </c>
      <c r="O103" s="46">
        <f t="shared" si="10"/>
        <v>0</v>
      </c>
    </row>
    <row r="104" spans="1:21" ht="15" thickBot="1">
      <c r="A104" s="9" t="s">
        <v>3</v>
      </c>
      <c r="B104" s="11">
        <v>0</v>
      </c>
      <c r="C104" s="3">
        <v>0</v>
      </c>
      <c r="D104" s="1">
        <v>0</v>
      </c>
      <c r="E104" s="5">
        <v>0</v>
      </c>
      <c r="F104" s="3">
        <v>0</v>
      </c>
      <c r="G104" s="1">
        <v>0</v>
      </c>
      <c r="H104" s="5">
        <v>0</v>
      </c>
      <c r="I104" s="3">
        <v>0</v>
      </c>
      <c r="J104" s="1">
        <v>0</v>
      </c>
      <c r="K104" s="5">
        <v>0</v>
      </c>
      <c r="L104" s="3">
        <v>0</v>
      </c>
      <c r="M104" s="1">
        <v>0</v>
      </c>
      <c r="N104" s="4">
        <v>0</v>
      </c>
      <c r="O104" s="46">
        <f t="shared" si="10"/>
        <v>0</v>
      </c>
    </row>
    <row r="105" spans="1:21" ht="15" thickBot="1">
      <c r="A105" s="9" t="s">
        <v>49</v>
      </c>
      <c r="B105" s="11">
        <f>B99*4</f>
        <v>32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46">
        <f>SUM(C105:N105)</f>
        <v>0</v>
      </c>
    </row>
    <row r="106" spans="1:21">
      <c r="A106" s="9" t="s">
        <v>7</v>
      </c>
      <c r="B106" s="11">
        <v>0</v>
      </c>
      <c r="C106" s="3"/>
      <c r="D106" s="1"/>
      <c r="E106" s="5"/>
      <c r="F106" s="3"/>
      <c r="G106" s="1"/>
      <c r="H106" s="5"/>
      <c r="I106" s="3"/>
      <c r="J106" s="1"/>
      <c r="K106" s="5"/>
      <c r="L106" s="3"/>
      <c r="M106" s="1"/>
      <c r="N106" s="4"/>
      <c r="O106" s="50">
        <f>SUM(C106:N106)</f>
        <v>0</v>
      </c>
    </row>
    <row r="107" spans="1:21">
      <c r="A107" s="9" t="s">
        <v>8</v>
      </c>
      <c r="B107" s="11">
        <v>0</v>
      </c>
      <c r="C107" s="3"/>
      <c r="D107" s="1"/>
      <c r="E107" s="5"/>
      <c r="F107" s="3"/>
      <c r="G107" s="1"/>
      <c r="H107" s="5"/>
      <c r="I107" s="3"/>
      <c r="J107" s="1"/>
      <c r="K107" s="5"/>
      <c r="L107" s="3"/>
      <c r="M107" s="1"/>
      <c r="N107" s="4"/>
      <c r="O107" s="50">
        <f t="shared" ref="O107:O112" si="11">SUM(C107:N107)</f>
        <v>0</v>
      </c>
    </row>
    <row r="108" spans="1:21">
      <c r="A108" s="9" t="s">
        <v>13</v>
      </c>
      <c r="B108" s="11">
        <v>0</v>
      </c>
      <c r="C108" s="3"/>
      <c r="D108" s="1"/>
      <c r="E108" s="5"/>
      <c r="F108" s="3"/>
      <c r="G108" s="1"/>
      <c r="H108" s="5"/>
      <c r="I108" s="3"/>
      <c r="J108" s="1"/>
      <c r="K108" s="5"/>
      <c r="L108" s="3"/>
      <c r="M108" s="1"/>
      <c r="N108" s="4"/>
      <c r="O108" s="50">
        <f t="shared" si="11"/>
        <v>0</v>
      </c>
    </row>
    <row r="109" spans="1:21">
      <c r="A109" s="9" t="s">
        <v>14</v>
      </c>
      <c r="B109" s="11">
        <v>0</v>
      </c>
      <c r="C109" s="3"/>
      <c r="D109" s="1"/>
      <c r="E109" s="5"/>
      <c r="F109" s="3"/>
      <c r="G109" s="1"/>
      <c r="H109" s="5"/>
      <c r="I109" s="3"/>
      <c r="J109" s="1"/>
      <c r="K109" s="5"/>
      <c r="L109" s="3"/>
      <c r="M109" s="1"/>
      <c r="N109" s="4"/>
      <c r="O109" s="50">
        <f t="shared" si="11"/>
        <v>0</v>
      </c>
    </row>
    <row r="110" spans="1:21">
      <c r="A110" s="9" t="s">
        <v>15</v>
      </c>
      <c r="B110" s="11">
        <v>0</v>
      </c>
      <c r="C110" s="3"/>
      <c r="D110" s="1"/>
      <c r="E110" s="5"/>
      <c r="F110" s="3"/>
      <c r="G110" s="1"/>
      <c r="H110" s="5"/>
      <c r="I110" s="3"/>
      <c r="J110" s="1"/>
      <c r="K110" s="5"/>
      <c r="L110" s="3"/>
      <c r="M110" s="1"/>
      <c r="N110" s="4"/>
      <c r="O110" s="50">
        <f t="shared" si="11"/>
        <v>0</v>
      </c>
      <c r="S110" s="130" t="s">
        <v>79</v>
      </c>
      <c r="T110" s="130"/>
      <c r="U110" s="130"/>
    </row>
    <row r="111" spans="1:21" ht="14.4" customHeight="1">
      <c r="A111" s="9" t="s">
        <v>4</v>
      </c>
      <c r="B111" s="11">
        <v>0</v>
      </c>
      <c r="C111" s="3"/>
      <c r="D111" s="1"/>
      <c r="E111" s="5"/>
      <c r="F111" s="3"/>
      <c r="G111" s="1"/>
      <c r="H111" s="5"/>
      <c r="I111" s="3"/>
      <c r="J111" s="1"/>
      <c r="K111" s="5"/>
      <c r="L111" s="3"/>
      <c r="M111" s="1"/>
      <c r="N111" s="4"/>
      <c r="O111" s="50">
        <f t="shared" si="11"/>
        <v>0</v>
      </c>
      <c r="S111" s="130"/>
      <c r="T111" s="130"/>
      <c r="U111" s="130"/>
    </row>
    <row r="112" spans="1:21" ht="14.4" customHeight="1">
      <c r="A112" s="9" t="s">
        <v>12</v>
      </c>
      <c r="B112" s="11">
        <v>0</v>
      </c>
      <c r="C112" s="3"/>
      <c r="D112" s="1"/>
      <c r="E112" s="5"/>
      <c r="F112" s="3"/>
      <c r="G112" s="1"/>
      <c r="H112" s="5"/>
      <c r="I112" s="3"/>
      <c r="J112" s="1"/>
      <c r="K112" s="5"/>
      <c r="L112" s="3"/>
      <c r="M112" s="1"/>
      <c r="N112" s="4"/>
      <c r="O112" s="50">
        <f t="shared" si="11"/>
        <v>0</v>
      </c>
      <c r="T112" s="76" t="e">
        <f>(B99*8*22*12)+S95</f>
        <v>#REF!</v>
      </c>
    </row>
    <row r="113" spans="1:22" ht="18" thickBot="1">
      <c r="A113" s="9" t="s">
        <v>30</v>
      </c>
      <c r="B113" s="11">
        <v>1</v>
      </c>
      <c r="C113" s="3"/>
      <c r="D113" s="1"/>
      <c r="E113" s="5"/>
      <c r="F113" s="3"/>
      <c r="G113" s="1"/>
      <c r="H113" s="5"/>
      <c r="I113" s="3"/>
      <c r="J113" s="1"/>
      <c r="K113" s="5"/>
      <c r="L113" s="3"/>
      <c r="M113" s="1"/>
      <c r="N113" s="4"/>
      <c r="O113" s="50">
        <f>SUM(C113:N113)</f>
        <v>0</v>
      </c>
      <c r="S113" s="134"/>
      <c r="T113" s="134"/>
    </row>
    <row r="114" spans="1:22" ht="18.600000000000001" customHeight="1" thickBot="1">
      <c r="A114" s="10" t="s">
        <v>9</v>
      </c>
      <c r="B114" s="77" t="e">
        <f>T112-S95</f>
        <v>#REF!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52">
        <f>SUM(C114:N114)</f>
        <v>0</v>
      </c>
      <c r="S114" s="131" t="e">
        <f>O114+S95</f>
        <v>#REF!</v>
      </c>
      <c r="T114" s="132"/>
      <c r="U114" s="133" t="s">
        <v>45</v>
      </c>
      <c r="V114" s="133"/>
    </row>
    <row r="115" spans="1:22" ht="15" thickTop="1"/>
  </sheetData>
  <mergeCells count="30">
    <mergeCell ref="C80:N80"/>
    <mergeCell ref="S91:U92"/>
    <mergeCell ref="S94:T94"/>
    <mergeCell ref="C99:N99"/>
    <mergeCell ref="S110:U111"/>
    <mergeCell ref="S95:T95"/>
    <mergeCell ref="U95:V95"/>
    <mergeCell ref="S75:T75"/>
    <mergeCell ref="U75:V75"/>
    <mergeCell ref="S113:T113"/>
    <mergeCell ref="S114:T114"/>
    <mergeCell ref="U114:V114"/>
    <mergeCell ref="C60:N60"/>
    <mergeCell ref="S71:U72"/>
    <mergeCell ref="S74:T74"/>
    <mergeCell ref="S32:U33"/>
    <mergeCell ref="S35:T35"/>
    <mergeCell ref="S36:T36"/>
    <mergeCell ref="U36:V36"/>
    <mergeCell ref="S55:T55"/>
    <mergeCell ref="C40:N40"/>
    <mergeCell ref="S51:U52"/>
    <mergeCell ref="S54:T54"/>
    <mergeCell ref="U55:V55"/>
    <mergeCell ref="C21:N21"/>
    <mergeCell ref="C2:N2"/>
    <mergeCell ref="S14:U15"/>
    <mergeCell ref="S17:T17"/>
    <mergeCell ref="S18:T18"/>
    <mergeCell ref="U18:V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NMIF</vt:lpstr>
      <vt:lpstr>Villanueva</vt:lpstr>
      <vt:lpstr>Cabadbaran</vt:lpstr>
      <vt:lpstr>Iligan</vt:lpstr>
      <vt:lpstr>Sasa</vt:lpstr>
      <vt:lpstr>Zambo</vt:lpstr>
      <vt:lpstr>LSC-Zambo</vt:lpstr>
      <vt:lpstr>Villa</vt:lpstr>
      <vt:lpstr>Palawan</vt:lpstr>
      <vt:lpstr>Tagbilaran</vt:lpstr>
      <vt:lpstr>Cebu</vt:lpstr>
      <vt:lpstr>T&amp;S Total</vt:lpstr>
      <vt:lpstr>Total AIMC</vt:lpstr>
      <vt:lpstr>Total Min</vt:lpstr>
      <vt:lpstr>Total Vis</vt:lpstr>
    </vt:vector>
  </TitlesOfParts>
  <Company>Shell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Oliver.Ortega</dc:creator>
  <cp:lastModifiedBy>Acer</cp:lastModifiedBy>
  <cp:lastPrinted>2013-09-17T23:32:40Z</cp:lastPrinted>
  <dcterms:created xsi:type="dcterms:W3CDTF">2010-09-16T09:06:14Z</dcterms:created>
  <dcterms:modified xsi:type="dcterms:W3CDTF">2022-02-11T05:56:51Z</dcterms:modified>
</cp:coreProperties>
</file>