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ington\Desktop\PlexInvestor Website\"/>
    </mc:Choice>
  </mc:AlternateContent>
  <xr:revisionPtr revIDLastSave="0" documentId="8_{618EB781-F7AC-4AC8-AF7C-71395B1FB5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1" i="1" s="1"/>
  <c r="C13" i="1"/>
  <c r="C15" i="1" s="1"/>
  <c r="C45" i="1" s="1"/>
  <c r="C43" i="1"/>
  <c r="C21" i="1"/>
  <c r="C18" i="1" s="1"/>
  <c r="C7" i="1" l="1"/>
  <c r="C22" i="1"/>
  <c r="C23" i="1" s="1"/>
  <c r="C25" i="1" s="1"/>
  <c r="C44" i="1" s="1"/>
  <c r="C46" i="1" s="1"/>
  <c r="C19" i="1" l="1"/>
  <c r="C17" i="1"/>
</calcChain>
</file>

<file path=xl/sharedStrings.xml><?xml version="1.0" encoding="utf-8"?>
<sst xmlns="http://schemas.openxmlformats.org/spreadsheetml/2006/main" count="64" uniqueCount="64">
  <si>
    <t>Purchase Price</t>
  </si>
  <si>
    <t>CAP Rate</t>
  </si>
  <si>
    <t>Cash on Cash</t>
  </si>
  <si>
    <t>Gross Rent Multiplier</t>
  </si>
  <si>
    <t>Amount Financed</t>
  </si>
  <si>
    <t>Down Payment</t>
  </si>
  <si>
    <t>Cash to Close</t>
  </si>
  <si>
    <t>Total Acquisition Cost</t>
  </si>
  <si>
    <t>Fill In Fields</t>
  </si>
  <si>
    <t>Auto Calculated</t>
  </si>
  <si>
    <t>POTENTIAL RENTAL INCOME</t>
  </si>
  <si>
    <t>EFFECTIVE RENTAL INCOME</t>
  </si>
  <si>
    <t>Plus: Other Income</t>
  </si>
  <si>
    <t>GROSS OPERATING INCOME</t>
  </si>
  <si>
    <t>Real Estate Taxes</t>
  </si>
  <si>
    <t>Personal Property Taxes</t>
  </si>
  <si>
    <t>Property Insurance</t>
  </si>
  <si>
    <t>Off Site Management</t>
  </si>
  <si>
    <t>Repairs and Maintenance</t>
  </si>
  <si>
    <t>Utilities</t>
  </si>
  <si>
    <t>Accounting and Legal</t>
  </si>
  <si>
    <t>Licenses/Permits</t>
  </si>
  <si>
    <t>Advertising</t>
  </si>
  <si>
    <t>Supplies</t>
  </si>
  <si>
    <t>Lawn and Grounds Keeping</t>
  </si>
  <si>
    <t>TOTAL OPERATING EXPENSES</t>
  </si>
  <si>
    <t>NET OPERATING INCOME</t>
  </si>
  <si>
    <t>Less: Annual Debt Service</t>
  </si>
  <si>
    <t>CASH FLOW BEFORE TAXES</t>
  </si>
  <si>
    <t>Unit #1 Rent</t>
  </si>
  <si>
    <t>Unit #2 Rent</t>
  </si>
  <si>
    <t>Unit #3 Rent</t>
  </si>
  <si>
    <t>Unit #4 Rent</t>
  </si>
  <si>
    <t>The projections are estimates only.</t>
  </si>
  <si>
    <t>financial, and/or tax advice.</t>
  </si>
  <si>
    <t>All users of this worksheet are</t>
  </si>
  <si>
    <t xml:space="preserve">advised to seek professional legal, </t>
  </si>
  <si>
    <t xml:space="preserve">This worksheet was designed and offered </t>
  </si>
  <si>
    <t xml:space="preserve">for educational purposes only, and was </t>
  </si>
  <si>
    <t>not intended as financial advice.</t>
  </si>
  <si>
    <t>This worksheet is based on assumptions.</t>
  </si>
  <si>
    <t>Provider assumes no liability for acuracy.</t>
  </si>
  <si>
    <t>Closing Costs (est. 3%)</t>
  </si>
  <si>
    <t>Item A</t>
  </si>
  <si>
    <t>Item B</t>
  </si>
  <si>
    <t>Item C</t>
  </si>
  <si>
    <t>Less: Vacancy rate of 3%</t>
  </si>
  <si>
    <t>Miscellaneous:</t>
  </si>
  <si>
    <t>OPERATING EXPENSES:</t>
  </si>
  <si>
    <t xml:space="preserve">Monthly Debt Service </t>
  </si>
  <si>
    <t>Interest Rate - 30 Year Fixed</t>
  </si>
  <si>
    <r>
      <rPr>
        <b/>
        <sz val="18"/>
        <color theme="0"/>
        <rFont val="Calibri"/>
        <family val="2"/>
        <scheme val="minor"/>
      </rPr>
      <t>The</t>
    </r>
    <r>
      <rPr>
        <b/>
        <sz val="18"/>
        <color rgb="FFFF0000"/>
        <rFont val="Calibri"/>
        <family val="2"/>
        <scheme val="minor"/>
      </rPr>
      <t>Plex</t>
    </r>
    <r>
      <rPr>
        <b/>
        <sz val="18"/>
        <color theme="0"/>
        <rFont val="Calibri"/>
        <family val="2"/>
        <scheme val="minor"/>
      </rPr>
      <t>Investor</t>
    </r>
    <r>
      <rPr>
        <b/>
        <sz val="18"/>
        <color rgb="FFFF0000"/>
        <rFont val="Calibri"/>
        <family val="2"/>
        <scheme val="minor"/>
      </rPr>
      <t>.</t>
    </r>
    <r>
      <rPr>
        <b/>
        <sz val="12"/>
        <color rgb="FFFF0000"/>
        <rFont val="Calibri"/>
        <family val="2"/>
        <scheme val="minor"/>
      </rPr>
      <t>com</t>
    </r>
  </si>
  <si>
    <r>
      <rPr>
        <b/>
        <sz val="18"/>
        <color rgb="FFFF0000"/>
        <rFont val="Calibri"/>
        <family val="2"/>
        <scheme val="minor"/>
      </rPr>
      <t>Buyers</t>
    </r>
    <r>
      <rPr>
        <b/>
        <sz val="18"/>
        <color theme="0"/>
        <rFont val="Calibri"/>
        <family val="2"/>
        <scheme val="minor"/>
      </rPr>
      <t xml:space="preserve"> Worksheet</t>
    </r>
  </si>
  <si>
    <t xml:space="preserve"> </t>
  </si>
  <si>
    <t>Building Inspection</t>
  </si>
  <si>
    <t>Credit Report</t>
  </si>
  <si>
    <r>
      <t xml:space="preserve">Cost of Loan </t>
    </r>
    <r>
      <rPr>
        <sz val="11"/>
        <color theme="1"/>
        <rFont val="Calibri"/>
        <family val="2"/>
        <scheme val="minor"/>
      </rPr>
      <t>(Points / Origination)</t>
    </r>
  </si>
  <si>
    <r>
      <t>The</t>
    </r>
    <r>
      <rPr>
        <b/>
        <sz val="18"/>
        <color rgb="FFFF0000"/>
        <rFont val="Calibri"/>
        <family val="2"/>
        <scheme val="minor"/>
      </rPr>
      <t>Plex</t>
    </r>
    <r>
      <rPr>
        <b/>
        <sz val="18"/>
        <color theme="1"/>
        <rFont val="Calibri"/>
        <family val="2"/>
        <scheme val="minor"/>
      </rPr>
      <t>Investor.</t>
    </r>
    <r>
      <rPr>
        <b/>
        <sz val="14"/>
        <color theme="1"/>
        <rFont val="Calibri"/>
        <family val="2"/>
        <scheme val="minor"/>
      </rPr>
      <t>com</t>
    </r>
  </si>
  <si>
    <t>360.464.1620</t>
  </si>
  <si>
    <t>John Novak</t>
  </si>
  <si>
    <t>Managing Broker</t>
  </si>
  <si>
    <t>"With One Call - We Do It All"</t>
  </si>
  <si>
    <t>1313 Short Street</t>
  </si>
  <si>
    <t>Tall Town, WA 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</si>
</sst>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2" fillId="0" borderId="3" xfId="0" applyFont="1" applyFill="1" applyBorder="1" applyProtection="1">
      <protection locked="0"/>
    </xf>
    <xf numFmtId="0" fontId="0" fillId="0" borderId="0" xfId="0" applyFill="1" applyBorder="1" applyProtection="1"/>
    <xf numFmtId="0" fontId="7" fillId="0" borderId="3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left"/>
    </xf>
    <xf numFmtId="0" fontId="0" fillId="3" borderId="8" xfId="0" applyFill="1" applyBorder="1" applyProtection="1"/>
    <xf numFmtId="0" fontId="3" fillId="3" borderId="8" xfId="0" applyFont="1" applyFill="1" applyBorder="1" applyProtection="1"/>
    <xf numFmtId="0" fontId="8" fillId="3" borderId="8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6" fillId="0" borderId="3" xfId="0" applyFont="1" applyBorder="1" applyProtection="1"/>
    <xf numFmtId="0" fontId="0" fillId="0" borderId="3" xfId="0" applyFont="1" applyBorder="1" applyProtection="1"/>
    <xf numFmtId="0" fontId="7" fillId="0" borderId="5" xfId="0" applyFont="1" applyFill="1" applyBorder="1" applyProtection="1"/>
    <xf numFmtId="164" fontId="0" fillId="4" borderId="1" xfId="0" applyNumberFormat="1" applyFill="1" applyBorder="1" applyProtection="1"/>
    <xf numFmtId="164" fontId="0" fillId="4" borderId="10" xfId="2" applyNumberFormat="1" applyFont="1" applyFill="1" applyBorder="1" applyProtection="1"/>
    <xf numFmtId="164" fontId="0" fillId="4" borderId="1" xfId="2" applyNumberFormat="1" applyFont="1" applyFill="1" applyBorder="1" applyProtection="1"/>
    <xf numFmtId="165" fontId="0" fillId="4" borderId="1" xfId="3" applyNumberFormat="1" applyFont="1" applyFill="1" applyBorder="1" applyAlignment="1" applyProtection="1">
      <alignment horizontal="center"/>
    </xf>
    <xf numFmtId="166" fontId="0" fillId="4" borderId="1" xfId="1" applyNumberFormat="1" applyFont="1" applyFill="1" applyBorder="1" applyAlignment="1" applyProtection="1">
      <alignment horizontal="center"/>
    </xf>
    <xf numFmtId="0" fontId="0" fillId="0" borderId="2" xfId="0" applyBorder="1" applyProtection="1"/>
    <xf numFmtId="164" fontId="6" fillId="4" borderId="1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2" fillId="0" borderId="0" xfId="0" applyFont="1" applyBorder="1" applyProtection="1"/>
    <xf numFmtId="0" fontId="2" fillId="0" borderId="4" xfId="0" applyFont="1" applyBorder="1" applyProtection="1"/>
    <xf numFmtId="0" fontId="0" fillId="2" borderId="1" xfId="0" applyFill="1" applyBorder="1" applyProtection="1"/>
    <xf numFmtId="0" fontId="0" fillId="4" borderId="0" xfId="0" applyFill="1" applyBorder="1" applyProtection="1"/>
    <xf numFmtId="0" fontId="0" fillId="4" borderId="1" xfId="0" applyFill="1" applyBorder="1" applyProtection="1"/>
    <xf numFmtId="0" fontId="0" fillId="0" borderId="3" xfId="0" applyBorder="1"/>
    <xf numFmtId="164" fontId="2" fillId="4" borderId="11" xfId="2" applyNumberFormat="1" applyFont="1" applyFill="1" applyBorder="1" applyProtection="1"/>
    <xf numFmtId="164" fontId="0" fillId="2" borderId="1" xfId="2" applyNumberFormat="1" applyFont="1" applyFill="1" applyBorder="1" applyAlignment="1" applyProtection="1">
      <alignment horizontal="center"/>
      <protection locked="0"/>
    </xf>
    <xf numFmtId="164" fontId="0" fillId="2" borderId="1" xfId="2" applyNumberFormat="1" applyFont="1" applyFill="1" applyBorder="1" applyProtection="1">
      <protection locked="0"/>
    </xf>
    <xf numFmtId="164" fontId="1" fillId="2" borderId="1" xfId="2" applyNumberFormat="1" applyFont="1" applyFill="1" applyBorder="1" applyProtection="1">
      <protection locked="0"/>
    </xf>
    <xf numFmtId="9" fontId="0" fillId="2" borderId="1" xfId="3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164" fontId="0" fillId="0" borderId="0" xfId="2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3</xdr:row>
      <xdr:rowOff>85998</xdr:rowOff>
    </xdr:from>
    <xdr:to>
      <xdr:col>7</xdr:col>
      <xdr:colOff>323850</xdr:colOff>
      <xdr:row>13</xdr:row>
      <xdr:rowOff>76199</xdr:rowOff>
    </xdr:to>
    <xdr:pic>
      <xdr:nvPicPr>
        <xdr:cNvPr id="2" name="Picture 1" descr="shadows-fo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762273"/>
          <a:ext cx="2466975" cy="189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4" workbookViewId="0">
      <selection activeCell="C30" sqref="C30"/>
    </sheetView>
  </sheetViews>
  <sheetFormatPr defaultRowHeight="15" x14ac:dyDescent="0.25"/>
  <cols>
    <col min="1" max="1" width="26.28515625" customWidth="1"/>
    <col min="2" max="2" width="8.140625" customWidth="1"/>
    <col min="3" max="3" width="11.7109375" customWidth="1"/>
    <col min="4" max="4" width="9.140625" customWidth="1"/>
    <col min="7" max="7" width="9.140625" customWidth="1"/>
  </cols>
  <sheetData>
    <row r="1" spans="1:8" ht="24" thickBot="1" x14ac:dyDescent="0.4">
      <c r="A1" s="23" t="s">
        <v>51</v>
      </c>
      <c r="B1" s="24"/>
      <c r="C1" s="24"/>
      <c r="D1" s="25"/>
      <c r="E1" s="24"/>
      <c r="F1" s="26" t="s">
        <v>52</v>
      </c>
      <c r="G1" s="24"/>
      <c r="H1" s="27"/>
    </row>
    <row r="2" spans="1:8" x14ac:dyDescent="0.25">
      <c r="A2" s="8"/>
      <c r="B2" s="7"/>
      <c r="C2" s="2"/>
      <c r="D2" s="2"/>
      <c r="E2" s="52"/>
      <c r="F2" s="53" t="s">
        <v>62</v>
      </c>
      <c r="G2" s="53"/>
      <c r="H2" s="4"/>
    </row>
    <row r="3" spans="1:8" x14ac:dyDescent="0.25">
      <c r="A3" s="20" t="s">
        <v>54</v>
      </c>
      <c r="B3" s="15"/>
      <c r="C3" s="48">
        <v>1000</v>
      </c>
      <c r="D3" s="2"/>
      <c r="E3" s="52"/>
      <c r="F3" s="53" t="s">
        <v>63</v>
      </c>
      <c r="G3" s="53"/>
      <c r="H3" s="4"/>
    </row>
    <row r="4" spans="1:8" x14ac:dyDescent="0.25">
      <c r="A4" s="13" t="s">
        <v>53</v>
      </c>
      <c r="B4" s="15"/>
      <c r="C4" s="2"/>
      <c r="D4" s="2"/>
      <c r="E4" s="2"/>
      <c r="F4" s="2"/>
      <c r="G4" s="2"/>
      <c r="H4" s="4"/>
    </row>
    <row r="5" spans="1:8" x14ac:dyDescent="0.25">
      <c r="A5" s="20" t="s">
        <v>0</v>
      </c>
      <c r="B5" s="15"/>
      <c r="C5" s="49">
        <v>600000</v>
      </c>
      <c r="D5" s="2"/>
      <c r="E5" s="2"/>
      <c r="F5" s="2"/>
      <c r="G5" s="2"/>
      <c r="H5" s="4"/>
    </row>
    <row r="6" spans="1:8" x14ac:dyDescent="0.25">
      <c r="A6" s="13" t="s">
        <v>42</v>
      </c>
      <c r="B6" s="15"/>
      <c r="C6" s="31">
        <f>C5*0.03</f>
        <v>18000</v>
      </c>
      <c r="D6" s="2"/>
      <c r="E6" s="2"/>
      <c r="F6" s="2"/>
      <c r="G6" s="2"/>
      <c r="H6" s="4"/>
    </row>
    <row r="7" spans="1:8" x14ac:dyDescent="0.25">
      <c r="A7" s="13" t="s">
        <v>7</v>
      </c>
      <c r="B7" s="15"/>
      <c r="C7" s="38">
        <f>C3+C5+C6</f>
        <v>619000</v>
      </c>
      <c r="D7" s="2"/>
      <c r="E7" s="2"/>
      <c r="F7" s="2"/>
      <c r="G7" s="2"/>
      <c r="H7" s="4"/>
    </row>
    <row r="8" spans="1:8" x14ac:dyDescent="0.25">
      <c r="A8" s="20" t="s">
        <v>5</v>
      </c>
      <c r="B8" s="15"/>
      <c r="C8" s="50">
        <v>140000</v>
      </c>
      <c r="D8" s="2"/>
      <c r="E8" s="2"/>
      <c r="F8" s="2"/>
      <c r="G8" s="2"/>
      <c r="H8" s="4"/>
    </row>
    <row r="9" spans="1:8" x14ac:dyDescent="0.25">
      <c r="A9" s="20" t="s">
        <v>55</v>
      </c>
      <c r="B9" s="2"/>
      <c r="C9" s="49">
        <v>50</v>
      </c>
      <c r="D9" s="2"/>
      <c r="E9" s="2"/>
      <c r="F9" s="2"/>
      <c r="G9" s="2"/>
      <c r="H9" s="4"/>
    </row>
    <row r="10" spans="1:8" x14ac:dyDescent="0.25">
      <c r="A10" s="20" t="s">
        <v>56</v>
      </c>
      <c r="B10" s="15"/>
      <c r="C10" s="49">
        <v>1850</v>
      </c>
      <c r="D10" s="2"/>
      <c r="E10" s="2"/>
      <c r="F10" s="2"/>
      <c r="G10" s="2"/>
      <c r="H10" s="4"/>
    </row>
    <row r="11" spans="1:8" x14ac:dyDescent="0.25">
      <c r="A11" s="12" t="s">
        <v>6</v>
      </c>
      <c r="B11" s="15"/>
      <c r="C11" s="38">
        <f>C6+C8+C9+C10</f>
        <v>159900</v>
      </c>
      <c r="D11" s="2"/>
      <c r="E11" s="2"/>
      <c r="F11" s="2"/>
      <c r="G11" s="2"/>
      <c r="H11" s="4"/>
    </row>
    <row r="12" spans="1:8" x14ac:dyDescent="0.25">
      <c r="A12" s="46"/>
      <c r="B12" s="2"/>
      <c r="C12" s="2"/>
      <c r="D12" s="2"/>
      <c r="E12" s="2"/>
      <c r="F12" s="2"/>
      <c r="G12" s="2"/>
      <c r="H12" s="4"/>
    </row>
    <row r="13" spans="1:8" x14ac:dyDescent="0.25">
      <c r="A13" s="12" t="s">
        <v>4</v>
      </c>
      <c r="B13" s="15"/>
      <c r="C13" s="38">
        <f>C5-C8</f>
        <v>460000</v>
      </c>
      <c r="D13" s="2"/>
      <c r="E13" s="2"/>
      <c r="F13" s="2"/>
      <c r="G13" s="2"/>
      <c r="H13" s="4"/>
    </row>
    <row r="14" spans="1:8" x14ac:dyDescent="0.25">
      <c r="A14" s="20" t="s">
        <v>50</v>
      </c>
      <c r="B14" s="15"/>
      <c r="C14" s="51">
        <v>0.04</v>
      </c>
      <c r="D14" s="2"/>
      <c r="E14" s="2"/>
      <c r="F14" s="2"/>
      <c r="G14" s="2"/>
      <c r="H14" s="4"/>
    </row>
    <row r="15" spans="1:8" x14ac:dyDescent="0.25">
      <c r="A15" s="8" t="s">
        <v>49</v>
      </c>
      <c r="B15" s="10"/>
      <c r="C15" s="33">
        <f>-PMT(C14/12,30*12,C13)</f>
        <v>2196.1103591411133</v>
      </c>
      <c r="D15" s="2"/>
      <c r="E15" s="6" t="s">
        <v>29</v>
      </c>
      <c r="F15" s="21"/>
      <c r="G15" s="49">
        <v>1595</v>
      </c>
      <c r="H15" s="4"/>
    </row>
    <row r="16" spans="1:8" x14ac:dyDescent="0.25">
      <c r="A16" s="9"/>
      <c r="B16" s="7"/>
      <c r="C16" s="19"/>
      <c r="D16" s="2"/>
      <c r="E16" s="15"/>
      <c r="F16" s="21"/>
      <c r="G16" s="7"/>
      <c r="H16" s="4"/>
    </row>
    <row r="17" spans="1:14" x14ac:dyDescent="0.25">
      <c r="A17" s="9" t="s">
        <v>2</v>
      </c>
      <c r="B17" s="7"/>
      <c r="C17" s="34">
        <f>C46/C11</f>
        <v>0.23958646460479449</v>
      </c>
      <c r="D17" s="2"/>
      <c r="E17" s="6" t="s">
        <v>30</v>
      </c>
      <c r="F17" s="21"/>
      <c r="G17" s="49">
        <v>1595</v>
      </c>
      <c r="H17" s="4"/>
    </row>
    <row r="18" spans="1:14" x14ac:dyDescent="0.25">
      <c r="A18" s="9" t="s">
        <v>3</v>
      </c>
      <c r="B18" s="7"/>
      <c r="C18" s="35">
        <f>C5/C21</f>
        <v>7.8369905956112849</v>
      </c>
      <c r="D18" s="2"/>
      <c r="E18" s="15"/>
      <c r="F18" s="21"/>
      <c r="G18" s="7"/>
      <c r="H18" s="4"/>
    </row>
    <row r="19" spans="1:14" x14ac:dyDescent="0.25">
      <c r="A19" s="9" t="s">
        <v>1</v>
      </c>
      <c r="B19" s="7"/>
      <c r="C19" s="34">
        <f>C44/C7</f>
        <v>0.10446397415185783</v>
      </c>
      <c r="D19" s="2"/>
      <c r="E19" s="6" t="s">
        <v>31</v>
      </c>
      <c r="F19" s="21"/>
      <c r="G19" s="49">
        <v>1595</v>
      </c>
      <c r="H19" s="4"/>
    </row>
    <row r="20" spans="1:14" x14ac:dyDescent="0.25">
      <c r="A20" s="8"/>
      <c r="B20" s="7"/>
      <c r="C20" s="36"/>
      <c r="D20" s="2"/>
      <c r="E20" s="15"/>
      <c r="F20" s="21"/>
      <c r="G20" s="7"/>
      <c r="H20" s="4"/>
      <c r="I20" s="2"/>
      <c r="J20" s="2"/>
      <c r="K20" s="2"/>
    </row>
    <row r="21" spans="1:14" x14ac:dyDescent="0.25">
      <c r="A21" s="11" t="s">
        <v>10</v>
      </c>
      <c r="B21" s="7"/>
      <c r="C21" s="37">
        <f>(G15+G17+G19+G21)*12</f>
        <v>76560</v>
      </c>
      <c r="D21" s="3"/>
      <c r="E21" s="6" t="s">
        <v>32</v>
      </c>
      <c r="F21" s="21"/>
      <c r="G21" s="49">
        <v>1595</v>
      </c>
      <c r="H21" s="4"/>
    </row>
    <row r="22" spans="1:14" x14ac:dyDescent="0.25">
      <c r="A22" s="8" t="s">
        <v>46</v>
      </c>
      <c r="B22" s="7"/>
      <c r="C22" s="31">
        <f>C21*0.03</f>
        <v>2296.7999999999997</v>
      </c>
      <c r="D22" s="2"/>
      <c r="E22" s="2"/>
      <c r="F22" s="2"/>
      <c r="G22" s="2"/>
      <c r="H22" s="4"/>
    </row>
    <row r="23" spans="1:14" x14ac:dyDescent="0.25">
      <c r="A23" s="11" t="s">
        <v>11</v>
      </c>
      <c r="B23" s="7"/>
      <c r="C23" s="31">
        <f>C21-C22</f>
        <v>74263.199999999997</v>
      </c>
      <c r="D23" s="2"/>
      <c r="E23" s="2"/>
      <c r="F23" s="56" t="s">
        <v>59</v>
      </c>
      <c r="G23" s="2"/>
      <c r="H23" s="4"/>
    </row>
    <row r="24" spans="1:14" x14ac:dyDescent="0.25">
      <c r="A24" s="20" t="s">
        <v>12</v>
      </c>
      <c r="B24" s="15"/>
      <c r="C24" s="49">
        <v>1200</v>
      </c>
      <c r="D24" s="2"/>
      <c r="E24" s="2"/>
      <c r="F24" s="63" t="s">
        <v>60</v>
      </c>
      <c r="G24" s="3"/>
      <c r="H24" s="4"/>
      <c r="I24" s="2"/>
      <c r="J24" s="15"/>
      <c r="L24" s="7"/>
      <c r="M24" s="4"/>
    </row>
    <row r="25" spans="1:14" ht="18.75" x14ac:dyDescent="0.3">
      <c r="A25" s="11" t="s">
        <v>13</v>
      </c>
      <c r="B25" s="7"/>
      <c r="C25" s="31">
        <f>C23+C24</f>
        <v>75463.199999999997</v>
      </c>
      <c r="F25" s="57" t="s">
        <v>61</v>
      </c>
      <c r="H25" s="4"/>
      <c r="I25" s="2"/>
      <c r="J25" s="6"/>
      <c r="K25" s="21"/>
      <c r="L25" s="58"/>
      <c r="M25" s="4"/>
      <c r="N25" s="4"/>
    </row>
    <row r="26" spans="1:14" ht="23.25" x14ac:dyDescent="0.35">
      <c r="A26" s="9"/>
      <c r="B26" s="7"/>
      <c r="C26" s="2"/>
      <c r="F26" s="54" t="s">
        <v>57</v>
      </c>
      <c r="H26" s="4"/>
      <c r="I26" s="2"/>
      <c r="J26" s="15"/>
      <c r="K26" s="59"/>
      <c r="L26" s="15"/>
      <c r="M26" s="4"/>
      <c r="N26" s="4"/>
    </row>
    <row r="27" spans="1:14" ht="15" customHeight="1" x14ac:dyDescent="0.25">
      <c r="A27" s="11" t="s">
        <v>48</v>
      </c>
      <c r="B27" s="7"/>
      <c r="C27" s="2"/>
      <c r="F27" s="55" t="s">
        <v>58</v>
      </c>
      <c r="H27" s="4"/>
      <c r="I27" s="2"/>
      <c r="J27" s="6"/>
      <c r="K27" s="21"/>
      <c r="L27" s="58"/>
      <c r="M27" s="4"/>
      <c r="N27" s="4"/>
    </row>
    <row r="28" spans="1:14" ht="15.75" x14ac:dyDescent="0.25">
      <c r="A28" s="20" t="s">
        <v>14</v>
      </c>
      <c r="B28" s="15"/>
      <c r="C28" s="49">
        <v>3400</v>
      </c>
      <c r="H28" s="4"/>
      <c r="I28" s="2"/>
      <c r="K28" s="60"/>
      <c r="L28" s="15"/>
      <c r="M28" s="4"/>
      <c r="N28" s="4"/>
    </row>
    <row r="29" spans="1:14" x14ac:dyDescent="0.25">
      <c r="A29" s="22" t="s">
        <v>15</v>
      </c>
      <c r="B29" s="15"/>
      <c r="C29" s="49">
        <v>100</v>
      </c>
      <c r="D29" s="19"/>
      <c r="E29" s="19"/>
      <c r="F29" s="39" t="s">
        <v>40</v>
      </c>
      <c r="G29" s="19"/>
      <c r="H29" s="40"/>
      <c r="I29" s="3"/>
      <c r="J29" s="6"/>
      <c r="K29" s="61"/>
      <c r="L29" s="58"/>
      <c r="M29" s="4"/>
      <c r="N29" s="4"/>
    </row>
    <row r="30" spans="1:14" x14ac:dyDescent="0.25">
      <c r="A30" s="22" t="s">
        <v>16</v>
      </c>
      <c r="B30" s="15"/>
      <c r="C30" s="49">
        <v>1000</v>
      </c>
      <c r="D30" s="19"/>
      <c r="E30" s="19"/>
      <c r="F30" s="39" t="s">
        <v>33</v>
      </c>
      <c r="G30" s="19"/>
      <c r="H30" s="40"/>
      <c r="I30" s="2"/>
      <c r="J30" s="2"/>
      <c r="K30" s="62"/>
      <c r="L30" s="2"/>
      <c r="M30" s="4"/>
      <c r="N30" s="4"/>
    </row>
    <row r="31" spans="1:14" x14ac:dyDescent="0.25">
      <c r="A31" s="22" t="s">
        <v>17</v>
      </c>
      <c r="B31" s="15"/>
      <c r="C31" s="49">
        <v>3000</v>
      </c>
      <c r="D31" s="19"/>
      <c r="E31" s="19"/>
      <c r="F31" s="39" t="s">
        <v>35</v>
      </c>
      <c r="G31" s="19"/>
      <c r="H31" s="40"/>
      <c r="J31" s="2"/>
      <c r="K31" s="2"/>
      <c r="L31" s="62"/>
      <c r="M31" s="2"/>
      <c r="N31" s="4"/>
    </row>
    <row r="32" spans="1:14" x14ac:dyDescent="0.25">
      <c r="A32" s="22" t="s">
        <v>18</v>
      </c>
      <c r="B32" s="15"/>
      <c r="C32" s="49">
        <v>500</v>
      </c>
      <c r="D32" s="19"/>
      <c r="E32" s="19"/>
      <c r="F32" s="39" t="s">
        <v>36</v>
      </c>
      <c r="G32" s="19"/>
      <c r="H32" s="40"/>
    </row>
    <row r="33" spans="1:8" x14ac:dyDescent="0.25">
      <c r="A33" s="22" t="s">
        <v>19</v>
      </c>
      <c r="B33" s="15"/>
      <c r="C33" s="49">
        <v>600</v>
      </c>
      <c r="D33" s="19"/>
      <c r="E33" s="19"/>
      <c r="F33" s="39" t="s">
        <v>34</v>
      </c>
      <c r="G33" s="19"/>
      <c r="H33" s="40"/>
    </row>
    <row r="34" spans="1:8" x14ac:dyDescent="0.25">
      <c r="A34" s="20" t="s">
        <v>20</v>
      </c>
      <c r="B34" s="15"/>
      <c r="C34" s="49">
        <v>600</v>
      </c>
      <c r="D34" s="19"/>
      <c r="E34" s="19"/>
      <c r="F34" s="19"/>
      <c r="G34" s="19"/>
      <c r="H34" s="40"/>
    </row>
    <row r="35" spans="1:8" x14ac:dyDescent="0.25">
      <c r="A35" s="20" t="s">
        <v>21</v>
      </c>
      <c r="B35" s="15"/>
      <c r="C35" s="49">
        <v>150</v>
      </c>
      <c r="D35" s="41"/>
      <c r="E35" s="41"/>
      <c r="F35" s="39" t="s">
        <v>37</v>
      </c>
      <c r="G35" s="41"/>
      <c r="H35" s="42"/>
    </row>
    <row r="36" spans="1:8" x14ac:dyDescent="0.25">
      <c r="A36" s="20" t="s">
        <v>22</v>
      </c>
      <c r="B36" s="15"/>
      <c r="C36" s="49">
        <v>200</v>
      </c>
      <c r="D36" s="41"/>
      <c r="E36" s="41"/>
      <c r="F36" s="39" t="s">
        <v>38</v>
      </c>
      <c r="G36" s="41"/>
      <c r="H36" s="42"/>
    </row>
    <row r="37" spans="1:8" x14ac:dyDescent="0.25">
      <c r="A37" s="20" t="s">
        <v>23</v>
      </c>
      <c r="B37" s="15"/>
      <c r="C37" s="49">
        <v>350</v>
      </c>
      <c r="D37" s="41"/>
      <c r="E37" s="41"/>
      <c r="F37" s="39" t="s">
        <v>39</v>
      </c>
      <c r="G37" s="41"/>
      <c r="H37" s="42"/>
    </row>
    <row r="38" spans="1:8" x14ac:dyDescent="0.25">
      <c r="A38" s="20" t="s">
        <v>24</v>
      </c>
      <c r="B38" s="15"/>
      <c r="C38" s="49">
        <v>600</v>
      </c>
      <c r="D38" s="41"/>
      <c r="E38" s="41"/>
      <c r="F38" s="41"/>
      <c r="G38" s="41"/>
      <c r="H38" s="42"/>
    </row>
    <row r="39" spans="1:8" x14ac:dyDescent="0.25">
      <c r="A39" s="13" t="s">
        <v>47</v>
      </c>
      <c r="B39" s="7"/>
      <c r="C39" s="3"/>
      <c r="D39" s="19"/>
      <c r="E39" s="19"/>
      <c r="F39" s="39" t="s">
        <v>41</v>
      </c>
      <c r="G39" s="19"/>
      <c r="H39" s="40"/>
    </row>
    <row r="40" spans="1:8" x14ac:dyDescent="0.25">
      <c r="A40" s="14" t="s">
        <v>43</v>
      </c>
      <c r="B40" s="15"/>
      <c r="C40" s="49">
        <v>50</v>
      </c>
      <c r="D40" s="19"/>
      <c r="H40" s="40"/>
    </row>
    <row r="41" spans="1:8" x14ac:dyDescent="0.25">
      <c r="A41" s="14" t="s">
        <v>44</v>
      </c>
      <c r="B41" s="15"/>
      <c r="C41" s="49">
        <v>100</v>
      </c>
      <c r="D41" s="19"/>
      <c r="H41" s="40"/>
    </row>
    <row r="42" spans="1:8" x14ac:dyDescent="0.25">
      <c r="A42" s="14" t="s">
        <v>45</v>
      </c>
      <c r="B42" s="15"/>
      <c r="C42" s="49">
        <v>150</v>
      </c>
      <c r="D42" s="19"/>
      <c r="E42" s="17" t="s">
        <v>8</v>
      </c>
      <c r="F42" s="18"/>
      <c r="G42" s="43"/>
      <c r="H42" s="40"/>
    </row>
    <row r="43" spans="1:8" x14ac:dyDescent="0.25">
      <c r="A43" s="28" t="s">
        <v>25</v>
      </c>
      <c r="B43" s="7"/>
      <c r="C43" s="31">
        <f>SUM(C28:C42)</f>
        <v>10800</v>
      </c>
      <c r="D43" s="19"/>
      <c r="E43" s="19"/>
      <c r="F43" s="19"/>
      <c r="G43" s="19"/>
      <c r="H43" s="40"/>
    </row>
    <row r="44" spans="1:8" x14ac:dyDescent="0.25">
      <c r="A44" s="28" t="s">
        <v>26</v>
      </c>
      <c r="B44" s="7"/>
      <c r="C44" s="31">
        <f>C25-C43</f>
        <v>64663.199999999997</v>
      </c>
      <c r="D44" s="2"/>
      <c r="E44" s="44" t="s">
        <v>9</v>
      </c>
      <c r="F44" s="44"/>
      <c r="G44" s="45"/>
      <c r="H44" s="4"/>
    </row>
    <row r="45" spans="1:8" ht="15.75" thickBot="1" x14ac:dyDescent="0.3">
      <c r="A45" s="29" t="s">
        <v>27</v>
      </c>
      <c r="B45" s="15"/>
      <c r="C45" s="32">
        <f>C15*12</f>
        <v>26353.324309693358</v>
      </c>
      <c r="D45" s="2"/>
      <c r="E45" s="2"/>
      <c r="F45" s="2"/>
      <c r="G45" s="2"/>
      <c r="H45" s="4"/>
    </row>
    <row r="46" spans="1:8" x14ac:dyDescent="0.25">
      <c r="A46" s="30" t="s">
        <v>28</v>
      </c>
      <c r="B46" s="16"/>
      <c r="C46" s="47">
        <f>C44-C45</f>
        <v>38309.875690306639</v>
      </c>
      <c r="D46" s="1"/>
      <c r="E46" s="1"/>
      <c r="F46" s="1"/>
      <c r="G46" s="1"/>
      <c r="H46" s="5"/>
    </row>
  </sheetData>
  <sheetProtection password="CB37" sheet="1" objects="1" scenarios="1"/>
  <pageMargins left="0.75" right="0.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Novak</dc:creator>
  <cp:lastModifiedBy>Blank</cp:lastModifiedBy>
  <cp:lastPrinted>2011-12-14T06:05:33Z</cp:lastPrinted>
  <dcterms:created xsi:type="dcterms:W3CDTF">2011-11-29T02:44:22Z</dcterms:created>
  <dcterms:modified xsi:type="dcterms:W3CDTF">2021-08-11T20:06:31Z</dcterms:modified>
</cp:coreProperties>
</file>