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136" documentId="8_{347011AD-6620-460C-8B2D-EAC2A334B4A9}" xr6:coauthVersionLast="47" xr6:coauthVersionMax="47" xr10:uidLastSave="{5AB9B6DD-0B22-4A62-9A1B-B6B2F73935C0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<sst xmlns="http://schemas.openxmlformats.org/spreadsheetml/2006/main" count="1091" uniqueCount="103">
  <si>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</si>
  <si>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</si>
  <si>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</si>
  <si>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</si>
  <si>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</si>
  <si>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</si>
  <si>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</si>
  <si>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</si>
  <si>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</si>
  <si>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</si>
  <si>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</si>
  <si>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</si>
  <si>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</si>
  <si>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</si>
  <si>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</si>
  <si>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</si>
  <si>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</si>
  <si>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</si>
  <si>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</si>
  <si>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</si>
  <si>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</si>
  <si>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</si>
  <si>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</si>
  <si>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</si>
  <si>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</si>
  <si>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</si>
  <si>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</si>
  <si>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</si>
  <si>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</si>
  <si>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</si>
  <si>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</si>
  <si>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</si>
  <si>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</si>
  <si>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</si>
  <si>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</si>
  <si>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</si>
  <si>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</si>
  <si>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</si>
  <si>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</si>
  <si>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</si>
  <si>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</si>
  <si>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</si>
  <si>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</si>
  <si>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</si>
  <si>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</si>
  <si>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</si>
  <si>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</si>
  <si>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</si>
  <si>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</si>
  <si>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</si>
  <si>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</si>
  <si>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</si>
  <si>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</si>
  <si>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</si>
  <si>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</si>
  <si>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</si>
  <si>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</si>
  <si>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</si>
  <si>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</si>
  <si>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</si>
  <si>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</si>
  <si>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</si>
  <si>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</si>
  <si>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</si>
  <si>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</si>
  <si>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 xml:space="preserve">   </t>
  </si>
  <si>
    <t>Talk or Event: /Talk or Event: prayed/took care the animals -6th Street/ /Posted the Bible Study, devotional, verse of the day and prayer of the day on all social media Jer4:1-/Sermon Prep Do you walk in the ways YHWH? Jeremiah 1:1-19/Made Verse of the day and Prayer of the day videos and posted  Mable Jer 3:22-23/ RFP Falls to GU Loop/ DD 07:30-12:30/ /Wikiki /DD13:30-18:30/6th Street /Total walked for the day 18659  Steps or 8.24Miles /Evening Devotioanal /Hot Dogs sandwich and chips/prayed prayed prayed Prayed</t>
  </si>
  <si>
    <t>Talk or Event:  Prayed/took care of the animals 6th / cu/t my hair/fellowship service  Do you walk in the ways YHWH? Jeremiah 1:1-19/updated minsitry numbers /made to monthly templates / Posted the Bible Study, verse of the day, Prayer and Devotional on all Soical Media,Jer 4:1-31/ Made Verse of the :Day :and Prayer of the Day videos and Posted with Mable  /  Started working on monthly reports for Board Meeting /Sabbath Day of Rest/Claend the apartment and did laundry/Hot dogs and chips and cheese/cleaned snow bal and visisted Mark/ rested teh rest of the day /Steak and tatar tots /Total steps walked 6793 steps or 3.00  miles Evening Devotional  /prayed/prayed/Prayed Prayed Prayed Prayed</t>
  </si>
  <si>
    <t>Talk or Event:/ Prayed/ Took Care of the Animals 6th Street/  Balanced the Check Books /  updated ministry numbers /update ministry number for board meeting/ updated the Board Meeting agenda / Started to pay all the bills /Posted the Bible Study, verse of the day, Prayer and Devotional on all Soical Media, Jer 5:1-31/RFP Falls to WA Loop/ Made Verse of the Day and Prayers of the day videos and posted them Jer 4:1-2//DD 07:30-11:00/Took Car to Spokane Subura for Oli Change /SS to WA to Div Loop/TB Steak and Cheese Buttirto//DD 12:30-18:30/5th 6th Street /total steps walked 25283 Steps  or 11.17 /Evening Devotioanl /Hot Dogs and Cheese Prayed Prayed Prayed Prayed</t>
  </si>
  <si>
    <t>Talk or Event:/ Prayed/took  Care of the Animals 5th Street / updated ministry numbers /update ministry number for board meeting/ updated the Board Meeting agenda// Coninued to paying the Monthly Bills /Posted the Bible Study, verse of the day, Prayer and Devotional on all Soical Media, Jer 6:1-30/Made Verse of the Day and Prayers of the day videos and posted them With Mable  Jer 5:21/Fish Lake  / DD 07:30-12:30/ BBQ Ribs /Les Schwab to rotate the tires/Walked  LS TO RFP Falls Loop /DD 13:30-17:30 /5th 6th Street total step count  19221 or 8.49  miles /  Evening Devotional /Very Depressed and frustrated with DD today/went to bed early Posted/Prayed Prayed Prayed Prayed</t>
  </si>
  <si>
    <t xml:space="preserve">Talk or Event: Prayed /Took care of the animals / updated ministry numbers /  update ministry number for board meeting /Bible Study, verse of the day, Prayer and Devotional on all Soical Media,  Jermaih 7:1-34 / RFP Falls to WA Made Verse of the day and Prayer of the Day videos and posted them with  Mable er 6:9/ DD 08:00-13:00/ Terriyaki Stickes and cookies/Tulley's Trail /DD 13:30-19:00/Pinapple MIlk Shack /Walked 18739  steps or 8.28  Miles/ Evening Devotional/2 hot dogs Chips and cookies/  Prayer /Prayed Prayed Prayed Prayed/ </t>
  </si>
  <si>
    <t xml:space="preserve">Talk or Event: Prayed/Took Care of the Animals 6th  street/ Worked on the reports for the Board meeting-//Bible Study, verse of the day, Prayer and Devotional on all Soical Media, Jer 8:1-34// RFP Falls to Maple Loop//Made Verse of the day and Prayer of the Day videos and posted them Jer 7:3-7/DD 08:00-13:30/Hot Dog/Centinial Maribuea / /DD from 14:30-19:30/General Tso Chicken / 6th Street/Walk a total step count  of 19481  or 8.60 miles for the day  /  Evening Devotional  plus finshed posting the prayer of the day/ prayed Prayed Prayed Prayed </t>
  </si>
  <si>
    <t xml:space="preserve">Talk or Event:  Prayed/Took Care of the  Animals 6th Street/ Balanced Check Book/Praying that YHWH will provide the funds for  the ministry/ /Bible Study-Devotional  Jer 9:1-26 and posted to all social Media /Made Verse of the day and Prayer of the Day videos with Mable and posted them Jer 8:4-6/RFP Comstock to Boone/DD 7:30-12:30 /RFP WA Loop/DD 13:30-18:30/  total step count 21856 or 9.64 miles  /Devotional / Prayed Prayed Prayed Prayed   fo YHWH strangth and guidance </t>
  </si>
  <si>
    <t>Talk or Event: Prayed/Wished Mable Happy First Conversation Day 2017 is the first commucaiotn with Mable want to work with me in Uganda/Took Care of the animals 6th Street// Praying for YHWH to provide a miracle of the ministry//Posted BS, Devitioanls, Verse of the Day and Prayer of the Day on all Soical Media  Jer 10:1-25/Sermon Prep Have You Declare YHWH as Lord?  Jer 10:1-25 /Made Verse of the Day and Prayer of the Day Videos with Mable Jer 9:23-24/  / RFP WA to GU //Worked Door Dash from 07:30-13:00/Orange Chicken/RFP Iron Bridge /DD 13:30-19:00/ 6th Street  /total of 16797 steps or  7.42 miles /Devotional/ Fried Hot Dogs/Prayed Prayed Prayed Prayed/</t>
  </si>
  <si>
    <t>Talk or Event: Prayed/ took care of all the animals   6th street/updated minsitry numbers  /Made Verse of the day and Prayer of the Day Vide os with Mable /Fellowship Serivce Have You Declare YHWH as Lord?  Jer 10:1-25/Fried Hot Dogs  eggs and cheese/Cleaned Apartment and Did Laundry/ Cleaned Snow Ball and Visited Mark did communion / Wen t Traceys took Oliver His Mail and looked at apinaio to move for Tracey/ Sabbath Day of Rest / Terriyaki Beef and Chicken over Rice/walked 5294 Steps or  2.33 Miles /Evening Devotional/prayed-prayed- prayed Prayed for a Miracle from YHWH</t>
  </si>
  <si>
    <t xml:space="preserve">Talk or Event : Prayed 6th Street/updated ministry reports /Posted Bible Study, Devotioinals, verse of the day, and prayer of the day  Posted on all Social MediaJer 11:1-23//Made Verse of the day and Prayer of the Day Videos With Mable and posted them Jer 10:6 and 10:10/  RFP Falls to GU on the South Side/Worked Door Dash from 07:30-12:30/Big Bac/ High Bridge /DD 13:30-18:30 / 5th 6th Street//Total steps- 18998  or  8.39 miles /Evening Devotional Posted  and finished post verse of the day and Prayer/Texas Toast and PBH/ prayed  prayed prayed prayed/ </t>
  </si>
  <si>
    <t>Event or Talk of the Day : Prayed /Took care of the Animals   6th Street / updated ministry numbers// Posted Bible Study, Devotioinals, verse of the day, and prayer of the day on all Social Media Jer 12:1-/RFP Falls to WA Loop//Made verse of the day and prayer videos with Mable and posted them Jer 11:3/ /DD 07:30-12:30/Up River so the dogs could play in the water/ DD 13:30-18:30/  6th Street//total steps for today  19240  Steps or 8.48 miles/Devotional/  Prayed/ Prayed/ Prayed/ Prayed /</t>
  </si>
  <si>
    <t>Talk or Event:Prayed/took care of  the animals  6th Street / updated Ministry Number/Posted Bible Study, Verse of the Day, Prayer of the Day and Deovtiional on all soical Media Jer 13:1-27 /RFP Falls to WA / Made Verse of the day and Prayer of the Day Video and posted them  to all Social Media with Mable  Jer 12:15-17/DD 07:30-12:30/MOD Pizza/Up River/DD 13:30-18:30/ Double Sourdough Jack and Onoin Rings/total Steps for the day  20413  or  9.02 Miles /Devotional /Prayed Prayed Prayed Prayed</t>
  </si>
  <si>
    <t>Talk or Event:  Prayed Prayed Prayed Prayed//Took Care of the Animals/5th Street/update Ministry Numbers/Balanced Check Book/ Posted Bible Study, Devotionals, Verse of the day and Prayer of the day on all Soical Media Jer 14:1-/RFP Falls to WA Loop/Made Verse of the day and Prayer of the Day Video with Mable and posted them  to all Social Media with Mable Jer 13:6//Door Dash 07:30-13:00/  Hot Dogs/ Ben Burr  / DD 13:30-19:00/ 6th Street /Evening Devotional/General Toas Chicken chips with cheese and bean dip/ / total Steps for the day  18050  or  7.97 Miles/Prayed Prayed Prayed Prayed</t>
  </si>
  <si>
    <t>Talk or Event: / Prayer /Took care of the The Animals// 6th Street/ updates ministry numbers/Set out Board reports for the BOard meeting tomorrow//Posted Bible Study, Devotionals, Verse of the day and Prayer of the day on all Soical Media  Jer 15:1-21/RFP Falls Loop/Coffe at Thomas Hammer//Made Verse of hte Day and Prayer of the Day videos and posted them with Mable Jer 14:22/ DD 07:30-13:30/Chciken Strip /Fish Lak e/DD 13:30-19:00/6th street/Hot Dogs and Chips with cheese and bean dip//Total walked for the day   19015   or  8.40 miles /Evening Devotional /Prayed Prayed Prayed Prayed</t>
  </si>
  <si>
    <t xml:space="preserve">Talk or Event: Prayed/Prayed / Took care of the animals  6th Street/Posted Bible Study, Devotional, Verse of the day and Prayer of the day  Jer 16:1-21/updated ministry numbers/ Made Verse of the day and Prayer of the Day videos with Mable and posted them Jer 15:19-21 with Pastor John and Madam Secretary Ms Winnie/ Sermon Prep Are You Redeemed? Jer 15:1-21 /Baord Meeting 06:00/ Fish Lake /DD 07:30-12:30 / Assembley  /DD 13:30-18:30  Major issue with th elast orders that crash the apps and my phone and i was able to work trhgough it calm and with YHWH's help I was so proud of how I handle the situation//5th 6th Street/ walked a total 17878 steps or 7.90  miles //Evening Devotional / Prayed Prayed Prayed Prayed </t>
  </si>
  <si>
    <t>F</t>
  </si>
  <si>
    <t xml:space="preserve">Talk or Event: Prayed /took care of the animals 6th Street/update Ministry numbers/ /BS Jer 16:1-21/ updated ministry numbers/ Fellowship Service Are You Redeemed? Jer 15:1-21 / Laundry cleaned appartment./ Bacon Cheese wraps/Sabbath Day of Rest/Father's Day/walked a total 5857 or 2.58   miles /Fried Hot Dogs for dinner and Oliver brought over a Cherry Cheese Cake for Father's Day/Evening Devotional / Prayed Prayed Prayed Prayed </t>
  </si>
  <si>
    <t xml:space="preserve">Talk or Event:  Prayer / Took care of all of the animals 6th Street/ /BS Jer 17:1-27 and posted it / updated ministry numbers/RFP Falls to WA  Loop/Made Verse of the day and Prayer of the Day videos with Mable  and posted Jer 16:21/DD/Hot Dogs and Chips /Dwight Merkel /DD 13:00-18:00 /Deaconess/Walked  17845  stpes or   7.88  miles /Evening Devotional / Baloni and Cheese wrap/Praying Praying Praying Praying </t>
  </si>
  <si>
    <t xml:space="preserve">Talk or Event Prayer/took care all the animals  Deaconess/Updated ministry numbers /Balanced teh check Books /Posted devotional and prayers-verse for the day and Bible Study on all Social Media Platforms Jer 18:1-23 /RFP Falls to WA Loop/Made Verse of the day and Prayer of the day Videos Jer 17:14/ Door Dash 08:00-12:30/6th Street to get Sheba who did not come to work this morning//DD 13:30-18:30/6th  Street/  totall steps 17142 or  7.57 Miles/Oliver is here /Prayed Prayed  Prayed Prayeed for answered prayer </t>
  </si>
  <si>
    <t xml:space="preserve">Talk or Event: Prayed/took care of the Animals   6th Street/  update the minsitry numbers//Posted Bible Study, Verse of the Day, Prayer of the day and Devotional on all social media Jer 19:19/RFP Fall to WA/ Made Verse of the Day and Prayer of the day videos and posted them on Soical media  Mable Jer 18:5-6/DD 07:30-18:30/Suasage McMuffin and HashBrown/RFP TJ Menock Drive/ 5th 6th Street /Chips and Hot Dogs//Walked a total of 21335  steps or  9.42 Miles /Evening Devotional / Prayed Prayed Prayed Prayed  </t>
  </si>
  <si>
    <t xml:space="preserve">Talk or Event:  Prayed/Took care of all the animals 5th Street/ update ministry numbers/Balanced Check Book/Posted Bible Study, Verse of the Day, Prayer of the day and Devotional on all social media Jer 20:1-18/RFP Falls to WA Loop/Made Verse of the Day and Prayer of the day videos with Mable and posted them on Soical media Jer 19:15//DD 07:30-12:30/PBH (2) (3) Cookies/ Visited with Doug no walk/DD  13:30-19:00/Evening Devotional /Total steps  18580   or  8.21 Miles /prayed prayed prayed prayed - </t>
  </si>
  <si>
    <t xml:space="preserve">Talk or Event:Prayed /Took Care of the Animals  5th Street/Updated Ministry Numbers/ Posted Bible Study , Devotional, Verse of the day and Prayer of the day on all Social Media Posted Jer 21: 1-14/RFP Falls to Maple/Made Verse of the Day and Prayer of the day Videos and posted it Jer 20:13/DD 07:30-13:00 /Hot Dog/RFP WA Loop/DD 13:00-18:00/ BBQ Pork and a Eclair/Total Steps walked today where 17806 steps or 7.86  miles/ Hot and toast/Evening Devotional /Prayed Prayed Prayed Prayed/ </t>
  </si>
  <si>
    <t xml:space="preserve">Talk or Event: Prayer-/took care of the animals 5th Street/ updated ministry numbers  /  Posted Bible Study, verse of the day and prayer of the day to all soclial media Jer 22:1-30/ Sermon Prep Jer 17:1-27 Are you Healed  /Made verses of the day video and Prayer of the day With Mable Post  Jer 21:14/Fish Lake / Door Dash 07:30-13:00/Hot Dog//Lincoln Park/ 13:30-19:00 / Pizza /Lincohn Park / total steps today  19257  or  8.51 Miles  /  Evening Devotional and finished posting Isa 62:1-12/BBQ Pork and Chips/ Praying Praying Praying  Praying direction and guidance for the minsitry </t>
  </si>
  <si>
    <t xml:space="preserve">Talk or Event: Prayer-/ took care of the animals 6th / updated ministry numbers  /Posted Bible Study, verse of the day and prayer of the day to all soclial media Jer 22:1-30/Fellow ship service Jer 17:1-27 Are you Healed / Made verses of the day video and Prayer of the day with Mable /Cleaned PBH /Apartment with Oliver's Help/Set up a Cot in teh office for me to sleep on/Cleaned and set up my room for RO/laundry/Cleaned Snowball/went and visited Mark/Safeways with Oliver/Hot Dog and Chips/Came home and rested/Fish Stickes, Shrmip and tator tots for dinner/ total steps today  9112 or 4.02 Miles  /Evening Devotional  and Post BS ,verseof the day and Prayer of the day /Praying Praying Praying  Praying direction and guidance for the minsitry </t>
  </si>
  <si>
    <t xml:space="preserve">Rowenna </t>
  </si>
  <si>
    <t xml:space="preserve">Talk or Event: /Prayed/took care of the animals-6th Street/update minsitry numbers//Posted BS, Verse of the day, Prayer and devotional on all social media Jer 23:1-40/Fish Lake /  Made Prayer and Verse of the Day VideosJer 22:3-4/DD 07:30-12:30/Ben Burr/DD/13:30-18:30/Oatmeal Raisin Cookies (GrandMas)  Pizza (1/1/2)  5th 6th Street/Total Walked 17825  or 7.87  Miles /evening Devotiioanal  /Cherries/prayed prayed prayed prayed </t>
  </si>
  <si>
    <t>Ro</t>
  </si>
  <si>
    <t>Talk or Event: prayed /took care of aniamls 6th Street  /updated minsitry numbers/Posted BS,Verse of the Day, Prayer, and Daily Devotioanl on all Soical Media Jer 24:1-10/ RFP Falls to WA  Loop//Made Prayer and Verse of the Day Vidoe with Mable and posted them on Jer 23:3-4/DD 07:30-12:30/RFP WA Loop Double Bacon Chesse Burger and Fries/ DD 13:30-18:30/6th Street  /  Chips/Totaled walk 19719 steps or 8.71 Miles / Evening Devotional/ prayed prayed prayed prayed</t>
  </si>
  <si>
    <t>Talk or Event: Prayed/Took care of the Animals-  6th  Street/ updated ministry numbers  / Posted Devotiional, Verse of the day, Prayer of the day and Bible Studies on all Social Media Jer 25:1-38/RFP Falls to WA  Loop//Made Prayer and Verse of the Day Vidoe with Mable and posted them on Jer 24:6-7/DD 08:00-13:00/(2) HotDogs Comstock / DD 13:30-18:30/6th Street  / /totaled walked 17074 or  7.54  miles /Evening  Devitonal /Prayed Prayed Prayed Prayed</t>
  </si>
  <si>
    <t>Talk or Event: Prayed / Took care of all the animals-No Potty Break Cleaened up teh car for Oliver and Ro to use to go to Seattle/Updated Ministry Numbers/  Posted Verse of the Day, Devoitionals, Prayer, and Bible Study on all Social Media Jer 26:1-24/RFP Falls to WA Loop// Made  Prayer of the Day Videos with Mable and posted them Isa  25:10 / DD 07:30-12:30/TB Steak and chesse Burrito (2) Pepironi Sticks and cookies/Home to give the dogs a potty Break / DD 13:30-18:30/6th Street walked a total of 15926 steps or 7.03 miles /Evening Devotional / Handful of chips/Prayed Prayed Prayed Prayed/</t>
  </si>
  <si>
    <t xml:space="preserve"> Ro</t>
  </si>
  <si>
    <t xml:space="preserve">Ro </t>
  </si>
  <si>
    <t xml:space="preserve">Talk or  Event: Prayer /Took Care of the Animals  6th Street /Updated Check Book / Set the Car back up to Dash/Updated Ministry numbers /Posted the Daily Devotional-BS,verse of the day and prayer of the day on all Soical media Jerimiah 27:1-22/Made Verse of the day and Prayer of the day videos with Mable Jer 26:3-6 /Fish Lake//DD 07:30-13:30/Holmgren Park/DD 14:00-19:00/5th 6th Street/ total  steps walked   18261  Steps  or 8.06  Miles / Evening Devotional and finished posting the prayer of the day /Pizza with Ro/Prayed, Prayed Prayed Prayed for YHWH to help and fund th e Ministry </t>
  </si>
  <si>
    <t>Talk or Event Prayer/Took Care of the Animals /updated Ministry Numbers/ Sermon Prep What is YHWH promise to You? Jer 23:1-40 /Posted Bible Study, Devotional, Verse of the Day and Prayer of the day on all soical media Jer 28:1-//RFP Falls to WA Loop/Made  Prayer for the day Videos with Mable Jer 27:5/Ben Burr /DD 07:00-16:30/Walked to Hoop Feast with Ro and had BQ Beef Sanwich potatoe salad and coleslaw/Total Walked  22082  steps or 9.75 miles,/Devotional / Prayer/ Prayed Prayed Prayed Prayed /</t>
  </si>
  <si>
    <t xml:space="preserve">Talk or Event: Prayed/took care of the animals / update minsitry numbers/ Left Over Pizza/ Fellowship Service What is YHWH promise to You? Jer 23:1-40 /Posted Bible Study, Devotional, Verse of the Day and Prayer of the day on all soical media Jer 28:1-17/Sabbath Day of Rest/ CLeaned Apartmentn Cleaned Snowball/Visisted Mark and Did Communion with Him/ Rested the rest of theday /Steak, Mash Potatoes, gravy, cheese cake/ total steps walked 8013 steps or 3.54miIles / Devotinal time/ prayed prayed prayed prayed </t>
  </si>
  <si>
    <t>RO</t>
  </si>
  <si>
    <t>Talk or Event: prayed/took care the animals -6th Street/ /Posted the Bible Study, devotional, verse of the day and prayer of the day on all social media Jer 29:1-32/ RFP Falls to WA loop/Made Verse of the day and Prayer of the day videos and posted   Jer 28:15-17/ DD 07:30-12:30 /RFP TMD  to play in the water/DD 07:30-19:00/BBQ Pork and Chips/76 Station with Ro /Total walked for the day  20732  Steps or 9.16 Miles /Chipsa dn a Hot Dogs /Evening Devotioanal /prayed prayed prayed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</si>
</sst>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21" zoomScale="112" zoomScaleNormal="145" workbookViewId="0">
      <selection activeCell="G622" sqref="G622:I637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97" t="s">
        <v>0</v>
      </c>
      <c r="D1" s="98"/>
      <c r="E1" s="98"/>
      <c r="F1" s="98"/>
      <c r="G1" s="99"/>
      <c r="H1" s="4"/>
      <c r="I1" s="5"/>
    </row>
    <row r="2" spans="1:9" ht="14.4" customHeight="1" x14ac:dyDescent="0.3">
      <c r="A2" s="1"/>
      <c r="C2" s="100"/>
      <c r="D2" s="101"/>
      <c r="E2" s="101"/>
      <c r="F2" s="101"/>
      <c r="G2" s="102"/>
      <c r="I2" s="2"/>
    </row>
    <row r="3" spans="1:9" ht="14.4" customHeight="1" x14ac:dyDescent="0.3">
      <c r="A3" s="1"/>
      <c r="C3" s="103" t="s">
        <v>63</v>
      </c>
      <c r="D3" s="104"/>
      <c r="E3" s="104"/>
      <c r="F3" s="104"/>
      <c r="G3" s="105"/>
      <c r="I3" s="2"/>
    </row>
    <row r="4" spans="1:9" ht="14.4" customHeight="1" x14ac:dyDescent="0.3">
      <c r="A4" s="1"/>
      <c r="C4" s="103" t="s">
        <v>64</v>
      </c>
      <c r="D4" s="104"/>
      <c r="E4" s="104"/>
      <c r="F4" s="104"/>
      <c r="G4" s="105"/>
      <c r="I4" s="2"/>
    </row>
    <row r="5" spans="1:9" ht="14.4" customHeight="1" x14ac:dyDescent="0.3">
      <c r="A5" s="1"/>
      <c r="C5" s="103" t="s">
        <v>61</v>
      </c>
      <c r="D5" s="104"/>
      <c r="E5" s="104"/>
      <c r="F5" s="104"/>
      <c r="G5" s="105"/>
      <c r="I5" s="2"/>
    </row>
    <row r="6" spans="1:9" ht="14.4" customHeight="1" x14ac:dyDescent="0.3">
      <c r="A6" s="1"/>
      <c r="C6" s="106" t="s">
        <v>1</v>
      </c>
      <c r="D6" s="107"/>
      <c r="E6" s="107"/>
      <c r="F6" s="107"/>
      <c r="G6" s="108"/>
      <c r="I6" s="2"/>
    </row>
    <row r="7" spans="1:9" ht="15" thickBot="1" x14ac:dyDescent="0.35">
      <c r="A7" s="6"/>
      <c r="B7" s="33"/>
      <c r="C7" s="109"/>
      <c r="D7" s="110"/>
      <c r="E7" s="110"/>
      <c r="F7" s="110"/>
      <c r="G7" s="111"/>
      <c r="H7" s="7"/>
      <c r="I7" s="8"/>
    </row>
    <row r="8" spans="1:9" ht="12" customHeight="1" thickTop="1" x14ac:dyDescent="0.3">
      <c r="A8" s="9" t="s">
        <v>2</v>
      </c>
      <c r="B8" s="83">
        <v>45809</v>
      </c>
      <c r="C8" s="84"/>
      <c r="D8" s="84"/>
      <c r="E8" s="84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10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8" t="s">
        <v>67</v>
      </c>
      <c r="H13" s="79"/>
      <c r="I13" s="80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8"/>
      <c r="H14" s="79"/>
      <c r="I14" s="80"/>
    </row>
    <row r="15" spans="1:9" ht="13.5" customHeight="1" x14ac:dyDescent="0.3">
      <c r="A15" s="14" t="s">
        <v>14</v>
      </c>
      <c r="B15" s="85"/>
      <c r="C15" s="86"/>
      <c r="D15" s="86"/>
      <c r="E15" s="87"/>
      <c r="F15" s="10">
        <v>0</v>
      </c>
      <c r="G15" s="78"/>
      <c r="H15" s="79"/>
      <c r="I15" s="80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79"/>
      <c r="H16" s="79"/>
      <c r="I16" s="80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79"/>
      <c r="H17" s="79"/>
      <c r="I17" s="80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79"/>
      <c r="H18" s="79"/>
      <c r="I18" s="80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79"/>
      <c r="H19" s="79"/>
      <c r="I19" s="80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79"/>
      <c r="H20" s="79"/>
      <c r="I20" s="80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79"/>
      <c r="H21" s="79"/>
      <c r="I21" s="80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79"/>
      <c r="H22" s="79"/>
      <c r="I22" s="80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79"/>
      <c r="H23" s="79"/>
      <c r="I23" s="80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79"/>
      <c r="H24" s="79"/>
      <c r="I24" s="80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79"/>
      <c r="H25" s="79"/>
      <c r="I25" s="80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79"/>
      <c r="H26" s="79"/>
      <c r="I26" s="80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79"/>
      <c r="H27" s="79"/>
      <c r="I27" s="80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>
        <v>277</v>
      </c>
      <c r="F28" s="19">
        <f>SUM(F9:F18,F20,F21,F25,F24,F23,F22,F26,F27,E28,E27,D28,C28,C18,E23)</f>
        <v>8472</v>
      </c>
      <c r="G28" s="81"/>
      <c r="H28" s="81"/>
      <c r="I28" s="82"/>
    </row>
    <row r="29" spans="1:10" ht="13.5" customHeight="1" x14ac:dyDescent="0.3">
      <c r="A29" s="9" t="s">
        <v>2</v>
      </c>
      <c r="B29" s="91">
        <v>45810</v>
      </c>
      <c r="C29" s="92"/>
      <c r="D29" s="92"/>
      <c r="E29" s="84"/>
      <c r="F29" s="11" t="s">
        <v>3</v>
      </c>
      <c r="G29" s="9" t="s">
        <v>7</v>
      </c>
      <c r="H29" s="9">
        <v>1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8" t="s">
        <v>68</v>
      </c>
      <c r="H34" s="79"/>
      <c r="I34" s="80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8"/>
      <c r="H35" s="79"/>
      <c r="I35" s="80"/>
    </row>
    <row r="36" spans="1:9" ht="13.5" customHeight="1" x14ac:dyDescent="0.3">
      <c r="A36" s="14" t="s">
        <v>14</v>
      </c>
      <c r="B36" s="88"/>
      <c r="C36" s="89"/>
      <c r="D36" s="89"/>
      <c r="E36" s="90"/>
      <c r="F36" s="10">
        <v>0</v>
      </c>
      <c r="G36" s="78"/>
      <c r="H36" s="79"/>
      <c r="I36" s="80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79"/>
      <c r="H37" s="79"/>
      <c r="I37" s="80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79"/>
      <c r="H38" s="79"/>
      <c r="I38" s="80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79"/>
      <c r="H39" s="79"/>
      <c r="I39" s="80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79"/>
      <c r="H40" s="79"/>
      <c r="I40" s="80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79"/>
      <c r="H41" s="79"/>
      <c r="I41" s="80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79"/>
      <c r="H42" s="79"/>
      <c r="I42" s="80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79"/>
      <c r="H43" s="79"/>
      <c r="I43" s="80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79"/>
      <c r="H44" s="79"/>
      <c r="I44" s="80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79"/>
      <c r="H45" s="79"/>
      <c r="I45" s="80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79"/>
      <c r="H46" s="79"/>
      <c r="I46" s="80"/>
    </row>
    <row r="47" spans="1:9" ht="12" customHeight="1" x14ac:dyDescent="0.3">
      <c r="A47" s="50" t="s">
        <v>27</v>
      </c>
      <c r="B47"/>
      <c r="E47" s="54"/>
      <c r="F47" s="51">
        <v>7668</v>
      </c>
      <c r="G47" s="79"/>
      <c r="H47" s="79"/>
      <c r="I47" s="80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79"/>
      <c r="H48" s="79"/>
      <c r="I48" s="80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/>
      <c r="F49" s="23">
        <f>SUM(D49,E49,F30,F36,F31,F32,F33,F34,F35,F38,F41,C39,F39,F44,F48,F45:F46,C49,E44,E48,F47)</f>
        <v>8113</v>
      </c>
      <c r="G49" s="81"/>
      <c r="H49" s="81"/>
      <c r="I49" s="82"/>
    </row>
    <row r="50" spans="1:9" ht="13.5" customHeight="1" x14ac:dyDescent="0.3">
      <c r="A50" s="9" t="s">
        <v>2</v>
      </c>
      <c r="B50" s="91">
        <v>45811</v>
      </c>
      <c r="C50" s="92"/>
      <c r="D50" s="92"/>
      <c r="E50" s="84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8" t="s">
        <v>69</v>
      </c>
      <c r="H55" s="79"/>
      <c r="I55" s="80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8"/>
      <c r="H56" s="79"/>
      <c r="I56" s="80"/>
    </row>
    <row r="57" spans="1:9" ht="13.5" customHeight="1" x14ac:dyDescent="0.3">
      <c r="A57" s="14" t="s">
        <v>14</v>
      </c>
      <c r="B57" s="88"/>
      <c r="C57" s="89"/>
      <c r="D57" s="89"/>
      <c r="E57" s="90"/>
      <c r="F57" s="10">
        <v>0</v>
      </c>
      <c r="G57" s="78"/>
      <c r="H57" s="79"/>
      <c r="I57" s="80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79"/>
      <c r="H58" s="79"/>
      <c r="I58" s="80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79"/>
      <c r="H59" s="79"/>
      <c r="I59" s="80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79"/>
      <c r="H60" s="79"/>
      <c r="I60" s="80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79"/>
      <c r="H61" s="79"/>
      <c r="I61" s="80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79"/>
      <c r="H62" s="79"/>
      <c r="I62" s="80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79"/>
      <c r="H63" s="79"/>
      <c r="I63" s="80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79"/>
      <c r="H64" s="79"/>
      <c r="I64" s="80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79"/>
      <c r="H65" s="79"/>
      <c r="I65" s="80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79"/>
      <c r="H66" s="79"/>
      <c r="I66" s="80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79"/>
      <c r="H67" s="79"/>
      <c r="I67" s="80"/>
    </row>
    <row r="68" spans="1:9" ht="12" customHeight="1" x14ac:dyDescent="0.3">
      <c r="A68" s="50" t="s">
        <v>27</v>
      </c>
      <c r="B68"/>
      <c r="E68" s="54"/>
      <c r="F68" s="51">
        <v>7441</v>
      </c>
      <c r="G68" s="79"/>
      <c r="H68" s="79"/>
      <c r="I68" s="80"/>
    </row>
    <row r="69" spans="1:9" ht="13.5" customHeight="1" x14ac:dyDescent="0.3">
      <c r="A69" s="18" t="s">
        <v>28</v>
      </c>
      <c r="B69"/>
      <c r="E69" s="54"/>
      <c r="F69" s="18">
        <v>2</v>
      </c>
      <c r="G69" s="79"/>
      <c r="H69" s="79"/>
      <c r="I69" s="80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/>
      <c r="F70" s="23">
        <f>SUM(D70,E70,F51:F57,F59,C60,F60,F62,F69,F65:F67,C70,E65,E69,F68)</f>
        <v>8406</v>
      </c>
      <c r="G70" s="81"/>
      <c r="H70" s="81"/>
      <c r="I70" s="82"/>
    </row>
    <row r="71" spans="1:9" ht="13.5" customHeight="1" x14ac:dyDescent="0.3">
      <c r="A71" s="9" t="s">
        <v>2</v>
      </c>
      <c r="B71" s="91">
        <v>45812</v>
      </c>
      <c r="C71" s="92"/>
      <c r="D71" s="92"/>
      <c r="E71" s="84"/>
      <c r="F71" s="11" t="s">
        <v>3</v>
      </c>
      <c r="G71" s="9" t="s">
        <v>7</v>
      </c>
      <c r="H71" s="9">
        <v>1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10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8" t="s">
        <v>70</v>
      </c>
      <c r="H76" s="79"/>
      <c r="I76" s="80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8"/>
      <c r="H77" s="79"/>
      <c r="I77" s="80"/>
    </row>
    <row r="78" spans="1:9" ht="13.5" customHeight="1" x14ac:dyDescent="0.3">
      <c r="A78" s="14" t="s">
        <v>14</v>
      </c>
      <c r="B78" s="88"/>
      <c r="C78" s="89"/>
      <c r="D78" s="89"/>
      <c r="E78" s="90"/>
      <c r="F78" s="10">
        <v>0</v>
      </c>
      <c r="G78" s="78"/>
      <c r="H78" s="79"/>
      <c r="I78" s="80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79"/>
      <c r="H79" s="79"/>
      <c r="I79" s="80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79"/>
      <c r="H80" s="79"/>
      <c r="I80" s="80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79"/>
      <c r="H81" s="79"/>
      <c r="I81" s="80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79"/>
      <c r="H82" s="79"/>
      <c r="I82" s="80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79"/>
      <c r="H83" s="79"/>
      <c r="I83" s="80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79"/>
      <c r="H84" s="79"/>
      <c r="I84" s="80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79"/>
      <c r="H85" s="79"/>
      <c r="I85" s="80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79"/>
      <c r="H86" s="79"/>
      <c r="I86" s="80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79"/>
      <c r="H87" s="79"/>
      <c r="I87" s="80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79"/>
      <c r="H88" s="79"/>
      <c r="I88" s="80"/>
    </row>
    <row r="89" spans="1:10" ht="12" customHeight="1" x14ac:dyDescent="0.3">
      <c r="A89" s="50" t="s">
        <v>27</v>
      </c>
      <c r="B89"/>
      <c r="E89" s="54"/>
      <c r="F89" s="51">
        <v>7466</v>
      </c>
      <c r="G89" s="79"/>
      <c r="H89" s="79"/>
      <c r="I89" s="80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79"/>
      <c r="H90" s="79"/>
      <c r="I90" s="80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/>
      <c r="F91" s="15">
        <f>SUM(D91,E91,F72,F73,F74,F75,F76,F77,F78,F80,C81,F81,F83,F86:F90,C91,E86,E90,)</f>
        <v>8485</v>
      </c>
      <c r="G91" s="81"/>
      <c r="H91" s="81"/>
      <c r="I91" s="82"/>
    </row>
    <row r="92" spans="1:10" ht="13.5" customHeight="1" x14ac:dyDescent="0.3">
      <c r="A92" s="9" t="s">
        <v>2</v>
      </c>
      <c r="B92" s="93">
        <v>45813</v>
      </c>
      <c r="C92" s="84"/>
      <c r="D92" s="84"/>
      <c r="E92" s="94"/>
      <c r="F92" s="9" t="s">
        <v>3</v>
      </c>
      <c r="G92" s="9" t="s">
        <v>7</v>
      </c>
      <c r="H92" s="9">
        <v>1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10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8" t="s">
        <v>71</v>
      </c>
      <c r="H97" s="79"/>
      <c r="I97" s="80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8"/>
      <c r="H98" s="79"/>
      <c r="I98" s="80"/>
    </row>
    <row r="99" spans="1:9" ht="13.5" customHeight="1" x14ac:dyDescent="0.3">
      <c r="A99" s="14" t="s">
        <v>14</v>
      </c>
      <c r="B99" s="88"/>
      <c r="C99" s="89"/>
      <c r="D99" s="89"/>
      <c r="E99" s="90"/>
      <c r="F99" s="10">
        <v>0</v>
      </c>
      <c r="G99" s="78"/>
      <c r="H99" s="79"/>
      <c r="I99" s="80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79"/>
      <c r="H100" s="79"/>
      <c r="I100" s="80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79"/>
      <c r="H101" s="79"/>
      <c r="I101" s="80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79"/>
      <c r="H102" s="79"/>
      <c r="I102" s="80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79"/>
      <c r="H103" s="79"/>
      <c r="I103" s="80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79"/>
      <c r="H104" s="79"/>
      <c r="I104" s="80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79"/>
      <c r="H105" s="79"/>
      <c r="I105" s="80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79"/>
      <c r="H106" s="79"/>
      <c r="I106" s="80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79"/>
      <c r="H107" s="79"/>
      <c r="I107" s="80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79"/>
      <c r="H108" s="79"/>
      <c r="I108" s="80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79"/>
      <c r="H109" s="79"/>
      <c r="I109" s="80"/>
    </row>
    <row r="110" spans="1:9" ht="12" customHeight="1" x14ac:dyDescent="0.3">
      <c r="A110" s="50" t="s">
        <v>27</v>
      </c>
      <c r="B110"/>
      <c r="E110" s="54"/>
      <c r="F110" s="51">
        <v>7476</v>
      </c>
      <c r="G110" s="79"/>
      <c r="H110" s="79"/>
      <c r="I110" s="80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79"/>
      <c r="H111" s="79"/>
      <c r="I111" s="80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/>
      <c r="F112" s="15">
        <f>SUM(D112,E112,F93:F99,F101,C102,F102,F104,F107:F111,C112,E107,E111,)</f>
        <v>7937</v>
      </c>
      <c r="G112" s="81"/>
      <c r="H112" s="81"/>
      <c r="I112" s="82"/>
    </row>
    <row r="113" spans="1:10" ht="13.5" customHeight="1" x14ac:dyDescent="0.3">
      <c r="A113" s="9" t="s">
        <v>2</v>
      </c>
      <c r="B113" s="93">
        <v>45814</v>
      </c>
      <c r="C113" s="84"/>
      <c r="D113" s="84"/>
      <c r="E113" s="94"/>
      <c r="F113" s="9" t="s">
        <v>3</v>
      </c>
      <c r="G113" s="11" t="s">
        <v>4</v>
      </c>
      <c r="H113" s="9">
        <v>1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10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8" t="s">
        <v>72</v>
      </c>
      <c r="H118" s="79"/>
      <c r="I118" s="80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8"/>
      <c r="H119" s="79"/>
      <c r="I119" s="80"/>
    </row>
    <row r="120" spans="1:10" ht="13.5" customHeight="1" x14ac:dyDescent="0.3">
      <c r="A120" s="14" t="s">
        <v>14</v>
      </c>
      <c r="B120" s="88"/>
      <c r="C120" s="89"/>
      <c r="D120" s="89"/>
      <c r="E120" s="90"/>
      <c r="F120" s="10">
        <v>0</v>
      </c>
      <c r="G120" s="78"/>
      <c r="H120" s="79"/>
      <c r="I120" s="80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79"/>
      <c r="H121" s="79"/>
      <c r="I121" s="80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79"/>
      <c r="H122" s="79"/>
      <c r="I122" s="80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79"/>
      <c r="H123" s="79"/>
      <c r="I123" s="80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79"/>
      <c r="H124" s="79"/>
      <c r="I124" s="80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79"/>
      <c r="H125" s="79"/>
      <c r="I125" s="80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79"/>
      <c r="H126" s="79"/>
      <c r="I126" s="80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79"/>
      <c r="H127" s="79"/>
      <c r="I127" s="80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79"/>
      <c r="H128" s="79"/>
      <c r="I128" s="80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79"/>
      <c r="H129" s="79"/>
      <c r="I129" s="80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79"/>
      <c r="H130" s="79"/>
      <c r="I130" s="80"/>
    </row>
    <row r="131" spans="1:9" ht="12" customHeight="1" x14ac:dyDescent="0.3">
      <c r="A131" s="50" t="s">
        <v>27</v>
      </c>
      <c r="B131"/>
      <c r="E131" s="54"/>
      <c r="F131" s="51">
        <v>7825</v>
      </c>
      <c r="G131" s="79"/>
      <c r="H131" s="79"/>
      <c r="I131" s="80"/>
    </row>
    <row r="132" spans="1:9" ht="13.5" customHeight="1" x14ac:dyDescent="0.3">
      <c r="A132" s="18" t="s">
        <v>28</v>
      </c>
      <c r="B132"/>
      <c r="E132" s="54"/>
      <c r="F132" s="18">
        <v>0</v>
      </c>
      <c r="G132" s="79"/>
      <c r="H132" s="79"/>
      <c r="I132" s="80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/>
      <c r="F133" s="15">
        <f>SUM(D133,E133,F114:F120,F122,C123,F123,F125,F128:F132,C133,E128,E132)</f>
        <v>8527</v>
      </c>
      <c r="G133" s="81"/>
      <c r="H133" s="81"/>
      <c r="I133" s="82"/>
    </row>
    <row r="134" spans="1:9" ht="13.5" customHeight="1" x14ac:dyDescent="0.3">
      <c r="A134" s="9" t="s">
        <v>2</v>
      </c>
      <c r="B134" s="91">
        <v>45815</v>
      </c>
      <c r="C134" s="92"/>
      <c r="D134" s="92"/>
      <c r="E134" s="84"/>
      <c r="F134" s="9" t="s">
        <v>3</v>
      </c>
      <c r="G134" s="11"/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8" t="s">
        <v>73</v>
      </c>
      <c r="H139" s="79"/>
      <c r="I139" s="80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8"/>
      <c r="H140" s="79"/>
      <c r="I140" s="80"/>
    </row>
    <row r="141" spans="1:9" ht="13.5" customHeight="1" x14ac:dyDescent="0.3">
      <c r="A141" s="14" t="s">
        <v>14</v>
      </c>
      <c r="B141" s="88"/>
      <c r="C141" s="89"/>
      <c r="D141" s="89"/>
      <c r="E141" s="90"/>
      <c r="F141" s="10">
        <v>0</v>
      </c>
      <c r="G141" s="78"/>
      <c r="H141" s="79"/>
      <c r="I141" s="80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79"/>
      <c r="H142" s="79"/>
      <c r="I142" s="80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79"/>
      <c r="H143" s="79"/>
      <c r="I143" s="80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79"/>
      <c r="H144" s="79"/>
      <c r="I144" s="80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79"/>
      <c r="H145" s="79"/>
      <c r="I145" s="80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79"/>
      <c r="H146" s="79"/>
      <c r="I146" s="80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79"/>
      <c r="H147" s="79"/>
      <c r="I147" s="80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79"/>
      <c r="H148" s="79"/>
      <c r="I148" s="80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79"/>
      <c r="H149" s="79"/>
      <c r="I149" s="80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79"/>
      <c r="H150" s="79"/>
      <c r="I150" s="80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79"/>
      <c r="H151" s="79"/>
      <c r="I151" s="80"/>
    </row>
    <row r="152" spans="1:10" ht="12" customHeight="1" x14ac:dyDescent="0.3">
      <c r="A152" s="50" t="s">
        <v>27</v>
      </c>
      <c r="B152"/>
      <c r="E152" s="54"/>
      <c r="F152" s="51">
        <v>7528</v>
      </c>
      <c r="G152" s="79"/>
      <c r="H152" s="79"/>
      <c r="I152" s="80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79"/>
      <c r="H153" s="79"/>
      <c r="I153" s="80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1"/>
      <c r="H154" s="81"/>
      <c r="I154" s="82"/>
    </row>
    <row r="155" spans="1:10" x14ac:dyDescent="0.3">
      <c r="A155" s="9" t="s">
        <v>2</v>
      </c>
      <c r="B155" s="93">
        <v>45816</v>
      </c>
      <c r="C155" s="84"/>
      <c r="D155" s="84"/>
      <c r="E155" s="94"/>
      <c r="F155" s="9" t="s">
        <v>3</v>
      </c>
      <c r="G155" s="11" t="s">
        <v>4</v>
      </c>
      <c r="H155" s="9">
        <v>1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10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8" t="s">
        <v>74</v>
      </c>
      <c r="H160" s="79"/>
      <c r="I160" s="80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8"/>
      <c r="H161" s="79"/>
      <c r="I161" s="80"/>
    </row>
    <row r="162" spans="1:10" x14ac:dyDescent="0.3">
      <c r="A162" s="14" t="s">
        <v>14</v>
      </c>
      <c r="B162" s="88"/>
      <c r="C162" s="89"/>
      <c r="D162" s="89"/>
      <c r="E162" s="90"/>
      <c r="F162" s="10">
        <v>0</v>
      </c>
      <c r="G162" s="78"/>
      <c r="H162" s="79"/>
      <c r="I162" s="80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79"/>
      <c r="H163" s="79"/>
      <c r="I163" s="80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79"/>
      <c r="H164" s="79"/>
      <c r="I164" s="80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79"/>
      <c r="H165" s="79"/>
      <c r="I165" s="80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79"/>
      <c r="H166" s="79"/>
      <c r="I166" s="80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79"/>
      <c r="H167" s="79"/>
      <c r="I167" s="80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79"/>
      <c r="H168" s="79"/>
      <c r="I168" s="80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79"/>
      <c r="H169" s="79"/>
      <c r="I169" s="80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79"/>
      <c r="H170" s="79"/>
      <c r="I170" s="80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79"/>
      <c r="H171" s="79"/>
      <c r="I171" s="80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79"/>
      <c r="H172" s="79"/>
      <c r="I172" s="80"/>
    </row>
    <row r="173" spans="1:10" ht="12" customHeight="1" x14ac:dyDescent="0.3">
      <c r="A173" s="50" t="s">
        <v>27</v>
      </c>
      <c r="B173"/>
      <c r="E173" s="54"/>
      <c r="F173" s="51">
        <v>7490</v>
      </c>
      <c r="G173" s="79"/>
      <c r="H173" s="79"/>
      <c r="I173" s="80"/>
    </row>
    <row r="174" spans="1:10" ht="13.5" customHeight="1" x14ac:dyDescent="0.3">
      <c r="A174" s="18" t="s">
        <v>28</v>
      </c>
      <c r="B174"/>
      <c r="E174" s="54"/>
      <c r="F174" s="18">
        <v>0</v>
      </c>
      <c r="G174" s="79"/>
      <c r="H174" s="79"/>
      <c r="I174" s="80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1"/>
      <c r="H175" s="81"/>
      <c r="I175" s="82"/>
    </row>
    <row r="176" spans="1:10" x14ac:dyDescent="0.3">
      <c r="A176" s="9" t="s">
        <v>2</v>
      </c>
      <c r="B176" s="91">
        <v>45817</v>
      </c>
      <c r="C176" s="92"/>
      <c r="D176" s="92"/>
      <c r="E176" s="84"/>
      <c r="F176" s="9" t="s">
        <v>3</v>
      </c>
      <c r="G176" s="11" t="s">
        <v>4</v>
      </c>
      <c r="H176" s="9">
        <v>1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10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8" t="s">
        <v>75</v>
      </c>
      <c r="H181" s="79"/>
      <c r="I181" s="80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8"/>
      <c r="H182" s="79"/>
      <c r="I182" s="80"/>
    </row>
    <row r="183" spans="1:10" x14ac:dyDescent="0.3">
      <c r="A183" s="14" t="s">
        <v>14</v>
      </c>
      <c r="B183" s="88"/>
      <c r="C183" s="89"/>
      <c r="D183" s="89"/>
      <c r="E183" s="90"/>
      <c r="F183" s="10">
        <v>0</v>
      </c>
      <c r="G183" s="78"/>
      <c r="H183" s="79"/>
      <c r="I183" s="80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79"/>
      <c r="H184" s="79"/>
      <c r="I184" s="80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79"/>
      <c r="H185" s="79"/>
      <c r="I185" s="80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79"/>
      <c r="H186" s="79"/>
      <c r="I186" s="80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79"/>
      <c r="H187" s="79"/>
      <c r="I187" s="80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79"/>
      <c r="H188" s="79"/>
      <c r="I188" s="80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79"/>
      <c r="H189" s="79"/>
      <c r="I189" s="80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79"/>
      <c r="H190" s="79"/>
      <c r="I190" s="80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79"/>
      <c r="H191" s="79"/>
      <c r="I191" s="80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79"/>
      <c r="H192" s="79"/>
      <c r="I192" s="80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79"/>
      <c r="H193" s="79"/>
      <c r="I193" s="80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79"/>
      <c r="H194" s="79"/>
      <c r="I194" s="80"/>
    </row>
    <row r="195" spans="1:10" ht="13.5" customHeight="1" x14ac:dyDescent="0.3">
      <c r="A195" s="18" t="s">
        <v>28</v>
      </c>
      <c r="B195"/>
      <c r="E195" s="54"/>
      <c r="F195" s="18">
        <v>0</v>
      </c>
      <c r="G195" s="79"/>
      <c r="H195" s="79"/>
      <c r="I195" s="80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/>
      <c r="F196" s="15">
        <f>SUM(F177,F186,F178,F179,F180,F181,F182,F183,F184,F185,F188,F189,F190,F191,F192,F193,F194,F195,E196,E195,D196,C196,E191,C186)</f>
        <v>8129</v>
      </c>
      <c r="G196" s="81"/>
      <c r="H196" s="81"/>
      <c r="I196" s="82"/>
    </row>
    <row r="197" spans="1:10" x14ac:dyDescent="0.3">
      <c r="A197" s="9" t="s">
        <v>2</v>
      </c>
      <c r="B197" s="91">
        <v>45818</v>
      </c>
      <c r="C197" s="92"/>
      <c r="D197" s="92"/>
      <c r="E197" s="84"/>
      <c r="F197" s="9" t="s">
        <v>3</v>
      </c>
      <c r="G197" s="11" t="s">
        <v>4</v>
      </c>
      <c r="H197" s="9">
        <v>1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8" t="s">
        <v>76</v>
      </c>
      <c r="H202" s="79"/>
      <c r="I202" s="80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8"/>
      <c r="H203" s="79"/>
      <c r="I203" s="80"/>
    </row>
    <row r="204" spans="1:10" x14ac:dyDescent="0.3">
      <c r="A204" s="14" t="s">
        <v>14</v>
      </c>
      <c r="B204" s="88"/>
      <c r="C204" s="89"/>
      <c r="D204" s="89"/>
      <c r="E204" s="90"/>
      <c r="F204" s="10">
        <v>0</v>
      </c>
      <c r="G204" s="78"/>
      <c r="H204" s="79"/>
      <c r="I204" s="80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79"/>
      <c r="H205" s="79"/>
      <c r="I205" s="80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79"/>
      <c r="H206" s="79"/>
      <c r="I206" s="80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79"/>
      <c r="H207" s="79"/>
      <c r="I207" s="80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79"/>
      <c r="H208" s="79"/>
      <c r="I208" s="80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79"/>
      <c r="H209" s="79"/>
      <c r="I209" s="80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79"/>
      <c r="H210" s="79"/>
      <c r="I210" s="80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79"/>
      <c r="H211" s="79"/>
      <c r="I211" s="80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79"/>
      <c r="H212" s="79"/>
      <c r="I212" s="80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79"/>
      <c r="H213" s="79"/>
      <c r="I213" s="80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79"/>
      <c r="H214" s="79"/>
      <c r="I214" s="80"/>
    </row>
    <row r="215" spans="1:9" ht="12" customHeight="1" x14ac:dyDescent="0.3">
      <c r="A215" s="50" t="s">
        <v>27</v>
      </c>
      <c r="B215"/>
      <c r="E215" s="54"/>
      <c r="F215" s="51">
        <v>7315</v>
      </c>
      <c r="G215" s="79"/>
      <c r="H215" s="79"/>
      <c r="I215" s="80"/>
    </row>
    <row r="216" spans="1:9" ht="13.5" customHeight="1" x14ac:dyDescent="0.3">
      <c r="A216" s="18" t="s">
        <v>28</v>
      </c>
      <c r="B216"/>
      <c r="E216" s="54"/>
      <c r="F216" s="18">
        <v>0</v>
      </c>
      <c r="G216" s="79"/>
      <c r="H216" s="79"/>
      <c r="I216" s="80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/>
      <c r="F217" s="15">
        <f>SUM(D217,E217,F198:F204,F206,C207,F207,F209,F212:F216,C217,E212,E216,)</f>
        <v>8031</v>
      </c>
      <c r="G217" s="81"/>
      <c r="H217" s="81"/>
      <c r="I217" s="82"/>
    </row>
    <row r="218" spans="1:9" x14ac:dyDescent="0.3">
      <c r="A218" s="9" t="s">
        <v>2</v>
      </c>
      <c r="B218" s="91">
        <v>45819</v>
      </c>
      <c r="C218" s="92"/>
      <c r="D218" s="92"/>
      <c r="E218" s="84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65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8" t="s">
        <v>77</v>
      </c>
      <c r="H223" s="79"/>
      <c r="I223" s="80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8"/>
      <c r="H224" s="79"/>
      <c r="I224" s="80"/>
    </row>
    <row r="225" spans="1:10" x14ac:dyDescent="0.3">
      <c r="A225" s="14" t="s">
        <v>14</v>
      </c>
      <c r="B225" s="88"/>
      <c r="C225" s="89"/>
      <c r="D225" s="89"/>
      <c r="E225" s="90"/>
      <c r="F225" s="10">
        <v>0</v>
      </c>
      <c r="G225" s="78"/>
      <c r="H225" s="79"/>
      <c r="I225" s="80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79"/>
      <c r="H226" s="79"/>
      <c r="I226" s="80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79"/>
      <c r="H227" s="79"/>
      <c r="I227" s="80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79"/>
      <c r="H228" s="79"/>
      <c r="I228" s="80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79"/>
      <c r="H229" s="79"/>
      <c r="I229" s="80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79"/>
      <c r="H230" s="79"/>
      <c r="I230" s="80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79"/>
      <c r="H231" s="79"/>
      <c r="I231" s="80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79"/>
      <c r="H232" s="79"/>
      <c r="I232" s="80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79"/>
      <c r="H233" s="79"/>
      <c r="I233" s="80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79"/>
      <c r="H234" s="79"/>
      <c r="I234" s="80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79"/>
      <c r="H235" s="79"/>
      <c r="I235" s="80"/>
    </row>
    <row r="236" spans="1:10" ht="12" customHeight="1" x14ac:dyDescent="0.3">
      <c r="A236" s="50" t="s">
        <v>27</v>
      </c>
      <c r="B236"/>
      <c r="E236" s="54"/>
      <c r="F236" s="51">
        <v>7722</v>
      </c>
      <c r="G236" s="79"/>
      <c r="H236" s="79"/>
      <c r="I236" s="80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79"/>
      <c r="H237" s="79"/>
      <c r="I237" s="80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1"/>
      <c r="H238" s="81"/>
      <c r="I238" s="82"/>
    </row>
    <row r="239" spans="1:10" x14ac:dyDescent="0.3">
      <c r="A239" s="9" t="s">
        <v>2</v>
      </c>
      <c r="B239" s="91">
        <v>45820</v>
      </c>
      <c r="C239" s="92"/>
      <c r="D239" s="92"/>
      <c r="E239" s="84"/>
      <c r="F239" s="9" t="s">
        <v>3</v>
      </c>
      <c r="G239" s="11" t="s">
        <v>4</v>
      </c>
      <c r="H239" s="9">
        <v>1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/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8" t="s">
        <v>78</v>
      </c>
      <c r="H244" s="79"/>
      <c r="I244" s="80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8"/>
      <c r="H245" s="79"/>
      <c r="I245" s="80"/>
    </row>
    <row r="246" spans="1:10" x14ac:dyDescent="0.3">
      <c r="A246" s="14" t="s">
        <v>14</v>
      </c>
      <c r="B246" s="88"/>
      <c r="C246" s="89"/>
      <c r="D246" s="89"/>
      <c r="E246" s="90"/>
      <c r="F246" s="10">
        <v>0</v>
      </c>
      <c r="G246" s="78"/>
      <c r="H246" s="79"/>
      <c r="I246" s="80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79"/>
      <c r="H247" s="79"/>
      <c r="I247" s="80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79"/>
      <c r="H248" s="79"/>
      <c r="I248" s="80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79"/>
      <c r="H249" s="79"/>
      <c r="I249" s="80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79"/>
      <c r="H250" s="79"/>
      <c r="I250" s="80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79"/>
      <c r="H251" s="79"/>
      <c r="I251" s="80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79"/>
      <c r="H252" s="79"/>
      <c r="I252" s="80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79"/>
      <c r="H253" s="79"/>
      <c r="I253" s="80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79"/>
      <c r="H254" s="79"/>
      <c r="I254" s="80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79"/>
      <c r="H255" s="79"/>
      <c r="I255" s="80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79"/>
      <c r="H256" s="79"/>
      <c r="I256" s="80"/>
    </row>
    <row r="257" spans="1:9" ht="12" customHeight="1" x14ac:dyDescent="0.3">
      <c r="A257" s="50" t="s">
        <v>27</v>
      </c>
      <c r="B257"/>
      <c r="E257" s="54"/>
      <c r="F257" s="51">
        <v>7350</v>
      </c>
      <c r="G257" s="79"/>
      <c r="H257" s="79"/>
      <c r="I257" s="80"/>
    </row>
    <row r="258" spans="1:9" ht="13.5" customHeight="1" x14ac:dyDescent="0.3">
      <c r="A258" s="18" t="s">
        <v>28</v>
      </c>
      <c r="B258"/>
      <c r="E258" s="54"/>
      <c r="F258" s="18">
        <v>2</v>
      </c>
      <c r="G258" s="79"/>
      <c r="H258" s="79"/>
      <c r="I258" s="80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/>
      <c r="F259" s="15">
        <f>SUM(D259,E259,F240:F246,F248,C249,F249,F251,F254:F258,C259,E254,E258)</f>
        <v>8340</v>
      </c>
      <c r="G259" s="81"/>
      <c r="H259" s="81"/>
      <c r="I259" s="82"/>
    </row>
    <row r="260" spans="1:9" x14ac:dyDescent="0.3">
      <c r="A260" s="9" t="s">
        <v>2</v>
      </c>
      <c r="B260" s="91">
        <v>45821</v>
      </c>
      <c r="C260" s="92"/>
      <c r="D260" s="92"/>
      <c r="E260" s="84"/>
      <c r="F260" s="9" t="s">
        <v>3</v>
      </c>
      <c r="G260" s="11" t="s">
        <v>4</v>
      </c>
      <c r="H260" s="9">
        <v>1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8" t="s">
        <v>79</v>
      </c>
      <c r="H265" s="79"/>
      <c r="I265" s="80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8"/>
      <c r="H266" s="79"/>
      <c r="I266" s="80"/>
    </row>
    <row r="267" spans="1:9" x14ac:dyDescent="0.3">
      <c r="A267" s="14" t="s">
        <v>14</v>
      </c>
      <c r="B267" s="88"/>
      <c r="C267" s="89"/>
      <c r="D267" s="89"/>
      <c r="E267" s="90"/>
      <c r="F267" s="10">
        <v>0</v>
      </c>
      <c r="G267" s="78"/>
      <c r="H267" s="79"/>
      <c r="I267" s="80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79"/>
      <c r="H268" s="79"/>
      <c r="I268" s="80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79"/>
      <c r="H269" s="79"/>
      <c r="I269" s="80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79"/>
      <c r="H270" s="79"/>
      <c r="I270" s="80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79"/>
      <c r="H271" s="79"/>
      <c r="I271" s="80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79"/>
      <c r="H272" s="79"/>
      <c r="I272" s="80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79"/>
      <c r="H273" s="79"/>
      <c r="I273" s="80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79"/>
      <c r="H274" s="79"/>
      <c r="I274" s="80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79"/>
      <c r="H275" s="79"/>
      <c r="I275" s="80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79"/>
      <c r="H276" s="79"/>
      <c r="I276" s="80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79"/>
      <c r="H277" s="79"/>
      <c r="I277" s="80"/>
    </row>
    <row r="278" spans="1:9" ht="12" customHeight="1" x14ac:dyDescent="0.3">
      <c r="A278" s="50" t="s">
        <v>27</v>
      </c>
      <c r="B278"/>
      <c r="E278" s="54"/>
      <c r="F278" s="51">
        <v>7621</v>
      </c>
      <c r="G278" s="79"/>
      <c r="H278" s="79"/>
      <c r="I278" s="80"/>
    </row>
    <row r="279" spans="1:9" ht="13.5" customHeight="1" x14ac:dyDescent="0.3">
      <c r="A279" s="18" t="s">
        <v>28</v>
      </c>
      <c r="B279"/>
      <c r="E279" s="54"/>
      <c r="F279" s="18">
        <v>3</v>
      </c>
      <c r="G279" s="79"/>
      <c r="H279" s="79"/>
      <c r="I279" s="80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/>
      <c r="F280" s="15">
        <f>SUM(D280,E280,F261:F267,F269,C270,F270,F272,F275:F279,F271,C280,E275,E279)</f>
        <v>8157</v>
      </c>
      <c r="G280" s="81"/>
      <c r="H280" s="81"/>
      <c r="I280" s="82"/>
    </row>
    <row r="281" spans="1:9" x14ac:dyDescent="0.3">
      <c r="A281" s="9" t="s">
        <v>2</v>
      </c>
      <c r="B281" s="91">
        <v>45822</v>
      </c>
      <c r="C281" s="92"/>
      <c r="D281" s="92"/>
      <c r="E281" s="84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10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8" t="s">
        <v>80</v>
      </c>
      <c r="H286" s="79"/>
      <c r="I286" s="80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8"/>
      <c r="H287" s="79"/>
      <c r="I287" s="80"/>
    </row>
    <row r="288" spans="1:9" x14ac:dyDescent="0.3">
      <c r="A288" s="14" t="s">
        <v>14</v>
      </c>
      <c r="B288" s="88"/>
      <c r="C288" s="89"/>
      <c r="D288" s="89"/>
      <c r="E288" s="90"/>
      <c r="F288" s="10">
        <v>0</v>
      </c>
      <c r="G288" s="78"/>
      <c r="H288" s="79"/>
      <c r="I288" s="80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79"/>
      <c r="H289" s="79"/>
      <c r="I289" s="80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79"/>
      <c r="H290" s="79"/>
      <c r="I290" s="80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79"/>
      <c r="H291" s="79"/>
      <c r="I291" s="80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79"/>
      <c r="H292" s="79"/>
      <c r="I292" s="80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79"/>
      <c r="H293" s="79"/>
      <c r="I293" s="80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79"/>
      <c r="H294" s="79"/>
      <c r="I294" s="80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79"/>
      <c r="H295" s="79"/>
      <c r="I295" s="80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79"/>
      <c r="H296" s="79"/>
      <c r="I296" s="80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79"/>
      <c r="H297" s="79"/>
      <c r="I297" s="80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79"/>
      <c r="H298" s="79"/>
      <c r="I298" s="80"/>
    </row>
    <row r="299" spans="1:10" ht="12" customHeight="1" x14ac:dyDescent="0.3">
      <c r="A299" s="50" t="s">
        <v>27</v>
      </c>
      <c r="B299"/>
      <c r="E299" s="54"/>
      <c r="F299" s="51">
        <v>7646</v>
      </c>
      <c r="G299" s="79"/>
      <c r="H299" s="79"/>
      <c r="I299" s="80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79"/>
      <c r="H300" s="79"/>
      <c r="I300" s="80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/>
      <c r="F301" s="15">
        <f>SUM(F282:F291,F293:F300,E300,E301,D301,C301,E296,D291,C291)</f>
        <v>8590</v>
      </c>
      <c r="G301" s="81"/>
      <c r="H301" s="81"/>
      <c r="I301" s="82"/>
    </row>
    <row r="302" spans="1:10" x14ac:dyDescent="0.3">
      <c r="A302" s="9" t="s">
        <v>2</v>
      </c>
      <c r="B302" s="93">
        <v>45823</v>
      </c>
      <c r="C302" s="84"/>
      <c r="D302" s="84"/>
      <c r="E302" s="94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8" t="s">
        <v>82</v>
      </c>
      <c r="H307" s="79"/>
      <c r="I307" s="80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8"/>
      <c r="H308" s="79"/>
      <c r="I308" s="80"/>
    </row>
    <row r="309" spans="1:9" x14ac:dyDescent="0.3">
      <c r="A309" s="14" t="s">
        <v>14</v>
      </c>
      <c r="B309" s="88"/>
      <c r="C309" s="89"/>
      <c r="D309" s="89"/>
      <c r="E309" s="90"/>
      <c r="F309" s="10">
        <v>0</v>
      </c>
      <c r="G309" s="78"/>
      <c r="H309" s="79"/>
      <c r="I309" s="80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79"/>
      <c r="H310" s="79"/>
      <c r="I310" s="80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79"/>
      <c r="H311" s="79"/>
      <c r="I311" s="80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79"/>
      <c r="H312" s="79"/>
      <c r="I312" s="80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79"/>
      <c r="H313" s="79"/>
      <c r="I313" s="80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79"/>
      <c r="H314" s="79"/>
      <c r="I314" s="80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79"/>
      <c r="H315" s="79"/>
      <c r="I315" s="80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79"/>
      <c r="H316" s="79"/>
      <c r="I316" s="80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79"/>
      <c r="H317" s="79"/>
      <c r="I317" s="80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79"/>
      <c r="H318" s="79"/>
      <c r="I318" s="80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79"/>
      <c r="H319" s="79"/>
      <c r="I319" s="80"/>
    </row>
    <row r="320" spans="1:9" ht="12" customHeight="1" x14ac:dyDescent="0.3">
      <c r="A320" s="50" t="s">
        <v>27</v>
      </c>
      <c r="B320"/>
      <c r="E320" s="54"/>
      <c r="F320" s="51">
        <v>7466</v>
      </c>
      <c r="G320" s="79"/>
      <c r="H320" s="79"/>
      <c r="I320" s="80"/>
    </row>
    <row r="321" spans="1:9" ht="13.5" customHeight="1" x14ac:dyDescent="0.3">
      <c r="A321" s="18" t="s">
        <v>28</v>
      </c>
      <c r="B321"/>
      <c r="E321" s="54"/>
      <c r="F321" s="18">
        <v>0</v>
      </c>
      <c r="G321" s="79"/>
      <c r="H321" s="79"/>
      <c r="I321" s="80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/>
      <c r="F322" s="15">
        <f>SUM(D322,E322,F303:F309,F311,C312,F312,F314,F317:F321,C322,E317,E321)</f>
        <v>8062</v>
      </c>
      <c r="G322" s="81"/>
      <c r="H322" s="81"/>
      <c r="I322" s="82"/>
    </row>
    <row r="323" spans="1:9" x14ac:dyDescent="0.3">
      <c r="A323" s="9" t="s">
        <v>2</v>
      </c>
      <c r="B323" s="93">
        <v>45824</v>
      </c>
      <c r="C323" s="84"/>
      <c r="D323" s="84"/>
      <c r="E323" s="94"/>
      <c r="F323" s="11" t="s">
        <v>3</v>
      </c>
      <c r="G323" s="11" t="s">
        <v>81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/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8" t="s">
        <v>83</v>
      </c>
      <c r="H328" s="79"/>
      <c r="I328" s="80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8"/>
      <c r="H329" s="79"/>
      <c r="I329" s="80"/>
    </row>
    <row r="330" spans="1:9" x14ac:dyDescent="0.3">
      <c r="A330" s="14" t="s">
        <v>14</v>
      </c>
      <c r="B330" s="88"/>
      <c r="C330" s="89"/>
      <c r="D330" s="89"/>
      <c r="E330" s="90"/>
      <c r="F330" s="10">
        <v>0</v>
      </c>
      <c r="G330" s="78"/>
      <c r="H330" s="79"/>
      <c r="I330" s="80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79"/>
      <c r="H331" s="79"/>
      <c r="I331" s="80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79"/>
      <c r="H332" s="79"/>
      <c r="I332" s="80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79"/>
      <c r="H333" s="79"/>
      <c r="I333" s="80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79"/>
      <c r="H334" s="79"/>
      <c r="I334" s="80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79"/>
      <c r="H335" s="79"/>
      <c r="I335" s="80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79"/>
      <c r="H336" s="79"/>
      <c r="I336" s="80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79"/>
      <c r="H337" s="79"/>
      <c r="I337" s="80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79"/>
      <c r="H338" s="79"/>
      <c r="I338" s="80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79"/>
      <c r="H339" s="79"/>
      <c r="I339" s="80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79"/>
      <c r="H340" s="79"/>
      <c r="I340" s="80"/>
    </row>
    <row r="341" spans="1:9" ht="12" customHeight="1" x14ac:dyDescent="0.3">
      <c r="A341" s="50" t="s">
        <v>27</v>
      </c>
      <c r="B341"/>
      <c r="E341" s="54"/>
      <c r="F341" s="51">
        <v>7799</v>
      </c>
      <c r="G341" s="79"/>
      <c r="H341" s="79"/>
      <c r="I341" s="80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79"/>
      <c r="H342" s="79"/>
      <c r="I342" s="80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1"/>
      <c r="H343" s="81"/>
      <c r="I343" s="82"/>
    </row>
    <row r="344" spans="1:9" x14ac:dyDescent="0.3">
      <c r="A344" s="9" t="s">
        <v>2</v>
      </c>
      <c r="B344" s="91">
        <v>45460</v>
      </c>
      <c r="C344" s="84"/>
      <c r="D344" s="84"/>
      <c r="E344" s="84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8" t="s">
        <v>84</v>
      </c>
      <c r="H349" s="79"/>
      <c r="I349" s="80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8"/>
      <c r="H350" s="79"/>
      <c r="I350" s="80"/>
    </row>
    <row r="351" spans="1:9" x14ac:dyDescent="0.3">
      <c r="A351" s="14" t="s">
        <v>14</v>
      </c>
      <c r="B351" s="88"/>
      <c r="C351" s="89"/>
      <c r="D351" s="89"/>
      <c r="E351" s="90"/>
      <c r="F351" s="10">
        <v>0</v>
      </c>
      <c r="G351" s="78"/>
      <c r="H351" s="79"/>
      <c r="I351" s="80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79"/>
      <c r="H352" s="79"/>
      <c r="I352" s="80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79"/>
      <c r="H353" s="79"/>
      <c r="I353" s="80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79"/>
      <c r="H354" s="79"/>
      <c r="I354" s="80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79"/>
      <c r="H355" s="79"/>
      <c r="I355" s="80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79"/>
      <c r="H356" s="79"/>
      <c r="I356" s="80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79"/>
      <c r="H357" s="79"/>
      <c r="I357" s="80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79"/>
      <c r="H358" s="79"/>
      <c r="I358" s="80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79"/>
      <c r="H359" s="79"/>
      <c r="I359" s="80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79"/>
      <c r="H360" s="79"/>
      <c r="I360" s="80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79"/>
      <c r="H361" s="79"/>
      <c r="I361" s="80"/>
    </row>
    <row r="362" spans="1:9" ht="12" customHeight="1" x14ac:dyDescent="0.3">
      <c r="A362" s="50" t="s">
        <v>27</v>
      </c>
      <c r="B362"/>
      <c r="E362" s="54"/>
      <c r="F362" s="51">
        <v>7635</v>
      </c>
      <c r="G362" s="79"/>
      <c r="H362" s="79"/>
      <c r="I362" s="80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79"/>
      <c r="H363" s="79"/>
      <c r="I363" s="80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/>
      <c r="F364" s="19">
        <f>SUM(D364,F345:F351,F353,C354,F354,F356,E364,F359:F363,C364, E359,E363)</f>
        <v>8256</v>
      </c>
      <c r="G364" s="81"/>
      <c r="H364" s="81"/>
      <c r="I364" s="82"/>
    </row>
    <row r="365" spans="1:9" x14ac:dyDescent="0.3">
      <c r="A365" s="9" t="s">
        <v>2</v>
      </c>
      <c r="B365" s="91">
        <v>45826</v>
      </c>
      <c r="C365" s="92"/>
      <c r="D365" s="92"/>
      <c r="E365" s="84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8" t="s">
        <v>85</v>
      </c>
      <c r="H370" s="79"/>
      <c r="I370" s="80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8"/>
      <c r="H371" s="79"/>
      <c r="I371" s="80"/>
    </row>
    <row r="372" spans="1:10" x14ac:dyDescent="0.3">
      <c r="A372" s="14" t="s">
        <v>14</v>
      </c>
      <c r="B372" s="88"/>
      <c r="C372" s="89"/>
      <c r="D372" s="89"/>
      <c r="E372" s="90"/>
      <c r="F372" s="10">
        <v>0</v>
      </c>
      <c r="G372" s="78"/>
      <c r="H372" s="79"/>
      <c r="I372" s="80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79"/>
      <c r="H373" s="79"/>
      <c r="I373" s="80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79"/>
      <c r="H374" s="79"/>
      <c r="I374" s="80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79"/>
      <c r="H375" s="79"/>
      <c r="I375" s="80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79"/>
      <c r="H376" s="79"/>
      <c r="I376" s="80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79"/>
      <c r="H377" s="79"/>
      <c r="I377" s="80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79"/>
      <c r="H378" s="79"/>
      <c r="I378" s="80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79"/>
      <c r="H379" s="79"/>
      <c r="I379" s="80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79"/>
      <c r="H380" s="79"/>
      <c r="I380" s="80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79"/>
      <c r="H381" s="79"/>
      <c r="I381" s="80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79"/>
      <c r="H382" s="79"/>
      <c r="I382" s="80"/>
    </row>
    <row r="383" spans="1:10" ht="12" customHeight="1" x14ac:dyDescent="0.3">
      <c r="A383" s="50" t="s">
        <v>27</v>
      </c>
      <c r="B383"/>
      <c r="E383" s="54"/>
      <c r="F383" s="51">
        <v>7338</v>
      </c>
      <c r="G383" s="79"/>
      <c r="H383" s="79"/>
      <c r="I383" s="80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79"/>
      <c r="H384" s="79"/>
      <c r="I384" s="80"/>
    </row>
    <row r="385" spans="1:9" x14ac:dyDescent="0.3">
      <c r="A385" s="95" t="s">
        <v>29</v>
      </c>
      <c r="B385" s="96"/>
      <c r="C385" s="13">
        <v>367</v>
      </c>
      <c r="D385" s="13">
        <v>57</v>
      </c>
      <c r="E385" s="65"/>
      <c r="F385" s="19">
        <f>SUM(F366:F377,F380:F384,C385:E385,E384,E380,D375,C375)</f>
        <v>7940</v>
      </c>
      <c r="G385" s="81"/>
      <c r="H385" s="81"/>
      <c r="I385" s="82"/>
    </row>
    <row r="386" spans="1:9" x14ac:dyDescent="0.3">
      <c r="A386" s="9" t="s">
        <v>2</v>
      </c>
      <c r="B386" s="91">
        <v>45796</v>
      </c>
      <c r="C386" s="92"/>
      <c r="D386" s="92"/>
      <c r="E386" s="84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8" t="s">
        <v>86</v>
      </c>
      <c r="H391" s="79"/>
      <c r="I391" s="80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8"/>
      <c r="H392" s="79"/>
      <c r="I392" s="80"/>
    </row>
    <row r="393" spans="1:9" x14ac:dyDescent="0.3">
      <c r="A393" s="14" t="s">
        <v>14</v>
      </c>
      <c r="B393" s="88"/>
      <c r="C393" s="89"/>
      <c r="D393" s="89"/>
      <c r="E393" s="90"/>
      <c r="F393" s="10">
        <v>0</v>
      </c>
      <c r="G393" s="78"/>
      <c r="H393" s="79"/>
      <c r="I393" s="80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79"/>
      <c r="H394" s="79"/>
      <c r="I394" s="80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79"/>
      <c r="H395" s="79"/>
      <c r="I395" s="80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79"/>
      <c r="H396" s="79"/>
      <c r="I396" s="80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79"/>
      <c r="H397" s="79"/>
      <c r="I397" s="80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79"/>
      <c r="H398" s="79"/>
      <c r="I398" s="80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79"/>
      <c r="H399" s="79"/>
      <c r="I399" s="80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79"/>
      <c r="H400" s="79"/>
      <c r="I400" s="80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79"/>
      <c r="H401" s="79"/>
      <c r="I401" s="80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79"/>
      <c r="H402" s="79"/>
      <c r="I402" s="80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79"/>
      <c r="H403" s="79"/>
      <c r="I403" s="80"/>
    </row>
    <row r="404" spans="1:9" ht="12" customHeight="1" x14ac:dyDescent="0.3">
      <c r="A404" s="50" t="s">
        <v>27</v>
      </c>
      <c r="B404"/>
      <c r="E404" s="54"/>
      <c r="F404" s="51">
        <v>7396</v>
      </c>
      <c r="G404" s="79"/>
      <c r="H404" s="79"/>
      <c r="I404" s="80"/>
    </row>
    <row r="405" spans="1:9" ht="13.5" customHeight="1" x14ac:dyDescent="0.3">
      <c r="A405" s="18" t="s">
        <v>28</v>
      </c>
      <c r="B405"/>
      <c r="E405" s="54"/>
      <c r="F405" s="18">
        <v>0</v>
      </c>
      <c r="G405" s="79"/>
      <c r="H405" s="79"/>
      <c r="I405" s="80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/>
      <c r="F406" s="15">
        <f>SUM(D406,F387:F393,F395,C396,F396,F398,E406,F401:F405,C406,E401,E405)</f>
        <v>8368</v>
      </c>
      <c r="G406" s="81"/>
      <c r="H406" s="81"/>
      <c r="I406" s="82"/>
    </row>
    <row r="407" spans="1:9" x14ac:dyDescent="0.3">
      <c r="A407" s="9" t="s">
        <v>2</v>
      </c>
      <c r="B407" s="91">
        <v>45828</v>
      </c>
      <c r="C407" s="92"/>
      <c r="D407" s="92"/>
      <c r="E407" s="84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8" t="s">
        <v>87</v>
      </c>
      <c r="H412" s="79"/>
      <c r="I412" s="80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8"/>
      <c r="H413" s="79"/>
      <c r="I413" s="80"/>
    </row>
    <row r="414" spans="1:9" x14ac:dyDescent="0.3">
      <c r="A414" s="14" t="s">
        <v>14</v>
      </c>
      <c r="B414" s="88"/>
      <c r="C414" s="89"/>
      <c r="D414" s="89"/>
      <c r="E414" s="90"/>
      <c r="F414" s="10">
        <v>0</v>
      </c>
      <c r="G414" s="78"/>
      <c r="H414" s="79"/>
      <c r="I414" s="80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79"/>
      <c r="H415" s="79"/>
      <c r="I415" s="80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79"/>
      <c r="H416" s="79"/>
      <c r="I416" s="80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79"/>
      <c r="H417" s="79"/>
      <c r="I417" s="80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79"/>
      <c r="H418" s="79"/>
      <c r="I418" s="80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79"/>
      <c r="H419" s="79"/>
      <c r="I419" s="80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79"/>
      <c r="H420" s="79"/>
      <c r="I420" s="80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79"/>
      <c r="H421" s="79"/>
      <c r="I421" s="80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79"/>
      <c r="H422" s="79"/>
      <c r="I422" s="80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79"/>
      <c r="H423" s="79"/>
      <c r="I423" s="80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79"/>
      <c r="H424" s="79"/>
      <c r="I424" s="80"/>
    </row>
    <row r="425" spans="1:9" ht="12" customHeight="1" x14ac:dyDescent="0.3">
      <c r="A425" s="50" t="s">
        <v>27</v>
      </c>
      <c r="B425"/>
      <c r="E425" s="54"/>
      <c r="F425" s="51">
        <v>7229</v>
      </c>
      <c r="G425" s="79"/>
      <c r="H425" s="79"/>
      <c r="I425" s="80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79"/>
      <c r="H426" s="79"/>
      <c r="I426" s="80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/>
      <c r="F427" s="15">
        <f>SUM(D427,F408:F414,F416,C417,F417,F419,E427,F422:F426,C427,E422,E426)</f>
        <v>7671</v>
      </c>
      <c r="G427" s="81"/>
      <c r="H427" s="81"/>
      <c r="I427" s="82"/>
    </row>
    <row r="428" spans="1:9" x14ac:dyDescent="0.3">
      <c r="A428" s="9" t="s">
        <v>2</v>
      </c>
      <c r="B428" s="93">
        <v>38524</v>
      </c>
      <c r="C428" s="84"/>
      <c r="D428" s="84"/>
      <c r="E428" s="94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8" t="s">
        <v>88</v>
      </c>
      <c r="H433" s="79"/>
      <c r="I433" s="80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8"/>
      <c r="H434" s="79"/>
      <c r="I434" s="80"/>
    </row>
    <row r="435" spans="1:9" x14ac:dyDescent="0.3">
      <c r="A435" s="14" t="s">
        <v>14</v>
      </c>
      <c r="B435" s="88"/>
      <c r="C435" s="89"/>
      <c r="D435" s="89"/>
      <c r="E435" s="90"/>
      <c r="F435" s="10">
        <v>0</v>
      </c>
      <c r="G435" s="78"/>
      <c r="H435" s="79"/>
      <c r="I435" s="80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79"/>
      <c r="H436" s="79"/>
      <c r="I436" s="80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79"/>
      <c r="H437" s="79"/>
      <c r="I437" s="80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79"/>
      <c r="H438" s="79"/>
      <c r="I438" s="80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79"/>
      <c r="H439" s="79"/>
      <c r="I439" s="80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79"/>
      <c r="H440" s="79"/>
      <c r="I440" s="80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79"/>
      <c r="H441" s="79"/>
      <c r="I441" s="80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79"/>
      <c r="H442" s="79"/>
      <c r="I442" s="80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79"/>
      <c r="H443" s="79"/>
      <c r="I443" s="80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79"/>
      <c r="H444" s="79"/>
      <c r="I444" s="80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79"/>
      <c r="H445" s="79"/>
      <c r="I445" s="80"/>
    </row>
    <row r="446" spans="1:9" ht="12" customHeight="1" x14ac:dyDescent="0.3">
      <c r="A446" s="50" t="s">
        <v>27</v>
      </c>
      <c r="B446"/>
      <c r="E446" s="54"/>
      <c r="F446" s="51">
        <v>7424</v>
      </c>
      <c r="G446" s="79"/>
      <c r="H446" s="79"/>
      <c r="I446" s="80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79"/>
      <c r="H447" s="79"/>
      <c r="I447" s="80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1"/>
      <c r="H448" s="81"/>
      <c r="I448" s="82"/>
    </row>
    <row r="449" spans="1:10" x14ac:dyDescent="0.3">
      <c r="A449" s="9" t="s">
        <v>2</v>
      </c>
      <c r="B449" s="91">
        <v>45830</v>
      </c>
      <c r="C449" s="92"/>
      <c r="D449" s="92"/>
      <c r="E449" s="84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8" t="s">
        <v>89</v>
      </c>
      <c r="H454" s="79"/>
      <c r="I454" s="80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8"/>
      <c r="H455" s="79"/>
      <c r="I455" s="80"/>
    </row>
    <row r="456" spans="1:10" x14ac:dyDescent="0.3">
      <c r="A456" s="14" t="s">
        <v>14</v>
      </c>
      <c r="B456" s="88"/>
      <c r="C456" s="89"/>
      <c r="D456" s="89"/>
      <c r="E456" s="90"/>
      <c r="F456" s="10">
        <v>0</v>
      </c>
      <c r="G456" s="78"/>
      <c r="H456" s="79"/>
      <c r="I456" s="80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79"/>
      <c r="H457" s="79"/>
      <c r="I457" s="80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79"/>
      <c r="H458" s="79"/>
      <c r="I458" s="80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79"/>
      <c r="H459" s="79"/>
      <c r="I459" s="80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79"/>
      <c r="H460" s="79"/>
      <c r="I460" s="80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79"/>
      <c r="H461" s="79"/>
      <c r="I461" s="80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79"/>
      <c r="H462" s="79"/>
      <c r="I462" s="80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79"/>
      <c r="H463" s="79"/>
      <c r="I463" s="80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79"/>
      <c r="H464" s="79"/>
      <c r="I464" s="80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79"/>
      <c r="H465" s="79"/>
      <c r="I465" s="80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79"/>
      <c r="H466" s="79"/>
      <c r="I466" s="80"/>
    </row>
    <row r="467" spans="1:9" ht="12" customHeight="1" x14ac:dyDescent="0.3">
      <c r="A467" s="50" t="s">
        <v>27</v>
      </c>
      <c r="B467"/>
      <c r="E467" s="54"/>
      <c r="F467" s="51">
        <v>7443</v>
      </c>
      <c r="G467" s="79"/>
      <c r="H467" s="79"/>
      <c r="I467" s="80"/>
    </row>
    <row r="468" spans="1:9" ht="13.5" customHeight="1" x14ac:dyDescent="0.3">
      <c r="A468" s="18" t="s">
        <v>28</v>
      </c>
      <c r="B468"/>
      <c r="E468" s="54"/>
      <c r="F468" s="18">
        <v>2</v>
      </c>
      <c r="G468" s="79"/>
      <c r="H468" s="79"/>
      <c r="I468" s="80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>
        <v>282</v>
      </c>
      <c r="F469" s="23">
        <f>SUM(D469,F450:F456,F458,C459,F459,F461,E469,F464:F468,C469, E464,E468)</f>
        <v>8658</v>
      </c>
      <c r="G469" s="81"/>
      <c r="H469" s="81"/>
      <c r="I469" s="82"/>
    </row>
    <row r="470" spans="1:9" x14ac:dyDescent="0.3">
      <c r="A470" s="9" t="s">
        <v>2</v>
      </c>
      <c r="B470" s="91">
        <v>45831</v>
      </c>
      <c r="C470" s="92"/>
      <c r="D470" s="92"/>
      <c r="E470" s="84"/>
      <c r="F470" s="9" t="s">
        <v>3</v>
      </c>
      <c r="G470" s="11" t="s">
        <v>4</v>
      </c>
      <c r="H470" s="9">
        <v>2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90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8" t="s">
        <v>91</v>
      </c>
      <c r="H475" s="79"/>
      <c r="I475" s="80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8"/>
      <c r="H476" s="79"/>
      <c r="I476" s="80"/>
    </row>
    <row r="477" spans="1:9" x14ac:dyDescent="0.3">
      <c r="A477" s="14" t="s">
        <v>14</v>
      </c>
      <c r="B477" s="88"/>
      <c r="C477" s="89"/>
      <c r="D477" s="89"/>
      <c r="E477" s="90"/>
      <c r="F477" s="10">
        <v>0</v>
      </c>
      <c r="G477" s="78"/>
      <c r="H477" s="79"/>
      <c r="I477" s="80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79"/>
      <c r="H478" s="79"/>
      <c r="I478" s="80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79"/>
      <c r="H479" s="79"/>
      <c r="I479" s="80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79"/>
      <c r="H480" s="79"/>
      <c r="I480" s="80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79"/>
      <c r="H481" s="79"/>
      <c r="I481" s="80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79"/>
      <c r="H482" s="79"/>
      <c r="I482" s="80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79"/>
      <c r="H483" s="79"/>
      <c r="I483" s="80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79"/>
      <c r="H484" s="79"/>
      <c r="I484" s="80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79"/>
      <c r="H485" s="79"/>
      <c r="I485" s="80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79"/>
      <c r="H486" s="79"/>
      <c r="I486" s="80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79"/>
      <c r="H487" s="79"/>
      <c r="I487" s="80"/>
    </row>
    <row r="488" spans="1:10" ht="12" customHeight="1" x14ac:dyDescent="0.3">
      <c r="A488" s="50" t="s">
        <v>27</v>
      </c>
      <c r="B488"/>
      <c r="E488" s="54"/>
      <c r="F488" s="51">
        <v>7661</v>
      </c>
      <c r="G488" s="79"/>
      <c r="H488" s="79"/>
      <c r="I488" s="80"/>
    </row>
    <row r="489" spans="1:10" ht="13.5" customHeight="1" x14ac:dyDescent="0.3">
      <c r="A489" s="18" t="s">
        <v>28</v>
      </c>
      <c r="B489"/>
      <c r="E489" s="54"/>
      <c r="F489" s="18">
        <v>3</v>
      </c>
      <c r="G489" s="79"/>
      <c r="H489" s="79"/>
      <c r="I489" s="80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1"/>
      <c r="H490" s="81"/>
      <c r="I490" s="82"/>
    </row>
    <row r="491" spans="1:10" x14ac:dyDescent="0.3">
      <c r="A491" s="9" t="s">
        <v>2</v>
      </c>
      <c r="B491" s="91">
        <v>45832</v>
      </c>
      <c r="C491" s="92"/>
      <c r="D491" s="92"/>
      <c r="E491" s="84"/>
      <c r="F491" s="9" t="s">
        <v>3</v>
      </c>
      <c r="G491" s="11" t="s">
        <v>4</v>
      </c>
      <c r="H491" s="9">
        <v>2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92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8" t="s">
        <v>93</v>
      </c>
      <c r="H496" s="79"/>
      <c r="I496" s="80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8"/>
      <c r="H497" s="79"/>
      <c r="I497" s="80"/>
    </row>
    <row r="498" spans="1:10" x14ac:dyDescent="0.3">
      <c r="A498" s="14" t="s">
        <v>14</v>
      </c>
      <c r="B498" s="88"/>
      <c r="C498" s="89"/>
      <c r="D498" s="89"/>
      <c r="E498" s="90"/>
      <c r="F498" s="10">
        <v>0</v>
      </c>
      <c r="G498" s="78"/>
      <c r="H498" s="79"/>
      <c r="I498" s="80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79"/>
      <c r="H499" s="79"/>
      <c r="I499" s="80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79"/>
      <c r="H500" s="79"/>
      <c r="I500" s="80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79"/>
      <c r="H501" s="79"/>
      <c r="I501" s="80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79"/>
      <c r="H502" s="79"/>
      <c r="I502" s="80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79"/>
      <c r="H503" s="79"/>
      <c r="I503" s="80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79"/>
      <c r="H504" s="79"/>
      <c r="I504" s="80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79"/>
      <c r="H505" s="79"/>
      <c r="I505" s="80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79"/>
      <c r="H506" s="79"/>
      <c r="I506" s="80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79"/>
      <c r="H507" s="79"/>
      <c r="I507" s="80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79"/>
      <c r="H508" s="79"/>
      <c r="I508" s="80"/>
    </row>
    <row r="509" spans="1:10" ht="12" customHeight="1" x14ac:dyDescent="0.3">
      <c r="A509" s="50" t="s">
        <v>27</v>
      </c>
      <c r="B509"/>
      <c r="E509" s="54"/>
      <c r="F509" s="51">
        <v>7457</v>
      </c>
      <c r="G509" s="79"/>
      <c r="H509" s="79"/>
      <c r="I509" s="80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79"/>
      <c r="H510" s="79"/>
      <c r="I510" s="80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 t="s">
        <v>10</v>
      </c>
      <c r="F511" s="15">
        <f>SUM(D511,F492:F498,F500,C501,F501,F503,E511,F506:F510,C511, E506,E510)</f>
        <v>8302</v>
      </c>
      <c r="G511" s="81"/>
      <c r="H511" s="81"/>
      <c r="I511" s="82"/>
    </row>
    <row r="512" spans="1:10" x14ac:dyDescent="0.3">
      <c r="A512" s="9" t="s">
        <v>2</v>
      </c>
      <c r="B512" s="93">
        <v>45833</v>
      </c>
      <c r="C512" s="84"/>
      <c r="D512" s="84"/>
      <c r="E512" s="94"/>
      <c r="F512" s="9" t="s">
        <v>10</v>
      </c>
      <c r="G512" s="11" t="s">
        <v>47</v>
      </c>
      <c r="H512" s="58">
        <v>2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 t="s">
        <v>92</v>
      </c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8" t="s">
        <v>94</v>
      </c>
      <c r="H517" s="79"/>
      <c r="I517" s="80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8"/>
      <c r="H518" s="79"/>
      <c r="I518" s="80"/>
    </row>
    <row r="519" spans="1:10" x14ac:dyDescent="0.3">
      <c r="A519" s="14" t="s">
        <v>14</v>
      </c>
      <c r="B519" s="88"/>
      <c r="C519" s="89"/>
      <c r="D519" s="89"/>
      <c r="E519" s="90"/>
      <c r="F519" s="10">
        <v>0</v>
      </c>
      <c r="G519" s="78"/>
      <c r="H519" s="79"/>
      <c r="I519" s="80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79"/>
      <c r="H520" s="79"/>
      <c r="I520" s="80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79"/>
      <c r="H521" s="79"/>
      <c r="I521" s="80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79"/>
      <c r="H522" s="79"/>
      <c r="I522" s="80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79"/>
      <c r="H523" s="79"/>
      <c r="I523" s="80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79"/>
      <c r="H524" s="79"/>
      <c r="I524" s="80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79"/>
      <c r="H525" s="79"/>
      <c r="I525" s="80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79"/>
      <c r="H526" s="79"/>
      <c r="I526" s="80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79"/>
      <c r="H527" s="79"/>
      <c r="I527" s="80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79"/>
      <c r="H528" s="79"/>
      <c r="I528" s="80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79"/>
      <c r="H529" s="79"/>
      <c r="I529" s="80"/>
    </row>
    <row r="530" spans="1:9" ht="12" customHeight="1" x14ac:dyDescent="0.3">
      <c r="A530" s="50" t="s">
        <v>27</v>
      </c>
      <c r="B530"/>
      <c r="E530" s="54"/>
      <c r="F530" s="51">
        <v>7423</v>
      </c>
      <c r="G530" s="79"/>
      <c r="H530" s="79"/>
      <c r="I530" s="80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79"/>
      <c r="H531" s="79"/>
      <c r="I531" s="80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>
        <v>288</v>
      </c>
      <c r="F532" s="15">
        <f>SUM(D532,F513:F519,F521,C522,F522,F524,E532,F527:F531,C532,E531)</f>
        <v>8404</v>
      </c>
      <c r="G532" s="81"/>
      <c r="H532" s="81"/>
      <c r="I532" s="82"/>
    </row>
    <row r="533" spans="1:9" x14ac:dyDescent="0.3">
      <c r="A533" s="9" t="s">
        <v>2</v>
      </c>
      <c r="B533" s="91">
        <v>45834</v>
      </c>
      <c r="C533" s="92"/>
      <c r="D533" s="92"/>
      <c r="E533" s="84"/>
      <c r="F533" s="9" t="s">
        <v>3</v>
      </c>
      <c r="G533" s="11" t="s">
        <v>4</v>
      </c>
      <c r="H533" s="9">
        <v>2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92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8" t="s">
        <v>95</v>
      </c>
      <c r="H538" s="79"/>
      <c r="I538" s="80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8"/>
      <c r="H539" s="79"/>
      <c r="I539" s="80"/>
    </row>
    <row r="540" spans="1:9" x14ac:dyDescent="0.3">
      <c r="A540" s="14" t="s">
        <v>14</v>
      </c>
      <c r="B540" s="88"/>
      <c r="C540" s="89"/>
      <c r="D540" s="89"/>
      <c r="E540" s="90"/>
      <c r="F540" s="10">
        <v>0</v>
      </c>
      <c r="G540" s="78"/>
      <c r="H540" s="79"/>
      <c r="I540" s="80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79"/>
      <c r="H541" s="79"/>
      <c r="I541" s="80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79"/>
      <c r="H542" s="79"/>
      <c r="I542" s="80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79"/>
      <c r="H543" s="79"/>
      <c r="I543" s="80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79"/>
      <c r="H544" s="79"/>
      <c r="I544" s="80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79"/>
      <c r="H545" s="79"/>
      <c r="I545" s="80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79"/>
      <c r="H546" s="79"/>
      <c r="I546" s="80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79"/>
      <c r="H547" s="79"/>
      <c r="I547" s="80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79"/>
      <c r="H548" s="79"/>
      <c r="I548" s="80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79"/>
      <c r="H549" s="79"/>
      <c r="I549" s="80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79"/>
      <c r="H550" s="79"/>
      <c r="I550" s="80"/>
    </row>
    <row r="551" spans="1:9" ht="12" customHeight="1" x14ac:dyDescent="0.3">
      <c r="A551" s="50" t="s">
        <v>27</v>
      </c>
      <c r="B551"/>
      <c r="E551" s="54"/>
      <c r="F551" s="51">
        <v>7649</v>
      </c>
      <c r="G551" s="79"/>
      <c r="H551" s="79"/>
      <c r="I551" s="80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79"/>
      <c r="H552" s="79"/>
      <c r="I552" s="80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1"/>
      <c r="H553" s="81"/>
      <c r="I553" s="82"/>
    </row>
    <row r="554" spans="1:9" x14ac:dyDescent="0.3">
      <c r="A554" s="9" t="s">
        <v>2</v>
      </c>
      <c r="B554" s="91">
        <v>45835</v>
      </c>
      <c r="C554" s="92"/>
      <c r="D554" s="92"/>
      <c r="E554" s="84"/>
      <c r="F554" s="9" t="s">
        <v>3</v>
      </c>
      <c r="G554" s="11" t="s">
        <v>4</v>
      </c>
      <c r="H554" s="9">
        <v>2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58" t="s">
        <v>96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8" t="s">
        <v>98</v>
      </c>
      <c r="H559" s="79"/>
      <c r="I559" s="80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8"/>
      <c r="H560" s="79"/>
      <c r="I560" s="80"/>
    </row>
    <row r="561" spans="1:10" ht="16.5" customHeight="1" x14ac:dyDescent="0.3">
      <c r="A561" s="14" t="s">
        <v>14</v>
      </c>
      <c r="B561" s="88"/>
      <c r="C561" s="89"/>
      <c r="D561" s="89"/>
      <c r="E561" s="90"/>
      <c r="F561" s="10">
        <v>0</v>
      </c>
      <c r="G561" s="78"/>
      <c r="H561" s="79"/>
      <c r="I561" s="80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79"/>
      <c r="H562" s="79"/>
      <c r="I562" s="80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79"/>
      <c r="H563" s="79"/>
      <c r="I563" s="80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79"/>
      <c r="H564" s="79"/>
      <c r="I564" s="80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79"/>
      <c r="H565" s="79"/>
      <c r="I565" s="80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79"/>
      <c r="H566" s="79"/>
      <c r="I566" s="80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79"/>
      <c r="H567" s="79"/>
      <c r="I567" s="80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79"/>
      <c r="H568" s="79"/>
      <c r="I568" s="80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79"/>
      <c r="H569" s="79"/>
      <c r="I569" s="80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79"/>
      <c r="H570" s="79"/>
      <c r="I570" s="80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79"/>
      <c r="H571" s="79"/>
      <c r="I571" s="80"/>
    </row>
    <row r="572" spans="1:10" ht="12" customHeight="1" x14ac:dyDescent="0.3">
      <c r="A572" s="50" t="s">
        <v>27</v>
      </c>
      <c r="B572"/>
      <c r="E572" s="54"/>
      <c r="F572" s="51">
        <v>7337</v>
      </c>
      <c r="G572" s="79"/>
      <c r="H572" s="79"/>
      <c r="I572" s="80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79"/>
      <c r="H573" s="79"/>
      <c r="I573" s="80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/>
      <c r="F574" s="23">
        <f>SUM(F555:F573,E574,D574,C574,E569,C564,E573)</f>
        <v>8302</v>
      </c>
      <c r="G574" s="81"/>
      <c r="H574" s="81"/>
      <c r="I574" s="82"/>
    </row>
    <row r="575" spans="1:10" x14ac:dyDescent="0.3">
      <c r="A575" s="9" t="s">
        <v>2</v>
      </c>
      <c r="B575" s="93">
        <v>45836</v>
      </c>
      <c r="C575" s="84"/>
      <c r="D575" s="84"/>
      <c r="E575" s="94"/>
      <c r="F575" s="9" t="s">
        <v>10</v>
      </c>
      <c r="G575" s="11" t="s">
        <v>4</v>
      </c>
      <c r="H575" s="9">
        <v>2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97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8" t="s">
        <v>99</v>
      </c>
      <c r="H580" s="79"/>
      <c r="I580" s="80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8"/>
      <c r="H581" s="79"/>
      <c r="I581" s="80"/>
    </row>
    <row r="582" spans="1:9" x14ac:dyDescent="0.3">
      <c r="A582" s="14" t="s">
        <v>14</v>
      </c>
      <c r="B582" s="88"/>
      <c r="C582" s="89"/>
      <c r="D582" s="89"/>
      <c r="E582" s="90"/>
      <c r="F582" s="10">
        <v>0</v>
      </c>
      <c r="G582" s="78"/>
      <c r="H582" s="79"/>
      <c r="I582" s="80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79"/>
      <c r="H583" s="79"/>
      <c r="I583" s="80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79"/>
      <c r="H584" s="79"/>
      <c r="I584" s="80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79"/>
      <c r="H585" s="79"/>
      <c r="I585" s="80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79"/>
      <c r="H586" s="79"/>
      <c r="I586" s="80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79"/>
      <c r="H587" s="79"/>
      <c r="I587" s="80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79"/>
      <c r="H588" s="79"/>
      <c r="I588" s="80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79"/>
      <c r="H589" s="79"/>
      <c r="I589" s="80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79"/>
      <c r="H590" s="79"/>
      <c r="I590" s="80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79"/>
      <c r="H591" s="79"/>
      <c r="I591" s="80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79"/>
      <c r="H592" s="79"/>
      <c r="I592" s="80"/>
    </row>
    <row r="593" spans="1:9" ht="12" customHeight="1" x14ac:dyDescent="0.3">
      <c r="A593" s="50" t="s">
        <v>27</v>
      </c>
      <c r="B593"/>
      <c r="E593" s="54"/>
      <c r="F593" s="51">
        <v>7891</v>
      </c>
      <c r="G593" s="79"/>
      <c r="H593" s="79"/>
      <c r="I593" s="80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79"/>
      <c r="H594" s="79"/>
      <c r="I594" s="80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 t="s">
        <v>10</v>
      </c>
      <c r="F595" s="15">
        <f>SUM(F576:F585,F587:F594,E594,C595:E595,C585)</f>
        <v>8526</v>
      </c>
      <c r="G595" s="81"/>
      <c r="H595" s="81"/>
      <c r="I595" s="82"/>
    </row>
    <row r="596" spans="1:9" x14ac:dyDescent="0.3">
      <c r="A596" s="9" t="s">
        <v>2</v>
      </c>
      <c r="B596" s="91">
        <v>45837</v>
      </c>
      <c r="C596" s="92"/>
      <c r="D596" s="92"/>
      <c r="E596" s="84"/>
      <c r="F596" s="9"/>
      <c r="G596" s="11" t="s">
        <v>4</v>
      </c>
      <c r="H596" s="9">
        <v>2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92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8" t="s">
        <v>100</v>
      </c>
      <c r="H601" s="79"/>
      <c r="I601" s="80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8"/>
      <c r="H602" s="79"/>
      <c r="I602" s="80"/>
    </row>
    <row r="603" spans="1:9" x14ac:dyDescent="0.3">
      <c r="A603" s="14" t="s">
        <v>14</v>
      </c>
      <c r="B603" s="88"/>
      <c r="C603" s="89"/>
      <c r="D603" s="89"/>
      <c r="E603" s="90"/>
      <c r="F603" s="10">
        <v>0</v>
      </c>
      <c r="G603" s="78"/>
      <c r="H603" s="79"/>
      <c r="I603" s="80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79"/>
      <c r="H604" s="79"/>
      <c r="I604" s="80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79"/>
      <c r="H605" s="79"/>
      <c r="I605" s="80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79"/>
      <c r="H606" s="79"/>
      <c r="I606" s="80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79"/>
      <c r="H607" s="79"/>
      <c r="I607" s="80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79"/>
      <c r="H608" s="79"/>
      <c r="I608" s="80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79"/>
      <c r="H609" s="79"/>
      <c r="I609" s="80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79"/>
      <c r="H610" s="79"/>
      <c r="I610" s="80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79"/>
      <c r="H611" s="79"/>
      <c r="I611" s="80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79"/>
      <c r="H612" s="79"/>
      <c r="I612" s="80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79"/>
      <c r="H613" s="79"/>
      <c r="I613" s="80"/>
    </row>
    <row r="614" spans="1:10" ht="12" customHeight="1" x14ac:dyDescent="0.3">
      <c r="A614" s="50" t="s">
        <v>27</v>
      </c>
      <c r="B614"/>
      <c r="E614" s="54"/>
      <c r="F614" s="51">
        <v>7374</v>
      </c>
      <c r="G614" s="79"/>
      <c r="H614" s="79"/>
      <c r="I614" s="80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79"/>
      <c r="H615" s="79"/>
      <c r="I615" s="80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/>
      <c r="F616" s="15">
        <f>SUM(F597:F606,F608:F615,E615,C616:E616,C606)</f>
        <v>7967</v>
      </c>
      <c r="G616" s="81"/>
      <c r="H616" s="81"/>
      <c r="I616" s="82"/>
    </row>
    <row r="617" spans="1:10" x14ac:dyDescent="0.3">
      <c r="A617" s="9" t="s">
        <v>2</v>
      </c>
      <c r="B617" s="91">
        <v>45838</v>
      </c>
      <c r="C617" s="92"/>
      <c r="D617" s="92"/>
      <c r="E617" s="84"/>
      <c r="F617" s="10"/>
      <c r="G617" s="11" t="s">
        <v>4</v>
      </c>
      <c r="H617" s="9">
        <v>2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101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8" t="s">
        <v>102</v>
      </c>
      <c r="H622" s="79"/>
      <c r="I622" s="80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8"/>
      <c r="H623" s="79"/>
      <c r="I623" s="80"/>
    </row>
    <row r="624" spans="1:10" x14ac:dyDescent="0.3">
      <c r="A624" s="14" t="s">
        <v>14</v>
      </c>
      <c r="B624" s="88"/>
      <c r="C624" s="89"/>
      <c r="D624" s="89"/>
      <c r="E624" s="90"/>
      <c r="F624" s="10">
        <v>0</v>
      </c>
      <c r="G624" s="78"/>
      <c r="H624" s="79"/>
      <c r="I624" s="80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79"/>
      <c r="H625" s="79"/>
      <c r="I625" s="80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79"/>
      <c r="H626" s="79"/>
      <c r="I626" s="80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79"/>
      <c r="H627" s="79"/>
      <c r="I627" s="80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v>0</v>
      </c>
      <c r="G628" s="79"/>
      <c r="H628" s="79"/>
      <c r="I628" s="80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79"/>
      <c r="H629" s="79"/>
      <c r="I629" s="80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79"/>
      <c r="H630" s="79"/>
      <c r="I630" s="80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79"/>
      <c r="H631" s="79"/>
      <c r="I631" s="80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79"/>
      <c r="H632" s="79"/>
      <c r="I632" s="80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79"/>
      <c r="H633" s="79"/>
      <c r="I633" s="80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79"/>
      <c r="H634" s="79"/>
      <c r="I634" s="80"/>
    </row>
    <row r="635" spans="1:9" ht="12" customHeight="1" x14ac:dyDescent="0.3">
      <c r="A635" s="50" t="s">
        <v>27</v>
      </c>
      <c r="B635"/>
      <c r="E635" s="54"/>
      <c r="F635" s="51">
        <v>7423</v>
      </c>
      <c r="G635" s="79"/>
      <c r="H635" s="79"/>
      <c r="I635" s="80"/>
    </row>
    <row r="636" spans="1:9" ht="13.5" customHeight="1" x14ac:dyDescent="0.3">
      <c r="A636" s="18" t="s">
        <v>28</v>
      </c>
      <c r="B636"/>
      <c r="E636" s="54">
        <v>0</v>
      </c>
      <c r="F636" s="18">
        <v>0</v>
      </c>
      <c r="G636" s="79"/>
      <c r="H636" s="79"/>
      <c r="I636" s="80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/>
      <c r="F637" s="15">
        <f>SUM(D637,F618:F624,C626,F626,F627,F629,E637,F632:F636,C637,E632,E636)</f>
        <v>8182</v>
      </c>
      <c r="G637" s="81"/>
      <c r="H637" s="81"/>
      <c r="I637" s="82"/>
    </row>
    <row r="638" spans="1:9" x14ac:dyDescent="0.3">
      <c r="A638" s="9" t="s">
        <v>2</v>
      </c>
      <c r="B638" s="91">
        <v>45747</v>
      </c>
      <c r="C638" s="92"/>
      <c r="D638" s="92"/>
      <c r="E638" s="84"/>
      <c r="F638" s="9" t="s">
        <v>3</v>
      </c>
      <c r="G638" s="11" t="s">
        <v>4</v>
      </c>
      <c r="H638" s="9">
        <v>0</v>
      </c>
      <c r="I638" s="9" t="s">
        <v>10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8" t="s">
        <v>66</v>
      </c>
      <c r="H643" s="79"/>
      <c r="I643" s="80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8"/>
      <c r="H644" s="79"/>
      <c r="I644" s="80"/>
    </row>
    <row r="645" spans="1:9" x14ac:dyDescent="0.3">
      <c r="A645" s="14" t="s">
        <v>14</v>
      </c>
      <c r="B645" s="88"/>
      <c r="C645" s="89"/>
      <c r="D645" s="89"/>
      <c r="E645" s="90"/>
      <c r="F645" s="10">
        <v>0</v>
      </c>
      <c r="G645" s="78"/>
      <c r="H645" s="79"/>
      <c r="I645" s="80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79"/>
      <c r="H646" s="79"/>
      <c r="I646" s="80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79"/>
      <c r="H647" s="79"/>
      <c r="I647" s="80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79"/>
      <c r="H648" s="79"/>
      <c r="I648" s="80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79"/>
      <c r="H649" s="79"/>
      <c r="I649" s="80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79"/>
      <c r="H650" s="79"/>
      <c r="I650" s="80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79"/>
      <c r="H651" s="79"/>
      <c r="I651" s="80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79"/>
      <c r="H652" s="79"/>
      <c r="I652" s="80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79"/>
      <c r="H653" s="79"/>
      <c r="I653" s="80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79"/>
      <c r="H654" s="79"/>
      <c r="I654" s="80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79"/>
      <c r="H655" s="79"/>
      <c r="I655" s="80"/>
    </row>
    <row r="656" spans="1:9" ht="12" customHeight="1" x14ac:dyDescent="0.3">
      <c r="A656" s="50" t="s">
        <v>27</v>
      </c>
      <c r="B656"/>
      <c r="E656" s="54"/>
      <c r="F656" s="51">
        <v>0</v>
      </c>
      <c r="G656" s="79"/>
      <c r="H656" s="79"/>
      <c r="I656" s="80"/>
    </row>
    <row r="657" spans="1:12" ht="13.5" customHeight="1" x14ac:dyDescent="0.3">
      <c r="A657" s="18" t="s">
        <v>28</v>
      </c>
      <c r="B657"/>
      <c r="E657" s="54"/>
      <c r="F657" s="18">
        <v>0</v>
      </c>
      <c r="G657" s="79"/>
      <c r="H657" s="79"/>
      <c r="I657" s="80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81"/>
      <c r="H658" s="81"/>
      <c r="I658" s="82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847</v>
      </c>
      <c r="K661" s="28">
        <f>SUM(G661,H661,I661,H663,B666,C666)</f>
        <v>5253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10482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</v>
      </c>
      <c r="H663" s="19">
        <f>SUM(F20,F41,F62,F83,F104,F125,F146,F167,F188,F209,F230,F251,F272,F293,F314,F335,F356,F377,F398,F419,F440,F461,F482,F503,F524,F545,F566,F587,F608,F629,F650)</f>
        <v>5227</v>
      </c>
      <c r="I663" s="18">
        <f>SUM(H8,H29,H50,H71,H92,H113,H134,H155,H176,H197,H218,H239,H260,H281,H302,H323,H344,H365,H386,H407,H428,H449,H470,H491,H512,H533,H554,H575,H596,H617,H638)</f>
        <v>38</v>
      </c>
      <c r="J663" s="18">
        <f>SUM(D28,D49,D70,D91,D112,D132,D154,D174,D196,D217,D238,D259,D280,D301,D322,D343,D364,D385,D406,D427,D448,D469,D490,D511,D532,D553,D574,D595,D616,D637,D658)</f>
        <v>8132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3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76" t="s">
        <v>27</v>
      </c>
      <c r="G665" s="7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24</v>
      </c>
      <c r="D666" s="18">
        <f>SUM(C658,C637,C616,C595,C574,C553,C511,C490,C469,C448,C427,C406,C385,C364,C343,C322,C301,C280,C259,C238,C217,C196,C175,C154,C133,C112,C91,C70,C49,C28)</f>
        <v>6274</v>
      </c>
      <c r="E666" s="50">
        <f>SUM(E632,E653,E611,E590,E569,E548,E527,E506,E485,E464,E443,E422,E401,E380,E359,E338,E317,E296,E275,E233,E254,E212,E191,E170,E149,E128,E107,E86,E65,E44,E23)</f>
        <v>0</v>
      </c>
      <c r="F666" s="76">
        <f>SUM(F656,F635,F614,F593,F572,F551,F530,F509,F488,F467,F446,F404,F383,F362,F341,F320,F299,F278,F257,F236,F215,F194,F173,F152,F131,F110,F89,F68,F47,F26,F425)</f>
        <v>225681</v>
      </c>
      <c r="G666" s="77"/>
    </row>
  </sheetData>
  <mergeCells count="101"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2025-07-01T11:08:21Z</dcterms:modified>
  <cp:category/>
  <cp:contentStatus/>
</cp:coreProperties>
</file>