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71" documentId="8_{E9EFFCA2-421E-48AF-81A6-A009FC40DBA6}" xr6:coauthVersionLast="47" xr6:coauthVersionMax="47" xr10:uidLastSave="{FA163E8B-4F9E-40E0-B936-357A9D913F4F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<sst xmlns="http://schemas.openxmlformats.org/spreadsheetml/2006/main" count="480" uniqueCount="62">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</sst>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4" fillId="0" borderId="0"/>
    <xf numFmtId="0" fontId="76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0" fillId="0" borderId="1" xfId="0" applyNumberFormat="1" applyBorder="1" applyAlignment="1">
      <alignment horizontal="center" vertical="top"/>
    </xf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1" fillId="0" borderId="2" xfId="60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1" fillId="0" borderId="2" xfId="67" applyFont="1" applyBorder="1" applyAlignment="1">
      <alignment horizontal="center" vertical="top" wrapText="1"/>
    </xf>
    <xf numFmtId="0" fontId="72" fillId="0" borderId="2" xfId="67" applyBorder="1" applyAlignment="1">
      <alignment horizontal="left" vertical="top"/>
    </xf>
    <xf numFmtId="1" fontId="70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3" fillId="0" borderId="1" xfId="0" applyFont="1" applyBorder="1" applyAlignment="1">
      <alignment horizontal="left" vertical="top"/>
    </xf>
    <xf numFmtId="0" fontId="68" fillId="0" borderId="5" xfId="0" applyFont="1" applyBorder="1" applyAlignment="1">
      <alignment horizontal="center" vertical="top" wrapText="1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5" fillId="0" borderId="0" xfId="79" applyFont="1" applyAlignment="1">
      <alignment horizontal="center" vertical="top"/>
    </xf>
    <xf numFmtId="0" fontId="71" fillId="0" borderId="2" xfId="79" applyFont="1" applyBorder="1" applyAlignment="1">
      <alignment horizontal="center" vertical="top" wrapText="1"/>
    </xf>
    <xf numFmtId="0" fontId="75" fillId="0" borderId="2" xfId="79" applyFont="1" applyBorder="1" applyAlignment="1">
      <alignment horizontal="left" vertical="top"/>
    </xf>
    <xf numFmtId="1" fontId="70" fillId="0" borderId="2" xfId="79" applyNumberFormat="1" applyFont="1" applyBorder="1" applyAlignment="1">
      <alignment horizontal="center" vertical="top" wrapText="1"/>
    </xf>
    <xf numFmtId="0" fontId="70" fillId="0" borderId="2" xfId="79" applyFont="1" applyBorder="1" applyAlignment="1">
      <alignment horizontal="center" vertical="top" wrapText="1"/>
    </xf>
    <xf numFmtId="0" fontId="71" fillId="0" borderId="2" xfId="80" applyFont="1" applyBorder="1" applyAlignment="1">
      <alignment horizontal="center" vertical="top" wrapText="1"/>
    </xf>
    <xf numFmtId="0" fontId="77" fillId="0" borderId="2" xfId="80" applyFont="1" applyBorder="1" applyAlignment="1">
      <alignment horizontal="left" vertical="top"/>
    </xf>
    <xf numFmtId="1" fontId="70" fillId="0" borderId="2" xfId="80" applyNumberFormat="1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69" fillId="0" borderId="2" xfId="147" applyFont="1" applyBorder="1" applyAlignment="1">
      <alignment horizontal="left" vertical="top"/>
    </xf>
    <xf numFmtId="1" fontId="70" fillId="0" borderId="2" xfId="147" applyNumberFormat="1" applyFont="1" applyBorder="1" applyAlignment="1">
      <alignment horizontal="center" vertical="top" wrapText="1"/>
    </xf>
    <xf numFmtId="0" fontId="71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1" fillId="0" borderId="2" xfId="0" applyFont="1" applyBorder="1" applyAlignment="1">
      <alignment horizontal="center" vertical="top" wrapText="1"/>
    </xf>
    <xf numFmtId="0" fontId="71" fillId="0" borderId="4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79" fillId="2" borderId="6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horizontal="center" vertical="center" wrapText="1"/>
    </xf>
    <xf numFmtId="0" fontId="79" fillId="3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left" vertical="top"/>
    </xf>
    <xf numFmtId="0" fontId="80" fillId="2" borderId="1" xfId="0" applyFont="1" applyFill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 wrapText="1"/>
    </xf>
    <xf numFmtId="3" fontId="61" fillId="3" borderId="1" xfId="0" applyNumberFormat="1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 vertical="top" wrapText="1"/>
    </xf>
    <xf numFmtId="0" fontId="70" fillId="0" borderId="3" xfId="0" applyFont="1" applyBorder="1" applyAlignment="1">
      <alignment horizontal="center" vertical="top" wrapText="1"/>
    </xf>
    <xf numFmtId="0" fontId="70" fillId="0" borderId="4" xfId="0" applyFont="1" applyBorder="1" applyAlignment="1">
      <alignment horizontal="center" vertical="top" wrapText="1"/>
    </xf>
    <xf numFmtId="0" fontId="65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1" fontId="82" fillId="2" borderId="1" xfId="0" applyNumberFormat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center" vertical="center"/>
    </xf>
    <xf numFmtId="3" fontId="82" fillId="2" borderId="1" xfId="0" applyNumberFormat="1" applyFont="1" applyFill="1" applyBorder="1" applyAlignment="1">
      <alignment horizontal="center" vertical="center" wrapText="1"/>
    </xf>
    <xf numFmtId="3" fontId="82" fillId="2" borderId="1" xfId="0" applyNumberFormat="1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top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5"/>
  <sheetViews>
    <sheetView tabSelected="1" topLeftCell="A140" zoomScaleNormal="100" workbookViewId="0">
      <selection activeCell="D157" sqref="D157:AA157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44.1" customHeight="1" x14ac:dyDescent="0.25">
      <c r="A2" s="114" t="s">
        <v>22</v>
      </c>
      <c r="B2" s="114" t="s">
        <v>23</v>
      </c>
      <c r="C2" s="114"/>
      <c r="D2" s="114" t="s">
        <v>48</v>
      </c>
      <c r="E2" s="114" t="s">
        <v>57</v>
      </c>
      <c r="F2" s="114" t="s">
        <v>50</v>
      </c>
      <c r="G2" s="114" t="s">
        <v>51</v>
      </c>
      <c r="H2" s="114" t="s">
        <v>52</v>
      </c>
      <c r="I2" s="114" t="s">
        <v>49</v>
      </c>
      <c r="J2" s="114" t="s">
        <v>3</v>
      </c>
      <c r="K2" s="114" t="s">
        <v>4</v>
      </c>
      <c r="L2" s="114" t="s">
        <v>7</v>
      </c>
      <c r="M2" s="114" t="s">
        <v>37</v>
      </c>
      <c r="N2" s="114" t="s">
        <v>38</v>
      </c>
      <c r="O2" s="114" t="s">
        <v>0</v>
      </c>
      <c r="P2" s="114" t="s">
        <v>1</v>
      </c>
      <c r="Q2" s="114" t="s">
        <v>5</v>
      </c>
      <c r="R2" s="114" t="s">
        <v>36</v>
      </c>
      <c r="S2" s="114" t="s">
        <v>29</v>
      </c>
      <c r="T2" s="1" t="s">
        <v>39</v>
      </c>
      <c r="U2" s="1" t="s">
        <v>45</v>
      </c>
      <c r="V2" s="114" t="s">
        <v>30</v>
      </c>
      <c r="W2" s="114" t="s">
        <v>31</v>
      </c>
      <c r="X2" s="114" t="s">
        <v>32</v>
      </c>
      <c r="Y2" s="114" t="s">
        <v>33</v>
      </c>
      <c r="Z2" s="114" t="s">
        <v>34</v>
      </c>
      <c r="AA2" s="2" t="s">
        <v>40</v>
      </c>
    </row>
    <row r="3" spans="1:27" ht="42" customHeight="1" x14ac:dyDescent="0.25">
      <c r="A3" s="114"/>
      <c r="B3" s="114"/>
      <c r="C3" s="114"/>
      <c r="D3" s="114"/>
      <c r="E3" s="116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  <c r="U3" s="1" t="s">
        <v>46</v>
      </c>
      <c r="V3" s="114"/>
      <c r="W3" s="114"/>
      <c r="X3" s="114"/>
      <c r="Y3" s="114"/>
      <c r="Z3" s="114"/>
      <c r="AA3" s="3"/>
    </row>
    <row r="4" spans="1:27" ht="14.1" customHeight="1" x14ac:dyDescent="0.25">
      <c r="A4" s="4">
        <f t="shared" ref="A4:A15" si="0">SUM(D4:J4)</f>
        <v>1</v>
      </c>
      <c r="B4" s="112" t="s">
        <v>8</v>
      </c>
      <c r="C4" s="112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6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112" t="s">
        <v>9</v>
      </c>
      <c r="C5" s="112"/>
      <c r="D5" s="4"/>
      <c r="E5" s="5"/>
      <c r="F5" s="4"/>
      <c r="G5" s="5"/>
      <c r="H5" s="4"/>
      <c r="I5" s="5"/>
      <c r="J5" s="4"/>
      <c r="K5" s="4"/>
      <c r="L5" s="4"/>
      <c r="M5" s="4"/>
      <c r="N5" s="5">
        <v>6</v>
      </c>
      <c r="O5" s="5">
        <v>3</v>
      </c>
      <c r="P5" s="5">
        <v>3</v>
      </c>
      <c r="Q5" s="4">
        <v>24</v>
      </c>
      <c r="R5" s="56">
        <v>8399</v>
      </c>
      <c r="S5" s="4">
        <v>1233</v>
      </c>
      <c r="T5" s="4">
        <v>6595</v>
      </c>
      <c r="U5" s="4">
        <v>233114</v>
      </c>
      <c r="V5" s="4"/>
      <c r="W5" s="5"/>
      <c r="X5" s="5">
        <v>5442</v>
      </c>
      <c r="Y5" s="4"/>
      <c r="Z5" s="4"/>
      <c r="AA5" s="3"/>
    </row>
    <row r="6" spans="1:27" ht="14.1" customHeight="1" x14ac:dyDescent="0.25">
      <c r="A6" s="4">
        <f t="shared" si="0"/>
        <v>0</v>
      </c>
      <c r="B6" s="112" t="s">
        <v>10</v>
      </c>
      <c r="C6" s="112"/>
      <c r="D6" s="4"/>
      <c r="E6" s="5"/>
      <c r="F6" s="4"/>
      <c r="G6" s="5"/>
      <c r="H6" s="4"/>
      <c r="I6" s="5"/>
      <c r="J6" s="4"/>
      <c r="K6" s="4"/>
      <c r="L6" s="4"/>
      <c r="M6" s="4"/>
      <c r="N6" s="5">
        <v>6</v>
      </c>
      <c r="O6" s="5">
        <v>3</v>
      </c>
      <c r="P6" s="5">
        <v>3</v>
      </c>
      <c r="Q6" s="4">
        <v>24</v>
      </c>
      <c r="R6" s="56">
        <v>8399</v>
      </c>
      <c r="S6" s="4">
        <v>1233</v>
      </c>
      <c r="T6" s="4">
        <v>6595</v>
      </c>
      <c r="U6" s="4">
        <v>233114</v>
      </c>
      <c r="V6" s="4"/>
      <c r="W6" s="5"/>
      <c r="X6" s="5">
        <v>5442</v>
      </c>
      <c r="Y6" s="4"/>
      <c r="Z6" s="4"/>
      <c r="AA6" s="3"/>
    </row>
    <row r="7" spans="1:27" ht="14.1" customHeight="1" x14ac:dyDescent="0.25">
      <c r="A7" s="4">
        <f t="shared" si="0"/>
        <v>0</v>
      </c>
      <c r="B7" s="112" t="s">
        <v>11</v>
      </c>
      <c r="C7" s="112"/>
      <c r="D7" s="4"/>
      <c r="E7" s="5"/>
      <c r="F7" s="4"/>
      <c r="G7" s="5"/>
      <c r="H7" s="4"/>
      <c r="I7" s="5"/>
      <c r="J7" s="4"/>
      <c r="K7" s="4"/>
      <c r="L7" s="4"/>
      <c r="M7" s="4"/>
      <c r="N7" s="5">
        <v>0</v>
      </c>
      <c r="O7" s="5">
        <v>0</v>
      </c>
      <c r="P7" s="5">
        <v>0</v>
      </c>
      <c r="Q7" s="4">
        <v>24</v>
      </c>
      <c r="R7" s="56">
        <v>8399</v>
      </c>
      <c r="S7" s="4">
        <v>1233</v>
      </c>
      <c r="T7" s="4">
        <v>6595</v>
      </c>
      <c r="U7" s="4">
        <v>233114</v>
      </c>
      <c r="V7" s="4"/>
      <c r="W7" s="5"/>
      <c r="X7" s="5">
        <v>5442</v>
      </c>
      <c r="Y7" s="4"/>
      <c r="Z7" s="4"/>
      <c r="AA7" s="3"/>
    </row>
    <row r="8" spans="1:27" ht="14.1" customHeight="1" x14ac:dyDescent="0.25">
      <c r="A8" s="4">
        <f t="shared" si="0"/>
        <v>0</v>
      </c>
      <c r="B8" s="112" t="s">
        <v>12</v>
      </c>
      <c r="C8" s="112"/>
      <c r="D8" s="4"/>
      <c r="E8" s="5"/>
      <c r="F8" s="4"/>
      <c r="G8" s="5"/>
      <c r="H8" s="4"/>
      <c r="I8" s="5"/>
      <c r="J8" s="4"/>
      <c r="K8" s="4"/>
      <c r="L8" s="4"/>
      <c r="M8" s="4"/>
      <c r="N8" s="5">
        <v>0</v>
      </c>
      <c r="O8" s="5">
        <v>0</v>
      </c>
      <c r="P8" s="5">
        <v>0</v>
      </c>
      <c r="Q8" s="4">
        <v>24</v>
      </c>
      <c r="R8" s="56">
        <v>8399</v>
      </c>
      <c r="S8" s="4">
        <v>1233</v>
      </c>
      <c r="T8" s="4">
        <v>6595</v>
      </c>
      <c r="U8" s="4">
        <v>233114</v>
      </c>
      <c r="V8" s="4"/>
      <c r="W8" s="5"/>
      <c r="X8" s="5">
        <v>5442</v>
      </c>
      <c r="Y8" s="4"/>
      <c r="Z8" s="4"/>
      <c r="AA8" s="3"/>
    </row>
    <row r="9" spans="1:27" ht="14.1" customHeight="1" x14ac:dyDescent="0.25">
      <c r="A9" s="4">
        <f t="shared" si="0"/>
        <v>0</v>
      </c>
      <c r="B9" s="112" t="s">
        <v>13</v>
      </c>
      <c r="C9" s="112"/>
      <c r="D9" s="4"/>
      <c r="E9" s="5"/>
      <c r="F9" s="4"/>
      <c r="G9" s="5"/>
      <c r="H9" s="4"/>
      <c r="I9" s="5"/>
      <c r="J9" s="4"/>
      <c r="K9" s="4"/>
      <c r="L9" s="4"/>
      <c r="M9" s="4"/>
      <c r="N9" s="5">
        <v>0</v>
      </c>
      <c r="O9" s="5">
        <v>0</v>
      </c>
      <c r="P9" s="5">
        <v>0</v>
      </c>
      <c r="Q9" s="4">
        <v>24</v>
      </c>
      <c r="R9" s="56">
        <v>8399</v>
      </c>
      <c r="S9" s="4">
        <v>1233</v>
      </c>
      <c r="T9" s="4">
        <v>6595</v>
      </c>
      <c r="U9" s="4">
        <v>233114</v>
      </c>
      <c r="V9" s="4"/>
      <c r="W9" s="5"/>
      <c r="X9" s="5">
        <v>5442</v>
      </c>
      <c r="Y9" s="4"/>
      <c r="Z9" s="4"/>
      <c r="AA9" s="3"/>
    </row>
    <row r="10" spans="1:27" ht="14.1" customHeight="1" x14ac:dyDescent="0.25">
      <c r="A10" s="4">
        <f t="shared" si="0"/>
        <v>0</v>
      </c>
      <c r="B10" s="112" t="s">
        <v>14</v>
      </c>
      <c r="C10" s="112"/>
      <c r="D10" s="4"/>
      <c r="E10" s="5"/>
      <c r="F10" s="4"/>
      <c r="G10" s="5"/>
      <c r="H10" s="4"/>
      <c r="I10" s="5"/>
      <c r="J10" s="4"/>
      <c r="K10" s="4"/>
      <c r="L10" s="4"/>
      <c r="M10" s="4"/>
      <c r="N10" s="5">
        <v>0</v>
      </c>
      <c r="O10" s="5">
        <v>0</v>
      </c>
      <c r="P10" s="5">
        <v>0</v>
      </c>
      <c r="Q10" s="4">
        <v>24</v>
      </c>
      <c r="R10" s="56">
        <v>8399</v>
      </c>
      <c r="S10" s="4">
        <v>1233</v>
      </c>
      <c r="T10" s="4">
        <v>6595</v>
      </c>
      <c r="U10" s="4">
        <v>233114</v>
      </c>
      <c r="V10" s="4"/>
      <c r="W10" s="5"/>
      <c r="X10" s="5">
        <v>5442</v>
      </c>
      <c r="Y10" s="4"/>
      <c r="Z10" s="4"/>
      <c r="AA10" s="3"/>
    </row>
    <row r="11" spans="1:27" ht="14.1" customHeight="1" x14ac:dyDescent="0.25">
      <c r="A11" s="4">
        <f t="shared" si="0"/>
        <v>0</v>
      </c>
      <c r="B11" s="112" t="s">
        <v>15</v>
      </c>
      <c r="C11" s="112"/>
      <c r="D11" s="4"/>
      <c r="E11" s="5"/>
      <c r="F11" s="4"/>
      <c r="G11" s="5"/>
      <c r="H11" s="4"/>
      <c r="I11" s="5"/>
      <c r="J11" s="4"/>
      <c r="K11" s="4"/>
      <c r="L11" s="4"/>
      <c r="M11" s="4"/>
      <c r="N11" s="5">
        <v>0</v>
      </c>
      <c r="O11" s="5">
        <v>0</v>
      </c>
      <c r="P11" s="5">
        <v>0</v>
      </c>
      <c r="Q11" s="4">
        <v>24</v>
      </c>
      <c r="R11" s="56">
        <v>8399</v>
      </c>
      <c r="S11" s="4">
        <v>1233</v>
      </c>
      <c r="T11" s="4">
        <v>6595</v>
      </c>
      <c r="U11" s="4">
        <v>233114</v>
      </c>
      <c r="V11" s="4"/>
      <c r="W11" s="5"/>
      <c r="X11" s="5">
        <v>5442</v>
      </c>
      <c r="Y11" s="4"/>
      <c r="Z11" s="4"/>
      <c r="AA11" s="3"/>
    </row>
    <row r="12" spans="1:27" ht="14.1" customHeight="1" x14ac:dyDescent="0.25">
      <c r="A12" s="4">
        <f t="shared" si="0"/>
        <v>0</v>
      </c>
      <c r="B12" s="112" t="s">
        <v>16</v>
      </c>
      <c r="C12" s="112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2</v>
      </c>
      <c r="O12" s="5">
        <v>2</v>
      </c>
      <c r="P12" s="5">
        <v>0</v>
      </c>
      <c r="Q12" s="4">
        <v>26</v>
      </c>
      <c r="R12" s="56">
        <v>8399</v>
      </c>
      <c r="S12" s="4">
        <v>1233</v>
      </c>
      <c r="T12" s="4">
        <v>6595</v>
      </c>
      <c r="U12" s="4">
        <v>233114</v>
      </c>
      <c r="V12" s="4"/>
      <c r="W12" s="5"/>
      <c r="X12" s="5">
        <v>5442</v>
      </c>
      <c r="Y12" s="4"/>
      <c r="Z12" s="4"/>
      <c r="AA12" s="3"/>
    </row>
    <row r="13" spans="1:27" ht="14.1" customHeight="1" x14ac:dyDescent="0.25">
      <c r="A13" s="4">
        <f t="shared" si="0"/>
        <v>0</v>
      </c>
      <c r="B13" s="112" t="s">
        <v>17</v>
      </c>
      <c r="C13" s="112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v>2</v>
      </c>
      <c r="O13" s="5">
        <v>2</v>
      </c>
      <c r="P13" s="5">
        <v>0</v>
      </c>
      <c r="Q13" s="4">
        <v>26</v>
      </c>
      <c r="R13" s="56">
        <v>8399</v>
      </c>
      <c r="S13" s="4">
        <v>1233</v>
      </c>
      <c r="T13" s="4">
        <v>6595</v>
      </c>
      <c r="U13" s="4">
        <v>233114</v>
      </c>
      <c r="V13" s="4"/>
      <c r="W13" s="5"/>
      <c r="X13" s="5">
        <v>5442</v>
      </c>
      <c r="Y13" s="5"/>
      <c r="Z13" s="5"/>
      <c r="AA13" s="3"/>
    </row>
    <row r="14" spans="1:27" ht="14.1" customHeight="1" x14ac:dyDescent="0.25">
      <c r="A14" s="4">
        <f t="shared" si="0"/>
        <v>0</v>
      </c>
      <c r="B14" s="112" t="s">
        <v>18</v>
      </c>
      <c r="C14" s="112"/>
      <c r="D14" s="6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5"/>
      <c r="R14" s="57"/>
      <c r="S14" s="5"/>
      <c r="T14" s="5"/>
      <c r="U14" s="5"/>
      <c r="V14" s="5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112" t="s">
        <v>19</v>
      </c>
      <c r="C15" s="112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23</v>
      </c>
      <c r="O16" s="4">
        <f>SUM(O4:O15)</f>
        <v>12</v>
      </c>
      <c r="P16" s="4">
        <f>SUM(P4:P15)</f>
        <v>11</v>
      </c>
      <c r="Q16" s="4">
        <f t="shared" si="1"/>
        <v>248</v>
      </c>
      <c r="R16" s="4">
        <f t="shared" si="1"/>
        <v>85760</v>
      </c>
      <c r="S16" s="4">
        <f>SUM(S4:S15)</f>
        <v>11983</v>
      </c>
      <c r="T16" s="4">
        <f>SUM(T4:T15)</f>
        <v>67337</v>
      </c>
      <c r="U16" s="4">
        <f>SUM(U4:U15)</f>
        <v>2312257</v>
      </c>
      <c r="V16" s="4">
        <f>SUM(V5:V15)</f>
        <v>0</v>
      </c>
      <c r="W16" s="4">
        <f t="shared" si="1"/>
        <v>0</v>
      </c>
      <c r="X16" s="4">
        <f>SUM(X4:X15)</f>
        <v>53801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2531388</v>
      </c>
      <c r="D17" s="4"/>
      <c r="E17" s="112"/>
      <c r="F17" s="112"/>
      <c r="G17" s="4">
        <f>SUM(M16:N16)</f>
        <v>23</v>
      </c>
      <c r="H17" s="112" t="s">
        <v>21</v>
      </c>
      <c r="I17" s="112"/>
      <c r="J17" s="6"/>
      <c r="K17" s="113" t="s">
        <v>2</v>
      </c>
      <c r="L17" s="113"/>
      <c r="M17" s="113"/>
      <c r="N17" s="113"/>
      <c r="O17" s="113">
        <f>SUM(Q16:Z16,D16:L16)</f>
        <v>2531388</v>
      </c>
      <c r="P17" s="113"/>
      <c r="Q17" s="112"/>
      <c r="R17" s="112"/>
      <c r="S17" s="112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1:27" x14ac:dyDescent="0.25">
      <c r="A20" s="114" t="s">
        <v>22</v>
      </c>
      <c r="B20" s="114" t="s">
        <v>23</v>
      </c>
      <c r="C20" s="114"/>
      <c r="D20" s="114" t="s">
        <v>24</v>
      </c>
      <c r="E20" s="116" t="s">
        <v>35</v>
      </c>
      <c r="F20" s="114" t="s">
        <v>25</v>
      </c>
      <c r="G20" s="114" t="s">
        <v>26</v>
      </c>
      <c r="H20" s="114" t="s">
        <v>27</v>
      </c>
      <c r="I20" s="114" t="s">
        <v>28</v>
      </c>
      <c r="J20" s="114" t="s">
        <v>3</v>
      </c>
      <c r="K20" s="114" t="s">
        <v>4</v>
      </c>
      <c r="L20" s="114" t="s">
        <v>7</v>
      </c>
      <c r="M20" s="114" t="s">
        <v>37</v>
      </c>
      <c r="N20" s="114" t="s">
        <v>38</v>
      </c>
      <c r="O20" s="114" t="s">
        <v>0</v>
      </c>
      <c r="P20" s="114" t="s">
        <v>1</v>
      </c>
      <c r="Q20" s="114" t="s">
        <v>5</v>
      </c>
      <c r="R20" s="114" t="s">
        <v>36</v>
      </c>
      <c r="S20" s="114" t="s">
        <v>29</v>
      </c>
      <c r="T20" s="1" t="s">
        <v>39</v>
      </c>
      <c r="U20" s="1" t="s">
        <v>43</v>
      </c>
      <c r="V20" s="114" t="s">
        <v>30</v>
      </c>
      <c r="W20" s="114" t="s">
        <v>31</v>
      </c>
      <c r="X20" s="114" t="s">
        <v>32</v>
      </c>
      <c r="Y20" s="114" t="s">
        <v>33</v>
      </c>
      <c r="Z20" s="114" t="s">
        <v>34</v>
      </c>
      <c r="AA20" s="2" t="s">
        <v>40</v>
      </c>
    </row>
    <row r="21" spans="1:27" x14ac:dyDescent="0.25">
      <c r="A21" s="114"/>
      <c r="B21" s="114"/>
      <c r="C21" s="114"/>
      <c r="D21" s="114"/>
      <c r="E21" s="116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"/>
      <c r="U21" s="1" t="s">
        <v>44</v>
      </c>
      <c r="V21" s="114"/>
      <c r="W21" s="114"/>
      <c r="X21" s="114"/>
      <c r="Y21" s="114"/>
      <c r="Z21" s="114"/>
      <c r="AA21" s="3"/>
    </row>
    <row r="22" spans="1:27" x14ac:dyDescent="0.25">
      <c r="A22" s="4">
        <f t="shared" ref="A22:A33" si="2">SUM(D22:J22)</f>
        <v>0</v>
      </c>
      <c r="B22" s="112" t="s">
        <v>8</v>
      </c>
      <c r="C22" s="112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112" t="s">
        <v>9</v>
      </c>
      <c r="C23" s="112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112" t="s">
        <v>10</v>
      </c>
      <c r="C24" s="112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112" t="s">
        <v>11</v>
      </c>
      <c r="C25" s="112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112" t="s">
        <v>12</v>
      </c>
      <c r="C26" s="112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112" t="s">
        <v>13</v>
      </c>
      <c r="C27" s="112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112" t="s">
        <v>14</v>
      </c>
      <c r="C28" s="11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112" t="s">
        <v>15</v>
      </c>
      <c r="C29" s="1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112" t="s">
        <v>16</v>
      </c>
      <c r="C30" s="112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112" t="s">
        <v>17</v>
      </c>
      <c r="C31" s="11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112" t="s">
        <v>18</v>
      </c>
      <c r="C32" s="112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112" t="s">
        <v>19</v>
      </c>
      <c r="C33" s="112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112"/>
      <c r="F35" s="112"/>
      <c r="G35" s="4">
        <f>SUM(M34:N34)</f>
        <v>0</v>
      </c>
      <c r="H35" s="112" t="s">
        <v>21</v>
      </c>
      <c r="I35" s="112"/>
      <c r="J35" s="6"/>
      <c r="K35" s="113" t="s">
        <v>2</v>
      </c>
      <c r="L35" s="113"/>
      <c r="M35" s="113"/>
      <c r="N35" s="113"/>
      <c r="O35" s="113">
        <f>SUM(R34:Z34,D34:L34)</f>
        <v>0</v>
      </c>
      <c r="P35" s="113"/>
      <c r="Q35" s="112"/>
      <c r="R35" s="112"/>
      <c r="S35" s="112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115" t="s">
        <v>60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</row>
    <row r="38" spans="1:27" x14ac:dyDescent="0.25">
      <c r="A38" s="114" t="s">
        <v>22</v>
      </c>
      <c r="B38" s="114" t="s">
        <v>23</v>
      </c>
      <c r="C38" s="114"/>
      <c r="D38" s="114" t="s">
        <v>24</v>
      </c>
      <c r="E38" s="116" t="s">
        <v>35</v>
      </c>
      <c r="F38" s="114" t="s">
        <v>25</v>
      </c>
      <c r="G38" s="114" t="s">
        <v>26</v>
      </c>
      <c r="H38" s="114" t="s">
        <v>27</v>
      </c>
      <c r="I38" s="114" t="s">
        <v>28</v>
      </c>
      <c r="J38" s="114" t="s">
        <v>3</v>
      </c>
      <c r="K38" s="114" t="s">
        <v>4</v>
      </c>
      <c r="L38" s="114" t="s">
        <v>7</v>
      </c>
      <c r="M38" s="114" t="s">
        <v>37</v>
      </c>
      <c r="N38" s="114" t="s">
        <v>38</v>
      </c>
      <c r="O38" s="114" t="s">
        <v>0</v>
      </c>
      <c r="P38" s="114" t="s">
        <v>1</v>
      </c>
      <c r="Q38" s="114" t="s">
        <v>5</v>
      </c>
      <c r="R38" s="114" t="s">
        <v>36</v>
      </c>
      <c r="S38" s="114" t="s">
        <v>29</v>
      </c>
      <c r="T38" s="1" t="s">
        <v>39</v>
      </c>
      <c r="U38" s="1" t="s">
        <v>43</v>
      </c>
      <c r="V38" s="114" t="s">
        <v>30</v>
      </c>
      <c r="W38" s="114" t="s">
        <v>31</v>
      </c>
      <c r="X38" s="114" t="s">
        <v>32</v>
      </c>
      <c r="Y38" s="114" t="s">
        <v>33</v>
      </c>
      <c r="Z38" s="114" t="s">
        <v>34</v>
      </c>
      <c r="AA38" s="2" t="s">
        <v>40</v>
      </c>
    </row>
    <row r="39" spans="1:27" x14ac:dyDescent="0.25">
      <c r="A39" s="114"/>
      <c r="B39" s="114"/>
      <c r="C39" s="114"/>
      <c r="D39" s="114"/>
      <c r="E39" s="11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"/>
      <c r="U39" s="1" t="s">
        <v>44</v>
      </c>
      <c r="V39" s="114"/>
      <c r="W39" s="114"/>
      <c r="X39" s="114"/>
      <c r="Y39" s="114"/>
      <c r="Z39" s="114"/>
      <c r="AA39" s="3"/>
    </row>
    <row r="40" spans="1:27" x14ac:dyDescent="0.25">
      <c r="A40" s="4">
        <f t="shared" ref="A40:A51" si="7">SUM(D40:J40)</f>
        <v>78228</v>
      </c>
      <c r="B40" s="112" t="s">
        <v>8</v>
      </c>
      <c r="C40" s="112"/>
      <c r="D40" s="97">
        <v>621</v>
      </c>
      <c r="E40" s="83">
        <v>3265</v>
      </c>
      <c r="F40" s="97">
        <v>64825</v>
      </c>
      <c r="G40" s="83">
        <v>3492</v>
      </c>
      <c r="H40" s="97">
        <v>629</v>
      </c>
      <c r="I40" s="83">
        <v>3461</v>
      </c>
      <c r="J40" s="97">
        <v>1935</v>
      </c>
      <c r="K40" s="97"/>
      <c r="L40" s="97"/>
      <c r="M40" s="97">
        <v>2241</v>
      </c>
      <c r="N40" s="83">
        <v>2956</v>
      </c>
      <c r="O40" s="83">
        <v>943</v>
      </c>
      <c r="P40" s="83">
        <v>1521</v>
      </c>
      <c r="Q40" s="97"/>
      <c r="R40" s="97">
        <v>47932</v>
      </c>
      <c r="S40" s="97">
        <v>5685</v>
      </c>
      <c r="T40" s="97">
        <v>2625</v>
      </c>
      <c r="U40" s="97"/>
      <c r="V40" s="83">
        <v>50</v>
      </c>
      <c r="W40" s="83"/>
      <c r="X40" s="97"/>
      <c r="Y40" s="97">
        <v>1926</v>
      </c>
      <c r="Z40" s="98"/>
      <c r="AA40" s="85">
        <v>36</v>
      </c>
    </row>
    <row r="41" spans="1:27" x14ac:dyDescent="0.25">
      <c r="A41" s="4">
        <f t="shared" si="7"/>
        <v>17430</v>
      </c>
      <c r="B41" s="112" t="s">
        <v>9</v>
      </c>
      <c r="C41" s="112"/>
      <c r="D41" s="97">
        <v>671</v>
      </c>
      <c r="E41" s="83">
        <v>3350</v>
      </c>
      <c r="F41" s="97">
        <v>3550</v>
      </c>
      <c r="G41" s="83">
        <v>3552</v>
      </c>
      <c r="H41" s="97">
        <v>705</v>
      </c>
      <c r="I41" s="83">
        <v>3547</v>
      </c>
      <c r="J41" s="97">
        <v>2055</v>
      </c>
      <c r="K41" s="97"/>
      <c r="L41" s="97"/>
      <c r="M41" s="97">
        <v>2347</v>
      </c>
      <c r="N41" s="83">
        <v>3055</v>
      </c>
      <c r="O41" s="83">
        <v>1037</v>
      </c>
      <c r="P41" s="83">
        <v>1601</v>
      </c>
      <c r="Q41" s="97"/>
      <c r="R41" s="97">
        <v>48095</v>
      </c>
      <c r="S41" s="97">
        <v>5759</v>
      </c>
      <c r="T41" s="97">
        <v>2706</v>
      </c>
      <c r="U41" s="97"/>
      <c r="V41" s="83">
        <v>50</v>
      </c>
      <c r="W41" s="83"/>
      <c r="X41" s="97"/>
      <c r="Y41" s="97">
        <v>22075</v>
      </c>
      <c r="Z41" s="99">
        <v>50</v>
      </c>
      <c r="AA41" s="85">
        <v>36</v>
      </c>
    </row>
    <row r="42" spans="1:27" x14ac:dyDescent="0.25">
      <c r="A42" s="4">
        <f t="shared" si="7"/>
        <v>17486</v>
      </c>
      <c r="B42" s="112" t="s">
        <v>10</v>
      </c>
      <c r="C42" s="112"/>
      <c r="D42" s="97">
        <v>675</v>
      </c>
      <c r="E42" s="83">
        <v>3360</v>
      </c>
      <c r="F42" s="97">
        <v>3560</v>
      </c>
      <c r="G42" s="83">
        <v>3563</v>
      </c>
      <c r="H42" s="97">
        <v>712</v>
      </c>
      <c r="I42" s="83">
        <v>3554</v>
      </c>
      <c r="J42" s="97">
        <v>2062</v>
      </c>
      <c r="K42" s="97"/>
      <c r="L42" s="97"/>
      <c r="M42" s="97">
        <v>2352</v>
      </c>
      <c r="N42" s="83">
        <v>3064</v>
      </c>
      <c r="O42" s="83">
        <v>1042</v>
      </c>
      <c r="P42" s="83">
        <v>1612</v>
      </c>
      <c r="Q42" s="97"/>
      <c r="R42" s="97">
        <v>48112</v>
      </c>
      <c r="S42" s="97">
        <v>5762</v>
      </c>
      <c r="T42" s="97">
        <v>2712</v>
      </c>
      <c r="U42" s="97"/>
      <c r="V42" s="83">
        <v>50</v>
      </c>
      <c r="W42" s="83"/>
      <c r="X42" s="97"/>
      <c r="Y42" s="97">
        <v>22082</v>
      </c>
      <c r="Z42" s="99">
        <v>50</v>
      </c>
      <c r="AA42" s="85">
        <v>36</v>
      </c>
    </row>
    <row r="43" spans="1:27" x14ac:dyDescent="0.25">
      <c r="A43" s="4">
        <f t="shared" si="7"/>
        <v>17486</v>
      </c>
      <c r="B43" s="112" t="s">
        <v>11</v>
      </c>
      <c r="C43" s="112"/>
      <c r="D43" s="97">
        <v>675</v>
      </c>
      <c r="E43" s="83">
        <v>3360</v>
      </c>
      <c r="F43" s="97">
        <v>3560</v>
      </c>
      <c r="G43" s="83">
        <v>3563</v>
      </c>
      <c r="H43" s="97">
        <v>712</v>
      </c>
      <c r="I43" s="83">
        <v>3554</v>
      </c>
      <c r="J43" s="97">
        <v>2062</v>
      </c>
      <c r="K43" s="97"/>
      <c r="L43" s="97"/>
      <c r="M43" s="97">
        <v>2352</v>
      </c>
      <c r="N43" s="83">
        <v>3064</v>
      </c>
      <c r="O43" s="83">
        <v>1042</v>
      </c>
      <c r="P43" s="83">
        <v>1612</v>
      </c>
      <c r="Q43" s="97"/>
      <c r="R43" s="97">
        <v>48112</v>
      </c>
      <c r="S43" s="97">
        <v>5762</v>
      </c>
      <c r="T43" s="97">
        <v>2712</v>
      </c>
      <c r="U43" s="97"/>
      <c r="V43" s="83">
        <v>50</v>
      </c>
      <c r="W43" s="83"/>
      <c r="X43" s="97"/>
      <c r="Y43" s="97">
        <v>22082</v>
      </c>
      <c r="Z43" s="99">
        <v>50</v>
      </c>
      <c r="AA43" s="85">
        <v>36</v>
      </c>
    </row>
    <row r="44" spans="1:27" x14ac:dyDescent="0.25">
      <c r="A44" s="4">
        <f t="shared" si="7"/>
        <v>17486</v>
      </c>
      <c r="B44" s="112" t="s">
        <v>12</v>
      </c>
      <c r="C44" s="112"/>
      <c r="D44" s="97">
        <v>675</v>
      </c>
      <c r="E44" s="83">
        <v>3360</v>
      </c>
      <c r="F44" s="97">
        <v>3560</v>
      </c>
      <c r="G44" s="83">
        <v>3563</v>
      </c>
      <c r="H44" s="97">
        <v>712</v>
      </c>
      <c r="I44" s="83">
        <v>3554</v>
      </c>
      <c r="J44" s="97">
        <v>2062</v>
      </c>
      <c r="K44" s="97"/>
      <c r="L44" s="97"/>
      <c r="M44" s="97">
        <v>2352</v>
      </c>
      <c r="N44" s="83">
        <v>3064</v>
      </c>
      <c r="O44" s="83">
        <v>1042</v>
      </c>
      <c r="P44" s="83">
        <v>1612</v>
      </c>
      <c r="Q44" s="97"/>
      <c r="R44" s="97">
        <v>48112</v>
      </c>
      <c r="S44" s="97">
        <v>5762</v>
      </c>
      <c r="T44" s="97">
        <v>2712</v>
      </c>
      <c r="U44" s="97"/>
      <c r="V44" s="83">
        <v>50</v>
      </c>
      <c r="W44" s="83"/>
      <c r="X44" s="97"/>
      <c r="Y44" s="97">
        <v>22082</v>
      </c>
      <c r="Z44" s="99">
        <v>50</v>
      </c>
      <c r="AA44" s="85">
        <v>36</v>
      </c>
    </row>
    <row r="45" spans="1:27" x14ac:dyDescent="0.25">
      <c r="A45" s="4">
        <f t="shared" si="7"/>
        <v>17486</v>
      </c>
      <c r="B45" s="112" t="s">
        <v>13</v>
      </c>
      <c r="C45" s="112"/>
      <c r="D45" s="97">
        <v>675</v>
      </c>
      <c r="E45" s="83">
        <v>3360</v>
      </c>
      <c r="F45" s="97">
        <v>3560</v>
      </c>
      <c r="G45" s="83">
        <v>3563</v>
      </c>
      <c r="H45" s="97">
        <v>712</v>
      </c>
      <c r="I45" s="83">
        <v>3554</v>
      </c>
      <c r="J45" s="97">
        <v>2062</v>
      </c>
      <c r="K45" s="97"/>
      <c r="L45" s="97"/>
      <c r="M45" s="97">
        <v>2352</v>
      </c>
      <c r="N45" s="83">
        <v>3064</v>
      </c>
      <c r="O45" s="83">
        <v>1042</v>
      </c>
      <c r="P45" s="83">
        <v>1612</v>
      </c>
      <c r="Q45" s="97"/>
      <c r="R45" s="97">
        <v>48112</v>
      </c>
      <c r="S45" s="97">
        <v>5762</v>
      </c>
      <c r="T45" s="97">
        <v>2712</v>
      </c>
      <c r="U45" s="97"/>
      <c r="V45" s="83">
        <v>50</v>
      </c>
      <c r="W45" s="83"/>
      <c r="X45" s="97"/>
      <c r="Y45" s="97">
        <v>22082</v>
      </c>
      <c r="Z45" s="99">
        <v>50</v>
      </c>
      <c r="AA45" s="85">
        <v>36</v>
      </c>
    </row>
    <row r="46" spans="1:27" x14ac:dyDescent="0.25">
      <c r="A46" s="4">
        <f t="shared" si="7"/>
        <v>17486</v>
      </c>
      <c r="B46" s="112" t="s">
        <v>14</v>
      </c>
      <c r="C46" s="112"/>
      <c r="D46" s="97">
        <v>675</v>
      </c>
      <c r="E46" s="83">
        <v>3360</v>
      </c>
      <c r="F46" s="97">
        <v>3560</v>
      </c>
      <c r="G46" s="83">
        <v>3563</v>
      </c>
      <c r="H46" s="97">
        <v>712</v>
      </c>
      <c r="I46" s="83">
        <v>3554</v>
      </c>
      <c r="J46" s="97">
        <v>2062</v>
      </c>
      <c r="K46" s="97"/>
      <c r="L46" s="97"/>
      <c r="M46" s="97">
        <v>2352</v>
      </c>
      <c r="N46" s="83">
        <v>3064</v>
      </c>
      <c r="O46" s="83">
        <v>1042</v>
      </c>
      <c r="P46" s="83">
        <v>1612</v>
      </c>
      <c r="Q46" s="97"/>
      <c r="R46" s="97">
        <v>48112</v>
      </c>
      <c r="S46" s="97">
        <v>5762</v>
      </c>
      <c r="T46" s="97">
        <v>2712</v>
      </c>
      <c r="U46" s="97"/>
      <c r="V46" s="83">
        <v>50</v>
      </c>
      <c r="W46" s="83"/>
      <c r="X46" s="97"/>
      <c r="Y46" s="97">
        <v>22082</v>
      </c>
      <c r="Z46" s="99">
        <v>50</v>
      </c>
      <c r="AA46" s="85">
        <v>36</v>
      </c>
    </row>
    <row r="47" spans="1:27" x14ac:dyDescent="0.25">
      <c r="A47" s="4">
        <f t="shared" si="7"/>
        <v>17486</v>
      </c>
      <c r="B47" s="112" t="s">
        <v>15</v>
      </c>
      <c r="C47" s="112"/>
      <c r="D47" s="97">
        <v>675</v>
      </c>
      <c r="E47" s="83">
        <v>3360</v>
      </c>
      <c r="F47" s="97">
        <v>3560</v>
      </c>
      <c r="G47" s="83">
        <v>3563</v>
      </c>
      <c r="H47" s="97">
        <v>712</v>
      </c>
      <c r="I47" s="83">
        <v>3554</v>
      </c>
      <c r="J47" s="97">
        <v>2062</v>
      </c>
      <c r="K47" s="97"/>
      <c r="L47" s="97"/>
      <c r="M47" s="97">
        <v>2352</v>
      </c>
      <c r="N47" s="83">
        <v>3064</v>
      </c>
      <c r="O47" s="83">
        <v>1042</v>
      </c>
      <c r="P47" s="83">
        <v>1612</v>
      </c>
      <c r="Q47" s="97"/>
      <c r="R47" s="97">
        <v>48112</v>
      </c>
      <c r="S47" s="97">
        <v>5762</v>
      </c>
      <c r="T47" s="97">
        <v>2712</v>
      </c>
      <c r="U47" s="97"/>
      <c r="V47" s="83">
        <v>50</v>
      </c>
      <c r="W47" s="83"/>
      <c r="X47" s="97"/>
      <c r="Y47" s="97">
        <v>22082</v>
      </c>
      <c r="Z47" s="99">
        <v>50</v>
      </c>
      <c r="AA47" s="85">
        <v>36</v>
      </c>
    </row>
    <row r="48" spans="1:27" x14ac:dyDescent="0.25">
      <c r="A48" s="4">
        <f t="shared" si="7"/>
        <v>17486</v>
      </c>
      <c r="B48" s="112" t="s">
        <v>16</v>
      </c>
      <c r="C48" s="112"/>
      <c r="D48" s="97">
        <v>675</v>
      </c>
      <c r="E48" s="83">
        <v>3360</v>
      </c>
      <c r="F48" s="97">
        <v>3560</v>
      </c>
      <c r="G48" s="83">
        <v>3563</v>
      </c>
      <c r="H48" s="97">
        <v>712</v>
      </c>
      <c r="I48" s="83">
        <v>3554</v>
      </c>
      <c r="J48" s="97">
        <v>2062</v>
      </c>
      <c r="K48" s="97"/>
      <c r="L48" s="97"/>
      <c r="M48" s="97">
        <v>2352</v>
      </c>
      <c r="N48" s="83">
        <v>3064</v>
      </c>
      <c r="O48" s="83">
        <v>1042</v>
      </c>
      <c r="P48" s="83">
        <v>1612</v>
      </c>
      <c r="Q48" s="97"/>
      <c r="R48" s="97">
        <v>48112</v>
      </c>
      <c r="S48" s="97">
        <v>5762</v>
      </c>
      <c r="T48" s="97">
        <v>2712</v>
      </c>
      <c r="U48" s="97"/>
      <c r="V48" s="83">
        <v>50</v>
      </c>
      <c r="W48" s="83"/>
      <c r="X48" s="97"/>
      <c r="Y48" s="97">
        <v>22082</v>
      </c>
      <c r="Z48" s="99">
        <v>50</v>
      </c>
      <c r="AA48" s="85">
        <v>36</v>
      </c>
    </row>
    <row r="49" spans="1:27" x14ac:dyDescent="0.25">
      <c r="A49" s="4">
        <f>SUM(D49:J49)</f>
        <v>17486</v>
      </c>
      <c r="B49" s="112" t="s">
        <v>17</v>
      </c>
      <c r="C49" s="112"/>
      <c r="D49" s="97">
        <v>675</v>
      </c>
      <c r="E49" s="83">
        <v>3360</v>
      </c>
      <c r="F49" s="97">
        <v>3560</v>
      </c>
      <c r="G49" s="83">
        <v>3563</v>
      </c>
      <c r="H49" s="97">
        <v>712</v>
      </c>
      <c r="I49" s="83">
        <v>3554</v>
      </c>
      <c r="J49" s="97">
        <v>2062</v>
      </c>
      <c r="K49" s="97"/>
      <c r="L49" s="97"/>
      <c r="M49" s="97">
        <v>2352</v>
      </c>
      <c r="N49" s="83">
        <v>3064</v>
      </c>
      <c r="O49" s="83">
        <v>1042</v>
      </c>
      <c r="P49" s="83">
        <v>1612</v>
      </c>
      <c r="Q49" s="97"/>
      <c r="R49" s="97">
        <v>48112</v>
      </c>
      <c r="S49" s="97">
        <v>5762</v>
      </c>
      <c r="T49" s="97">
        <v>2712</v>
      </c>
      <c r="U49" s="97"/>
      <c r="V49" s="83">
        <v>50</v>
      </c>
      <c r="W49" s="83"/>
      <c r="X49" s="97"/>
      <c r="Y49" s="97">
        <v>22082</v>
      </c>
      <c r="Z49" s="99">
        <v>50</v>
      </c>
      <c r="AA49" s="85">
        <v>36</v>
      </c>
    </row>
    <row r="50" spans="1:27" x14ac:dyDescent="0.25">
      <c r="A50" s="4">
        <f>SUM(D50:J50)</f>
        <v>0</v>
      </c>
      <c r="B50" s="112" t="s">
        <v>18</v>
      </c>
      <c r="C50" s="11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4"/>
      <c r="Z50" s="85"/>
      <c r="AA50" s="85"/>
    </row>
    <row r="51" spans="1:27" x14ac:dyDescent="0.25">
      <c r="A51" s="4">
        <f t="shared" si="7"/>
        <v>0</v>
      </c>
      <c r="B51" s="112" t="s">
        <v>19</v>
      </c>
      <c r="C51" s="112"/>
      <c r="D51" s="3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1"/>
      <c r="AA51" s="92"/>
    </row>
    <row r="52" spans="1:27" x14ac:dyDescent="0.25">
      <c r="A52" s="4">
        <f>AVERAGE(A40:A51)</f>
        <v>19628.833333333332</v>
      </c>
      <c r="B52" s="7" t="s">
        <v>23</v>
      </c>
      <c r="C52" s="4"/>
      <c r="D52" s="4">
        <f t="shared" ref="D52:N52" si="8">SUM(D40:D51)</f>
        <v>6692</v>
      </c>
      <c r="E52" s="4">
        <f t="shared" si="8"/>
        <v>33495</v>
      </c>
      <c r="F52" s="4">
        <f t="shared" si="8"/>
        <v>96855</v>
      </c>
      <c r="G52" s="4">
        <f t="shared" si="8"/>
        <v>35548</v>
      </c>
      <c r="H52" s="4">
        <f t="shared" si="8"/>
        <v>7030</v>
      </c>
      <c r="I52" s="4">
        <f t="shared" si="8"/>
        <v>35440</v>
      </c>
      <c r="J52" s="4">
        <f t="shared" si="8"/>
        <v>20486</v>
      </c>
      <c r="K52" s="4">
        <f t="shared" si="8"/>
        <v>0</v>
      </c>
      <c r="L52" s="4">
        <f t="shared" si="8"/>
        <v>0</v>
      </c>
      <c r="M52" s="4">
        <f t="shared" si="8"/>
        <v>23404</v>
      </c>
      <c r="N52" s="4">
        <f t="shared" si="8"/>
        <v>30523</v>
      </c>
      <c r="O52" s="4">
        <f>SUM(O40:O51)</f>
        <v>10316</v>
      </c>
      <c r="P52" s="4">
        <f>SUM(P40:P51)</f>
        <v>16018</v>
      </c>
      <c r="Q52" s="4">
        <f t="shared" ref="Q52:S52" si="9">SUM(Q40:Q51)</f>
        <v>0</v>
      </c>
      <c r="R52" s="4">
        <f t="shared" si="9"/>
        <v>480923</v>
      </c>
      <c r="S52" s="4">
        <f t="shared" si="9"/>
        <v>57540</v>
      </c>
      <c r="T52" s="4">
        <f>SUM(T40:T51)</f>
        <v>27027</v>
      </c>
      <c r="U52" s="4">
        <f>SUM(U40:U51)</f>
        <v>0</v>
      </c>
      <c r="V52" s="4">
        <f t="shared" ref="V52:X52" si="10">SUM(V40:V51)</f>
        <v>500</v>
      </c>
      <c r="W52" s="4">
        <f t="shared" si="10"/>
        <v>0</v>
      </c>
      <c r="X52" s="4">
        <f t="shared" si="10"/>
        <v>0</v>
      </c>
      <c r="Y52" s="4">
        <f>SUM(Y40:Y51)</f>
        <v>200657</v>
      </c>
      <c r="Z52" s="4">
        <f t="shared" ref="Z52" si="11">SUM(Z40:Z51)</f>
        <v>450</v>
      </c>
      <c r="AA52" s="3">
        <f>SUM(AA40:AA51)</f>
        <v>360</v>
      </c>
    </row>
    <row r="53" spans="1:27" x14ac:dyDescent="0.25">
      <c r="A53" s="4">
        <f>SUM(A40:A51)</f>
        <v>235546</v>
      </c>
      <c r="B53" s="7" t="s">
        <v>2</v>
      </c>
      <c r="C53" s="4">
        <f>SUM(D52:I52,Q52:Z52)</f>
        <v>982157</v>
      </c>
      <c r="D53" s="4" t="s">
        <v>6</v>
      </c>
      <c r="E53" s="112"/>
      <c r="F53" s="112"/>
      <c r="G53" s="4">
        <f>SUM(M52:N52)</f>
        <v>53927</v>
      </c>
      <c r="H53" s="112" t="s">
        <v>21</v>
      </c>
      <c r="I53" s="112"/>
      <c r="J53" s="6"/>
      <c r="K53" s="113" t="s">
        <v>2</v>
      </c>
      <c r="L53" s="113"/>
      <c r="M53" s="113"/>
      <c r="N53" s="113"/>
      <c r="O53" s="113">
        <f>SUM(R52:Z52,D52:L52)</f>
        <v>1002643</v>
      </c>
      <c r="P53" s="113"/>
      <c r="Q53" s="112"/>
      <c r="R53" s="112"/>
      <c r="S53" s="112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115" t="s">
        <v>55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x14ac:dyDescent="0.25">
      <c r="A56" s="114" t="s">
        <v>22</v>
      </c>
      <c r="B56" s="114" t="s">
        <v>23</v>
      </c>
      <c r="C56" s="114"/>
      <c r="D56" s="114" t="s">
        <v>24</v>
      </c>
      <c r="E56" s="116" t="s">
        <v>35</v>
      </c>
      <c r="F56" s="114" t="s">
        <v>25</v>
      </c>
      <c r="G56" s="114" t="s">
        <v>26</v>
      </c>
      <c r="H56" s="114" t="s">
        <v>27</v>
      </c>
      <c r="I56" s="114" t="s">
        <v>28</v>
      </c>
      <c r="J56" s="114" t="s">
        <v>3</v>
      </c>
      <c r="K56" s="114" t="s">
        <v>4</v>
      </c>
      <c r="L56" s="114" t="s">
        <v>7</v>
      </c>
      <c r="M56" s="114" t="s">
        <v>37</v>
      </c>
      <c r="N56" s="114" t="s">
        <v>38</v>
      </c>
      <c r="O56" s="114" t="s">
        <v>0</v>
      </c>
      <c r="P56" s="114" t="s">
        <v>1</v>
      </c>
      <c r="Q56" s="114" t="s">
        <v>5</v>
      </c>
      <c r="R56" s="114" t="s">
        <v>36</v>
      </c>
      <c r="S56" s="114" t="s">
        <v>29</v>
      </c>
      <c r="T56" s="1" t="s">
        <v>39</v>
      </c>
      <c r="U56" s="1" t="s">
        <v>43</v>
      </c>
      <c r="V56" s="114" t="s">
        <v>30</v>
      </c>
      <c r="W56" s="114" t="s">
        <v>31</v>
      </c>
      <c r="X56" s="114" t="s">
        <v>32</v>
      </c>
      <c r="Y56" s="114" t="s">
        <v>33</v>
      </c>
      <c r="Z56" s="114" t="s">
        <v>34</v>
      </c>
      <c r="AA56" s="2" t="s">
        <v>40</v>
      </c>
    </row>
    <row r="57" spans="1:27" x14ac:dyDescent="0.25">
      <c r="A57" s="114"/>
      <c r="B57" s="114"/>
      <c r="C57" s="114"/>
      <c r="D57" s="114"/>
      <c r="E57" s="116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"/>
      <c r="U57" s="1" t="s">
        <v>46</v>
      </c>
      <c r="V57" s="114"/>
      <c r="W57" s="114"/>
      <c r="X57" s="114"/>
      <c r="Y57" s="114"/>
      <c r="Z57" s="114"/>
      <c r="AA57" s="3"/>
    </row>
    <row r="58" spans="1:27" ht="14.4" x14ac:dyDescent="0.25">
      <c r="A58" s="4">
        <f t="shared" ref="A58:A69" si="12">SUM(D58:J58)</f>
        <v>0</v>
      </c>
      <c r="B58" s="112" t="s">
        <v>8</v>
      </c>
      <c r="C58" s="11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ht="14.4" x14ac:dyDescent="0.25">
      <c r="A59" s="4">
        <f t="shared" si="12"/>
        <v>0</v>
      </c>
      <c r="B59" s="112" t="s">
        <v>9</v>
      </c>
      <c r="C59" s="112"/>
      <c r="D59" s="72"/>
      <c r="E59" s="72"/>
      <c r="F59" s="72"/>
      <c r="G59" s="72"/>
      <c r="H59" s="72"/>
      <c r="I59" s="72"/>
      <c r="J59" s="72"/>
      <c r="K59" s="72"/>
      <c r="L59" s="72"/>
      <c r="M59" s="69"/>
      <c r="N59" s="72"/>
      <c r="O59" s="72"/>
      <c r="P59" s="72"/>
      <c r="Q59" s="72"/>
      <c r="R59" s="72"/>
      <c r="S59" s="72"/>
      <c r="T59" s="72"/>
      <c r="U59" s="72"/>
      <c r="V59" s="72"/>
      <c r="W59" s="69"/>
      <c r="X59" s="72"/>
      <c r="Y59" s="72"/>
      <c r="Z59" s="72"/>
      <c r="AA59" s="72"/>
    </row>
    <row r="60" spans="1:27" ht="14.4" x14ac:dyDescent="0.25">
      <c r="A60" s="4">
        <f t="shared" si="12"/>
        <v>0</v>
      </c>
      <c r="B60" s="112" t="s">
        <v>10</v>
      </c>
      <c r="C60" s="112"/>
      <c r="D60" s="72"/>
      <c r="E60" s="73"/>
      <c r="F60" s="73"/>
      <c r="G60" s="72"/>
      <c r="H60" s="73"/>
      <c r="I60" s="73"/>
      <c r="J60" s="73"/>
      <c r="K60" s="72"/>
      <c r="L60" s="72"/>
      <c r="M60" s="72"/>
      <c r="N60" s="72"/>
      <c r="O60" s="72"/>
      <c r="P60" s="72"/>
      <c r="Q60" s="73"/>
      <c r="R60" s="73"/>
      <c r="S60" s="73"/>
      <c r="T60" s="73"/>
      <c r="U60" s="72"/>
      <c r="V60" s="72"/>
      <c r="W60" s="70"/>
      <c r="X60" s="70"/>
      <c r="Y60" s="72"/>
      <c r="Z60" s="72"/>
      <c r="AA60" s="71"/>
    </row>
    <row r="61" spans="1:27" ht="14.4" x14ac:dyDescent="0.25">
      <c r="A61" s="4">
        <f t="shared" si="12"/>
        <v>0</v>
      </c>
      <c r="B61" s="112" t="s">
        <v>11</v>
      </c>
      <c r="C61" s="112"/>
      <c r="D61" s="76"/>
      <c r="E61" s="77"/>
      <c r="F61" s="77"/>
      <c r="G61" s="76"/>
      <c r="H61" s="77"/>
      <c r="I61" s="77"/>
      <c r="J61" s="77"/>
      <c r="K61" s="76"/>
      <c r="L61" s="76"/>
      <c r="M61" s="76"/>
      <c r="N61" s="76"/>
      <c r="O61" s="76"/>
      <c r="P61" s="76"/>
      <c r="Q61" s="77"/>
      <c r="R61" s="77"/>
      <c r="S61" s="77"/>
      <c r="T61" s="77"/>
      <c r="U61" s="76"/>
      <c r="V61" s="76"/>
      <c r="W61" s="74"/>
      <c r="X61" s="74"/>
      <c r="Y61" s="76"/>
      <c r="Z61" s="76"/>
      <c r="AA61" s="75"/>
    </row>
    <row r="62" spans="1:27" x14ac:dyDescent="0.25">
      <c r="A62" s="4">
        <f t="shared" si="12"/>
        <v>0</v>
      </c>
      <c r="B62" s="112" t="s">
        <v>12</v>
      </c>
      <c r="C62" s="112"/>
      <c r="D62" s="54"/>
      <c r="E62" s="52"/>
      <c r="F62" s="54"/>
      <c r="G62" s="54"/>
      <c r="H62" s="54"/>
      <c r="I62" s="54"/>
      <c r="J62" s="54"/>
      <c r="K62" s="54"/>
      <c r="L62" s="54"/>
      <c r="M62" s="54"/>
      <c r="N62" s="52"/>
      <c r="O62" s="52"/>
      <c r="P62" s="52"/>
      <c r="Q62" s="54"/>
      <c r="R62" s="54"/>
      <c r="S62" s="54"/>
      <c r="T62" s="54"/>
      <c r="U62" s="21"/>
      <c r="V62" s="21"/>
      <c r="W62" s="54"/>
      <c r="X62" s="52"/>
      <c r="Y62" s="52"/>
      <c r="Z62" s="54"/>
      <c r="AA62" s="54"/>
    </row>
    <row r="63" spans="1:27" x14ac:dyDescent="0.25">
      <c r="A63" s="4">
        <f t="shared" si="12"/>
        <v>0</v>
      </c>
      <c r="B63" s="112" t="s">
        <v>13</v>
      </c>
      <c r="C63" s="112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112" t="s">
        <v>14</v>
      </c>
      <c r="C64" s="112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8"/>
    </row>
    <row r="65" spans="1:27" x14ac:dyDescent="0.25">
      <c r="A65" s="4">
        <f t="shared" si="12"/>
        <v>0</v>
      </c>
      <c r="B65" s="112" t="s">
        <v>15</v>
      </c>
      <c r="C65" s="112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78"/>
    </row>
    <row r="66" spans="1:27" x14ac:dyDescent="0.25">
      <c r="A66" s="4">
        <f t="shared" si="12"/>
        <v>0</v>
      </c>
      <c r="B66" s="112" t="s">
        <v>16</v>
      </c>
      <c r="C66" s="112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112" t="s">
        <v>17</v>
      </c>
      <c r="C67" s="11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112" t="s">
        <v>18</v>
      </c>
      <c r="C68" s="112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112" t="s">
        <v>19</v>
      </c>
      <c r="C69" s="112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112"/>
      <c r="F71" s="112"/>
      <c r="G71" s="4">
        <f>SUM(M70:N70)</f>
        <v>0</v>
      </c>
      <c r="H71" s="112" t="s">
        <v>21</v>
      </c>
      <c r="I71" s="112"/>
      <c r="J71" s="6"/>
      <c r="K71" s="113" t="s">
        <v>2</v>
      </c>
      <c r="L71" s="113"/>
      <c r="M71" s="113"/>
      <c r="N71" s="113"/>
      <c r="O71" s="113">
        <f>SUM(R70:Z70,D70:L70)</f>
        <v>0</v>
      </c>
      <c r="P71" s="113"/>
      <c r="Q71" s="112"/>
      <c r="R71" s="112"/>
      <c r="S71" s="112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18" t="s">
        <v>53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x14ac:dyDescent="0.25">
      <c r="A74" s="114" t="s">
        <v>22</v>
      </c>
      <c r="B74" s="114" t="s">
        <v>23</v>
      </c>
      <c r="C74" s="114"/>
      <c r="D74" s="114" t="s">
        <v>24</v>
      </c>
      <c r="E74" s="116" t="s">
        <v>35</v>
      </c>
      <c r="F74" s="114" t="s">
        <v>25</v>
      </c>
      <c r="G74" s="114" t="s">
        <v>26</v>
      </c>
      <c r="H74" s="114" t="s">
        <v>27</v>
      </c>
      <c r="I74" s="114" t="s">
        <v>28</v>
      </c>
      <c r="J74" s="114" t="s">
        <v>3</v>
      </c>
      <c r="K74" s="114" t="s">
        <v>4</v>
      </c>
      <c r="L74" s="114" t="s">
        <v>7</v>
      </c>
      <c r="M74" s="114" t="s">
        <v>37</v>
      </c>
      <c r="N74" s="114" t="s">
        <v>38</v>
      </c>
      <c r="O74" s="114" t="s">
        <v>0</v>
      </c>
      <c r="P74" s="114" t="s">
        <v>1</v>
      </c>
      <c r="Q74" s="114" t="s">
        <v>5</v>
      </c>
      <c r="R74" s="114" t="s">
        <v>36</v>
      </c>
      <c r="S74" s="114" t="s">
        <v>29</v>
      </c>
      <c r="T74" s="1" t="s">
        <v>39</v>
      </c>
      <c r="U74" s="1" t="s">
        <v>43</v>
      </c>
      <c r="V74" s="114" t="s">
        <v>30</v>
      </c>
      <c r="W74" s="114" t="s">
        <v>31</v>
      </c>
      <c r="X74" s="114" t="s">
        <v>32</v>
      </c>
      <c r="Y74" s="114" t="s">
        <v>33</v>
      </c>
      <c r="Z74" s="114" t="s">
        <v>34</v>
      </c>
      <c r="AA74" s="2" t="s">
        <v>40</v>
      </c>
    </row>
    <row r="75" spans="1:27" x14ac:dyDescent="0.25">
      <c r="A75" s="114"/>
      <c r="B75" s="114"/>
      <c r="C75" s="114"/>
      <c r="D75" s="114"/>
      <c r="E75" s="116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"/>
      <c r="U75" s="1" t="s">
        <v>44</v>
      </c>
      <c r="V75" s="114"/>
      <c r="W75" s="114"/>
      <c r="X75" s="114"/>
      <c r="Y75" s="114"/>
      <c r="Z75" s="114"/>
      <c r="AA75" s="3"/>
    </row>
    <row r="76" spans="1:27" x14ac:dyDescent="0.25">
      <c r="A76" s="4">
        <f t="shared" ref="A76:A87" si="17">SUM(D76:J76)</f>
        <v>0</v>
      </c>
      <c r="B76" s="112" t="s">
        <v>8</v>
      </c>
      <c r="C76" s="112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112" t="s">
        <v>9</v>
      </c>
      <c r="C77" s="112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112" t="s">
        <v>10</v>
      </c>
      <c r="C78" s="112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x14ac:dyDescent="0.25">
      <c r="A79" s="4">
        <f t="shared" si="17"/>
        <v>0</v>
      </c>
      <c r="B79" s="112" t="s">
        <v>11</v>
      </c>
      <c r="C79" s="112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x14ac:dyDescent="0.25">
      <c r="A80" s="4">
        <f t="shared" si="17"/>
        <v>0</v>
      </c>
      <c r="B80" s="112" t="s">
        <v>12</v>
      </c>
      <c r="C80" s="112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x14ac:dyDescent="0.25">
      <c r="A81" s="4">
        <f t="shared" si="17"/>
        <v>0</v>
      </c>
      <c r="B81" s="112" t="s">
        <v>13</v>
      </c>
      <c r="C81" s="112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112" t="s">
        <v>14</v>
      </c>
      <c r="C82" s="11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112" t="s">
        <v>15</v>
      </c>
      <c r="C83" s="11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112" t="s">
        <v>16</v>
      </c>
      <c r="C84" s="112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112" t="s">
        <v>17</v>
      </c>
      <c r="C85" s="11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112" t="s">
        <v>18</v>
      </c>
      <c r="C86" s="112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112" t="s">
        <v>19</v>
      </c>
      <c r="C87" s="112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112"/>
      <c r="F89" s="112"/>
      <c r="G89" s="4">
        <f>SUM(M88:N88)</f>
        <v>0</v>
      </c>
      <c r="H89" s="112" t="s">
        <v>21</v>
      </c>
      <c r="I89" s="112"/>
      <c r="J89" s="6"/>
      <c r="K89" s="113" t="s">
        <v>2</v>
      </c>
      <c r="L89" s="113"/>
      <c r="M89" s="113"/>
      <c r="N89" s="113"/>
      <c r="O89" s="113">
        <f>SUM(R88:Z88,D88:L88)</f>
        <v>0</v>
      </c>
      <c r="P89" s="113"/>
      <c r="Q89" s="112"/>
      <c r="R89" s="112"/>
      <c r="S89" s="112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18" t="s">
        <v>59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x14ac:dyDescent="0.25">
      <c r="A92" s="114" t="s">
        <v>22</v>
      </c>
      <c r="B92" s="114" t="s">
        <v>23</v>
      </c>
      <c r="C92" s="114"/>
      <c r="D92" s="114" t="s">
        <v>24</v>
      </c>
      <c r="E92" s="116" t="s">
        <v>35</v>
      </c>
      <c r="F92" s="114" t="s">
        <v>25</v>
      </c>
      <c r="G92" s="114" t="s">
        <v>26</v>
      </c>
      <c r="H92" s="114" t="s">
        <v>27</v>
      </c>
      <c r="I92" s="114" t="s">
        <v>28</v>
      </c>
      <c r="J92" s="114" t="s">
        <v>3</v>
      </c>
      <c r="K92" s="114" t="s">
        <v>4</v>
      </c>
      <c r="L92" s="114" t="s">
        <v>7</v>
      </c>
      <c r="M92" s="114" t="s">
        <v>37</v>
      </c>
      <c r="N92" s="114" t="s">
        <v>38</v>
      </c>
      <c r="O92" s="114" t="s">
        <v>0</v>
      </c>
      <c r="P92" s="114" t="s">
        <v>1</v>
      </c>
      <c r="Q92" s="114" t="s">
        <v>5</v>
      </c>
      <c r="R92" s="114" t="s">
        <v>36</v>
      </c>
      <c r="S92" s="114" t="s">
        <v>29</v>
      </c>
      <c r="T92" s="1" t="s">
        <v>39</v>
      </c>
      <c r="U92" s="1" t="s">
        <v>47</v>
      </c>
      <c r="V92" s="114" t="s">
        <v>30</v>
      </c>
      <c r="W92" s="114" t="s">
        <v>31</v>
      </c>
      <c r="X92" s="114" t="s">
        <v>32</v>
      </c>
      <c r="Y92" s="114" t="s">
        <v>33</v>
      </c>
      <c r="Z92" s="114" t="s">
        <v>34</v>
      </c>
      <c r="AA92" s="2" t="s">
        <v>40</v>
      </c>
    </row>
    <row r="93" spans="1:27" x14ac:dyDescent="0.25">
      <c r="A93" s="114"/>
      <c r="B93" s="114"/>
      <c r="C93" s="114"/>
      <c r="D93" s="114"/>
      <c r="E93" s="116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"/>
      <c r="U93" s="1" t="s">
        <v>46</v>
      </c>
      <c r="V93" s="114"/>
      <c r="W93" s="114"/>
      <c r="X93" s="114"/>
      <c r="Y93" s="114"/>
      <c r="Z93" s="114"/>
      <c r="AA93" s="3"/>
    </row>
    <row r="94" spans="1:27" ht="13.8" x14ac:dyDescent="0.25">
      <c r="A94" s="4">
        <f t="shared" ref="A94:A105" si="18">SUM(D94:J94)</f>
        <v>1680</v>
      </c>
      <c r="B94" s="112" t="s">
        <v>8</v>
      </c>
      <c r="C94" s="112"/>
      <c r="D94" s="62">
        <v>65</v>
      </c>
      <c r="E94" s="62">
        <v>175</v>
      </c>
      <c r="F94" s="62">
        <v>155</v>
      </c>
      <c r="G94" s="62">
        <v>170</v>
      </c>
      <c r="H94" s="62">
        <v>155</v>
      </c>
      <c r="I94" s="62">
        <v>170</v>
      </c>
      <c r="J94" s="62">
        <v>790</v>
      </c>
      <c r="K94" s="62"/>
      <c r="L94" s="62"/>
      <c r="M94" s="62">
        <v>95</v>
      </c>
      <c r="N94" s="62">
        <v>100</v>
      </c>
      <c r="O94" s="62">
        <v>100</v>
      </c>
      <c r="P94" s="62">
        <v>100</v>
      </c>
      <c r="Q94" s="62">
        <v>135</v>
      </c>
      <c r="R94" s="62">
        <v>18954</v>
      </c>
      <c r="S94" s="62">
        <v>960</v>
      </c>
      <c r="T94" s="62">
        <v>250</v>
      </c>
      <c r="U94" s="62">
        <v>1</v>
      </c>
      <c r="V94" s="62">
        <v>2</v>
      </c>
      <c r="W94" s="62"/>
      <c r="X94" s="62">
        <v>62</v>
      </c>
      <c r="Y94" s="63">
        <v>97</v>
      </c>
      <c r="Z94" s="64">
        <v>18</v>
      </c>
      <c r="AA94" s="64">
        <v>31</v>
      </c>
    </row>
    <row r="95" spans="1:27" ht="13.8" x14ac:dyDescent="0.25">
      <c r="A95" s="4">
        <f t="shared" si="18"/>
        <v>1680</v>
      </c>
      <c r="B95" s="112" t="s">
        <v>9</v>
      </c>
      <c r="C95" s="112"/>
      <c r="D95" s="62">
        <v>65</v>
      </c>
      <c r="E95" s="62">
        <v>175</v>
      </c>
      <c r="F95" s="62">
        <v>155</v>
      </c>
      <c r="G95" s="62">
        <v>170</v>
      </c>
      <c r="H95" s="62">
        <v>155</v>
      </c>
      <c r="I95" s="62">
        <v>170</v>
      </c>
      <c r="J95" s="62">
        <v>790</v>
      </c>
      <c r="K95" s="62"/>
      <c r="L95" s="62"/>
      <c r="M95" s="62">
        <v>95</v>
      </c>
      <c r="N95" s="62">
        <v>100</v>
      </c>
      <c r="O95" s="62">
        <v>100</v>
      </c>
      <c r="P95" s="62">
        <v>100</v>
      </c>
      <c r="Q95" s="62">
        <v>135</v>
      </c>
      <c r="R95" s="62">
        <v>18954</v>
      </c>
      <c r="S95" s="62">
        <v>960</v>
      </c>
      <c r="T95" s="62">
        <v>250</v>
      </c>
      <c r="U95" s="62">
        <v>1</v>
      </c>
      <c r="V95" s="62">
        <v>2</v>
      </c>
      <c r="W95" s="62"/>
      <c r="X95" s="62">
        <v>65</v>
      </c>
      <c r="Y95" s="63">
        <v>97</v>
      </c>
      <c r="Z95" s="64">
        <v>18</v>
      </c>
      <c r="AA95" s="64">
        <v>31</v>
      </c>
    </row>
    <row r="96" spans="1:27" ht="13.8" x14ac:dyDescent="0.25">
      <c r="A96" s="4">
        <f t="shared" si="18"/>
        <v>1685</v>
      </c>
      <c r="B96" s="112" t="s">
        <v>10</v>
      </c>
      <c r="C96" s="112"/>
      <c r="D96" s="62">
        <v>65</v>
      </c>
      <c r="E96" s="62">
        <v>175</v>
      </c>
      <c r="F96" s="62">
        <v>155</v>
      </c>
      <c r="G96" s="62">
        <v>170</v>
      </c>
      <c r="H96" s="62">
        <v>155</v>
      </c>
      <c r="I96" s="62">
        <v>170</v>
      </c>
      <c r="J96" s="62">
        <v>795</v>
      </c>
      <c r="K96" s="62"/>
      <c r="L96" s="62"/>
      <c r="M96" s="62">
        <v>97</v>
      </c>
      <c r="N96" s="62">
        <v>100</v>
      </c>
      <c r="O96" s="62">
        <v>100</v>
      </c>
      <c r="P96" s="62">
        <v>100</v>
      </c>
      <c r="Q96" s="62">
        <v>15</v>
      </c>
      <c r="R96" s="62">
        <v>18955</v>
      </c>
      <c r="S96" s="62">
        <v>960</v>
      </c>
      <c r="T96" s="62">
        <v>250</v>
      </c>
      <c r="U96" s="62">
        <v>1</v>
      </c>
      <c r="V96" s="62">
        <v>2</v>
      </c>
      <c r="W96" s="62"/>
      <c r="X96" s="62">
        <v>67</v>
      </c>
      <c r="Y96" s="63">
        <v>97</v>
      </c>
      <c r="Z96" s="64">
        <v>19</v>
      </c>
      <c r="AA96" s="64">
        <v>31</v>
      </c>
    </row>
    <row r="97" spans="1:27" ht="13.8" x14ac:dyDescent="0.25">
      <c r="A97" s="4">
        <f t="shared" si="18"/>
        <v>1685</v>
      </c>
      <c r="B97" s="112" t="s">
        <v>11</v>
      </c>
      <c r="C97" s="112"/>
      <c r="D97" s="62">
        <v>65</v>
      </c>
      <c r="E97" s="62">
        <v>175</v>
      </c>
      <c r="F97" s="62">
        <v>155</v>
      </c>
      <c r="G97" s="62">
        <v>170</v>
      </c>
      <c r="H97" s="62">
        <v>155</v>
      </c>
      <c r="I97" s="62">
        <v>170</v>
      </c>
      <c r="J97" s="62">
        <v>795</v>
      </c>
      <c r="K97" s="62"/>
      <c r="L97" s="62"/>
      <c r="M97" s="62">
        <v>97</v>
      </c>
      <c r="N97" s="62">
        <v>100</v>
      </c>
      <c r="O97" s="62">
        <v>100</v>
      </c>
      <c r="P97" s="62">
        <v>100</v>
      </c>
      <c r="Q97" s="62">
        <v>15</v>
      </c>
      <c r="R97" s="62">
        <v>18955</v>
      </c>
      <c r="S97" s="62">
        <v>960</v>
      </c>
      <c r="T97" s="62">
        <v>250</v>
      </c>
      <c r="U97" s="62">
        <v>1</v>
      </c>
      <c r="V97" s="62">
        <v>2</v>
      </c>
      <c r="W97" s="62"/>
      <c r="X97" s="62">
        <v>67</v>
      </c>
      <c r="Y97" s="63">
        <v>97</v>
      </c>
      <c r="Z97" s="64">
        <v>19</v>
      </c>
      <c r="AA97" s="64">
        <v>31</v>
      </c>
    </row>
    <row r="98" spans="1:27" ht="13.8" x14ac:dyDescent="0.25">
      <c r="A98" s="4">
        <f t="shared" si="18"/>
        <v>1685</v>
      </c>
      <c r="B98" s="112" t="s">
        <v>12</v>
      </c>
      <c r="C98" s="112"/>
      <c r="D98" s="62">
        <v>65</v>
      </c>
      <c r="E98" s="62">
        <v>175</v>
      </c>
      <c r="F98" s="62">
        <v>155</v>
      </c>
      <c r="G98" s="62">
        <v>170</v>
      </c>
      <c r="H98" s="62">
        <v>155</v>
      </c>
      <c r="I98" s="62">
        <v>170</v>
      </c>
      <c r="J98" s="62">
        <v>795</v>
      </c>
      <c r="K98" s="62"/>
      <c r="L98" s="62"/>
      <c r="M98" s="62">
        <v>97</v>
      </c>
      <c r="N98" s="62">
        <v>100</v>
      </c>
      <c r="O98" s="62">
        <v>100</v>
      </c>
      <c r="P98" s="62">
        <v>100</v>
      </c>
      <c r="Q98" s="62">
        <v>15</v>
      </c>
      <c r="R98" s="62">
        <v>18955</v>
      </c>
      <c r="S98" s="62">
        <v>960</v>
      </c>
      <c r="T98" s="62">
        <v>250</v>
      </c>
      <c r="U98" s="62">
        <v>1</v>
      </c>
      <c r="V98" s="62">
        <v>2</v>
      </c>
      <c r="W98" s="62"/>
      <c r="X98" s="62">
        <v>67</v>
      </c>
      <c r="Y98" s="63">
        <v>97</v>
      </c>
      <c r="Z98" s="64">
        <v>19</v>
      </c>
      <c r="AA98" s="64">
        <v>31</v>
      </c>
    </row>
    <row r="99" spans="1:27" ht="13.8" x14ac:dyDescent="0.25">
      <c r="A99" s="4">
        <f t="shared" si="18"/>
        <v>1685</v>
      </c>
      <c r="B99" s="112" t="s">
        <v>13</v>
      </c>
      <c r="C99" s="112"/>
      <c r="D99" s="62">
        <v>65</v>
      </c>
      <c r="E99" s="62">
        <v>175</v>
      </c>
      <c r="F99" s="62">
        <v>155</v>
      </c>
      <c r="G99" s="62">
        <v>170</v>
      </c>
      <c r="H99" s="62">
        <v>155</v>
      </c>
      <c r="I99" s="62">
        <v>170</v>
      </c>
      <c r="J99" s="62">
        <v>795</v>
      </c>
      <c r="K99" s="62"/>
      <c r="L99" s="62"/>
      <c r="M99" s="62">
        <v>97</v>
      </c>
      <c r="N99" s="62">
        <v>100</v>
      </c>
      <c r="O99" s="62">
        <v>100</v>
      </c>
      <c r="P99" s="62">
        <v>100</v>
      </c>
      <c r="Q99" s="62">
        <v>15</v>
      </c>
      <c r="R99" s="62">
        <v>18955</v>
      </c>
      <c r="S99" s="62">
        <v>960</v>
      </c>
      <c r="T99" s="62">
        <v>250</v>
      </c>
      <c r="U99" s="62">
        <v>1</v>
      </c>
      <c r="V99" s="62">
        <v>2</v>
      </c>
      <c r="W99" s="62"/>
      <c r="X99" s="62">
        <v>67</v>
      </c>
      <c r="Y99" s="63">
        <v>97</v>
      </c>
      <c r="Z99" s="64">
        <v>19</v>
      </c>
      <c r="AA99" s="64">
        <v>31</v>
      </c>
    </row>
    <row r="100" spans="1:27" ht="13.8" x14ac:dyDescent="0.25">
      <c r="A100" s="4">
        <f t="shared" si="18"/>
        <v>1685</v>
      </c>
      <c r="B100" s="112" t="s">
        <v>14</v>
      </c>
      <c r="C100" s="112"/>
      <c r="D100" s="62">
        <v>65</v>
      </c>
      <c r="E100" s="62">
        <v>175</v>
      </c>
      <c r="F100" s="62">
        <v>155</v>
      </c>
      <c r="G100" s="62">
        <v>170</v>
      </c>
      <c r="H100" s="62">
        <v>155</v>
      </c>
      <c r="I100" s="62">
        <v>170</v>
      </c>
      <c r="J100" s="62">
        <v>795</v>
      </c>
      <c r="K100" s="62"/>
      <c r="L100" s="62"/>
      <c r="M100" s="62">
        <v>97</v>
      </c>
      <c r="N100" s="62">
        <v>100</v>
      </c>
      <c r="O100" s="62">
        <v>100</v>
      </c>
      <c r="P100" s="62">
        <v>100</v>
      </c>
      <c r="Q100" s="62">
        <v>15</v>
      </c>
      <c r="R100" s="62">
        <v>18955</v>
      </c>
      <c r="S100" s="62">
        <v>960</v>
      </c>
      <c r="T100" s="62">
        <v>250</v>
      </c>
      <c r="U100" s="62">
        <v>1</v>
      </c>
      <c r="V100" s="62">
        <v>2</v>
      </c>
      <c r="W100" s="62"/>
      <c r="X100" s="62">
        <v>67</v>
      </c>
      <c r="Y100" s="63">
        <v>97</v>
      </c>
      <c r="Z100" s="64">
        <v>19</v>
      </c>
      <c r="AA100" s="64">
        <v>31</v>
      </c>
    </row>
    <row r="101" spans="1:27" ht="13.8" x14ac:dyDescent="0.25">
      <c r="A101" s="4">
        <f t="shared" si="18"/>
        <v>1685</v>
      </c>
      <c r="B101" s="112" t="s">
        <v>15</v>
      </c>
      <c r="C101" s="112"/>
      <c r="D101" s="62">
        <v>65</v>
      </c>
      <c r="E101" s="62">
        <v>175</v>
      </c>
      <c r="F101" s="62">
        <v>155</v>
      </c>
      <c r="G101" s="62">
        <v>170</v>
      </c>
      <c r="H101" s="62">
        <v>155</v>
      </c>
      <c r="I101" s="62">
        <v>170</v>
      </c>
      <c r="J101" s="62">
        <v>795</v>
      </c>
      <c r="K101" s="62"/>
      <c r="L101" s="62"/>
      <c r="M101" s="62">
        <v>97</v>
      </c>
      <c r="N101" s="62">
        <v>100</v>
      </c>
      <c r="O101" s="62">
        <v>100</v>
      </c>
      <c r="P101" s="62">
        <v>100</v>
      </c>
      <c r="Q101" s="62">
        <v>15</v>
      </c>
      <c r="R101" s="62">
        <v>18955</v>
      </c>
      <c r="S101" s="62">
        <v>960</v>
      </c>
      <c r="T101" s="62">
        <v>250</v>
      </c>
      <c r="U101" s="62">
        <v>1</v>
      </c>
      <c r="V101" s="62">
        <v>2</v>
      </c>
      <c r="W101" s="62"/>
      <c r="X101" s="62">
        <v>67</v>
      </c>
      <c r="Y101" s="63">
        <v>97</v>
      </c>
      <c r="Z101" s="64">
        <v>19</v>
      </c>
      <c r="AA101" s="64">
        <v>31</v>
      </c>
    </row>
    <row r="102" spans="1:27" ht="13.8" x14ac:dyDescent="0.25">
      <c r="A102" s="4">
        <f t="shared" si="18"/>
        <v>1685</v>
      </c>
      <c r="B102" s="112" t="s">
        <v>16</v>
      </c>
      <c r="C102" s="112"/>
      <c r="D102" s="62">
        <v>65</v>
      </c>
      <c r="E102" s="62">
        <v>175</v>
      </c>
      <c r="F102" s="62">
        <v>155</v>
      </c>
      <c r="G102" s="62">
        <v>170</v>
      </c>
      <c r="H102" s="62">
        <v>155</v>
      </c>
      <c r="I102" s="62">
        <v>170</v>
      </c>
      <c r="J102" s="62">
        <v>795</v>
      </c>
      <c r="K102" s="62"/>
      <c r="L102" s="62"/>
      <c r="M102" s="62">
        <v>97</v>
      </c>
      <c r="N102" s="62">
        <v>100</v>
      </c>
      <c r="O102" s="62">
        <v>100</v>
      </c>
      <c r="P102" s="62">
        <v>100</v>
      </c>
      <c r="Q102" s="62">
        <v>15</v>
      </c>
      <c r="R102" s="62">
        <v>18955</v>
      </c>
      <c r="S102" s="62">
        <v>960</v>
      </c>
      <c r="T102" s="62">
        <v>250</v>
      </c>
      <c r="U102" s="62">
        <v>1</v>
      </c>
      <c r="V102" s="62">
        <v>2</v>
      </c>
      <c r="W102" s="62"/>
      <c r="X102" s="62">
        <v>67</v>
      </c>
      <c r="Y102" s="63">
        <v>97</v>
      </c>
      <c r="Z102" s="64">
        <v>19</v>
      </c>
      <c r="AA102" s="64">
        <v>31</v>
      </c>
    </row>
    <row r="103" spans="1:27" ht="13.8" x14ac:dyDescent="0.25">
      <c r="A103" s="4">
        <f t="shared" si="18"/>
        <v>1685</v>
      </c>
      <c r="B103" s="112" t="s">
        <v>17</v>
      </c>
      <c r="C103" s="112"/>
      <c r="D103" s="62">
        <v>65</v>
      </c>
      <c r="E103" s="62">
        <v>175</v>
      </c>
      <c r="F103" s="62">
        <v>155</v>
      </c>
      <c r="G103" s="62">
        <v>170</v>
      </c>
      <c r="H103" s="62">
        <v>155</v>
      </c>
      <c r="I103" s="62">
        <v>170</v>
      </c>
      <c r="J103" s="62">
        <v>795</v>
      </c>
      <c r="K103" s="62"/>
      <c r="L103" s="62"/>
      <c r="M103" s="62">
        <v>97</v>
      </c>
      <c r="N103" s="62">
        <v>100</v>
      </c>
      <c r="O103" s="62">
        <v>100</v>
      </c>
      <c r="P103" s="62">
        <v>100</v>
      </c>
      <c r="Q103" s="62">
        <v>15</v>
      </c>
      <c r="R103" s="62">
        <v>18955</v>
      </c>
      <c r="S103" s="62">
        <v>960</v>
      </c>
      <c r="T103" s="62">
        <v>250</v>
      </c>
      <c r="U103" s="62">
        <v>1</v>
      </c>
      <c r="V103" s="62">
        <v>2</v>
      </c>
      <c r="W103" s="62"/>
      <c r="X103" s="62">
        <v>67</v>
      </c>
      <c r="Y103" s="63">
        <v>97</v>
      </c>
      <c r="Z103" s="64">
        <v>19</v>
      </c>
      <c r="AA103" s="64">
        <v>31</v>
      </c>
    </row>
    <row r="104" spans="1:27" ht="13.8" x14ac:dyDescent="0.25">
      <c r="A104" s="4">
        <f t="shared" si="18"/>
        <v>0</v>
      </c>
      <c r="B104" s="112" t="s">
        <v>18</v>
      </c>
      <c r="C104" s="11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3"/>
      <c r="Z104" s="64"/>
      <c r="AA104" s="64"/>
    </row>
    <row r="105" spans="1:27" ht="13.8" x14ac:dyDescent="0.25">
      <c r="A105" s="4">
        <f t="shared" si="18"/>
        <v>0</v>
      </c>
      <c r="B105" s="112" t="s">
        <v>19</v>
      </c>
      <c r="C105" s="112"/>
      <c r="D105" s="61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3"/>
      <c r="Z105" s="64"/>
      <c r="AA105" s="40"/>
    </row>
    <row r="106" spans="1:27" x14ac:dyDescent="0.25">
      <c r="A106" s="4">
        <f>AVERAGE(A94:A105)</f>
        <v>1403.3333333333333</v>
      </c>
      <c r="B106" s="7" t="s">
        <v>23</v>
      </c>
      <c r="C106" s="4"/>
      <c r="D106" s="4">
        <f t="shared" ref="D106:N106" si="19">SUM(D94:D105)</f>
        <v>650</v>
      </c>
      <c r="E106" s="4">
        <f t="shared" si="19"/>
        <v>1750</v>
      </c>
      <c r="F106" s="4">
        <f t="shared" si="19"/>
        <v>1550</v>
      </c>
      <c r="G106" s="4">
        <f t="shared" si="19"/>
        <v>1700</v>
      </c>
      <c r="H106" s="4">
        <f t="shared" si="19"/>
        <v>1550</v>
      </c>
      <c r="I106" s="4">
        <f t="shared" si="19"/>
        <v>1700</v>
      </c>
      <c r="J106" s="4">
        <f t="shared" si="19"/>
        <v>7940</v>
      </c>
      <c r="K106" s="4">
        <f t="shared" si="19"/>
        <v>0</v>
      </c>
      <c r="L106" s="4">
        <f t="shared" si="19"/>
        <v>0</v>
      </c>
      <c r="M106" s="4">
        <f t="shared" si="19"/>
        <v>966</v>
      </c>
      <c r="N106" s="4">
        <f t="shared" si="19"/>
        <v>1000</v>
      </c>
      <c r="O106" s="4">
        <f>SUM(O94:O105)</f>
        <v>1000</v>
      </c>
      <c r="P106" s="4">
        <f>SUM(P94:P105)</f>
        <v>1000</v>
      </c>
      <c r="Q106" s="4">
        <f t="shared" ref="Q106:S106" si="20">SUM(Q94:Q105)</f>
        <v>390</v>
      </c>
      <c r="R106" s="4">
        <f t="shared" si="20"/>
        <v>189548</v>
      </c>
      <c r="S106" s="4">
        <f t="shared" si="20"/>
        <v>9600</v>
      </c>
      <c r="T106" s="4">
        <f>SUM(T94:T105)</f>
        <v>2500</v>
      </c>
      <c r="U106" s="4">
        <f>SUM(U94:U105)</f>
        <v>10</v>
      </c>
      <c r="V106" s="4">
        <f t="shared" ref="V106:X106" si="21">SUM(V94:V105)</f>
        <v>20</v>
      </c>
      <c r="W106" s="4">
        <f t="shared" si="21"/>
        <v>0</v>
      </c>
      <c r="X106" s="4">
        <f t="shared" si="21"/>
        <v>663</v>
      </c>
      <c r="Y106" s="4">
        <f>SUM(Y94:Y105)</f>
        <v>970</v>
      </c>
      <c r="Z106" s="4">
        <f t="shared" ref="Z106" si="22">SUM(Z94:Z105)</f>
        <v>188</v>
      </c>
      <c r="AA106" s="3">
        <f>SUM(AA94:AA105)</f>
        <v>310</v>
      </c>
    </row>
    <row r="107" spans="1:27" x14ac:dyDescent="0.25">
      <c r="A107" s="4">
        <f>SUM(A94:A105)</f>
        <v>16840</v>
      </c>
      <c r="B107" s="7" t="s">
        <v>2</v>
      </c>
      <c r="C107" s="4">
        <f>SUM(D106:I106,Q106:Z106)</f>
        <v>212789</v>
      </c>
      <c r="D107" s="4" t="s">
        <v>6</v>
      </c>
      <c r="E107" s="112"/>
      <c r="F107" s="112"/>
      <c r="G107" s="4">
        <f>SUM(M106:N106)</f>
        <v>1966</v>
      </c>
      <c r="H107" s="112" t="s">
        <v>21</v>
      </c>
      <c r="I107" s="112"/>
      <c r="J107" s="6"/>
      <c r="K107" s="113" t="s">
        <v>2</v>
      </c>
      <c r="L107" s="113"/>
      <c r="M107" s="113"/>
      <c r="N107" s="113"/>
      <c r="O107" s="113">
        <f>SUM(R106:Z106,D106:L106)</f>
        <v>220339</v>
      </c>
      <c r="P107" s="113"/>
      <c r="Q107" s="112"/>
      <c r="R107" s="112"/>
      <c r="S107" s="112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115" t="s">
        <v>56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x14ac:dyDescent="0.25">
      <c r="A110" s="114" t="s">
        <v>22</v>
      </c>
      <c r="B110" s="114" t="s">
        <v>23</v>
      </c>
      <c r="C110" s="114"/>
      <c r="D110" s="114" t="s">
        <v>24</v>
      </c>
      <c r="E110" s="116" t="s">
        <v>35</v>
      </c>
      <c r="F110" s="114" t="s">
        <v>25</v>
      </c>
      <c r="G110" s="114" t="s">
        <v>26</v>
      </c>
      <c r="H110" s="114" t="s">
        <v>27</v>
      </c>
      <c r="I110" s="114" t="s">
        <v>28</v>
      </c>
      <c r="J110" s="114" t="s">
        <v>3</v>
      </c>
      <c r="K110" s="114" t="s">
        <v>4</v>
      </c>
      <c r="L110" s="114" t="s">
        <v>7</v>
      </c>
      <c r="M110" s="114" t="s">
        <v>37</v>
      </c>
      <c r="N110" s="114" t="s">
        <v>38</v>
      </c>
      <c r="O110" s="114" t="s">
        <v>0</v>
      </c>
      <c r="P110" s="114" t="s">
        <v>1</v>
      </c>
      <c r="Q110" s="114" t="s">
        <v>5</v>
      </c>
      <c r="R110" s="114" t="s">
        <v>36</v>
      </c>
      <c r="S110" s="114" t="s">
        <v>29</v>
      </c>
      <c r="T110" s="1" t="s">
        <v>39</v>
      </c>
      <c r="U110" s="1" t="s">
        <v>43</v>
      </c>
      <c r="V110" s="114" t="s">
        <v>30</v>
      </c>
      <c r="W110" s="114" t="s">
        <v>31</v>
      </c>
      <c r="X110" s="114" t="s">
        <v>32</v>
      </c>
      <c r="Y110" s="114" t="s">
        <v>33</v>
      </c>
      <c r="Z110" s="114" t="s">
        <v>34</v>
      </c>
      <c r="AA110" s="2" t="s">
        <v>40</v>
      </c>
    </row>
    <row r="111" spans="1:27" x14ac:dyDescent="0.25">
      <c r="A111" s="114"/>
      <c r="B111" s="114"/>
      <c r="C111" s="114"/>
      <c r="D111" s="114"/>
      <c r="E111" s="116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"/>
      <c r="U111" s="1" t="s">
        <v>44</v>
      </c>
      <c r="V111" s="114"/>
      <c r="W111" s="114"/>
      <c r="X111" s="114"/>
      <c r="Y111" s="114"/>
      <c r="Z111" s="114"/>
      <c r="AA111" s="3"/>
    </row>
    <row r="112" spans="1:27" ht="14.4" x14ac:dyDescent="0.25">
      <c r="A112" s="4">
        <f t="shared" ref="A112:A123" si="23">SUM(D112:J112)</f>
        <v>0</v>
      </c>
      <c r="B112" s="112" t="s">
        <v>8</v>
      </c>
      <c r="C112" s="112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7"/>
      <c r="Z112" s="23"/>
      <c r="AA112" s="47"/>
    </row>
    <row r="113" spans="1:27" ht="14.4" x14ac:dyDescent="0.25">
      <c r="A113" s="4">
        <f t="shared" si="23"/>
        <v>0</v>
      </c>
      <c r="B113" s="112" t="s">
        <v>9</v>
      </c>
      <c r="C113" s="112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8"/>
      <c r="Z113" s="48"/>
      <c r="AA113" s="49"/>
    </row>
    <row r="114" spans="1:27" ht="14.4" x14ac:dyDescent="0.25">
      <c r="A114" s="4">
        <f t="shared" si="23"/>
        <v>0</v>
      </c>
      <c r="B114" s="112" t="s">
        <v>10</v>
      </c>
      <c r="C114" s="112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51"/>
      <c r="Z114" s="51"/>
      <c r="AA114" s="50"/>
    </row>
    <row r="115" spans="1:27" ht="14.4" x14ac:dyDescent="0.25">
      <c r="A115" s="4">
        <f t="shared" si="23"/>
        <v>0</v>
      </c>
      <c r="B115" s="112" t="s">
        <v>11</v>
      </c>
      <c r="C115" s="112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5"/>
      <c r="Y115" s="65"/>
      <c r="Z115" s="65"/>
      <c r="AA115" s="66"/>
    </row>
    <row r="116" spans="1:27" ht="14.4" x14ac:dyDescent="0.25">
      <c r="A116" s="4">
        <f t="shared" si="23"/>
        <v>0</v>
      </c>
      <c r="B116" s="112" t="s">
        <v>12</v>
      </c>
      <c r="C116" s="112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5"/>
      <c r="Y116" s="65"/>
      <c r="Z116" s="65"/>
      <c r="AA116" s="66"/>
    </row>
    <row r="117" spans="1:27" ht="14.4" x14ac:dyDescent="0.25">
      <c r="A117" s="4">
        <f t="shared" si="23"/>
        <v>0</v>
      </c>
      <c r="B117" s="112" t="s">
        <v>13</v>
      </c>
      <c r="C117" s="112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5"/>
      <c r="Y117" s="65"/>
      <c r="Z117" s="65"/>
      <c r="AA117" s="66"/>
    </row>
    <row r="118" spans="1:27" ht="14.4" x14ac:dyDescent="0.25">
      <c r="A118" s="4">
        <f t="shared" si="23"/>
        <v>0</v>
      </c>
      <c r="B118" s="112" t="s">
        <v>14</v>
      </c>
      <c r="C118" s="112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8"/>
      <c r="Z118" s="23"/>
      <c r="AA118" s="42"/>
    </row>
    <row r="119" spans="1:27" ht="14.4" x14ac:dyDescent="0.25">
      <c r="A119" s="4">
        <f t="shared" si="23"/>
        <v>0</v>
      </c>
      <c r="B119" s="112" t="s">
        <v>15</v>
      </c>
      <c r="C119" s="112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1"/>
      <c r="Z119" s="23"/>
      <c r="AA119" s="55"/>
    </row>
    <row r="120" spans="1:27" ht="14.4" x14ac:dyDescent="0.25">
      <c r="A120" s="4">
        <f t="shared" si="23"/>
        <v>0</v>
      </c>
      <c r="B120" s="112" t="s">
        <v>16</v>
      </c>
      <c r="C120" s="112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1"/>
      <c r="Z120" s="23"/>
      <c r="AA120" s="58"/>
    </row>
    <row r="121" spans="1:27" ht="14.4" x14ac:dyDescent="0.25">
      <c r="A121" s="4">
        <f t="shared" si="23"/>
        <v>0</v>
      </c>
      <c r="B121" s="112" t="s">
        <v>17</v>
      </c>
      <c r="C121" s="112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9"/>
      <c r="Y121" s="59"/>
      <c r="Z121" s="59"/>
      <c r="AA121" s="58"/>
    </row>
    <row r="122" spans="1:27" ht="14.4" x14ac:dyDescent="0.25">
      <c r="A122" s="4">
        <f t="shared" si="23"/>
        <v>0</v>
      </c>
      <c r="B122" s="112" t="s">
        <v>18</v>
      </c>
      <c r="C122" s="112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60"/>
    </row>
    <row r="123" spans="1:27" ht="14.4" x14ac:dyDescent="0.25">
      <c r="A123" s="4">
        <f t="shared" si="23"/>
        <v>0</v>
      </c>
      <c r="B123" s="112" t="s">
        <v>19</v>
      </c>
      <c r="C123" s="112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112"/>
      <c r="F125" s="112"/>
      <c r="G125" s="4">
        <f>SUM(M124:N124)</f>
        <v>0</v>
      </c>
      <c r="H125" s="112" t="s">
        <v>21</v>
      </c>
      <c r="I125" s="112"/>
      <c r="J125" s="6"/>
      <c r="K125" s="113" t="s">
        <v>2</v>
      </c>
      <c r="L125" s="113"/>
      <c r="M125" s="113"/>
      <c r="N125" s="113"/>
      <c r="O125" s="113">
        <f>SUM(R124:Z124,D124:L124)</f>
        <v>0</v>
      </c>
      <c r="P125" s="113"/>
      <c r="Q125" s="112"/>
      <c r="R125" s="112"/>
      <c r="S125" s="112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115" t="s">
        <v>54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</row>
    <row r="128" spans="1:27" x14ac:dyDescent="0.25">
      <c r="A128" s="114" t="s">
        <v>22</v>
      </c>
      <c r="B128" s="114" t="s">
        <v>23</v>
      </c>
      <c r="C128" s="114"/>
      <c r="D128" s="114" t="s">
        <v>24</v>
      </c>
      <c r="E128" s="116" t="s">
        <v>35</v>
      </c>
      <c r="F128" s="114" t="s">
        <v>25</v>
      </c>
      <c r="G128" s="114" t="s">
        <v>26</v>
      </c>
      <c r="H128" s="114" t="s">
        <v>27</v>
      </c>
      <c r="I128" s="114" t="s">
        <v>28</v>
      </c>
      <c r="J128" s="114" t="s">
        <v>3</v>
      </c>
      <c r="K128" s="114" t="s">
        <v>4</v>
      </c>
      <c r="L128" s="114" t="s">
        <v>7</v>
      </c>
      <c r="M128" s="114" t="s">
        <v>37</v>
      </c>
      <c r="N128" s="114" t="s">
        <v>38</v>
      </c>
      <c r="O128" s="114" t="s">
        <v>0</v>
      </c>
      <c r="P128" s="114" t="s">
        <v>1</v>
      </c>
      <c r="Q128" s="114" t="s">
        <v>5</v>
      </c>
      <c r="R128" s="114" t="s">
        <v>36</v>
      </c>
      <c r="S128" s="114" t="s">
        <v>29</v>
      </c>
      <c r="T128" s="1" t="s">
        <v>39</v>
      </c>
      <c r="U128" s="1" t="s">
        <v>43</v>
      </c>
      <c r="V128" s="114" t="s">
        <v>30</v>
      </c>
      <c r="W128" s="114" t="s">
        <v>31</v>
      </c>
      <c r="X128" s="114" t="s">
        <v>32</v>
      </c>
      <c r="Y128" s="114" t="s">
        <v>33</v>
      </c>
      <c r="Z128" s="114" t="s">
        <v>34</v>
      </c>
      <c r="AA128" s="2" t="s">
        <v>40</v>
      </c>
    </row>
    <row r="129" spans="1:27" x14ac:dyDescent="0.25">
      <c r="A129" s="114"/>
      <c r="B129" s="114"/>
      <c r="C129" s="114"/>
      <c r="D129" s="114"/>
      <c r="E129" s="116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"/>
      <c r="U129" s="1" t="s">
        <v>44</v>
      </c>
      <c r="V129" s="114"/>
      <c r="W129" s="114"/>
      <c r="X129" s="114"/>
      <c r="Y129" s="114"/>
      <c r="Z129" s="114"/>
      <c r="AA129" s="3"/>
    </row>
    <row r="130" spans="1:27" x14ac:dyDescent="0.25">
      <c r="A130" s="4">
        <f t="shared" ref="A130:A141" si="25">SUM(D130:J130)</f>
        <v>0</v>
      </c>
      <c r="B130" s="112" t="s">
        <v>8</v>
      </c>
      <c r="C130" s="112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112" t="s">
        <v>9</v>
      </c>
      <c r="C131" s="112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112" t="s">
        <v>10</v>
      </c>
      <c r="C132" s="112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112" t="s">
        <v>11</v>
      </c>
      <c r="C133" s="112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112" t="s">
        <v>12</v>
      </c>
      <c r="C134" s="112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112" t="s">
        <v>13</v>
      </c>
      <c r="C135" s="112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112" t="s">
        <v>14</v>
      </c>
      <c r="C136" s="112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112" t="s">
        <v>15</v>
      </c>
      <c r="C137" s="112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112" t="s">
        <v>16</v>
      </c>
      <c r="C138" s="112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112" t="s">
        <v>17</v>
      </c>
      <c r="C139" s="11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112" t="s">
        <v>18</v>
      </c>
      <c r="C140" s="112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112" t="s">
        <v>19</v>
      </c>
      <c r="C141" s="112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112"/>
      <c r="F143" s="112"/>
      <c r="G143" s="4">
        <f>SUM(M142:N142)</f>
        <v>0</v>
      </c>
      <c r="H143" s="112" t="s">
        <v>21</v>
      </c>
      <c r="I143" s="112"/>
      <c r="J143" s="6"/>
      <c r="K143" s="113" t="s">
        <v>2</v>
      </c>
      <c r="L143" s="113"/>
      <c r="M143" s="113"/>
      <c r="N143" s="113"/>
      <c r="O143" s="113">
        <f>SUM(R142:Z142,D142:L142)</f>
        <v>0</v>
      </c>
      <c r="P143" s="113"/>
      <c r="Q143" s="112"/>
      <c r="R143" s="112"/>
      <c r="S143" s="112"/>
      <c r="T143" s="6"/>
      <c r="U143" s="6"/>
      <c r="V143" s="4"/>
      <c r="W143" s="5"/>
      <c r="X143" s="5"/>
      <c r="Y143" s="4"/>
      <c r="Z143" s="4"/>
      <c r="AA143" s="3"/>
    </row>
    <row r="145" spans="1:27" x14ac:dyDescent="0.25">
      <c r="A145" s="115" t="s">
        <v>58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</row>
    <row r="146" spans="1:27" x14ac:dyDescent="0.25">
      <c r="A146" s="114" t="s">
        <v>22</v>
      </c>
      <c r="B146" s="114" t="s">
        <v>23</v>
      </c>
      <c r="C146" s="114"/>
      <c r="D146" s="114" t="s">
        <v>24</v>
      </c>
      <c r="E146" s="116" t="s">
        <v>35</v>
      </c>
      <c r="F146" s="114" t="s">
        <v>25</v>
      </c>
      <c r="G146" s="114" t="s">
        <v>26</v>
      </c>
      <c r="H146" s="114" t="s">
        <v>27</v>
      </c>
      <c r="I146" s="114" t="s">
        <v>28</v>
      </c>
      <c r="J146" s="114" t="s">
        <v>3</v>
      </c>
      <c r="K146" s="114" t="s">
        <v>4</v>
      </c>
      <c r="L146" s="114" t="s">
        <v>7</v>
      </c>
      <c r="M146" s="114" t="s">
        <v>37</v>
      </c>
      <c r="N146" s="114" t="s">
        <v>38</v>
      </c>
      <c r="O146" s="114" t="s">
        <v>0</v>
      </c>
      <c r="P146" s="114" t="s">
        <v>1</v>
      </c>
      <c r="Q146" s="114" t="s">
        <v>5</v>
      </c>
      <c r="R146" s="114" t="s">
        <v>36</v>
      </c>
      <c r="S146" s="114" t="s">
        <v>29</v>
      </c>
      <c r="T146" s="1" t="s">
        <v>39</v>
      </c>
      <c r="U146" s="1" t="s">
        <v>43</v>
      </c>
      <c r="V146" s="114" t="s">
        <v>30</v>
      </c>
      <c r="W146" s="114" t="s">
        <v>31</v>
      </c>
      <c r="X146" s="114" t="s">
        <v>32</v>
      </c>
      <c r="Y146" s="114" t="s">
        <v>33</v>
      </c>
      <c r="Z146" s="114" t="s">
        <v>34</v>
      </c>
      <c r="AA146" s="2" t="s">
        <v>40</v>
      </c>
    </row>
    <row r="147" spans="1:27" x14ac:dyDescent="0.25">
      <c r="A147" s="114"/>
      <c r="B147" s="114"/>
      <c r="C147" s="114"/>
      <c r="D147" s="114"/>
      <c r="E147" s="116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"/>
      <c r="U147" s="1" t="s">
        <v>44</v>
      </c>
      <c r="V147" s="114"/>
      <c r="W147" s="114"/>
      <c r="X147" s="114"/>
      <c r="Y147" s="114"/>
      <c r="Z147" s="114"/>
      <c r="AA147" s="3"/>
    </row>
    <row r="148" spans="1:27" x14ac:dyDescent="0.25">
      <c r="A148" s="4">
        <f t="shared" ref="A148:A159" si="30">SUM(D148:J148)</f>
        <v>2304</v>
      </c>
      <c r="B148" s="112" t="s">
        <v>8</v>
      </c>
      <c r="C148" s="112"/>
      <c r="D148" s="86">
        <v>983</v>
      </c>
      <c r="E148" s="100">
        <v>211</v>
      </c>
      <c r="F148" s="100">
        <v>450</v>
      </c>
      <c r="G148" s="100">
        <v>180</v>
      </c>
      <c r="H148" s="100">
        <v>480</v>
      </c>
      <c r="I148" s="100">
        <v>0</v>
      </c>
      <c r="J148" s="100">
        <v>0</v>
      </c>
      <c r="K148" s="100">
        <v>0</v>
      </c>
      <c r="L148" s="100">
        <v>72</v>
      </c>
      <c r="M148" s="100">
        <v>95</v>
      </c>
      <c r="N148" s="100">
        <v>0</v>
      </c>
      <c r="O148" s="100">
        <v>120</v>
      </c>
      <c r="P148" s="100">
        <v>70</v>
      </c>
      <c r="Q148" s="100">
        <v>0</v>
      </c>
      <c r="R148" s="100">
        <v>0</v>
      </c>
      <c r="S148" s="100">
        <v>3</v>
      </c>
      <c r="T148" s="100">
        <v>50</v>
      </c>
      <c r="U148" s="102">
        <v>7750</v>
      </c>
      <c r="V148" s="102">
        <v>1800</v>
      </c>
      <c r="W148" s="100">
        <v>75</v>
      </c>
      <c r="X148" s="100">
        <v>72</v>
      </c>
      <c r="Y148" s="100">
        <v>0</v>
      </c>
      <c r="Z148" s="100">
        <v>0</v>
      </c>
      <c r="AA148" s="101">
        <v>0</v>
      </c>
    </row>
    <row r="149" spans="1:27" x14ac:dyDescent="0.25">
      <c r="A149" s="4">
        <f t="shared" si="30"/>
        <v>4813</v>
      </c>
      <c r="B149" s="112" t="s">
        <v>9</v>
      </c>
      <c r="C149" s="112"/>
      <c r="D149" s="103">
        <v>996</v>
      </c>
      <c r="E149" s="104">
        <v>436</v>
      </c>
      <c r="F149" s="104">
        <v>1860</v>
      </c>
      <c r="G149" s="104">
        <v>436</v>
      </c>
      <c r="H149" s="104">
        <v>935</v>
      </c>
      <c r="I149" s="104">
        <v>150</v>
      </c>
      <c r="J149" s="104">
        <v>0</v>
      </c>
      <c r="K149" s="104">
        <v>0</v>
      </c>
      <c r="L149" s="104">
        <v>53</v>
      </c>
      <c r="M149" s="104">
        <v>60</v>
      </c>
      <c r="N149" s="104">
        <v>0</v>
      </c>
      <c r="O149" s="104">
        <v>120</v>
      </c>
      <c r="P149" s="104">
        <v>2</v>
      </c>
      <c r="Q149" s="104">
        <v>2</v>
      </c>
      <c r="R149" s="104">
        <v>0</v>
      </c>
      <c r="S149" s="104">
        <v>930</v>
      </c>
      <c r="T149" s="104">
        <v>0</v>
      </c>
      <c r="U149" s="104">
        <v>8800</v>
      </c>
      <c r="V149" s="104">
        <v>1800</v>
      </c>
      <c r="W149" s="104">
        <v>80</v>
      </c>
      <c r="X149" s="104">
        <v>40</v>
      </c>
      <c r="Y149" s="104">
        <v>0</v>
      </c>
      <c r="Z149" s="104">
        <v>10</v>
      </c>
      <c r="AA149" s="105">
        <v>0</v>
      </c>
    </row>
    <row r="150" spans="1:27" x14ac:dyDescent="0.25">
      <c r="A150" s="4">
        <f t="shared" si="30"/>
        <v>8186</v>
      </c>
      <c r="B150" s="112" t="s">
        <v>10</v>
      </c>
      <c r="C150" s="112"/>
      <c r="D150" s="110">
        <v>3720</v>
      </c>
      <c r="E150" s="106">
        <v>465</v>
      </c>
      <c r="F150" s="111">
        <v>2480</v>
      </c>
      <c r="G150" s="111">
        <v>436</v>
      </c>
      <c r="H150" s="107">
        <v>935</v>
      </c>
      <c r="I150" s="107">
        <v>150</v>
      </c>
      <c r="J150" s="107">
        <v>0</v>
      </c>
      <c r="K150" s="107">
        <v>0</v>
      </c>
      <c r="L150" s="107">
        <v>52</v>
      </c>
      <c r="M150" s="107">
        <v>0</v>
      </c>
      <c r="N150" s="106">
        <v>0</v>
      </c>
      <c r="O150" s="107">
        <v>0</v>
      </c>
      <c r="P150" s="107">
        <v>2</v>
      </c>
      <c r="Q150" s="111">
        <v>2</v>
      </c>
      <c r="R150" s="111">
        <v>0</v>
      </c>
      <c r="S150" s="106">
        <v>930</v>
      </c>
      <c r="T150" s="106">
        <v>0</v>
      </c>
      <c r="U150" s="111">
        <v>9500</v>
      </c>
      <c r="V150" s="106">
        <v>1800</v>
      </c>
      <c r="W150" s="108">
        <v>20</v>
      </c>
      <c r="X150" s="108">
        <v>10</v>
      </c>
      <c r="Y150" s="108">
        <v>0</v>
      </c>
      <c r="Z150" s="108">
        <v>0</v>
      </c>
      <c r="AA150" s="109">
        <v>0</v>
      </c>
    </row>
    <row r="151" spans="1:27" x14ac:dyDescent="0.25">
      <c r="A151" s="4">
        <f t="shared" si="30"/>
        <v>8186</v>
      </c>
      <c r="B151" s="112" t="s">
        <v>11</v>
      </c>
      <c r="C151" s="112"/>
      <c r="D151" s="110">
        <v>3720</v>
      </c>
      <c r="E151" s="106">
        <v>465</v>
      </c>
      <c r="F151" s="111">
        <v>2480</v>
      </c>
      <c r="G151" s="111">
        <v>436</v>
      </c>
      <c r="H151" s="107">
        <v>935</v>
      </c>
      <c r="I151" s="107">
        <v>150</v>
      </c>
      <c r="J151" s="107">
        <v>0</v>
      </c>
      <c r="K151" s="107">
        <v>0</v>
      </c>
      <c r="L151" s="107">
        <v>52</v>
      </c>
      <c r="M151" s="107">
        <v>0</v>
      </c>
      <c r="N151" s="106">
        <v>0</v>
      </c>
      <c r="O151" s="107">
        <v>0</v>
      </c>
      <c r="P151" s="107">
        <v>2</v>
      </c>
      <c r="Q151" s="111">
        <v>2</v>
      </c>
      <c r="R151" s="111">
        <v>0</v>
      </c>
      <c r="S151" s="106">
        <v>930</v>
      </c>
      <c r="T151" s="106">
        <v>0</v>
      </c>
      <c r="U151" s="111">
        <v>9500</v>
      </c>
      <c r="V151" s="106">
        <v>1800</v>
      </c>
      <c r="W151" s="108">
        <v>20</v>
      </c>
      <c r="X151" s="108">
        <v>10</v>
      </c>
      <c r="Y151" s="108">
        <v>0</v>
      </c>
      <c r="Z151" s="108">
        <v>0</v>
      </c>
      <c r="AA151" s="109">
        <v>0</v>
      </c>
    </row>
    <row r="152" spans="1:27" x14ac:dyDescent="0.25">
      <c r="A152" s="4">
        <f t="shared" si="30"/>
        <v>8186</v>
      </c>
      <c r="B152" s="112" t="s">
        <v>12</v>
      </c>
      <c r="C152" s="112"/>
      <c r="D152" s="110">
        <v>3720</v>
      </c>
      <c r="E152" s="106">
        <v>465</v>
      </c>
      <c r="F152" s="111">
        <v>2480</v>
      </c>
      <c r="G152" s="111">
        <v>436</v>
      </c>
      <c r="H152" s="107">
        <v>935</v>
      </c>
      <c r="I152" s="107">
        <v>150</v>
      </c>
      <c r="J152" s="107">
        <v>0</v>
      </c>
      <c r="K152" s="107">
        <v>0</v>
      </c>
      <c r="L152" s="107">
        <v>52</v>
      </c>
      <c r="M152" s="107">
        <v>0</v>
      </c>
      <c r="N152" s="106">
        <v>0</v>
      </c>
      <c r="O152" s="107">
        <v>0</v>
      </c>
      <c r="P152" s="107">
        <v>2</v>
      </c>
      <c r="Q152" s="111">
        <v>2</v>
      </c>
      <c r="R152" s="111">
        <v>0</v>
      </c>
      <c r="S152" s="106">
        <v>930</v>
      </c>
      <c r="T152" s="106">
        <v>0</v>
      </c>
      <c r="U152" s="111">
        <v>9500</v>
      </c>
      <c r="V152" s="106">
        <v>1800</v>
      </c>
      <c r="W152" s="108">
        <v>20</v>
      </c>
      <c r="X152" s="108">
        <v>10</v>
      </c>
      <c r="Y152" s="108">
        <v>0</v>
      </c>
      <c r="Z152" s="108">
        <v>0</v>
      </c>
      <c r="AA152" s="109">
        <v>0</v>
      </c>
    </row>
    <row r="153" spans="1:27" x14ac:dyDescent="0.25">
      <c r="A153" s="4">
        <f t="shared" si="30"/>
        <v>8186</v>
      </c>
      <c r="B153" s="112" t="s">
        <v>13</v>
      </c>
      <c r="C153" s="112"/>
      <c r="D153" s="110">
        <v>3720</v>
      </c>
      <c r="E153" s="106">
        <v>465</v>
      </c>
      <c r="F153" s="111">
        <v>2480</v>
      </c>
      <c r="G153" s="111">
        <v>436</v>
      </c>
      <c r="H153" s="107">
        <v>935</v>
      </c>
      <c r="I153" s="107">
        <v>150</v>
      </c>
      <c r="J153" s="107">
        <v>0</v>
      </c>
      <c r="K153" s="107">
        <v>0</v>
      </c>
      <c r="L153" s="107">
        <v>52</v>
      </c>
      <c r="M153" s="107">
        <v>0</v>
      </c>
      <c r="N153" s="106">
        <v>0</v>
      </c>
      <c r="O153" s="107">
        <v>0</v>
      </c>
      <c r="P153" s="107">
        <v>2</v>
      </c>
      <c r="Q153" s="111">
        <v>2</v>
      </c>
      <c r="R153" s="111">
        <v>0</v>
      </c>
      <c r="S153" s="106">
        <v>930</v>
      </c>
      <c r="T153" s="106">
        <v>0</v>
      </c>
      <c r="U153" s="111">
        <v>9500</v>
      </c>
      <c r="V153" s="106">
        <v>1800</v>
      </c>
      <c r="W153" s="108">
        <v>20</v>
      </c>
      <c r="X153" s="108">
        <v>10</v>
      </c>
      <c r="Y153" s="108">
        <v>0</v>
      </c>
      <c r="Z153" s="108">
        <v>0</v>
      </c>
      <c r="AA153" s="109">
        <v>0</v>
      </c>
    </row>
    <row r="154" spans="1:27" x14ac:dyDescent="0.25">
      <c r="A154" s="4">
        <f t="shared" si="30"/>
        <v>8186</v>
      </c>
      <c r="B154" s="112" t="s">
        <v>14</v>
      </c>
      <c r="C154" s="112"/>
      <c r="D154" s="110">
        <v>3720</v>
      </c>
      <c r="E154" s="106">
        <v>465</v>
      </c>
      <c r="F154" s="111">
        <v>2480</v>
      </c>
      <c r="G154" s="111">
        <v>436</v>
      </c>
      <c r="H154" s="107">
        <v>935</v>
      </c>
      <c r="I154" s="107">
        <v>150</v>
      </c>
      <c r="J154" s="107">
        <v>0</v>
      </c>
      <c r="K154" s="107">
        <v>0</v>
      </c>
      <c r="L154" s="107">
        <v>52</v>
      </c>
      <c r="M154" s="107">
        <v>0</v>
      </c>
      <c r="N154" s="106">
        <v>0</v>
      </c>
      <c r="O154" s="107">
        <v>0</v>
      </c>
      <c r="P154" s="107">
        <v>2</v>
      </c>
      <c r="Q154" s="111">
        <v>2</v>
      </c>
      <c r="R154" s="111">
        <v>0</v>
      </c>
      <c r="S154" s="106">
        <v>930</v>
      </c>
      <c r="T154" s="106">
        <v>0</v>
      </c>
      <c r="U154" s="111">
        <v>9500</v>
      </c>
      <c r="V154" s="106">
        <v>1800</v>
      </c>
      <c r="W154" s="108">
        <v>20</v>
      </c>
      <c r="X154" s="108">
        <v>10</v>
      </c>
      <c r="Y154" s="108">
        <v>0</v>
      </c>
      <c r="Z154" s="108">
        <v>0</v>
      </c>
      <c r="AA154" s="109">
        <v>0</v>
      </c>
    </row>
    <row r="155" spans="1:27" x14ac:dyDescent="0.25">
      <c r="A155" s="4">
        <f t="shared" si="30"/>
        <v>8186</v>
      </c>
      <c r="B155" s="112" t="s">
        <v>15</v>
      </c>
      <c r="C155" s="112"/>
      <c r="D155" s="110">
        <v>3720</v>
      </c>
      <c r="E155" s="106">
        <v>465</v>
      </c>
      <c r="F155" s="111">
        <v>2480</v>
      </c>
      <c r="G155" s="111">
        <v>436</v>
      </c>
      <c r="H155" s="107">
        <v>935</v>
      </c>
      <c r="I155" s="107">
        <v>150</v>
      </c>
      <c r="J155" s="107">
        <v>0</v>
      </c>
      <c r="K155" s="107">
        <v>0</v>
      </c>
      <c r="L155" s="107">
        <v>52</v>
      </c>
      <c r="M155" s="107">
        <v>0</v>
      </c>
      <c r="N155" s="106">
        <v>0</v>
      </c>
      <c r="O155" s="107">
        <v>0</v>
      </c>
      <c r="P155" s="107">
        <v>2</v>
      </c>
      <c r="Q155" s="111">
        <v>2</v>
      </c>
      <c r="R155" s="111">
        <v>0</v>
      </c>
      <c r="S155" s="106">
        <v>930</v>
      </c>
      <c r="T155" s="106">
        <v>0</v>
      </c>
      <c r="U155" s="111">
        <v>9500</v>
      </c>
      <c r="V155" s="106">
        <v>1800</v>
      </c>
      <c r="W155" s="108">
        <v>20</v>
      </c>
      <c r="X155" s="108">
        <v>10</v>
      </c>
      <c r="Y155" s="108">
        <v>0</v>
      </c>
      <c r="Z155" s="108">
        <v>0</v>
      </c>
      <c r="AA155" s="109">
        <v>0</v>
      </c>
    </row>
    <row r="156" spans="1:27" x14ac:dyDescent="0.25">
      <c r="A156" s="4">
        <f t="shared" si="30"/>
        <v>8186</v>
      </c>
      <c r="B156" s="112" t="s">
        <v>16</v>
      </c>
      <c r="C156" s="112"/>
      <c r="D156" s="110">
        <v>3720</v>
      </c>
      <c r="E156" s="106">
        <v>465</v>
      </c>
      <c r="F156" s="111">
        <v>2480</v>
      </c>
      <c r="G156" s="111">
        <v>436</v>
      </c>
      <c r="H156" s="107">
        <v>935</v>
      </c>
      <c r="I156" s="107">
        <v>150</v>
      </c>
      <c r="J156" s="107">
        <v>0</v>
      </c>
      <c r="K156" s="107">
        <v>0</v>
      </c>
      <c r="L156" s="107">
        <v>52</v>
      </c>
      <c r="M156" s="107">
        <v>0</v>
      </c>
      <c r="N156" s="106">
        <v>0</v>
      </c>
      <c r="O156" s="107">
        <v>0</v>
      </c>
      <c r="P156" s="107">
        <v>2</v>
      </c>
      <c r="Q156" s="111">
        <v>2</v>
      </c>
      <c r="R156" s="111">
        <v>0</v>
      </c>
      <c r="S156" s="106">
        <v>930</v>
      </c>
      <c r="T156" s="106">
        <v>0</v>
      </c>
      <c r="U156" s="111">
        <v>9500</v>
      </c>
      <c r="V156" s="106">
        <v>1800</v>
      </c>
      <c r="W156" s="108">
        <v>20</v>
      </c>
      <c r="X156" s="108">
        <v>10</v>
      </c>
      <c r="Y156" s="108">
        <v>0</v>
      </c>
      <c r="Z156" s="108">
        <v>0</v>
      </c>
      <c r="AA156" s="109">
        <v>0</v>
      </c>
    </row>
    <row r="157" spans="1:27" x14ac:dyDescent="0.25">
      <c r="A157" s="4">
        <f t="shared" si="30"/>
        <v>8186</v>
      </c>
      <c r="B157" s="112" t="s">
        <v>17</v>
      </c>
      <c r="C157" s="112"/>
      <c r="D157" s="110">
        <v>3720</v>
      </c>
      <c r="E157" s="106">
        <v>465</v>
      </c>
      <c r="F157" s="111">
        <v>2480</v>
      </c>
      <c r="G157" s="111">
        <v>436</v>
      </c>
      <c r="H157" s="107">
        <v>935</v>
      </c>
      <c r="I157" s="107">
        <v>150</v>
      </c>
      <c r="J157" s="107">
        <v>0</v>
      </c>
      <c r="K157" s="107">
        <v>0</v>
      </c>
      <c r="L157" s="107">
        <v>52</v>
      </c>
      <c r="M157" s="107">
        <v>0</v>
      </c>
      <c r="N157" s="106">
        <v>0</v>
      </c>
      <c r="O157" s="107">
        <v>0</v>
      </c>
      <c r="P157" s="107">
        <v>2</v>
      </c>
      <c r="Q157" s="111">
        <v>2</v>
      </c>
      <c r="R157" s="111">
        <v>0</v>
      </c>
      <c r="S157" s="106">
        <v>930</v>
      </c>
      <c r="T157" s="106">
        <v>0</v>
      </c>
      <c r="U157" s="111">
        <v>9500</v>
      </c>
      <c r="V157" s="106">
        <v>1800</v>
      </c>
      <c r="W157" s="108">
        <v>20</v>
      </c>
      <c r="X157" s="108">
        <v>10</v>
      </c>
      <c r="Y157" s="108">
        <v>0</v>
      </c>
      <c r="Z157" s="108">
        <v>0</v>
      </c>
      <c r="AA157" s="109">
        <v>0</v>
      </c>
    </row>
    <row r="158" spans="1:27" x14ac:dyDescent="0.25">
      <c r="A158" s="4">
        <f t="shared" si="30"/>
        <v>0</v>
      </c>
      <c r="B158" s="112" t="s">
        <v>18</v>
      </c>
      <c r="C158" s="112"/>
      <c r="D158" s="87"/>
      <c r="E158" s="86"/>
      <c r="F158" s="87"/>
      <c r="G158" s="86"/>
      <c r="H158" s="87"/>
      <c r="I158" s="86"/>
      <c r="J158" s="87"/>
      <c r="K158" s="87"/>
      <c r="L158" s="87"/>
      <c r="M158" s="87"/>
      <c r="N158" s="86"/>
      <c r="O158" s="86"/>
      <c r="P158" s="86"/>
      <c r="Q158" s="87"/>
      <c r="R158" s="87"/>
      <c r="S158" s="87"/>
      <c r="T158" s="87"/>
      <c r="U158" s="95"/>
      <c r="V158" s="95"/>
      <c r="W158" s="86"/>
      <c r="X158" s="86"/>
      <c r="Y158" s="87"/>
      <c r="Z158" s="87"/>
      <c r="AA158" s="96"/>
    </row>
    <row r="159" spans="1:27" s="82" customFormat="1" x14ac:dyDescent="0.25">
      <c r="A159" s="81">
        <f t="shared" si="30"/>
        <v>0</v>
      </c>
      <c r="B159" s="117" t="s">
        <v>19</v>
      </c>
      <c r="C159" s="117"/>
      <c r="D159" s="88"/>
      <c r="E159" s="89"/>
      <c r="F159" s="89"/>
      <c r="G159" s="89"/>
      <c r="H159" s="93"/>
      <c r="I159" s="93"/>
      <c r="J159" s="93"/>
      <c r="K159" s="93"/>
      <c r="L159" s="93"/>
      <c r="M159" s="93"/>
      <c r="N159" s="89"/>
      <c r="O159" s="93"/>
      <c r="P159" s="93"/>
      <c r="Q159" s="89"/>
      <c r="R159" s="89"/>
      <c r="S159" s="89"/>
      <c r="T159" s="89"/>
      <c r="U159" s="89"/>
      <c r="V159" s="89"/>
      <c r="W159" s="90"/>
      <c r="X159" s="90"/>
      <c r="Y159" s="91"/>
      <c r="Z159" s="90"/>
      <c r="AA159" s="91"/>
    </row>
    <row r="160" spans="1:27" ht="13.8" x14ac:dyDescent="0.25">
      <c r="A160" s="4">
        <f>AVERAGE(A148:A159)</f>
        <v>6050.416666666667</v>
      </c>
      <c r="B160" s="7" t="s">
        <v>23</v>
      </c>
      <c r="C160" s="4"/>
      <c r="D160" s="4">
        <f t="shared" ref="D160:N160" si="31">SUM(D148:D159)</f>
        <v>31739</v>
      </c>
      <c r="E160" s="94">
        <f t="shared" si="31"/>
        <v>4367</v>
      </c>
      <c r="F160" s="94">
        <f t="shared" si="31"/>
        <v>22150</v>
      </c>
      <c r="G160" s="94">
        <f t="shared" si="31"/>
        <v>4104</v>
      </c>
      <c r="H160" s="94">
        <f t="shared" si="31"/>
        <v>8895</v>
      </c>
      <c r="I160" s="94">
        <f t="shared" si="31"/>
        <v>1350</v>
      </c>
      <c r="J160" s="94">
        <f t="shared" si="31"/>
        <v>0</v>
      </c>
      <c r="K160" s="94">
        <f t="shared" si="31"/>
        <v>0</v>
      </c>
      <c r="L160" s="94">
        <f t="shared" si="31"/>
        <v>541</v>
      </c>
      <c r="M160" s="94">
        <f t="shared" si="31"/>
        <v>155</v>
      </c>
      <c r="N160" s="94">
        <f t="shared" si="31"/>
        <v>0</v>
      </c>
      <c r="O160" s="94">
        <f>SUM(O148:O159)</f>
        <v>240</v>
      </c>
      <c r="P160" s="94">
        <f>SUM(P148:P159)</f>
        <v>88</v>
      </c>
      <c r="Q160" s="94">
        <f t="shared" ref="Q160:S160" si="32">SUM(Q148:Q159)</f>
        <v>18</v>
      </c>
      <c r="R160" s="94">
        <f t="shared" si="32"/>
        <v>0</v>
      </c>
      <c r="S160" s="94">
        <f t="shared" si="32"/>
        <v>8373</v>
      </c>
      <c r="T160" s="94">
        <f>SUM(T148:T159)</f>
        <v>50</v>
      </c>
      <c r="U160" s="94">
        <f>SUM(U148:U159)</f>
        <v>92550</v>
      </c>
      <c r="V160" s="94">
        <f t="shared" ref="V160:X160" si="33">SUM(V148:V159)</f>
        <v>18000</v>
      </c>
      <c r="W160" s="94">
        <f t="shared" si="33"/>
        <v>315</v>
      </c>
      <c r="X160" s="94">
        <f t="shared" si="33"/>
        <v>192</v>
      </c>
      <c r="Y160" s="94">
        <f>SUM(Y148:Y159)</f>
        <v>0</v>
      </c>
      <c r="Z160" s="94">
        <f t="shared" ref="Z160" si="34">SUM(Z148:Z159)</f>
        <v>10</v>
      </c>
      <c r="AA160" s="57">
        <f>SUM(AA148:AA159)</f>
        <v>0</v>
      </c>
    </row>
    <row r="161" spans="1:27" x14ac:dyDescent="0.25">
      <c r="A161" s="4">
        <f>SUM(A148:A159)</f>
        <v>72605</v>
      </c>
      <c r="B161" s="7" t="s">
        <v>2</v>
      </c>
      <c r="C161" s="4">
        <f>SUM(D160:I160,Q160:Z160)</f>
        <v>192113</v>
      </c>
      <c r="D161" s="4" t="s">
        <v>6</v>
      </c>
      <c r="E161" s="112"/>
      <c r="F161" s="112"/>
      <c r="G161" s="4">
        <f>SUM(M160:N160)</f>
        <v>155</v>
      </c>
      <c r="H161" s="112" t="s">
        <v>21</v>
      </c>
      <c r="I161" s="112"/>
      <c r="J161" s="6"/>
      <c r="K161" s="113" t="s">
        <v>2</v>
      </c>
      <c r="L161" s="113"/>
      <c r="M161" s="113"/>
      <c r="N161" s="113"/>
      <c r="O161" s="113">
        <f>SUM(R160:Z160,D160:L160)</f>
        <v>192636</v>
      </c>
      <c r="P161" s="113"/>
      <c r="Q161" s="112"/>
      <c r="R161" s="112"/>
      <c r="S161" s="112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115" t="s">
        <v>54</v>
      </c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</row>
    <row r="164" spans="1:27" x14ac:dyDescent="0.25">
      <c r="A164" s="114" t="s">
        <v>22</v>
      </c>
      <c r="B164" s="114" t="s">
        <v>23</v>
      </c>
      <c r="C164" s="114"/>
      <c r="D164" s="114" t="s">
        <v>24</v>
      </c>
      <c r="E164" s="116" t="s">
        <v>35</v>
      </c>
      <c r="F164" s="114" t="s">
        <v>25</v>
      </c>
      <c r="G164" s="114" t="s">
        <v>26</v>
      </c>
      <c r="H164" s="114" t="s">
        <v>27</v>
      </c>
      <c r="I164" s="114" t="s">
        <v>28</v>
      </c>
      <c r="J164" s="114" t="s">
        <v>3</v>
      </c>
      <c r="K164" s="114" t="s">
        <v>4</v>
      </c>
      <c r="L164" s="114" t="s">
        <v>7</v>
      </c>
      <c r="M164" s="114" t="s">
        <v>37</v>
      </c>
      <c r="N164" s="114" t="s">
        <v>38</v>
      </c>
      <c r="O164" s="114" t="s">
        <v>0</v>
      </c>
      <c r="P164" s="114" t="s">
        <v>1</v>
      </c>
      <c r="Q164" s="114" t="s">
        <v>5</v>
      </c>
      <c r="R164" s="114" t="s">
        <v>36</v>
      </c>
      <c r="S164" s="114" t="s">
        <v>29</v>
      </c>
      <c r="T164" s="1" t="s">
        <v>39</v>
      </c>
      <c r="U164" s="1" t="s">
        <v>43</v>
      </c>
      <c r="V164" s="114" t="s">
        <v>30</v>
      </c>
      <c r="W164" s="114" t="s">
        <v>31</v>
      </c>
      <c r="X164" s="114" t="s">
        <v>32</v>
      </c>
      <c r="Y164" s="114" t="s">
        <v>33</v>
      </c>
      <c r="Z164" s="114" t="s">
        <v>34</v>
      </c>
      <c r="AA164" s="2" t="s">
        <v>40</v>
      </c>
    </row>
    <row r="165" spans="1:27" x14ac:dyDescent="0.25">
      <c r="A165" s="114"/>
      <c r="B165" s="114"/>
      <c r="C165" s="114"/>
      <c r="D165" s="114"/>
      <c r="E165" s="116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"/>
      <c r="U165" s="1" t="s">
        <v>44</v>
      </c>
      <c r="V165" s="114"/>
      <c r="W165" s="114"/>
      <c r="X165" s="114"/>
      <c r="Y165" s="114"/>
      <c r="Z165" s="114"/>
      <c r="AA165" s="3"/>
    </row>
    <row r="166" spans="1:27" ht="14.4" x14ac:dyDescent="0.25">
      <c r="A166" s="4">
        <f t="shared" ref="A166:A177" si="35">SUM(D166:J166)</f>
        <v>0</v>
      </c>
      <c r="B166" s="112" t="s">
        <v>8</v>
      </c>
      <c r="C166" s="112"/>
      <c r="D166" s="38"/>
      <c r="E166" s="37"/>
      <c r="F166" s="38"/>
      <c r="G166" s="37"/>
      <c r="H166" s="38"/>
      <c r="I166" s="37"/>
      <c r="J166" s="37"/>
      <c r="K166" s="37"/>
      <c r="L166" s="37"/>
      <c r="M166" s="38"/>
      <c r="N166" s="38"/>
      <c r="O166" s="38"/>
      <c r="P166" s="37"/>
      <c r="Q166" s="37"/>
      <c r="R166" s="37"/>
      <c r="S166" s="37"/>
      <c r="T166" s="37"/>
      <c r="U166" s="37"/>
      <c r="V166" s="38"/>
      <c r="W166" s="38"/>
      <c r="X166" s="37"/>
      <c r="Y166" s="37"/>
      <c r="Z166" s="36"/>
      <c r="AA166" s="35"/>
    </row>
    <row r="167" spans="1:27" ht="14.4" x14ac:dyDescent="0.25">
      <c r="A167" s="4">
        <f t="shared" si="35"/>
        <v>0</v>
      </c>
      <c r="B167" s="112" t="s">
        <v>9</v>
      </c>
      <c r="C167" s="112"/>
      <c r="D167" s="38"/>
      <c r="E167" s="37"/>
      <c r="F167" s="38"/>
      <c r="G167" s="37"/>
      <c r="H167" s="38"/>
      <c r="I167" s="37"/>
      <c r="J167" s="37"/>
      <c r="K167" s="37"/>
      <c r="L167" s="37"/>
      <c r="M167" s="38"/>
      <c r="N167" s="38"/>
      <c r="O167" s="38"/>
      <c r="P167" s="37"/>
      <c r="Q167" s="37"/>
      <c r="R167" s="37"/>
      <c r="S167" s="37"/>
      <c r="T167" s="37"/>
      <c r="U167" s="37"/>
      <c r="V167" s="38"/>
      <c r="W167" s="38"/>
      <c r="X167" s="37"/>
      <c r="Y167" s="37"/>
      <c r="Z167" s="36"/>
      <c r="AA167" s="3"/>
    </row>
    <row r="168" spans="1:27" x14ac:dyDescent="0.25">
      <c r="A168" s="4">
        <f t="shared" si="35"/>
        <v>0</v>
      </c>
      <c r="B168" s="112" t="s">
        <v>10</v>
      </c>
      <c r="C168" s="112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112" t="s">
        <v>11</v>
      </c>
      <c r="C169" s="112"/>
      <c r="D169" s="54"/>
      <c r="E169" s="52"/>
      <c r="F169" s="54"/>
      <c r="G169" s="52"/>
      <c r="H169" s="54"/>
      <c r="I169" s="52"/>
      <c r="J169" s="54"/>
      <c r="K169" s="54"/>
      <c r="L169" s="54"/>
      <c r="M169" s="54"/>
      <c r="N169" s="52"/>
      <c r="O169" s="52"/>
      <c r="P169" s="52"/>
      <c r="Q169" s="54"/>
      <c r="R169" s="54"/>
      <c r="S169" s="54"/>
      <c r="T169" s="54"/>
      <c r="U169" s="54"/>
      <c r="V169" s="54"/>
      <c r="W169" s="52"/>
      <c r="X169" s="52"/>
      <c r="Y169" s="54"/>
      <c r="Z169" s="54"/>
      <c r="AA169" s="53"/>
    </row>
    <row r="170" spans="1:27" ht="14.4" x14ac:dyDescent="0.25">
      <c r="A170" s="4">
        <f t="shared" si="35"/>
        <v>0</v>
      </c>
      <c r="B170" s="112" t="s">
        <v>12</v>
      </c>
      <c r="C170" s="112"/>
      <c r="D170" s="54"/>
      <c r="E170" s="52"/>
      <c r="F170" s="54"/>
      <c r="G170" s="52"/>
      <c r="H170" s="54"/>
      <c r="I170" s="52"/>
      <c r="J170" s="54"/>
      <c r="K170" s="54"/>
      <c r="L170" s="54"/>
      <c r="M170" s="54"/>
      <c r="N170" s="52"/>
      <c r="O170" s="52"/>
      <c r="P170" s="52"/>
      <c r="Q170" s="54"/>
      <c r="R170" s="54"/>
      <c r="S170" s="54"/>
      <c r="T170" s="54"/>
      <c r="U170" s="54"/>
      <c r="V170" s="54"/>
      <c r="W170" s="52"/>
      <c r="X170" s="52"/>
      <c r="Y170" s="54"/>
      <c r="Z170" s="54"/>
      <c r="AA170" s="53"/>
    </row>
    <row r="171" spans="1:27" ht="14.4" x14ac:dyDescent="0.25">
      <c r="A171" s="4">
        <f t="shared" si="35"/>
        <v>0</v>
      </c>
      <c r="B171" s="112" t="s">
        <v>13</v>
      </c>
      <c r="C171" s="112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112" t="s">
        <v>14</v>
      </c>
      <c r="C172" s="112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112" t="s">
        <v>15</v>
      </c>
      <c r="C173" s="112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3"/>
    </row>
    <row r="174" spans="1:27" ht="14.4" x14ac:dyDescent="0.25">
      <c r="A174" s="4">
        <f t="shared" si="35"/>
        <v>0</v>
      </c>
      <c r="B174" s="112" t="s">
        <v>16</v>
      </c>
      <c r="C174" s="112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3"/>
    </row>
    <row r="175" spans="1:27" ht="14.4" x14ac:dyDescent="0.25">
      <c r="A175" s="4">
        <f t="shared" si="35"/>
        <v>0</v>
      </c>
      <c r="B175" s="112" t="s">
        <v>17</v>
      </c>
      <c r="C175" s="112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3"/>
    </row>
    <row r="176" spans="1:27" ht="14.4" x14ac:dyDescent="0.25">
      <c r="A176" s="4">
        <f t="shared" si="35"/>
        <v>0</v>
      </c>
      <c r="B176" s="112" t="s">
        <v>18</v>
      </c>
      <c r="C176" s="11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3"/>
    </row>
    <row r="177" spans="1:27" ht="14.4" x14ac:dyDescent="0.25">
      <c r="A177" s="4">
        <f t="shared" si="35"/>
        <v>0</v>
      </c>
      <c r="B177" s="112" t="s">
        <v>19</v>
      </c>
      <c r="C177" s="112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41"/>
      <c r="T177" s="33"/>
      <c r="U177" s="33"/>
      <c r="V177" s="33"/>
      <c r="W177" s="33"/>
      <c r="X177" s="33"/>
      <c r="Y177" s="33"/>
      <c r="Z177" s="33"/>
      <c r="AA177" s="32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112"/>
      <c r="F179" s="112"/>
      <c r="G179" s="4">
        <f>SUM(M178:N178)</f>
        <v>0</v>
      </c>
      <c r="H179" s="112" t="s">
        <v>21</v>
      </c>
      <c r="I179" s="112"/>
      <c r="J179" s="6"/>
      <c r="K179" s="113" t="s">
        <v>2</v>
      </c>
      <c r="L179" s="113"/>
      <c r="M179" s="113"/>
      <c r="N179" s="113"/>
      <c r="O179" s="113">
        <f>SUM(R178:Z178,D178:L178)</f>
        <v>0</v>
      </c>
      <c r="P179" s="113"/>
      <c r="Q179" s="112"/>
      <c r="R179" s="112"/>
      <c r="S179" s="112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115" t="s">
        <v>42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</row>
    <row r="182" spans="1:27" x14ac:dyDescent="0.25">
      <c r="A182" s="114" t="s">
        <v>22</v>
      </c>
      <c r="B182" s="114" t="s">
        <v>23</v>
      </c>
      <c r="C182" s="114"/>
      <c r="D182" s="114" t="s">
        <v>24</v>
      </c>
      <c r="E182" s="116" t="s">
        <v>35</v>
      </c>
      <c r="F182" s="114" t="s">
        <v>25</v>
      </c>
      <c r="G182" s="114" t="s">
        <v>26</v>
      </c>
      <c r="H182" s="114" t="s">
        <v>27</v>
      </c>
      <c r="I182" s="114" t="s">
        <v>28</v>
      </c>
      <c r="J182" s="114" t="s">
        <v>3</v>
      </c>
      <c r="K182" s="114" t="s">
        <v>4</v>
      </c>
      <c r="L182" s="114" t="s">
        <v>7</v>
      </c>
      <c r="M182" s="114">
        <v>10</v>
      </c>
      <c r="N182" s="114" t="s">
        <v>38</v>
      </c>
      <c r="O182" s="114" t="s">
        <v>0</v>
      </c>
      <c r="P182" s="114" t="s">
        <v>1</v>
      </c>
      <c r="Q182" s="114" t="s">
        <v>5</v>
      </c>
      <c r="R182" s="114" t="s">
        <v>36</v>
      </c>
      <c r="S182" s="114" t="s">
        <v>29</v>
      </c>
      <c r="T182" s="1" t="s">
        <v>39</v>
      </c>
      <c r="U182" s="1" t="s">
        <v>43</v>
      </c>
      <c r="V182" s="114" t="s">
        <v>30</v>
      </c>
      <c r="W182" s="114" t="s">
        <v>31</v>
      </c>
      <c r="X182" s="114" t="s">
        <v>32</v>
      </c>
      <c r="Y182" s="114" t="s">
        <v>33</v>
      </c>
      <c r="Z182" s="114" t="s">
        <v>34</v>
      </c>
      <c r="AA182" s="2" t="s">
        <v>40</v>
      </c>
    </row>
    <row r="183" spans="1:27" x14ac:dyDescent="0.25">
      <c r="A183" s="114"/>
      <c r="B183" s="114"/>
      <c r="C183" s="114"/>
      <c r="D183" s="114"/>
      <c r="E183" s="116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"/>
      <c r="U183" s="1" t="s">
        <v>46</v>
      </c>
      <c r="V183" s="114"/>
      <c r="W183" s="114"/>
      <c r="X183" s="114"/>
      <c r="Y183" s="114"/>
      <c r="Z183" s="114"/>
      <c r="AA183" s="3"/>
    </row>
    <row r="184" spans="1:27" x14ac:dyDescent="0.25">
      <c r="A184" s="4">
        <f>AVERAGE(A178,A160,A142,A124,A88,,A70,A52,A34,A16,A106)</f>
        <v>2462.060606060606</v>
      </c>
      <c r="B184" s="7" t="s">
        <v>20</v>
      </c>
      <c r="C184" s="4"/>
      <c r="D184" s="4">
        <f>SUM(D178,D16,,D34,,D52,D70,D88,D124,D142,D160,D106)</f>
        <v>39081</v>
      </c>
      <c r="E184" s="4">
        <f>SUM(E178,E160,E142,E124,E88,,E70,E52,,E34,,E16,E106)</f>
        <v>39612</v>
      </c>
      <c r="F184" s="4">
        <f>SUM(F178,F160,F142,F124,F88,,F70,F52,F34,F16,F106)</f>
        <v>120555</v>
      </c>
      <c r="G184" s="4">
        <f>SUM(G178,G160,G142,G124,G88,G70,G52,G34,G16,G106)</f>
        <v>41352</v>
      </c>
      <c r="H184" s="4">
        <f>SUM(H178,H160,H142,H124,H88,H70,H52,H34,H16,H106)</f>
        <v>17475</v>
      </c>
      <c r="I184" s="4">
        <f>SUM(I178,I160,I142,I124,I88,I70,I52,I34,I16,I106)</f>
        <v>38491</v>
      </c>
      <c r="J184" s="4">
        <f>SUM(J178,J160,J142,J124,J88,J70,J52,J34,J16,J106)</f>
        <v>28426</v>
      </c>
      <c r="K184" s="4">
        <f>SUM(K178,K160,K142,K124,K88,K70,K34,,K16,K106)</f>
        <v>0</v>
      </c>
      <c r="L184" s="4">
        <f>SUM(L178,L160,L142,L124,L88,L70,L52,L34,L16,L106)</f>
        <v>541</v>
      </c>
      <c r="M184" s="4">
        <f>SUM(M178,M160,M142,M124,M88,M70,M52,M34,M16,M106)</f>
        <v>24525</v>
      </c>
      <c r="N184" s="4">
        <f>SUM(N178,N160,N142,N124,N88,N70,N52,N34,N16,N106)</f>
        <v>31546</v>
      </c>
      <c r="O184" s="4">
        <f>SUM(O178,O160,O142,O124,O88,O70,O52,O34,O16,O106)</f>
        <v>11568</v>
      </c>
      <c r="P184" s="4">
        <f>SUM(P178,P160,P142,P124,P88,P70,P34,P16,P106)</f>
        <v>1099</v>
      </c>
      <c r="Q184" s="4">
        <f>SUM(Q178,Q160,Q142,Q124,Q88,Q70,Q52,Q34,Q16,Q106)</f>
        <v>656</v>
      </c>
      <c r="R184" s="4">
        <f>SUM(R178,R160,R142,R124,R88,R70,R52,R34,R16,R106)</f>
        <v>756231</v>
      </c>
      <c r="S184" s="4">
        <f>SUM(S178,S160,S142,S124,S88,S70,S52,S34,S16,S106)</f>
        <v>87496</v>
      </c>
      <c r="T184" s="4">
        <f>SUM(T178,T160,T142,T88,T70,T52,T34,T16,T124,T106)</f>
        <v>96914</v>
      </c>
      <c r="U184" s="4">
        <f>SUM(U178,U160,U142,U124,U106,U88,U70,U52,U34,U16)</f>
        <v>2404817</v>
      </c>
      <c r="V184" s="4">
        <f t="shared" ref="V184:AA184" si="37">SUM(V178,V160,V142,V124,V88,V70,V52,V34,V16,V106)</f>
        <v>18520</v>
      </c>
      <c r="W184" s="4">
        <f t="shared" si="37"/>
        <v>315</v>
      </c>
      <c r="X184" s="4">
        <f t="shared" si="37"/>
        <v>54656</v>
      </c>
      <c r="Y184" s="4">
        <f t="shared" si="37"/>
        <v>201628</v>
      </c>
      <c r="Z184" s="4">
        <f t="shared" si="37"/>
        <v>648</v>
      </c>
      <c r="AA184" s="3">
        <f t="shared" si="37"/>
        <v>670</v>
      </c>
    </row>
    <row r="185" spans="1:27" x14ac:dyDescent="0.25">
      <c r="A185" s="4">
        <f>SUM(D184:J184)</f>
        <v>324992</v>
      </c>
      <c r="B185" s="7" t="s">
        <v>2</v>
      </c>
      <c r="C185" s="4">
        <f>SUM(D184:L184)</f>
        <v>325533</v>
      </c>
      <c r="D185" s="4" t="s">
        <v>6</v>
      </c>
      <c r="E185" s="112"/>
      <c r="F185" s="112"/>
      <c r="G185" s="4">
        <f>SUM(M184:N184)</f>
        <v>56071</v>
      </c>
      <c r="H185" s="112" t="s">
        <v>21</v>
      </c>
      <c r="I185" s="112"/>
      <c r="J185" s="6"/>
      <c r="K185" s="113" t="s">
        <v>2</v>
      </c>
      <c r="L185" s="113"/>
      <c r="M185" s="113"/>
      <c r="N185" s="113"/>
      <c r="O185" s="113">
        <f>SUM(Q184:Z184,D184:L184,T185)</f>
        <v>3947414</v>
      </c>
      <c r="P185" s="113"/>
      <c r="Q185" s="112"/>
      <c r="R185" s="112"/>
      <c r="S185" s="112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2025-11-07T22:21:30Z</dcterms:modified>
</cp:coreProperties>
</file>