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56" documentId="8_{E9EFFCA2-421E-48AF-81A6-A009FC40DBA6}" xr6:coauthVersionLast="47" xr6:coauthVersionMax="47" xr10:uidLastSave="{8503A85C-5C5E-4428-8C09-8576A9FCBCBF}"/>
  <bookViews>
    <workbookView xWindow="-108" yWindow="-108" windowWidth="23256" windowHeight="12456" xr2:uid="{00000000-000D-0000-FFFF-FFFF00000000}"/>
  </bookViews>
  <sheets>
    <sheet name="Table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1" l="1"/>
  <c r="Z16" i="1"/>
  <c r="Q16" i="1"/>
  <c r="T16" i="1"/>
  <c r="X16" i="1"/>
  <c r="R16" i="1"/>
  <c r="S16" i="1"/>
  <c r="U16" i="1"/>
  <c r="D16" i="1"/>
  <c r="E16" i="1"/>
  <c r="F16" i="1"/>
  <c r="G16" i="1"/>
  <c r="H16" i="1"/>
  <c r="I16" i="1"/>
  <c r="J16" i="1"/>
  <c r="K16" i="1"/>
  <c r="L16" i="1"/>
  <c r="V16" i="1"/>
  <c r="W16" i="1"/>
  <c r="O17" i="1"/>
  <c r="M16" i="1"/>
  <c r="N16" i="1"/>
  <c r="O16" i="1"/>
  <c r="P16" i="1"/>
  <c r="U52" i="1"/>
  <c r="U106" i="1"/>
  <c r="U124" i="1"/>
  <c r="U70" i="1"/>
  <c r="U160" i="1"/>
  <c r="U184" i="1"/>
  <c r="U142" i="1"/>
  <c r="U88" i="1"/>
  <c r="U34" i="1"/>
  <c r="Q178" i="1"/>
  <c r="Q160" i="1"/>
  <c r="Q142" i="1"/>
  <c r="Q124" i="1"/>
  <c r="Q52" i="1"/>
  <c r="Q106" i="1"/>
  <c r="Q184" i="1"/>
  <c r="Q70" i="1"/>
  <c r="Q34" i="1"/>
  <c r="R178" i="1"/>
  <c r="R160" i="1"/>
  <c r="R142" i="1"/>
  <c r="R124" i="1"/>
  <c r="R52" i="1"/>
  <c r="R106" i="1"/>
  <c r="R184" i="1"/>
  <c r="R70" i="1"/>
  <c r="R34" i="1"/>
  <c r="S178" i="1"/>
  <c r="S160" i="1"/>
  <c r="S142" i="1"/>
  <c r="S124" i="1"/>
  <c r="S52" i="1"/>
  <c r="S106" i="1"/>
  <c r="S184" i="1"/>
  <c r="S70" i="1"/>
  <c r="S34" i="1"/>
  <c r="T178" i="1"/>
  <c r="T160" i="1"/>
  <c r="T142" i="1"/>
  <c r="T70" i="1"/>
  <c r="T52" i="1"/>
  <c r="D52" i="1"/>
  <c r="E52" i="1"/>
  <c r="F52" i="1"/>
  <c r="G52" i="1"/>
  <c r="G106" i="1"/>
  <c r="G178" i="1"/>
  <c r="G124" i="1"/>
  <c r="G70" i="1"/>
  <c r="G160" i="1"/>
  <c r="G184" i="1"/>
  <c r="H52" i="1"/>
  <c r="H106" i="1"/>
  <c r="H178" i="1"/>
  <c r="H124" i="1"/>
  <c r="H160" i="1"/>
  <c r="H184" i="1"/>
  <c r="H70" i="1"/>
  <c r="I52" i="1"/>
  <c r="J52" i="1"/>
  <c r="J106" i="1"/>
  <c r="J178" i="1"/>
  <c r="J124" i="1"/>
  <c r="J160" i="1"/>
  <c r="J184" i="1"/>
  <c r="J70" i="1"/>
  <c r="K52" i="1"/>
  <c r="L52" i="1"/>
  <c r="L106" i="1"/>
  <c r="L178" i="1"/>
  <c r="L124" i="1"/>
  <c r="L160" i="1"/>
  <c r="L184" i="1"/>
  <c r="L70" i="1"/>
  <c r="V52" i="1"/>
  <c r="W52" i="1"/>
  <c r="X52" i="1"/>
  <c r="Y52" i="1"/>
  <c r="Z52" i="1"/>
  <c r="C53" i="1"/>
  <c r="X106" i="1"/>
  <c r="X178" i="1"/>
  <c r="X124" i="1"/>
  <c r="X160" i="1"/>
  <c r="X184" i="1"/>
  <c r="X70" i="1"/>
  <c r="Y106" i="1"/>
  <c r="Y178" i="1"/>
  <c r="Y124" i="1"/>
  <c r="Y70" i="1"/>
  <c r="Y160" i="1"/>
  <c r="Y184" i="1"/>
  <c r="T34" i="1"/>
  <c r="T124" i="1"/>
  <c r="T106" i="1"/>
  <c r="T184" i="1"/>
  <c r="V124" i="1"/>
  <c r="V160" i="1"/>
  <c r="V106" i="1"/>
  <c r="V184" i="1"/>
  <c r="W124" i="1"/>
  <c r="W160" i="1"/>
  <c r="W106" i="1"/>
  <c r="W184" i="1"/>
  <c r="Z124" i="1"/>
  <c r="D124" i="1"/>
  <c r="E124" i="1"/>
  <c r="E160" i="1"/>
  <c r="E106" i="1"/>
  <c r="E184" i="1"/>
  <c r="F124" i="1"/>
  <c r="F160" i="1"/>
  <c r="F106" i="1"/>
  <c r="F184" i="1"/>
  <c r="I124" i="1"/>
  <c r="I160" i="1"/>
  <c r="I106" i="1"/>
  <c r="I184" i="1"/>
  <c r="K124" i="1"/>
  <c r="K160" i="1"/>
  <c r="K106" i="1"/>
  <c r="K184" i="1"/>
  <c r="V178" i="1"/>
  <c r="V142" i="1"/>
  <c r="V70" i="1"/>
  <c r="V34" i="1"/>
  <c r="W178" i="1"/>
  <c r="W142" i="1"/>
  <c r="W70" i="1"/>
  <c r="W34" i="1"/>
  <c r="X142" i="1"/>
  <c r="X34" i="1"/>
  <c r="Y142" i="1"/>
  <c r="Y34" i="1"/>
  <c r="Z178" i="1"/>
  <c r="Z160" i="1"/>
  <c r="Z70" i="1"/>
  <c r="Z106" i="1"/>
  <c r="Z184" i="1"/>
  <c r="Z142" i="1"/>
  <c r="Z34" i="1"/>
  <c r="D178" i="1"/>
  <c r="D34" i="1"/>
  <c r="D106" i="1"/>
  <c r="D70" i="1"/>
  <c r="D160" i="1"/>
  <c r="D142" i="1"/>
  <c r="E178" i="1"/>
  <c r="E142" i="1"/>
  <c r="E70" i="1"/>
  <c r="E34" i="1"/>
  <c r="F178" i="1"/>
  <c r="F142" i="1"/>
  <c r="F70" i="1"/>
  <c r="D184" i="1"/>
  <c r="I70" i="1"/>
  <c r="K70" i="1"/>
  <c r="F34" i="1"/>
  <c r="G142" i="1"/>
  <c r="G34" i="1"/>
  <c r="H142" i="1"/>
  <c r="H34" i="1"/>
  <c r="I178" i="1"/>
  <c r="I142" i="1"/>
  <c r="I34" i="1"/>
  <c r="J142" i="1"/>
  <c r="J34" i="1"/>
  <c r="K178" i="1"/>
  <c r="K142" i="1"/>
  <c r="K34" i="1"/>
  <c r="L142" i="1"/>
  <c r="L34" i="1"/>
  <c r="AA178" i="1"/>
  <c r="P178" i="1"/>
  <c r="O178" i="1"/>
  <c r="N178" i="1"/>
  <c r="M178" i="1"/>
  <c r="AA124" i="1"/>
  <c r="AA52" i="1"/>
  <c r="AA160" i="1"/>
  <c r="AA106" i="1"/>
  <c r="AA184" i="1"/>
  <c r="AA70" i="1"/>
  <c r="P124" i="1"/>
  <c r="P160" i="1"/>
  <c r="P106" i="1"/>
  <c r="P184" i="1"/>
  <c r="O124" i="1"/>
  <c r="O52" i="1"/>
  <c r="O160" i="1"/>
  <c r="O106" i="1"/>
  <c r="O184" i="1"/>
  <c r="N124" i="1"/>
  <c r="M124" i="1"/>
  <c r="G125" i="1"/>
  <c r="M52" i="1"/>
  <c r="N52" i="1"/>
  <c r="G53" i="1"/>
  <c r="N106" i="1"/>
  <c r="N70" i="1"/>
  <c r="N160" i="1"/>
  <c r="N184" i="1"/>
  <c r="M160" i="1"/>
  <c r="M142" i="1"/>
  <c r="M70" i="1"/>
  <c r="M34" i="1"/>
  <c r="M106" i="1"/>
  <c r="G107" i="1"/>
  <c r="G71" i="1"/>
  <c r="N142" i="1"/>
  <c r="N34" i="1"/>
  <c r="A94" i="1"/>
  <c r="A95" i="1"/>
  <c r="A97" i="1"/>
  <c r="A98" i="1"/>
  <c r="A99" i="1"/>
  <c r="A100" i="1"/>
  <c r="A101" i="1"/>
  <c r="A102" i="1"/>
  <c r="A103" i="1"/>
  <c r="A104" i="1"/>
  <c r="A96" i="1"/>
  <c r="A105" i="1"/>
  <c r="A107" i="1"/>
  <c r="A177" i="1"/>
  <c r="A176" i="1"/>
  <c r="A175" i="1"/>
  <c r="A174" i="1"/>
  <c r="A173" i="1"/>
  <c r="A172" i="1"/>
  <c r="A171" i="1"/>
  <c r="A170" i="1"/>
  <c r="A169" i="1"/>
  <c r="A168" i="1"/>
  <c r="A166" i="1"/>
  <c r="A167" i="1"/>
  <c r="A179" i="1"/>
  <c r="G161" i="1"/>
  <c r="A159" i="1"/>
  <c r="A158" i="1"/>
  <c r="A157" i="1"/>
  <c r="A155" i="1"/>
  <c r="A156" i="1"/>
  <c r="A148" i="1"/>
  <c r="A149" i="1"/>
  <c r="A150" i="1"/>
  <c r="A151" i="1"/>
  <c r="A152" i="1"/>
  <c r="A153" i="1"/>
  <c r="A154" i="1"/>
  <c r="A160" i="1"/>
  <c r="A49" i="1"/>
  <c r="A50" i="1"/>
  <c r="A40" i="1"/>
  <c r="A41" i="1"/>
  <c r="A42" i="1"/>
  <c r="A43" i="1"/>
  <c r="A44" i="1"/>
  <c r="A45" i="1"/>
  <c r="A46" i="1"/>
  <c r="A47" i="1"/>
  <c r="A48" i="1"/>
  <c r="A51" i="1"/>
  <c r="A52" i="1"/>
  <c r="A14" i="1"/>
  <c r="A15" i="1"/>
  <c r="A4" i="1"/>
  <c r="A5" i="1"/>
  <c r="A6" i="1"/>
  <c r="A7" i="1"/>
  <c r="A8" i="1"/>
  <c r="A9" i="1"/>
  <c r="A10" i="1"/>
  <c r="A11" i="1"/>
  <c r="A12" i="1"/>
  <c r="A13" i="1"/>
  <c r="A16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106" i="1"/>
  <c r="A119" i="1"/>
  <c r="A120" i="1"/>
  <c r="A112" i="1"/>
  <c r="A115" i="1"/>
  <c r="AA142" i="1"/>
  <c r="P142" i="1"/>
  <c r="O142" i="1"/>
  <c r="G143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42" i="1"/>
  <c r="A123" i="1"/>
  <c r="A122" i="1"/>
  <c r="A121" i="1"/>
  <c r="A118" i="1"/>
  <c r="A117" i="1"/>
  <c r="A116" i="1"/>
  <c r="A114" i="1"/>
  <c r="A113" i="1"/>
  <c r="A124" i="1"/>
  <c r="A184" i="1"/>
  <c r="A87" i="1"/>
  <c r="A86" i="1"/>
  <c r="A85" i="1"/>
  <c r="A84" i="1"/>
  <c r="A83" i="1"/>
  <c r="A82" i="1"/>
  <c r="A81" i="1"/>
  <c r="A80" i="1"/>
  <c r="A79" i="1"/>
  <c r="A76" i="1"/>
  <c r="A77" i="1"/>
  <c r="A78" i="1"/>
  <c r="A88" i="1"/>
  <c r="P70" i="1"/>
  <c r="P34" i="1"/>
  <c r="O70" i="1"/>
  <c r="O34" i="1"/>
  <c r="A71" i="1"/>
  <c r="P52" i="1"/>
  <c r="A53" i="1"/>
  <c r="A178" i="1"/>
  <c r="AA34" i="1"/>
  <c r="G35" i="1"/>
  <c r="A33" i="1"/>
  <c r="A32" i="1"/>
  <c r="A31" i="1"/>
  <c r="A30" i="1"/>
  <c r="A29" i="1"/>
  <c r="A28" i="1"/>
  <c r="A27" i="1"/>
  <c r="A26" i="1"/>
  <c r="A25" i="1"/>
  <c r="A24" i="1"/>
  <c r="A23" i="1"/>
  <c r="A22" i="1"/>
  <c r="G89" i="1"/>
  <c r="O89" i="1"/>
  <c r="A89" i="1"/>
  <c r="C89" i="1"/>
  <c r="O143" i="1"/>
  <c r="A143" i="1"/>
  <c r="C143" i="1"/>
  <c r="A35" i="1"/>
  <c r="O35" i="1"/>
  <c r="G17" i="1"/>
  <c r="A34" i="1"/>
  <c r="C35" i="1"/>
  <c r="C17" i="1"/>
  <c r="A17" i="1"/>
  <c r="O161" i="1"/>
  <c r="O71" i="1"/>
  <c r="C71" i="1"/>
  <c r="G179" i="1"/>
  <c r="C179" i="1"/>
  <c r="O179" i="1"/>
  <c r="C107" i="1"/>
  <c r="O107" i="1"/>
  <c r="A161" i="1"/>
  <c r="C161" i="1"/>
  <c r="O53" i="1"/>
  <c r="A125" i="1"/>
  <c r="C125" i="1"/>
  <c r="C185" i="1"/>
  <c r="O185" i="1"/>
  <c r="A185" i="1"/>
  <c r="M184" i="1"/>
  <c r="G185" i="1"/>
  <c r="O125" i="1"/>
</calcChain>
</file>

<file path=xl/sharedStrings.xml><?xml version="1.0" encoding="utf-8"?>
<sst xmlns="http://schemas.openxmlformats.org/spreadsheetml/2006/main" count="480" uniqueCount="62">
  <si>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</si>
  <si>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</si>
  <si>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</si>
  <si>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</si>
  <si>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</si>
  <si>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</si>
  <si>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</si>
  <si>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</si>
  <si>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</si>
  <si>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</si>
  <si>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</si>
  <si>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</si>
  <si>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</si>
  <si>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</si>
  <si>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</si>
  <si>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</si>
  <si>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</si>
  <si>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</si>
  <si>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</si>
  <si>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</si>
  <si>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</si>
  <si>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</si>
  <si>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</si>
  <si>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</si>
  <si>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</si>
  <si>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</si>
  <si>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</si>
  <si>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</si>
  <si>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</si>
  <si>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</si>
  <si>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</si>
  <si>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</si>
  <si>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</si>
  <si>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</si>
  <si>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</si>
  <si>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</si>
  <si>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</si>
  <si>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</si>
  <si>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</si>
  <si>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</si>
  <si>
    <t xml:space="preserve">Animals </t>
  </si>
  <si>
    <t>Montly Average</t>
  </si>
  <si>
    <t>God's Love International Ministry Totals for 2020</t>
  </si>
  <si>
    <t xml:space="preserve">Social </t>
  </si>
  <si>
    <t xml:space="preserve">Media </t>
  </si>
  <si>
    <t>Social</t>
  </si>
  <si>
    <t>Media</t>
  </si>
  <si>
    <t xml:space="preserve">Socail </t>
  </si>
  <si>
    <t>Youth Breakfast</t>
  </si>
  <si>
    <t>Adult Dinner</t>
  </si>
  <si>
    <t xml:space="preserve">Youth Lunch </t>
  </si>
  <si>
    <t xml:space="preserve">Adult Lunch </t>
  </si>
  <si>
    <t>Youth Dinner</t>
  </si>
  <si>
    <t xml:space="preserve">GLI Head Quarters Numbers </t>
  </si>
  <si>
    <t>GLI Head Quarters Numbers</t>
  </si>
  <si>
    <t xml:space="preserve">GLI Head Quarters Numbers Kenya </t>
  </si>
  <si>
    <t xml:space="preserve">GLI Head Quarters Numbers Pakistan </t>
  </si>
  <si>
    <t>Adult Brekafst</t>
  </si>
  <si>
    <t>GLI Head Quarters Numbers  Uganda 2024</t>
  </si>
  <si>
    <t>GLI Head Quarters Numbers  Nepal 2024</t>
  </si>
  <si>
    <t>GLI Head Quarters Numbers  India 2024</t>
  </si>
  <si>
    <t>GLI Head Quarters Numbers Spokane WA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</si>
</sst>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name val="Calibri"/>
      <family val="2"/>
    </font>
    <font>
      <sz val="10"/>
      <color rgb="FF000000"/>
      <name val="Times New Roman"/>
    </font>
    <font>
      <sz val="9"/>
      <color rgb="FF000000"/>
      <name val="Calibri"/>
    </font>
    <font>
      <sz val="9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0"/>
      <color rgb="FF000000"/>
      <name val="Calibri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sz val="9"/>
      <color theme="4" tint="-0.499984740745262"/>
      <name val="Times New Roman"/>
      <family val="1"/>
    </font>
    <font>
      <sz val="9"/>
      <color theme="1"/>
      <name val="Times New Roman"/>
      <family val="1"/>
    </font>
    <font>
      <u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856">
    <xf numFmtId="0" fontId="0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65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6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7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74" fillId="0" borderId="0"/>
    <xf numFmtId="0" fontId="76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19">
    <xf numFmtId="0" fontId="0" fillId="0" borderId="0" xfId="0" applyAlignment="1">
      <alignment horizontal="left" vertical="top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3" fontId="61" fillId="0" borderId="1" xfId="0" applyNumberFormat="1" applyFont="1" applyBorder="1" applyAlignment="1">
      <alignment horizontal="center" vertical="top" wrapText="1"/>
    </xf>
    <xf numFmtId="3" fontId="63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/>
    </xf>
    <xf numFmtId="3" fontId="61" fillId="0" borderId="2" xfId="0" applyNumberFormat="1" applyFont="1" applyBorder="1" applyAlignment="1">
      <alignment horizontal="center" vertical="top" wrapText="1"/>
    </xf>
    <xf numFmtId="3" fontId="63" fillId="0" borderId="2" xfId="0" applyNumberFormat="1" applyFont="1" applyBorder="1" applyAlignment="1">
      <alignment horizontal="center" vertical="top" wrapText="1"/>
    </xf>
    <xf numFmtId="3" fontId="61" fillId="0" borderId="4" xfId="0" applyNumberFormat="1" applyFont="1" applyBorder="1" applyAlignment="1">
      <alignment horizontal="center" vertical="top" wrapText="1"/>
    </xf>
    <xf numFmtId="3" fontId="61" fillId="0" borderId="0" xfId="0" applyNumberFormat="1" applyFont="1" applyAlignment="1">
      <alignment horizontal="center" vertical="top" wrapText="1"/>
    </xf>
    <xf numFmtId="3" fontId="62" fillId="0" borderId="0" xfId="0" applyNumberFormat="1" applyFont="1" applyAlignment="1">
      <alignment horizontal="center" vertical="top"/>
    </xf>
    <xf numFmtId="3" fontId="62" fillId="0" borderId="0" xfId="0" applyNumberFormat="1" applyFont="1" applyAlignment="1">
      <alignment horizontal="center" vertical="top" wrapText="1"/>
    </xf>
    <xf numFmtId="3" fontId="63" fillId="0" borderId="0" xfId="0" applyNumberFormat="1" applyFont="1" applyAlignment="1">
      <alignment horizontal="center" vertical="top" wrapText="1"/>
    </xf>
    <xf numFmtId="3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/>
    <xf numFmtId="0" fontId="57" fillId="0" borderId="1" xfId="4" applyBorder="1" applyAlignment="1">
      <alignment horizontal="left" vertical="top"/>
    </xf>
    <xf numFmtId="1" fontId="61" fillId="0" borderId="1" xfId="4" applyNumberFormat="1" applyFont="1" applyBorder="1" applyAlignment="1">
      <alignment horizontal="center" vertical="top" wrapText="1"/>
    </xf>
    <xf numFmtId="0" fontId="63" fillId="0" borderId="1" xfId="4" applyFont="1" applyBorder="1" applyAlignment="1">
      <alignment horizontal="center" vertical="top" wrapText="1"/>
    </xf>
    <xf numFmtId="1" fontId="61" fillId="0" borderId="1" xfId="0" applyNumberFormat="1" applyFont="1" applyBorder="1" applyAlignment="1">
      <alignment horizontal="center" vertical="top" wrapText="1"/>
    </xf>
    <xf numFmtId="0" fontId="6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61" fillId="0" borderId="2" xfId="0" applyNumberFormat="1" applyFont="1" applyBorder="1" applyAlignment="1">
      <alignment horizontal="center" vertical="top" wrapText="1"/>
    </xf>
    <xf numFmtId="0" fontId="63" fillId="0" borderId="2" xfId="0" applyFont="1" applyBorder="1" applyAlignment="1">
      <alignment horizontal="center" vertical="top" wrapText="1"/>
    </xf>
    <xf numFmtId="0" fontId="62" fillId="0" borderId="1" xfId="0" applyFont="1" applyBorder="1" applyAlignment="1">
      <alignment horizontal="center" vertical="top" wrapText="1"/>
    </xf>
    <xf numFmtId="0" fontId="48" fillId="0" borderId="1" xfId="14" applyBorder="1" applyAlignment="1">
      <alignment horizontal="left" vertical="top"/>
    </xf>
    <xf numFmtId="0" fontId="63" fillId="0" borderId="1" xfId="14" applyFont="1" applyBorder="1" applyAlignment="1">
      <alignment horizontal="center" vertical="top" wrapText="1"/>
    </xf>
    <xf numFmtId="0" fontId="62" fillId="0" borderId="1" xfId="14" applyFont="1" applyBorder="1" applyAlignment="1">
      <alignment horizontal="center" vertical="top" wrapText="1"/>
    </xf>
    <xf numFmtId="0" fontId="62" fillId="0" borderId="5" xfId="0" applyFont="1" applyBorder="1" applyAlignment="1">
      <alignment horizontal="center" vertical="top" wrapText="1"/>
    </xf>
    <xf numFmtId="0" fontId="63" fillId="0" borderId="4" xfId="0" applyFont="1" applyBorder="1" applyAlignment="1">
      <alignment horizontal="center" vertical="top" wrapText="1"/>
    </xf>
    <xf numFmtId="0" fontId="47" fillId="0" borderId="1" xfId="15" applyBorder="1" applyAlignment="1">
      <alignment horizontal="left" vertical="top"/>
    </xf>
    <xf numFmtId="0" fontId="63" fillId="0" borderId="1" xfId="15" applyFont="1" applyBorder="1" applyAlignment="1">
      <alignment horizontal="center" vertical="top" wrapText="1"/>
    </xf>
    <xf numFmtId="0" fontId="62" fillId="0" borderId="1" xfId="15" applyFont="1" applyBorder="1" applyAlignment="1">
      <alignment horizontal="center" vertical="top" wrapText="1"/>
    </xf>
    <xf numFmtId="0" fontId="46" fillId="0" borderId="1" xfId="16" applyBorder="1" applyAlignment="1">
      <alignment horizontal="left" vertical="top"/>
    </xf>
    <xf numFmtId="0" fontId="42" fillId="0" borderId="1" xfId="20" applyBorder="1" applyAlignment="1">
      <alignment horizontal="left" vertical="top"/>
    </xf>
    <xf numFmtId="1" fontId="61" fillId="0" borderId="1" xfId="20" applyNumberFormat="1" applyFont="1" applyBorder="1" applyAlignment="1">
      <alignment horizontal="center" vertical="top" wrapText="1"/>
    </xf>
    <xf numFmtId="0" fontId="63" fillId="0" borderId="1" xfId="20" applyFont="1" applyBorder="1" applyAlignment="1">
      <alignment horizontal="center" vertical="top" wrapText="1"/>
    </xf>
    <xf numFmtId="0" fontId="67" fillId="0" borderId="1" xfId="24" applyFont="1" applyBorder="1"/>
    <xf numFmtId="3" fontId="0" fillId="0" borderId="1" xfId="0" applyNumberFormat="1" applyBorder="1" applyAlignment="1">
      <alignment horizontal="center" vertical="top"/>
    </xf>
    <xf numFmtId="3" fontId="63" fillId="0" borderId="1" xfId="15" applyNumberFormat="1" applyFont="1" applyBorder="1" applyAlignment="1">
      <alignment horizontal="center" vertical="top" wrapText="1"/>
    </xf>
    <xf numFmtId="0" fontId="35" fillId="0" borderId="1" xfId="27" applyBorder="1" applyAlignment="1">
      <alignment horizontal="left" vertical="top"/>
    </xf>
    <xf numFmtId="0" fontId="33" fillId="0" borderId="1" xfId="36" applyBorder="1" applyAlignment="1">
      <alignment horizontal="left" vertical="top"/>
    </xf>
    <xf numFmtId="0" fontId="63" fillId="0" borderId="1" xfId="36" applyFont="1" applyBorder="1" applyAlignment="1">
      <alignment horizontal="center" vertical="top" wrapText="1"/>
    </xf>
    <xf numFmtId="0" fontId="71" fillId="0" borderId="2" xfId="60" applyFont="1" applyBorder="1" applyAlignment="1">
      <alignment horizontal="center" vertical="top" wrapText="1"/>
    </xf>
    <xf numFmtId="0" fontId="70" fillId="0" borderId="2" xfId="60" applyFont="1" applyBorder="1" applyAlignment="1">
      <alignment horizontal="center" vertical="top" wrapText="1"/>
    </xf>
    <xf numFmtId="0" fontId="27" fillId="0" borderId="1" xfId="62" applyBorder="1" applyAlignment="1">
      <alignment horizontal="left" vertical="top"/>
    </xf>
    <xf numFmtId="1" fontId="61" fillId="0" borderId="1" xfId="63" applyNumberFormat="1" applyFont="1" applyBorder="1" applyAlignment="1">
      <alignment horizontal="center" vertical="top" wrapText="1"/>
    </xf>
    <xf numFmtId="0" fontId="26" fillId="0" borderId="1" xfId="63" applyBorder="1" applyAlignment="1">
      <alignment horizontal="left" vertical="top"/>
    </xf>
    <xf numFmtId="0" fontId="23" fillId="0" borderId="1" xfId="66" applyBorder="1" applyAlignment="1">
      <alignment horizontal="left" vertical="top"/>
    </xf>
    <xf numFmtId="1" fontId="61" fillId="0" borderId="1" xfId="66" applyNumberFormat="1" applyFont="1" applyBorder="1" applyAlignment="1">
      <alignment horizontal="center" vertical="top" wrapText="1"/>
    </xf>
    <xf numFmtId="0" fontId="71" fillId="0" borderId="2" xfId="67" applyFont="1" applyBorder="1" applyAlignment="1">
      <alignment horizontal="center" vertical="top" wrapText="1"/>
    </xf>
    <xf numFmtId="0" fontId="72" fillId="0" borderId="2" xfId="67" applyBorder="1" applyAlignment="1">
      <alignment horizontal="left" vertical="top"/>
    </xf>
    <xf numFmtId="1" fontId="70" fillId="0" borderId="2" xfId="67" applyNumberFormat="1" applyFont="1" applyBorder="1" applyAlignment="1">
      <alignment horizontal="center" vertical="top" wrapText="1"/>
    </xf>
    <xf numFmtId="0" fontId="16" fillId="0" borderId="1" xfId="74" applyBorder="1" applyAlignment="1">
      <alignment horizontal="left" vertical="top"/>
    </xf>
    <xf numFmtId="3" fontId="63" fillId="0" borderId="1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horizontal="center" vertical="center"/>
    </xf>
    <xf numFmtId="0" fontId="13" fillId="0" borderId="1" xfId="77" applyBorder="1" applyAlignment="1">
      <alignment horizontal="left" vertical="top"/>
    </xf>
    <xf numFmtId="0" fontId="63" fillId="0" borderId="1" xfId="77" applyFont="1" applyBorder="1" applyAlignment="1">
      <alignment horizontal="center" vertical="top" wrapText="1"/>
    </xf>
    <xf numFmtId="0" fontId="73" fillId="0" borderId="1" xfId="0" applyFont="1" applyBorder="1" applyAlignment="1">
      <alignment horizontal="left" vertical="top"/>
    </xf>
    <xf numFmtId="0" fontId="68" fillId="0" borderId="5" xfId="0" applyFont="1" applyBorder="1" applyAlignment="1">
      <alignment horizontal="center" vertical="top" wrapText="1"/>
    </xf>
    <xf numFmtId="0" fontId="65" fillId="0" borderId="2" xfId="0" applyFont="1" applyBorder="1" applyAlignment="1">
      <alignment horizontal="center" vertical="top" wrapText="1"/>
    </xf>
    <xf numFmtId="0" fontId="65" fillId="0" borderId="4" xfId="0" applyFont="1" applyBorder="1" applyAlignment="1">
      <alignment horizontal="center" vertical="top" wrapText="1"/>
    </xf>
    <xf numFmtId="0" fontId="66" fillId="0" borderId="1" xfId="0" applyFont="1" applyBorder="1" applyAlignment="1">
      <alignment horizontal="left" vertical="top"/>
    </xf>
    <xf numFmtId="0" fontId="21" fillId="0" borderId="1" xfId="69" applyBorder="1" applyAlignment="1">
      <alignment horizontal="center" vertical="top"/>
    </xf>
    <xf numFmtId="0" fontId="21" fillId="0" borderId="1" xfId="69" applyBorder="1" applyAlignment="1">
      <alignment horizontal="left" vertical="top"/>
    </xf>
    <xf numFmtId="1" fontId="61" fillId="0" borderId="3" xfId="0" applyNumberFormat="1" applyFont="1" applyBorder="1" applyAlignment="1">
      <alignment horizontal="center" vertical="top" wrapText="1"/>
    </xf>
    <xf numFmtId="1" fontId="61" fillId="0" borderId="4" xfId="0" applyNumberFormat="1" applyFont="1" applyBorder="1" applyAlignment="1">
      <alignment horizontal="center" vertical="top" wrapText="1"/>
    </xf>
    <xf numFmtId="0" fontId="75" fillId="0" borderId="0" xfId="79" applyFont="1" applyAlignment="1">
      <alignment horizontal="center" vertical="top"/>
    </xf>
    <xf numFmtId="0" fontId="71" fillId="0" borderId="2" xfId="79" applyFont="1" applyBorder="1" applyAlignment="1">
      <alignment horizontal="center" vertical="top" wrapText="1"/>
    </xf>
    <xf numFmtId="0" fontId="75" fillId="0" borderId="2" xfId="79" applyFont="1" applyBorder="1" applyAlignment="1">
      <alignment horizontal="left" vertical="top"/>
    </xf>
    <xf numFmtId="1" fontId="70" fillId="0" borderId="2" xfId="79" applyNumberFormat="1" applyFont="1" applyBorder="1" applyAlignment="1">
      <alignment horizontal="center" vertical="top" wrapText="1"/>
    </xf>
    <xf numFmtId="0" fontId="70" fillId="0" borderId="2" xfId="79" applyFont="1" applyBorder="1" applyAlignment="1">
      <alignment horizontal="center" vertical="top" wrapText="1"/>
    </xf>
    <xf numFmtId="0" fontId="71" fillId="0" borderId="2" xfId="80" applyFont="1" applyBorder="1" applyAlignment="1">
      <alignment horizontal="center" vertical="top" wrapText="1"/>
    </xf>
    <xf numFmtId="0" fontId="77" fillId="0" borderId="2" xfId="80" applyFont="1" applyBorder="1" applyAlignment="1">
      <alignment horizontal="left" vertical="top"/>
    </xf>
    <xf numFmtId="1" fontId="70" fillId="0" borderId="2" xfId="80" applyNumberFormat="1" applyFont="1" applyBorder="1" applyAlignment="1">
      <alignment horizontal="center" vertical="top" wrapText="1"/>
    </xf>
    <xf numFmtId="0" fontId="70" fillId="0" borderId="2" xfId="80" applyFont="1" applyBorder="1" applyAlignment="1">
      <alignment horizontal="center" vertical="top" wrapText="1"/>
    </xf>
    <xf numFmtId="0" fontId="69" fillId="0" borderId="2" xfId="147" applyFont="1" applyBorder="1" applyAlignment="1">
      <alignment horizontal="left" vertical="top"/>
    </xf>
    <xf numFmtId="1" fontId="70" fillId="0" borderId="2" xfId="147" applyNumberFormat="1" applyFont="1" applyBorder="1" applyAlignment="1">
      <alignment horizontal="center" vertical="top" wrapText="1"/>
    </xf>
    <xf numFmtId="0" fontId="71" fillId="0" borderId="2" xfId="147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1" fillId="0" borderId="2" xfId="0" applyFont="1" applyBorder="1" applyAlignment="1">
      <alignment horizontal="center" vertical="top" wrapText="1"/>
    </xf>
    <xf numFmtId="0" fontId="71" fillId="0" borderId="4" xfId="0" applyFont="1" applyBorder="1" applyAlignment="1">
      <alignment horizontal="center" vertical="top" wrapText="1"/>
    </xf>
    <xf numFmtId="0" fontId="69" fillId="0" borderId="2" xfId="0" applyFont="1" applyBorder="1" applyAlignment="1">
      <alignment horizontal="left" vertical="top"/>
    </xf>
    <xf numFmtId="0" fontId="63" fillId="3" borderId="1" xfId="0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 wrapText="1"/>
    </xf>
    <xf numFmtId="0" fontId="79" fillId="2" borderId="6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/>
    </xf>
    <xf numFmtId="0" fontId="79" fillId="3" borderId="1" xfId="0" applyFont="1" applyFill="1" applyBorder="1" applyAlignment="1">
      <alignment horizontal="center" vertical="center" wrapText="1"/>
    </xf>
    <xf numFmtId="0" fontId="79" fillId="3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left" vertical="top"/>
    </xf>
    <xf numFmtId="0" fontId="80" fillId="2" borderId="1" xfId="0" applyFont="1" applyFill="1" applyBorder="1" applyAlignment="1">
      <alignment horizontal="center" vertical="center"/>
    </xf>
    <xf numFmtId="3" fontId="66" fillId="0" borderId="1" xfId="0" applyNumberFormat="1" applyFont="1" applyBorder="1" applyAlignment="1">
      <alignment horizontal="center" vertical="center" wrapText="1"/>
    </xf>
    <xf numFmtId="3" fontId="61" fillId="3" borderId="1" xfId="0" applyNumberFormat="1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horizontal="center" vertical="center"/>
    </xf>
    <xf numFmtId="0" fontId="70" fillId="0" borderId="2" xfId="0" applyFont="1" applyBorder="1" applyAlignment="1">
      <alignment horizontal="center" vertical="top" wrapText="1"/>
    </xf>
    <xf numFmtId="0" fontId="70" fillId="0" borderId="3" xfId="0" applyFont="1" applyBorder="1" applyAlignment="1">
      <alignment horizontal="center" vertical="top" wrapText="1"/>
    </xf>
    <xf numFmtId="0" fontId="70" fillId="0" borderId="4" xfId="0" applyFont="1" applyBorder="1" applyAlignment="1">
      <alignment horizontal="center" vertical="top" wrapText="1"/>
    </xf>
    <xf numFmtId="0" fontId="65" fillId="3" borderId="1" xfId="0" applyFont="1" applyFill="1" applyBorder="1" applyAlignment="1">
      <alignment horizontal="center" vertical="center" wrapText="1"/>
    </xf>
    <xf numFmtId="0" fontId="65" fillId="3" borderId="1" xfId="0" applyFont="1" applyFill="1" applyBorder="1" applyAlignment="1">
      <alignment horizontal="center" vertical="center"/>
    </xf>
    <xf numFmtId="3" fontId="65" fillId="3" borderId="1" xfId="0" applyNumberFormat="1" applyFont="1" applyFill="1" applyBorder="1" applyAlignment="1">
      <alignment horizontal="center" vertical="center" wrapText="1"/>
    </xf>
    <xf numFmtId="3" fontId="63" fillId="2" borderId="1" xfId="0" applyNumberFormat="1" applyFont="1" applyFill="1" applyBorder="1" applyAlignment="1">
      <alignment horizontal="center" vertical="top" wrapText="1"/>
    </xf>
    <xf numFmtId="3" fontId="67" fillId="2" borderId="1" xfId="0" applyNumberFormat="1" applyFont="1" applyFill="1" applyBorder="1" applyAlignment="1">
      <alignment horizontal="center" vertical="center" wrapText="1"/>
    </xf>
    <xf numFmtId="3" fontId="67" fillId="2" borderId="1" xfId="0" applyNumberFormat="1" applyFont="1" applyFill="1" applyBorder="1" applyAlignment="1">
      <alignment horizontal="center" vertical="center"/>
    </xf>
    <xf numFmtId="1" fontId="82" fillId="2" borderId="1" xfId="0" applyNumberFormat="1" applyFont="1" applyFill="1" applyBorder="1" applyAlignment="1">
      <alignment horizontal="center" vertical="center"/>
    </xf>
    <xf numFmtId="0" fontId="83" fillId="2" borderId="1" xfId="0" applyFont="1" applyFill="1" applyBorder="1" applyAlignment="1">
      <alignment horizontal="center" vertical="center"/>
    </xf>
    <xf numFmtId="3" fontId="82" fillId="2" borderId="1" xfId="0" applyNumberFormat="1" applyFont="1" applyFill="1" applyBorder="1" applyAlignment="1">
      <alignment horizontal="center" vertical="center" wrapText="1"/>
    </xf>
    <xf numFmtId="3" fontId="82" fillId="2" borderId="1" xfId="0" applyNumberFormat="1" applyFont="1" applyFill="1" applyBorder="1" applyAlignment="1">
      <alignment horizontal="center" vertical="center"/>
    </xf>
    <xf numFmtId="0" fontId="81" fillId="2" borderId="1" xfId="0" applyFont="1" applyFill="1" applyBorder="1" applyAlignment="1">
      <alignment horizontal="center" vertical="center"/>
    </xf>
    <xf numFmtId="0" fontId="82" fillId="2" borderId="1" xfId="0" applyFont="1" applyFill="1" applyBorder="1" applyAlignment="1">
      <alignment horizontal="center" vertical="center"/>
    </xf>
    <xf numFmtId="3" fontId="62" fillId="0" borderId="1" xfId="0" applyNumberFormat="1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top" wrapText="1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63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horizontal="center" vertical="top"/>
    </xf>
  </cellXfs>
  <cellStyles count="1856">
    <cellStyle name="Normal" xfId="0" builtinId="0"/>
    <cellStyle name="Normal 10" xfId="12" xr:uid="{667C6485-6961-4443-93B9-80864B11D062}"/>
    <cellStyle name="Normal 10 10" xfId="1557" xr:uid="{2B66F548-D643-4304-A0A2-B82541A1713F}"/>
    <cellStyle name="Normal 10 2" xfId="39" xr:uid="{85ECAA9F-1448-4F9F-A3B3-C6D627A92759}"/>
    <cellStyle name="Normal 10 2 2" xfId="120" xr:uid="{D9126A2E-950C-4C67-9F22-519DC1B38365}"/>
    <cellStyle name="Normal 10 2 2 2" xfId="429" xr:uid="{8BE74992-2AD7-482F-A181-44BBF2C54676}"/>
    <cellStyle name="Normal 10 2 2 3" xfId="737" xr:uid="{019C6112-DB3F-4B9E-985D-4ED7957D5847}"/>
    <cellStyle name="Normal 10 2 2 4" xfId="1045" xr:uid="{9D2009E7-227C-4DCC-915C-D7D4D9301865}"/>
    <cellStyle name="Normal 10 2 2 5" xfId="1353" xr:uid="{7C1E0515-88C1-4FF1-BDD3-42420A98021D}"/>
    <cellStyle name="Normal 10 2 2 6" xfId="1661" xr:uid="{71A54D58-E49A-4684-B694-4962CC208C62}"/>
    <cellStyle name="Normal 10 2 3" xfId="198" xr:uid="{38915CC6-3A17-4B8A-80A4-83FA3E6E766D}"/>
    <cellStyle name="Normal 10 2 3 2" xfId="506" xr:uid="{E89CAB24-9093-4675-97C4-BA4E3A0C77AF}"/>
    <cellStyle name="Normal 10 2 3 3" xfId="814" xr:uid="{0F3724B9-4750-4583-BDE5-224F0E87801C}"/>
    <cellStyle name="Normal 10 2 3 4" xfId="1122" xr:uid="{F4318E25-26FD-4450-B52B-E11AFFE363D0}"/>
    <cellStyle name="Normal 10 2 3 5" xfId="1430" xr:uid="{C9F9B851-8946-4E55-A08A-DF39C93B35AA}"/>
    <cellStyle name="Normal 10 2 3 6" xfId="1738" xr:uid="{308B65A4-B137-4B72-8A03-D98E686A7421}"/>
    <cellStyle name="Normal 10 2 4" xfId="275" xr:uid="{C32FA387-4BC1-4021-9118-E6314C02960B}"/>
    <cellStyle name="Normal 10 2 4 2" xfId="583" xr:uid="{158FF6DB-0F50-4433-9B93-8FB4CFA66A70}"/>
    <cellStyle name="Normal 10 2 4 3" xfId="891" xr:uid="{0C8C6B22-98D9-4980-A512-2FD7D2336F4C}"/>
    <cellStyle name="Normal 10 2 4 4" xfId="1199" xr:uid="{2939C404-87B8-443A-8BA2-EAAB1BA7F697}"/>
    <cellStyle name="Normal 10 2 4 5" xfId="1507" xr:uid="{E042082C-B79D-4317-9E84-1DD7ECAE6DD7}"/>
    <cellStyle name="Normal 10 2 4 6" xfId="1815" xr:uid="{5334D4F2-BA7C-477D-A2BE-FE18D0A76C06}"/>
    <cellStyle name="Normal 10 2 5" xfId="352" xr:uid="{A07C48C6-51E4-4B94-96F7-738D0DFDCFBB}"/>
    <cellStyle name="Normal 10 2 6" xfId="660" xr:uid="{8E8B25ED-45FC-4497-9D85-4C6637A14D31}"/>
    <cellStyle name="Normal 10 2 7" xfId="968" xr:uid="{9C3FF7D9-70BD-4B33-845B-71889D50C3EF}"/>
    <cellStyle name="Normal 10 2 8" xfId="1276" xr:uid="{741E36AD-96D9-4EE2-8165-B97C3D8AEFDB}"/>
    <cellStyle name="Normal 10 2 9" xfId="1584" xr:uid="{643C56FF-9CF0-4B77-A267-E8E7EB139D82}"/>
    <cellStyle name="Normal 10 3" xfId="93" xr:uid="{1B2919A4-F4E5-4F1C-A1C8-81223FA5A2A8}"/>
    <cellStyle name="Normal 10 3 2" xfId="402" xr:uid="{732302A3-C639-4ACD-AC87-563E9019B523}"/>
    <cellStyle name="Normal 10 3 3" xfId="710" xr:uid="{04B4B8FE-B55F-4F50-98A6-FF3261540721}"/>
    <cellStyle name="Normal 10 3 4" xfId="1018" xr:uid="{877060FF-C237-4491-A0BF-A5CB8AEA96A3}"/>
    <cellStyle name="Normal 10 3 5" xfId="1326" xr:uid="{F2ADCFED-3C5E-42FC-9EEB-99756A28323C}"/>
    <cellStyle name="Normal 10 3 6" xfId="1634" xr:uid="{0575CFD9-EAE7-4888-9AD4-CD52EB5227B7}"/>
    <cellStyle name="Normal 10 4" xfId="171" xr:uid="{1BF1C9A2-B1B1-44C6-97E7-B9D99B956A14}"/>
    <cellStyle name="Normal 10 4 2" xfId="479" xr:uid="{2DFB97AC-39F2-4D96-B12B-57A121E1F046}"/>
    <cellStyle name="Normal 10 4 3" xfId="787" xr:uid="{7C03F56C-3E94-455C-936E-F87576E70DB8}"/>
    <cellStyle name="Normal 10 4 4" xfId="1095" xr:uid="{D16B43D9-2B9C-49F9-A4A9-28247AA86432}"/>
    <cellStyle name="Normal 10 4 5" xfId="1403" xr:uid="{9F8481FF-EB3A-4C6A-98E3-69F7FC28B78E}"/>
    <cellStyle name="Normal 10 4 6" xfId="1711" xr:uid="{F55B8C22-CC5B-4961-890A-40D0BCDB9A51}"/>
    <cellStyle name="Normal 10 5" xfId="248" xr:uid="{E3F0E67F-8CB3-478C-AF50-1AF613D43842}"/>
    <cellStyle name="Normal 10 5 2" xfId="556" xr:uid="{CC18A9C5-937E-4E94-8E31-86635E3C5681}"/>
    <cellStyle name="Normal 10 5 3" xfId="864" xr:uid="{23A555EC-E7C6-4A3F-A37C-85F15700A956}"/>
    <cellStyle name="Normal 10 5 4" xfId="1172" xr:uid="{DB9B9E4B-155F-48E2-92FB-448E472D480D}"/>
    <cellStyle name="Normal 10 5 5" xfId="1480" xr:uid="{5FE67475-4273-4F71-A7F3-DEC78DCE65E6}"/>
    <cellStyle name="Normal 10 5 6" xfId="1788" xr:uid="{FD1DE368-FEC8-42FC-A5C9-2392B45C4227}"/>
    <cellStyle name="Normal 10 6" xfId="325" xr:uid="{3DAF7A53-A068-4001-95B5-A7F23CBDFF47}"/>
    <cellStyle name="Normal 10 7" xfId="633" xr:uid="{5433D9DF-7A59-41FA-9CF2-160997A178FB}"/>
    <cellStyle name="Normal 10 8" xfId="941" xr:uid="{C9B9AEC7-BC61-4A18-A645-834E064C40CB}"/>
    <cellStyle name="Normal 10 9" xfId="1249" xr:uid="{586BCD9C-054A-4104-8575-491F0857E587}"/>
    <cellStyle name="Normal 11" xfId="13" xr:uid="{98B797F6-381F-4E8D-8219-E51AAF5ED51C}"/>
    <cellStyle name="Normal 11 10" xfId="1558" xr:uid="{B9B7E338-3FDF-43AC-8E3B-AF79958A7772}"/>
    <cellStyle name="Normal 11 2" xfId="40" xr:uid="{C49494A4-DE11-4C8A-95C8-04D88AE59FE8}"/>
    <cellStyle name="Normal 11 2 2" xfId="121" xr:uid="{58D21755-1392-41C6-B6E1-FF6B1D879EAB}"/>
    <cellStyle name="Normal 11 2 2 2" xfId="430" xr:uid="{BAF213A8-CCE8-4544-B80D-4AC9F1D026A4}"/>
    <cellStyle name="Normal 11 2 2 3" xfId="738" xr:uid="{D2248393-E03B-4871-BA44-5C0975C4E501}"/>
    <cellStyle name="Normal 11 2 2 4" xfId="1046" xr:uid="{B32E8D03-E4D4-499D-9187-0D0EA1069B12}"/>
    <cellStyle name="Normal 11 2 2 5" xfId="1354" xr:uid="{FC3E0553-F5DB-4F7C-B295-8AB749CAFA5C}"/>
    <cellStyle name="Normal 11 2 2 6" xfId="1662" xr:uid="{178BFD94-7BD5-48F1-87E2-0B902FDBBA9C}"/>
    <cellStyle name="Normal 11 2 3" xfId="199" xr:uid="{8CE9E971-21ED-4124-9915-9D4AF24BF839}"/>
    <cellStyle name="Normal 11 2 3 2" xfId="507" xr:uid="{FB0C1A47-7585-42E4-9A3B-899528B1DCFF}"/>
    <cellStyle name="Normal 11 2 3 3" xfId="815" xr:uid="{4F413880-A2A2-47CC-B300-82B30ED4C814}"/>
    <cellStyle name="Normal 11 2 3 4" xfId="1123" xr:uid="{34630B67-A531-409F-82AD-8FEFD1054EEF}"/>
    <cellStyle name="Normal 11 2 3 5" xfId="1431" xr:uid="{F600074C-4BAA-4971-A32E-D9A8E1C76536}"/>
    <cellStyle name="Normal 11 2 3 6" xfId="1739" xr:uid="{A68569CA-A4E9-43F7-9C24-12F49ADC0220}"/>
    <cellStyle name="Normal 11 2 4" xfId="276" xr:uid="{2B7B3CF2-CFD5-43D9-90CF-71FABE3F0CA2}"/>
    <cellStyle name="Normal 11 2 4 2" xfId="584" xr:uid="{D403B301-5101-4081-BBE2-EFB11C6539AA}"/>
    <cellStyle name="Normal 11 2 4 3" xfId="892" xr:uid="{FE950AD3-6D69-48D7-B6F2-A0A055E61E91}"/>
    <cellStyle name="Normal 11 2 4 4" xfId="1200" xr:uid="{65F535AA-72DF-459C-BB65-5B1DF63E2D40}"/>
    <cellStyle name="Normal 11 2 4 5" xfId="1508" xr:uid="{B42351DD-50BB-402C-88CF-793D14F129AD}"/>
    <cellStyle name="Normal 11 2 4 6" xfId="1816" xr:uid="{EBCC0E31-F938-4DC4-ACF2-5C9ADFAFFBB7}"/>
    <cellStyle name="Normal 11 2 5" xfId="353" xr:uid="{E5150553-FC83-4BE7-B35B-09062966C483}"/>
    <cellStyle name="Normal 11 2 6" xfId="661" xr:uid="{28BFCD4D-55B6-4E35-A238-E64CBDF368B1}"/>
    <cellStyle name="Normal 11 2 7" xfId="969" xr:uid="{90170C9E-3C93-4517-8561-EC038A5EA521}"/>
    <cellStyle name="Normal 11 2 8" xfId="1277" xr:uid="{B689B02E-7517-409A-BA0F-73754B985C1B}"/>
    <cellStyle name="Normal 11 2 9" xfId="1585" xr:uid="{770CBF97-65BF-42E6-9E08-533C0F18AE08}"/>
    <cellStyle name="Normal 11 3" xfId="94" xr:uid="{38C71202-E626-4845-8B07-60381988D925}"/>
    <cellStyle name="Normal 11 3 2" xfId="403" xr:uid="{A7D8E470-DD8F-4233-9F61-849E802732E8}"/>
    <cellStyle name="Normal 11 3 3" xfId="711" xr:uid="{E61BA2B6-A889-4FFF-8984-E7D733E4D65A}"/>
    <cellStyle name="Normal 11 3 4" xfId="1019" xr:uid="{5CC04D43-EF38-499C-A423-879B9E65C56B}"/>
    <cellStyle name="Normal 11 3 5" xfId="1327" xr:uid="{FA448308-43CD-4B5F-909D-65CE1B8E53E7}"/>
    <cellStyle name="Normal 11 3 6" xfId="1635" xr:uid="{E544634B-E004-42F7-B732-1E694E4EC55A}"/>
    <cellStyle name="Normal 11 4" xfId="172" xr:uid="{70959830-24F6-499F-93F0-8D0314FAA0BC}"/>
    <cellStyle name="Normal 11 4 2" xfId="480" xr:uid="{779F8F73-97A8-45CB-B794-5A339E544EC9}"/>
    <cellStyle name="Normal 11 4 3" xfId="788" xr:uid="{0944BC49-CAC1-4B6B-ACA8-9645914B511A}"/>
    <cellStyle name="Normal 11 4 4" xfId="1096" xr:uid="{6EAD0BC9-E907-485E-9CF1-8B9C8C673485}"/>
    <cellStyle name="Normal 11 4 5" xfId="1404" xr:uid="{FCDD7EBD-0943-4FF3-BA0F-53CA2B3B59A9}"/>
    <cellStyle name="Normal 11 4 6" xfId="1712" xr:uid="{0EF8C578-D4D7-429A-B0BD-A0EDFC774535}"/>
    <cellStyle name="Normal 11 5" xfId="249" xr:uid="{CDE65800-6FA3-4CD0-9D5A-4059AE1363D7}"/>
    <cellStyle name="Normal 11 5 2" xfId="557" xr:uid="{AA511CB5-9C0D-43B0-9A28-6F2E8AF5FF37}"/>
    <cellStyle name="Normal 11 5 3" xfId="865" xr:uid="{8AE1A9EB-5777-4959-A32A-D72447E3B339}"/>
    <cellStyle name="Normal 11 5 4" xfId="1173" xr:uid="{4C995565-502A-401C-A817-4BBA4E175A6C}"/>
    <cellStyle name="Normal 11 5 5" xfId="1481" xr:uid="{9960F3D5-80C4-42DB-9000-E3AAB68832BF}"/>
    <cellStyle name="Normal 11 5 6" xfId="1789" xr:uid="{61DAE0A4-AE25-4222-968C-F72B66E856E3}"/>
    <cellStyle name="Normal 11 6" xfId="326" xr:uid="{D7FCD9F2-0769-4803-88C4-11791AE7A7E7}"/>
    <cellStyle name="Normal 11 7" xfId="634" xr:uid="{72EB67D6-06F8-4D20-8FC4-94A79E4D39F5}"/>
    <cellStyle name="Normal 11 8" xfId="942" xr:uid="{B354EF5B-55C2-4334-9CCC-69D109DE1FF5}"/>
    <cellStyle name="Normal 11 9" xfId="1250" xr:uid="{05D12235-724B-4C05-A45C-A50E462571AF}"/>
    <cellStyle name="Normal 12" xfId="14" xr:uid="{FE1B9C9C-5597-41C2-AD54-AE605C313BD7}"/>
    <cellStyle name="Normal 12 10" xfId="1559" xr:uid="{ADA40474-2397-4001-BBD3-973F2FA2AB54}"/>
    <cellStyle name="Normal 12 2" xfId="41" xr:uid="{F43F1906-1962-4AED-984F-464A538B188C}"/>
    <cellStyle name="Normal 12 2 2" xfId="122" xr:uid="{1F0DB6C5-B16E-4322-96D2-3A9A5394DCDD}"/>
    <cellStyle name="Normal 12 2 2 2" xfId="431" xr:uid="{F22F03BD-291B-444A-92EB-603585F57C3C}"/>
    <cellStyle name="Normal 12 2 2 3" xfId="739" xr:uid="{5B670C19-0BBA-4501-A1A2-C8039855A396}"/>
    <cellStyle name="Normal 12 2 2 4" xfId="1047" xr:uid="{B7F0E725-F6C9-40F0-BA6D-7FA3F4C7BFED}"/>
    <cellStyle name="Normal 12 2 2 5" xfId="1355" xr:uid="{68A91103-401D-4577-B32E-F0D0DC1F1C1B}"/>
    <cellStyle name="Normal 12 2 2 6" xfId="1663" xr:uid="{6F11D70A-4A42-480E-8BBD-49E7842179E6}"/>
    <cellStyle name="Normal 12 2 3" xfId="200" xr:uid="{E3CC864A-3DA0-4794-8679-541AA705FBA3}"/>
    <cellStyle name="Normal 12 2 3 2" xfId="508" xr:uid="{3D7BF1B1-AF47-440E-8850-23E47D65C4F2}"/>
    <cellStyle name="Normal 12 2 3 3" xfId="816" xr:uid="{1D175755-2C47-4C06-AB5F-28A4A5A58A38}"/>
    <cellStyle name="Normal 12 2 3 4" xfId="1124" xr:uid="{A4DCAC8D-9EA7-41B4-B664-0C49861721FF}"/>
    <cellStyle name="Normal 12 2 3 5" xfId="1432" xr:uid="{87DC31C3-BDAA-4B4B-AF49-610A6FEAF162}"/>
    <cellStyle name="Normal 12 2 3 6" xfId="1740" xr:uid="{E3C6E892-9064-4301-A9AD-E975AF4025EF}"/>
    <cellStyle name="Normal 12 2 4" xfId="277" xr:uid="{888C8C47-E9EF-4B01-9D79-97D10CAE378F}"/>
    <cellStyle name="Normal 12 2 4 2" xfId="585" xr:uid="{5E4D0561-19E4-4A95-9ED3-D50102224D3D}"/>
    <cellStyle name="Normal 12 2 4 3" xfId="893" xr:uid="{A5A44207-A3AC-4941-A8EF-0C0E715AF9A1}"/>
    <cellStyle name="Normal 12 2 4 4" xfId="1201" xr:uid="{6FDA9C40-EBCA-456C-8F7E-F2D53BC03C00}"/>
    <cellStyle name="Normal 12 2 4 5" xfId="1509" xr:uid="{EBAC0569-424F-4DC9-85CC-870851B9256A}"/>
    <cellStyle name="Normal 12 2 4 6" xfId="1817" xr:uid="{1FA63983-3311-431E-AFA4-1B416E105C95}"/>
    <cellStyle name="Normal 12 2 5" xfId="354" xr:uid="{1F44D1A9-1746-4E84-92F8-3638DF79AFC8}"/>
    <cellStyle name="Normal 12 2 6" xfId="662" xr:uid="{2E3F8DCF-6E17-48B9-B615-C0EADF5C1463}"/>
    <cellStyle name="Normal 12 2 7" xfId="970" xr:uid="{F2440A42-6C43-42B1-9DCE-7EB2949A2FF6}"/>
    <cellStyle name="Normal 12 2 8" xfId="1278" xr:uid="{A6C13529-CE37-4D15-A96B-E385B021B3CA}"/>
    <cellStyle name="Normal 12 2 9" xfId="1586" xr:uid="{6E219A1D-66F0-4094-B615-CF13B32677EC}"/>
    <cellStyle name="Normal 12 3" xfId="95" xr:uid="{847BAF20-2013-4FE2-AFC6-B15D445D50F7}"/>
    <cellStyle name="Normal 12 3 2" xfId="404" xr:uid="{4572B05F-360A-40D5-8949-95E6CA88FD80}"/>
    <cellStyle name="Normal 12 3 3" xfId="712" xr:uid="{7A87F7AD-628F-4920-9E1B-18B8894293BD}"/>
    <cellStyle name="Normal 12 3 4" xfId="1020" xr:uid="{9D944795-BF67-4D3D-91F1-A1F43FF5C382}"/>
    <cellStyle name="Normal 12 3 5" xfId="1328" xr:uid="{3569719F-02F4-4A1F-83C9-498D8B87A64D}"/>
    <cellStyle name="Normal 12 3 6" xfId="1636" xr:uid="{3F1F9A6A-9DC2-401A-9AC3-F3E373B6771F}"/>
    <cellStyle name="Normal 12 4" xfId="173" xr:uid="{4CC4121C-51F0-4414-A67A-95732E69858D}"/>
    <cellStyle name="Normal 12 4 2" xfId="481" xr:uid="{6CD62A3C-261A-440A-95A3-58098C552B09}"/>
    <cellStyle name="Normal 12 4 3" xfId="789" xr:uid="{C94D58E1-0A9C-4B26-8DDF-5186BA894277}"/>
    <cellStyle name="Normal 12 4 4" xfId="1097" xr:uid="{19B4998E-1309-4A7F-80F4-7A82A4684D7A}"/>
    <cellStyle name="Normal 12 4 5" xfId="1405" xr:uid="{426879C9-2E80-440D-AC40-D0A1465A57D7}"/>
    <cellStyle name="Normal 12 4 6" xfId="1713" xr:uid="{885F6782-9469-47CF-BD5E-60D15D03FC81}"/>
    <cellStyle name="Normal 12 5" xfId="250" xr:uid="{5977A71A-D237-4CCF-9A71-2A5842AB9E42}"/>
    <cellStyle name="Normal 12 5 2" xfId="558" xr:uid="{46F8842C-BE80-4BA5-9ABC-542E91C61D29}"/>
    <cellStyle name="Normal 12 5 3" xfId="866" xr:uid="{532685F1-F537-406F-B638-4F2F13601AB0}"/>
    <cellStyle name="Normal 12 5 4" xfId="1174" xr:uid="{7CB4BB2D-CC0F-42C0-B126-E58548A9CA9D}"/>
    <cellStyle name="Normal 12 5 5" xfId="1482" xr:uid="{9008ED5C-A149-4212-8FA9-E92A3B36CFAC}"/>
    <cellStyle name="Normal 12 5 6" xfId="1790" xr:uid="{A0A56F94-D9F3-452D-A062-72B730B38655}"/>
    <cellStyle name="Normal 12 6" xfId="327" xr:uid="{222DA417-7114-482E-9FE4-F8D6D67DB8E9}"/>
    <cellStyle name="Normal 12 7" xfId="635" xr:uid="{4FA35805-300E-4CB7-96B3-E1D2A7B2B3E9}"/>
    <cellStyle name="Normal 12 8" xfId="943" xr:uid="{EA93F4BD-FA7F-4B08-8BC5-41B594435E5F}"/>
    <cellStyle name="Normal 12 9" xfId="1251" xr:uid="{084A271A-14A5-4E21-B62F-FC2E319CBC66}"/>
    <cellStyle name="Normal 13" xfId="15" xr:uid="{88EB5372-2984-4708-B29C-3A1A55B27633}"/>
    <cellStyle name="Normal 13 10" xfId="1560" xr:uid="{AF066318-25EE-4E14-BAC6-1E3820A3425C}"/>
    <cellStyle name="Normal 13 2" xfId="42" xr:uid="{04AC3E3A-42C7-4A44-9C44-90690DC1C5FA}"/>
    <cellStyle name="Normal 13 2 2" xfId="123" xr:uid="{5C26174D-1CCA-4AB2-B4BF-AA860918802B}"/>
    <cellStyle name="Normal 13 2 2 2" xfId="432" xr:uid="{A7D1F197-0C65-4806-BE40-EDB5E7714BD3}"/>
    <cellStyle name="Normal 13 2 2 3" xfId="740" xr:uid="{402A5962-CE31-4E6E-8EA9-24082D39548D}"/>
    <cellStyle name="Normal 13 2 2 4" xfId="1048" xr:uid="{17BB5A61-1E54-458D-9B24-A88EE7897D92}"/>
    <cellStyle name="Normal 13 2 2 5" xfId="1356" xr:uid="{DECDDF33-5CAC-48EA-B89C-7499FB539B33}"/>
    <cellStyle name="Normal 13 2 2 6" xfId="1664" xr:uid="{B8649306-8EC8-4A5A-BF93-6CD1582E8F73}"/>
    <cellStyle name="Normal 13 2 3" xfId="201" xr:uid="{142EBA9F-95DE-4403-AB39-4DEE34ED2D86}"/>
    <cellStyle name="Normal 13 2 3 2" xfId="509" xr:uid="{FC539508-F81C-40CC-9C98-DE9F8E31F1C0}"/>
    <cellStyle name="Normal 13 2 3 3" xfId="817" xr:uid="{BC8BAAF0-47DA-47F2-9082-496F522A2161}"/>
    <cellStyle name="Normal 13 2 3 4" xfId="1125" xr:uid="{D9016262-59B1-40AE-B465-AC585AADA7C7}"/>
    <cellStyle name="Normal 13 2 3 5" xfId="1433" xr:uid="{9795EFCE-5EB6-4721-A2B7-C0AA20CF45F7}"/>
    <cellStyle name="Normal 13 2 3 6" xfId="1741" xr:uid="{293BCBBE-CDE9-4676-A604-B081B5304BE3}"/>
    <cellStyle name="Normal 13 2 4" xfId="278" xr:uid="{0FCA826F-61B1-4BF2-99F5-2F900EBAFBFE}"/>
    <cellStyle name="Normal 13 2 4 2" xfId="586" xr:uid="{24685095-18E8-4CEC-89FE-7046909C36C9}"/>
    <cellStyle name="Normal 13 2 4 3" xfId="894" xr:uid="{841427C7-D925-4E39-AC01-8B6D7CD20492}"/>
    <cellStyle name="Normal 13 2 4 4" xfId="1202" xr:uid="{1C4FF1E7-7C68-47D4-AAA9-0659EF3B4F76}"/>
    <cellStyle name="Normal 13 2 4 5" xfId="1510" xr:uid="{EE25BB92-AA16-4707-8449-759116F419CA}"/>
    <cellStyle name="Normal 13 2 4 6" xfId="1818" xr:uid="{8CB4F80F-1032-4A10-B7AB-B924836E2641}"/>
    <cellStyle name="Normal 13 2 5" xfId="355" xr:uid="{56FB62BB-DEAB-4864-A367-8CEE8B6D5FC4}"/>
    <cellStyle name="Normal 13 2 6" xfId="663" xr:uid="{8684F0E6-6738-41E9-AC71-5263F0857688}"/>
    <cellStyle name="Normal 13 2 7" xfId="971" xr:uid="{BA921670-BF21-4092-BD8E-A5D82D682BD4}"/>
    <cellStyle name="Normal 13 2 8" xfId="1279" xr:uid="{2EBACA09-88E8-4C95-98A0-2352005E1964}"/>
    <cellStyle name="Normal 13 2 9" xfId="1587" xr:uid="{5E00F543-3A5B-4858-8E41-E7FD1E71AF1E}"/>
    <cellStyle name="Normal 13 3" xfId="96" xr:uid="{AE4C8733-67DB-4FFF-914E-0D362E9D9971}"/>
    <cellStyle name="Normal 13 3 2" xfId="405" xr:uid="{9363C83A-1005-43ED-AF0D-A8598FB9D134}"/>
    <cellStyle name="Normal 13 3 3" xfId="713" xr:uid="{A8CACCD3-9E1B-4F19-BFE3-3328F217B110}"/>
    <cellStyle name="Normal 13 3 4" xfId="1021" xr:uid="{A83D99CD-3A4D-4281-90A2-036A5DCA0EF4}"/>
    <cellStyle name="Normal 13 3 5" xfId="1329" xr:uid="{D90702FD-307F-46BF-AB80-0C5575260A0C}"/>
    <cellStyle name="Normal 13 3 6" xfId="1637" xr:uid="{B7A0DF4E-A4D9-4693-8FA6-5F16DC452628}"/>
    <cellStyle name="Normal 13 4" xfId="174" xr:uid="{BD813FC0-E5FF-4FB9-A896-F7FDE8939F35}"/>
    <cellStyle name="Normal 13 4 2" xfId="482" xr:uid="{49FE5756-8718-49FA-BD3C-BED5DD5B41A4}"/>
    <cellStyle name="Normal 13 4 3" xfId="790" xr:uid="{B4453881-6992-4525-8F9A-D2A622CF3DB6}"/>
    <cellStyle name="Normal 13 4 4" xfId="1098" xr:uid="{53552025-A909-453F-877E-8B35F48A428E}"/>
    <cellStyle name="Normal 13 4 5" xfId="1406" xr:uid="{145D5CBB-7C3F-4A36-ADDB-DB18AD0093B0}"/>
    <cellStyle name="Normal 13 4 6" xfId="1714" xr:uid="{97156251-4F41-48C3-BF5C-7273854AC970}"/>
    <cellStyle name="Normal 13 5" xfId="251" xr:uid="{4CD17333-87B6-4FA1-9D82-6BCB421B8021}"/>
    <cellStyle name="Normal 13 5 2" xfId="559" xr:uid="{6A171992-E0E1-4276-A9ED-589F4F203A58}"/>
    <cellStyle name="Normal 13 5 3" xfId="867" xr:uid="{86238B75-A49C-4446-8999-F8AF7E1898F2}"/>
    <cellStyle name="Normal 13 5 4" xfId="1175" xr:uid="{1060C927-3852-4429-A5A3-2172608ADEF6}"/>
    <cellStyle name="Normal 13 5 5" xfId="1483" xr:uid="{DBB489A7-F52F-46A7-A35E-041C54D5EA3B}"/>
    <cellStyle name="Normal 13 5 6" xfId="1791" xr:uid="{962C651C-2BCC-4F79-98CD-F11A92415705}"/>
    <cellStyle name="Normal 13 6" xfId="328" xr:uid="{4BBC2F29-07A1-49FD-9300-9C7153AAEE22}"/>
    <cellStyle name="Normal 13 7" xfId="636" xr:uid="{C6F5E373-34A2-4983-97DE-2B228D2E6E34}"/>
    <cellStyle name="Normal 13 8" xfId="944" xr:uid="{B5B11049-6C98-4C67-8C70-3FEABC92E68C}"/>
    <cellStyle name="Normal 13 9" xfId="1252" xr:uid="{C1C6EC65-7DFE-42B8-8AB6-BEC7A745BB3D}"/>
    <cellStyle name="Normal 14" xfId="16" xr:uid="{E8736E37-574E-4769-B413-B2F68A9574F4}"/>
    <cellStyle name="Normal 14 10" xfId="1561" xr:uid="{AC4CD357-DFF2-4976-A354-DF15CC30EFF7}"/>
    <cellStyle name="Normal 14 2" xfId="43" xr:uid="{E315A960-2085-4032-A67F-EC4A052C9406}"/>
    <cellStyle name="Normal 14 2 2" xfId="124" xr:uid="{B7C89C44-BD98-42FC-84DD-0AE40811B7DF}"/>
    <cellStyle name="Normal 14 2 2 2" xfId="433" xr:uid="{D4581198-22A3-4736-901E-78FFA8515C0A}"/>
    <cellStyle name="Normal 14 2 2 3" xfId="741" xr:uid="{ED4D19E3-21F3-40A7-85E8-F5F08DA2FAF9}"/>
    <cellStyle name="Normal 14 2 2 4" xfId="1049" xr:uid="{C88C1C1C-5B4A-4DEE-9DAB-E0679A8DB2C0}"/>
    <cellStyle name="Normal 14 2 2 5" xfId="1357" xr:uid="{5DE27070-DE06-49E7-8DB5-3EF36392D222}"/>
    <cellStyle name="Normal 14 2 2 6" xfId="1665" xr:uid="{F031A713-BC0F-423C-A407-CD1DCD0BB122}"/>
    <cellStyle name="Normal 14 2 3" xfId="202" xr:uid="{3B1EC996-7C15-4CAE-AE79-AE93C9F8926A}"/>
    <cellStyle name="Normal 14 2 3 2" xfId="510" xr:uid="{A6A18EA6-92A3-4ADC-AEE9-ABA8316EEC1A}"/>
    <cellStyle name="Normal 14 2 3 3" xfId="818" xr:uid="{1B61597F-48B3-46DA-97C7-8F9354E3D966}"/>
    <cellStyle name="Normal 14 2 3 4" xfId="1126" xr:uid="{7756FFC6-C4C3-4A6D-8444-F93AF9A5BEAE}"/>
    <cellStyle name="Normal 14 2 3 5" xfId="1434" xr:uid="{3B7A2771-00FA-4F19-BC56-333CB2EEE875}"/>
    <cellStyle name="Normal 14 2 3 6" xfId="1742" xr:uid="{5750050A-9E92-4714-A803-9BA2C8E962A3}"/>
    <cellStyle name="Normal 14 2 4" xfId="279" xr:uid="{4301FC37-1AB9-4487-82B4-1C0BC02D1C9D}"/>
    <cellStyle name="Normal 14 2 4 2" xfId="587" xr:uid="{3740C337-448B-4724-98DF-50DACB4FA10E}"/>
    <cellStyle name="Normal 14 2 4 3" xfId="895" xr:uid="{76A6A7C2-84E9-40E2-A344-DE41A126FF7C}"/>
    <cellStyle name="Normal 14 2 4 4" xfId="1203" xr:uid="{288D9004-BC7B-4E53-8269-3157D7C8D73D}"/>
    <cellStyle name="Normal 14 2 4 5" xfId="1511" xr:uid="{820F4F23-A227-4D56-B6FB-F0864D08F1CC}"/>
    <cellStyle name="Normal 14 2 4 6" xfId="1819" xr:uid="{B1AD035D-AA50-4F68-B83F-4FBC443B931C}"/>
    <cellStyle name="Normal 14 2 5" xfId="356" xr:uid="{1BC2965C-0823-4520-9C0D-C4AAFD595CF5}"/>
    <cellStyle name="Normal 14 2 6" xfId="664" xr:uid="{A8E32FA8-7334-43B6-AC5D-E10A44A0AAB7}"/>
    <cellStyle name="Normal 14 2 7" xfId="972" xr:uid="{1A34F774-B99A-4E99-81A9-8AAA216E2914}"/>
    <cellStyle name="Normal 14 2 8" xfId="1280" xr:uid="{31DA96FB-378C-4EF8-AC3D-DAD5C3031E6F}"/>
    <cellStyle name="Normal 14 2 9" xfId="1588" xr:uid="{E0FBFF1D-E94D-4C2B-9B47-9596C6169FD1}"/>
    <cellStyle name="Normal 14 3" xfId="97" xr:uid="{C4792334-0398-4293-9378-1E2ACDFDF7E6}"/>
    <cellStyle name="Normal 14 3 2" xfId="406" xr:uid="{1FD5001D-FCB0-4DC5-A887-4CB42EDB64ED}"/>
    <cellStyle name="Normal 14 3 3" xfId="714" xr:uid="{FBFE7461-DAFF-4493-B30A-5A40170DF4E3}"/>
    <cellStyle name="Normal 14 3 4" xfId="1022" xr:uid="{A03E567A-E616-4045-997D-5768D7B605EE}"/>
    <cellStyle name="Normal 14 3 5" xfId="1330" xr:uid="{AA10DE82-F3A4-4C74-A7D6-69D0613E4302}"/>
    <cellStyle name="Normal 14 3 6" xfId="1638" xr:uid="{AB9B53F0-6804-412D-9F6D-4EEC0BC0676D}"/>
    <cellStyle name="Normal 14 4" xfId="175" xr:uid="{2D529C4C-F463-4B6C-8430-0671519EFE4F}"/>
    <cellStyle name="Normal 14 4 2" xfId="483" xr:uid="{DC6DF69B-C674-4472-8881-AB79EC26A597}"/>
    <cellStyle name="Normal 14 4 3" xfId="791" xr:uid="{12CAB749-C827-47E3-A41D-E36C74C47159}"/>
    <cellStyle name="Normal 14 4 4" xfId="1099" xr:uid="{42160081-9F3E-43C7-B250-65B78CA35D0E}"/>
    <cellStyle name="Normal 14 4 5" xfId="1407" xr:uid="{1243EC3D-F86D-4274-BE38-2D9CD286DEDA}"/>
    <cellStyle name="Normal 14 4 6" xfId="1715" xr:uid="{1C75B4C6-3C18-4439-BEF6-236B7415C8EB}"/>
    <cellStyle name="Normal 14 5" xfId="252" xr:uid="{8CEA727D-324B-44C1-9F5B-EF35FF62D00B}"/>
    <cellStyle name="Normal 14 5 2" xfId="560" xr:uid="{86740D8F-2242-4812-824F-00D472968974}"/>
    <cellStyle name="Normal 14 5 3" xfId="868" xr:uid="{8729F0C4-8C62-40EC-BDDC-E1B2ADF1E381}"/>
    <cellStyle name="Normal 14 5 4" xfId="1176" xr:uid="{B5312664-1FB0-4BCB-A3A2-EAC327722B8C}"/>
    <cellStyle name="Normal 14 5 5" xfId="1484" xr:uid="{DBE25974-15ED-410C-86D6-9CA5D128F7DA}"/>
    <cellStyle name="Normal 14 5 6" xfId="1792" xr:uid="{EEC5B9C4-DD55-46B5-8D7F-0DA2EEB74114}"/>
    <cellStyle name="Normal 14 6" xfId="329" xr:uid="{CAAB528C-B94C-44E3-9336-931BE908BBCD}"/>
    <cellStyle name="Normal 14 7" xfId="637" xr:uid="{40FB1CB8-AE11-45E4-B307-FCC543DE4B32}"/>
    <cellStyle name="Normal 14 8" xfId="945" xr:uid="{D55F0DCB-8040-49F2-A028-710232A83AFB}"/>
    <cellStyle name="Normal 14 9" xfId="1253" xr:uid="{C5C7A3CF-50CD-4E8E-AB17-6DE3CE95C8F8}"/>
    <cellStyle name="Normal 15" xfId="17" xr:uid="{D8FA546E-369F-43DD-A077-DF3AC712952D}"/>
    <cellStyle name="Normal 15 10" xfId="1562" xr:uid="{29D63D24-0C16-4092-80F2-F31987DF8557}"/>
    <cellStyle name="Normal 15 2" xfId="44" xr:uid="{46DA3847-7858-4A8B-A473-FF1AEE645849}"/>
    <cellStyle name="Normal 15 2 2" xfId="125" xr:uid="{20F4A2D3-6CE9-49B8-ABB5-1C0AAE5ED9A1}"/>
    <cellStyle name="Normal 15 2 2 2" xfId="434" xr:uid="{A9C1AA03-2597-4506-ADAE-BE8A06C7DBAA}"/>
    <cellStyle name="Normal 15 2 2 3" xfId="742" xr:uid="{92F8772D-3810-4B90-8924-1C6DE3B70B33}"/>
    <cellStyle name="Normal 15 2 2 4" xfId="1050" xr:uid="{C62F3243-34BB-4123-B5BA-D1AF3ED3EF68}"/>
    <cellStyle name="Normal 15 2 2 5" xfId="1358" xr:uid="{EA4FF253-04C6-4525-9D22-88853E76C932}"/>
    <cellStyle name="Normal 15 2 2 6" xfId="1666" xr:uid="{44FE991A-B9CB-4405-BC52-EC18224DFFB4}"/>
    <cellStyle name="Normal 15 2 3" xfId="203" xr:uid="{FF65E044-FADE-41D5-A486-DE586ECE7193}"/>
    <cellStyle name="Normal 15 2 3 2" xfId="511" xr:uid="{DB8257E4-8A40-49F1-A363-54B213B8DA7C}"/>
    <cellStyle name="Normal 15 2 3 3" xfId="819" xr:uid="{ED062C0C-F879-4842-8B74-7E9CBE039446}"/>
    <cellStyle name="Normal 15 2 3 4" xfId="1127" xr:uid="{D326591D-C0C8-4F6C-8420-0B00BB7FCA5D}"/>
    <cellStyle name="Normal 15 2 3 5" xfId="1435" xr:uid="{6E85BF3E-1493-4E26-A17F-99CB489F7303}"/>
    <cellStyle name="Normal 15 2 3 6" xfId="1743" xr:uid="{684BDB6A-EAC0-4B5B-8B13-DAEFBE850860}"/>
    <cellStyle name="Normal 15 2 4" xfId="280" xr:uid="{AA2F42EE-6D9A-4BC6-A85A-5C90BBA1C34E}"/>
    <cellStyle name="Normal 15 2 4 2" xfId="588" xr:uid="{C8FCCB7D-F1B0-4237-AB63-4A937A1924CF}"/>
    <cellStyle name="Normal 15 2 4 3" xfId="896" xr:uid="{7962E1A8-D62E-4703-8192-6836D2720674}"/>
    <cellStyle name="Normal 15 2 4 4" xfId="1204" xr:uid="{FA6808D0-737C-454A-B9A9-9FE441750C48}"/>
    <cellStyle name="Normal 15 2 4 5" xfId="1512" xr:uid="{74CDFABA-F8FC-4D9E-9051-AD35197ECB46}"/>
    <cellStyle name="Normal 15 2 4 6" xfId="1820" xr:uid="{0FD25749-2543-4DB9-84F0-9B2BE51326B9}"/>
    <cellStyle name="Normal 15 2 5" xfId="357" xr:uid="{1EF1355E-E0A5-40F4-B8D5-BCDF2252C010}"/>
    <cellStyle name="Normal 15 2 6" xfId="665" xr:uid="{D1D1D2DA-E05D-439B-B7E8-7B34D34B6A91}"/>
    <cellStyle name="Normal 15 2 7" xfId="973" xr:uid="{889318D1-E9A9-4349-816C-6FD1ECD04E8E}"/>
    <cellStyle name="Normal 15 2 8" xfId="1281" xr:uid="{33C39192-F159-4EE7-BBDE-9246268031D2}"/>
    <cellStyle name="Normal 15 2 9" xfId="1589" xr:uid="{F60DB0EC-6BD0-4D65-8D02-4D7BC5761031}"/>
    <cellStyle name="Normal 15 3" xfId="98" xr:uid="{C4E24187-6C28-4F1E-AE67-2646C3AA6C72}"/>
    <cellStyle name="Normal 15 3 2" xfId="407" xr:uid="{300CA2EB-0300-4E57-B034-F3FF9CF67D7E}"/>
    <cellStyle name="Normal 15 3 3" xfId="715" xr:uid="{0AE548A8-6ED5-4DFB-A8FB-9C2AA23A68B1}"/>
    <cellStyle name="Normal 15 3 4" xfId="1023" xr:uid="{3DED0CE4-0479-4ABE-8316-B477E6BF56DF}"/>
    <cellStyle name="Normal 15 3 5" xfId="1331" xr:uid="{91E0CBB4-EAE7-4DD4-94F6-FE8BA4E8629C}"/>
    <cellStyle name="Normal 15 3 6" xfId="1639" xr:uid="{16D418D9-0579-48E1-853D-968B11B1A915}"/>
    <cellStyle name="Normal 15 4" xfId="176" xr:uid="{312C6747-F818-4046-BF77-0631A99EC200}"/>
    <cellStyle name="Normal 15 4 2" xfId="484" xr:uid="{251C6E06-7B2F-4F7F-94A4-B72A12D3C077}"/>
    <cellStyle name="Normal 15 4 3" xfId="792" xr:uid="{DC70662E-5DC6-4289-9A7F-642F228D17CE}"/>
    <cellStyle name="Normal 15 4 4" xfId="1100" xr:uid="{B5CF8121-561F-49A9-84F4-E197F81949C0}"/>
    <cellStyle name="Normal 15 4 5" xfId="1408" xr:uid="{74695903-1E56-4B7B-A993-76F676E493EF}"/>
    <cellStyle name="Normal 15 4 6" xfId="1716" xr:uid="{8F21230F-5508-4153-8E3B-FFB5C55FD5DA}"/>
    <cellStyle name="Normal 15 5" xfId="253" xr:uid="{73762FFA-6E88-499A-9A12-86FBF8C235B8}"/>
    <cellStyle name="Normal 15 5 2" xfId="561" xr:uid="{E3A6E737-C8B6-4636-AD01-11EDFEEA1DF8}"/>
    <cellStyle name="Normal 15 5 3" xfId="869" xr:uid="{0826E73B-F500-414C-9B57-AD451092FF12}"/>
    <cellStyle name="Normal 15 5 4" xfId="1177" xr:uid="{F329DD85-7EE3-43A6-8307-08C92E2167EB}"/>
    <cellStyle name="Normal 15 5 5" xfId="1485" xr:uid="{858D2BF0-07EE-45DE-8D0B-3258F536B388}"/>
    <cellStyle name="Normal 15 5 6" xfId="1793" xr:uid="{8E901140-4212-4FE4-A624-1814FB9C3C54}"/>
    <cellStyle name="Normal 15 6" xfId="330" xr:uid="{ECC9B995-6257-4F27-9CBE-C72B67C2476F}"/>
    <cellStyle name="Normal 15 7" xfId="638" xr:uid="{D40BAD49-FB10-4858-B2D5-5782AE567DF0}"/>
    <cellStyle name="Normal 15 8" xfId="946" xr:uid="{37A0538C-D7DF-4B39-B813-AC556C4E2FE1}"/>
    <cellStyle name="Normal 15 9" xfId="1254" xr:uid="{EC1BE13C-88F7-4805-8410-5FE31DEC1348}"/>
    <cellStyle name="Normal 16" xfId="18" xr:uid="{5B6ABF65-438F-4BE9-B483-6AA4EF6FBB71}"/>
    <cellStyle name="Normal 16 10" xfId="1563" xr:uid="{7AD619CF-174E-4CB1-86D4-F53D95B8EF40}"/>
    <cellStyle name="Normal 16 2" xfId="45" xr:uid="{A00AC41C-5D6E-4C26-B698-B2E55475F498}"/>
    <cellStyle name="Normal 16 2 2" xfId="126" xr:uid="{BCE0D213-AEE3-4250-84EF-216746FBF7C9}"/>
    <cellStyle name="Normal 16 2 2 2" xfId="435" xr:uid="{33DC1C95-A88D-47AF-A62D-23D2060E609C}"/>
    <cellStyle name="Normal 16 2 2 3" xfId="743" xr:uid="{A2726D09-AA68-4753-A3A6-81B02477B42E}"/>
    <cellStyle name="Normal 16 2 2 4" xfId="1051" xr:uid="{8278EA29-DD49-4C01-A738-E471A71BEA8B}"/>
    <cellStyle name="Normal 16 2 2 5" xfId="1359" xr:uid="{729FF07D-0075-46B4-959F-16B7B2454900}"/>
    <cellStyle name="Normal 16 2 2 6" xfId="1667" xr:uid="{2E8CBF3F-B0F3-41CA-8530-EBE13FA05FD1}"/>
    <cellStyle name="Normal 16 2 3" xfId="204" xr:uid="{EF3FFCE7-8DF4-4D1A-AD38-E88816C90F25}"/>
    <cellStyle name="Normal 16 2 3 2" xfId="512" xr:uid="{AA5F52B4-07D5-4146-A168-0458038476D8}"/>
    <cellStyle name="Normal 16 2 3 3" xfId="820" xr:uid="{6E01AB92-9427-45B4-B198-F8549C739922}"/>
    <cellStyle name="Normal 16 2 3 4" xfId="1128" xr:uid="{9D888BF9-58D0-49F0-A91E-0BD5AA0DCE2C}"/>
    <cellStyle name="Normal 16 2 3 5" xfId="1436" xr:uid="{EB124FA1-0149-47C8-9F79-932770FC3222}"/>
    <cellStyle name="Normal 16 2 3 6" xfId="1744" xr:uid="{6C337BED-FA18-40F1-BF6F-C915552F2568}"/>
    <cellStyle name="Normal 16 2 4" xfId="281" xr:uid="{284F3BEB-61A8-4183-93E8-C213D995E2DD}"/>
    <cellStyle name="Normal 16 2 4 2" xfId="589" xr:uid="{8C0C3B43-723A-45AE-9FA0-31015B85D5D0}"/>
    <cellStyle name="Normal 16 2 4 3" xfId="897" xr:uid="{35B943F0-5859-49D0-8458-BE551D2C44A8}"/>
    <cellStyle name="Normal 16 2 4 4" xfId="1205" xr:uid="{9A8860A7-C4A9-483E-BD34-5931050C5CAE}"/>
    <cellStyle name="Normal 16 2 4 5" xfId="1513" xr:uid="{BC1D3786-6D84-4B48-A4D7-74448C1176D4}"/>
    <cellStyle name="Normal 16 2 4 6" xfId="1821" xr:uid="{1D349BC6-3CA3-462D-B886-2CF38186E61E}"/>
    <cellStyle name="Normal 16 2 5" xfId="358" xr:uid="{8CE70478-D35E-4371-A0F4-943EE202FBBD}"/>
    <cellStyle name="Normal 16 2 6" xfId="666" xr:uid="{68BBDEBC-3641-4CAD-BA56-F001994545E2}"/>
    <cellStyle name="Normal 16 2 7" xfId="974" xr:uid="{6B2E1EBA-CC3B-4930-A8DB-DF7811A4D4D4}"/>
    <cellStyle name="Normal 16 2 8" xfId="1282" xr:uid="{B5648782-6681-4838-A39E-6390EF63BF65}"/>
    <cellStyle name="Normal 16 2 9" xfId="1590" xr:uid="{6A5876AF-9076-42B6-AC84-EFFB9852D72C}"/>
    <cellStyle name="Normal 16 3" xfId="99" xr:uid="{0FA880AA-7B0C-4C91-9B4F-04782D84E206}"/>
    <cellStyle name="Normal 16 3 2" xfId="408" xr:uid="{86EE3594-16AA-4AA6-9FB5-7C4DBF1CC863}"/>
    <cellStyle name="Normal 16 3 3" xfId="716" xr:uid="{A5FE6F2A-03DE-4DCE-86C4-4031CD3F431E}"/>
    <cellStyle name="Normal 16 3 4" xfId="1024" xr:uid="{2FF5B08F-2FD1-4378-AB06-9104268810AB}"/>
    <cellStyle name="Normal 16 3 5" xfId="1332" xr:uid="{F389CEC6-E38F-4DE5-B466-828286423DE4}"/>
    <cellStyle name="Normal 16 3 6" xfId="1640" xr:uid="{A4330879-9567-4845-A39B-DAD0AF1EFA16}"/>
    <cellStyle name="Normal 16 4" xfId="177" xr:uid="{6AE5CEBB-7030-4BCD-853F-69834E55EB2E}"/>
    <cellStyle name="Normal 16 4 2" xfId="485" xr:uid="{F7D7BD05-EC27-4B85-A48F-9199B92A1030}"/>
    <cellStyle name="Normal 16 4 3" xfId="793" xr:uid="{9125DCBF-BA83-48B9-914F-847965CB4BFB}"/>
    <cellStyle name="Normal 16 4 4" xfId="1101" xr:uid="{9B6BE5EF-C81B-454D-A2A7-C6BC70FBBB04}"/>
    <cellStyle name="Normal 16 4 5" xfId="1409" xr:uid="{1EA5B593-F4B5-4857-B081-4D2EC7252179}"/>
    <cellStyle name="Normal 16 4 6" xfId="1717" xr:uid="{899751F4-AEDB-4132-9873-91C61CA4373A}"/>
    <cellStyle name="Normal 16 5" xfId="254" xr:uid="{88ABC573-B05E-4B40-88B1-959A31927348}"/>
    <cellStyle name="Normal 16 5 2" xfId="562" xr:uid="{B05BCD7C-BAA1-430F-89C3-7232DC3C798D}"/>
    <cellStyle name="Normal 16 5 3" xfId="870" xr:uid="{49C2A00A-68C0-4042-9003-C227BAFB85EB}"/>
    <cellStyle name="Normal 16 5 4" xfId="1178" xr:uid="{A7948932-8A93-4C70-A32E-5AFDC3366484}"/>
    <cellStyle name="Normal 16 5 5" xfId="1486" xr:uid="{D0DAB630-C92B-4AA5-ABB8-12AAAD2CAD66}"/>
    <cellStyle name="Normal 16 5 6" xfId="1794" xr:uid="{483953F9-798A-4DFE-BABF-A3B9C6418E14}"/>
    <cellStyle name="Normal 16 6" xfId="331" xr:uid="{ACE8C64B-0AF0-4C95-B5AA-C4440138E857}"/>
    <cellStyle name="Normal 16 7" xfId="639" xr:uid="{59A4E467-4CEB-4F72-91E6-8FE2C0E103DF}"/>
    <cellStyle name="Normal 16 8" xfId="947" xr:uid="{AF991531-85CF-40A8-8767-FF1AC4C9F8CA}"/>
    <cellStyle name="Normal 16 9" xfId="1255" xr:uid="{68807241-4EDE-41C4-A67A-B283443AECAE}"/>
    <cellStyle name="Normal 17" xfId="19" xr:uid="{0D877214-51D1-4ABE-B46F-493C5721719F}"/>
    <cellStyle name="Normal 17 10" xfId="1564" xr:uid="{D39A5B09-F1A8-4891-9D7C-56F9259A5ECE}"/>
    <cellStyle name="Normal 17 2" xfId="46" xr:uid="{366722C3-C4C5-4DC0-9011-2A2F75D91C50}"/>
    <cellStyle name="Normal 17 2 2" xfId="127" xr:uid="{FB0C856E-8E81-4582-8449-9A2C83E8D4B5}"/>
    <cellStyle name="Normal 17 2 2 2" xfId="436" xr:uid="{12221550-959F-4603-BF2B-0F63C06E9147}"/>
    <cellStyle name="Normal 17 2 2 3" xfId="744" xr:uid="{782413FE-9B8D-4C67-A235-0844D457489D}"/>
    <cellStyle name="Normal 17 2 2 4" xfId="1052" xr:uid="{EDEFE61D-7628-403B-9423-EA8338D66710}"/>
    <cellStyle name="Normal 17 2 2 5" xfId="1360" xr:uid="{84B4EF5C-3589-4C1D-A84B-2E24391990D5}"/>
    <cellStyle name="Normal 17 2 2 6" xfId="1668" xr:uid="{2F82D1BF-1660-4BAC-A468-2DCF89FCB298}"/>
    <cellStyle name="Normal 17 2 3" xfId="205" xr:uid="{8D8A20CC-20FF-4423-9DFF-17E0AE55F74F}"/>
    <cellStyle name="Normal 17 2 3 2" xfId="513" xr:uid="{7085274F-EA43-4CBA-ACDF-31877B5CEAE3}"/>
    <cellStyle name="Normal 17 2 3 3" xfId="821" xr:uid="{AF947092-9AF0-49FD-A721-5CB06C822AB0}"/>
    <cellStyle name="Normal 17 2 3 4" xfId="1129" xr:uid="{44188A19-F3A0-49D9-99C4-48C55595B3C9}"/>
    <cellStyle name="Normal 17 2 3 5" xfId="1437" xr:uid="{62FE3D89-5617-4899-86C1-39281A5DFF20}"/>
    <cellStyle name="Normal 17 2 3 6" xfId="1745" xr:uid="{DAD33EA1-CC1B-48F7-BC10-6F4AF12405BC}"/>
    <cellStyle name="Normal 17 2 4" xfId="282" xr:uid="{35B1DB3E-A3F3-4F35-91C1-4CC37B053509}"/>
    <cellStyle name="Normal 17 2 4 2" xfId="590" xr:uid="{BE632CE2-EB86-48E1-AC27-27FCA343A244}"/>
    <cellStyle name="Normal 17 2 4 3" xfId="898" xr:uid="{168C0E36-BDA4-4A4C-A1EB-7EC16A4EB48B}"/>
    <cellStyle name="Normal 17 2 4 4" xfId="1206" xr:uid="{E28116BA-3BFA-4133-B10C-E0B3A150B6AD}"/>
    <cellStyle name="Normal 17 2 4 5" xfId="1514" xr:uid="{CCFB874F-F133-4CCB-8B32-132E8EAA8021}"/>
    <cellStyle name="Normal 17 2 4 6" xfId="1822" xr:uid="{421F78B5-B5C4-4C4B-9216-980AC186E2E2}"/>
    <cellStyle name="Normal 17 2 5" xfId="359" xr:uid="{231D289F-9500-4E6D-AE03-EB227C0A1FA2}"/>
    <cellStyle name="Normal 17 2 6" xfId="667" xr:uid="{04E7A7EA-0C07-4D0B-B913-08E02B791138}"/>
    <cellStyle name="Normal 17 2 7" xfId="975" xr:uid="{C38CCCBA-7D1C-4E8D-95BE-18CF4CB04AA1}"/>
    <cellStyle name="Normal 17 2 8" xfId="1283" xr:uid="{2F4821B4-12B3-44CA-9664-FE48DAF25B1E}"/>
    <cellStyle name="Normal 17 2 9" xfId="1591" xr:uid="{4B1206E2-0EB7-48C5-98E1-C34D6B1E273A}"/>
    <cellStyle name="Normal 17 3" xfId="100" xr:uid="{9E25A128-63F8-4177-BE7C-5D02D7258753}"/>
    <cellStyle name="Normal 17 3 2" xfId="409" xr:uid="{B409D364-0074-4EE8-BF7C-A1A3BDBAFE61}"/>
    <cellStyle name="Normal 17 3 3" xfId="717" xr:uid="{18C6E681-926A-4512-B7A0-A9EAE9E503AA}"/>
    <cellStyle name="Normal 17 3 4" xfId="1025" xr:uid="{13B0F763-D4D8-476A-915A-0C4F99E7273E}"/>
    <cellStyle name="Normal 17 3 5" xfId="1333" xr:uid="{05D24311-C060-42B6-9B07-AB082A97D966}"/>
    <cellStyle name="Normal 17 3 6" xfId="1641" xr:uid="{AF2DEA0A-7EB5-4BC2-8E7B-684A5861CE31}"/>
    <cellStyle name="Normal 17 4" xfId="178" xr:uid="{E67A4F7E-6CBE-4D4D-9F22-B7D5665BDF69}"/>
    <cellStyle name="Normal 17 4 2" xfId="486" xr:uid="{AF21C705-CEF0-4DD9-B0A2-48F6E88B13FD}"/>
    <cellStyle name="Normal 17 4 3" xfId="794" xr:uid="{51040AB8-930E-42B2-A6FF-49E1E25FA99C}"/>
    <cellStyle name="Normal 17 4 4" xfId="1102" xr:uid="{791873CB-A961-44D2-A99F-ECDDCBC0F284}"/>
    <cellStyle name="Normal 17 4 5" xfId="1410" xr:uid="{84402A77-36F5-4BB1-991E-87898B442F82}"/>
    <cellStyle name="Normal 17 4 6" xfId="1718" xr:uid="{5893E9FE-FD04-46C2-8AC6-5EDE4C809218}"/>
    <cellStyle name="Normal 17 5" xfId="255" xr:uid="{7B37977C-1AB9-4BBB-952D-FB279FC20810}"/>
    <cellStyle name="Normal 17 5 2" xfId="563" xr:uid="{C2B31487-DD42-4F34-B865-04010021AA90}"/>
    <cellStyle name="Normal 17 5 3" xfId="871" xr:uid="{4AD11BD2-1AB8-445C-809D-A506E5BAC9F2}"/>
    <cellStyle name="Normal 17 5 4" xfId="1179" xr:uid="{F3B9FA80-D27A-483D-9C38-3D2D1ACB1B19}"/>
    <cellStyle name="Normal 17 5 5" xfId="1487" xr:uid="{51E55DB2-C4B0-4A41-9C3B-1FCE3A4C4EA6}"/>
    <cellStyle name="Normal 17 5 6" xfId="1795" xr:uid="{7BAEBFD8-CE18-420D-A2F3-DE79618BCBEF}"/>
    <cellStyle name="Normal 17 6" xfId="332" xr:uid="{1E341BEE-3F74-4BB9-B50B-936DE1CF8B2C}"/>
    <cellStyle name="Normal 17 7" xfId="640" xr:uid="{97149FD4-CDB8-4AAD-AB2E-4B1050501113}"/>
    <cellStyle name="Normal 17 8" xfId="948" xr:uid="{AE860D9B-7C62-4697-BA37-F5F74D9DC5FD}"/>
    <cellStyle name="Normal 17 9" xfId="1256" xr:uid="{DDC6F6BC-0092-40E2-84B4-3942602016D1}"/>
    <cellStyle name="Normal 18" xfId="20" xr:uid="{D922ECAA-882F-49E4-8967-F3F391785C69}"/>
    <cellStyle name="Normal 18 10" xfId="1565" xr:uid="{3067A07E-D33A-4F2C-AD20-DC13C23EF4E8}"/>
    <cellStyle name="Normal 18 2" xfId="47" xr:uid="{6F3F856A-C04F-44EF-81A7-652631F5A7EC}"/>
    <cellStyle name="Normal 18 2 2" xfId="128" xr:uid="{3437BA3E-03C7-496B-9AE3-2637924B4F8E}"/>
    <cellStyle name="Normal 18 2 2 2" xfId="437" xr:uid="{D1E1D0FC-B46A-4208-B7EB-FC78F0715D8D}"/>
    <cellStyle name="Normal 18 2 2 3" xfId="745" xr:uid="{6C9478CC-CFF0-44E4-A735-766B14513559}"/>
    <cellStyle name="Normal 18 2 2 4" xfId="1053" xr:uid="{900587D6-5AB1-4FF3-9C93-3D2615044C9C}"/>
    <cellStyle name="Normal 18 2 2 5" xfId="1361" xr:uid="{A8424740-3F95-408D-A4A2-BE448C04CDA1}"/>
    <cellStyle name="Normal 18 2 2 6" xfId="1669" xr:uid="{A96CAE6F-AE1D-4BBC-B227-5884FD56F2AB}"/>
    <cellStyle name="Normal 18 2 3" xfId="206" xr:uid="{FFD49B27-9060-4AF7-BCFA-1BCD415F8240}"/>
    <cellStyle name="Normal 18 2 3 2" xfId="514" xr:uid="{B348A81D-8450-4CB6-BB32-8537A50DD4C7}"/>
    <cellStyle name="Normal 18 2 3 3" xfId="822" xr:uid="{77B0213E-F64D-4DB8-997E-CD9A6A36559E}"/>
    <cellStyle name="Normal 18 2 3 4" xfId="1130" xr:uid="{2656B37D-D08B-4C80-BB71-1D0EA15F22E8}"/>
    <cellStyle name="Normal 18 2 3 5" xfId="1438" xr:uid="{B3FBB88A-E094-4CA9-A07C-32CC0E81D721}"/>
    <cellStyle name="Normal 18 2 3 6" xfId="1746" xr:uid="{769FAB62-5233-4CE1-B6B5-BE4552AD4E38}"/>
    <cellStyle name="Normal 18 2 4" xfId="283" xr:uid="{8C06D7E2-A652-4040-9489-A0077697DA99}"/>
    <cellStyle name="Normal 18 2 4 2" xfId="591" xr:uid="{B89A54A3-09EE-49E4-A575-01B81EBE88A5}"/>
    <cellStyle name="Normal 18 2 4 3" xfId="899" xr:uid="{1F567CAD-F10A-408B-856B-CF97F38F365B}"/>
    <cellStyle name="Normal 18 2 4 4" xfId="1207" xr:uid="{B131ADFA-392C-4EC1-A323-22A9F7558583}"/>
    <cellStyle name="Normal 18 2 4 5" xfId="1515" xr:uid="{B3F298C9-DD95-4D20-9EFD-E8E50FFA5E0D}"/>
    <cellStyle name="Normal 18 2 4 6" xfId="1823" xr:uid="{F277BCC2-A212-41CF-8639-3807B1A1FF5A}"/>
    <cellStyle name="Normal 18 2 5" xfId="360" xr:uid="{E0C0B52D-11D9-4034-8024-C0270FBC8DEB}"/>
    <cellStyle name="Normal 18 2 6" xfId="668" xr:uid="{6C514C70-BD91-49B3-9AF9-1A3EE73FEEF6}"/>
    <cellStyle name="Normal 18 2 7" xfId="976" xr:uid="{5251CE4A-4B56-40B5-ACF4-DA9D22C1D07B}"/>
    <cellStyle name="Normal 18 2 8" xfId="1284" xr:uid="{0B5CE1A0-D4EC-46DE-80AE-86B050463575}"/>
    <cellStyle name="Normal 18 2 9" xfId="1592" xr:uid="{DAA00714-1582-4498-BC63-80946688E915}"/>
    <cellStyle name="Normal 18 3" xfId="101" xr:uid="{C041DCC1-20ED-4E8E-B937-6474D49D8E77}"/>
    <cellStyle name="Normal 18 3 2" xfId="410" xr:uid="{50E2856A-4020-4A01-BE0E-53DC1801022A}"/>
    <cellStyle name="Normal 18 3 3" xfId="718" xr:uid="{BE416607-148C-451D-9B7F-44ACB8DDE2C0}"/>
    <cellStyle name="Normal 18 3 4" xfId="1026" xr:uid="{D97F4CE4-AF00-40EF-9A7A-9C3092537F6A}"/>
    <cellStyle name="Normal 18 3 5" xfId="1334" xr:uid="{3AA28041-DC19-49E9-BBEE-FF0273D75FC8}"/>
    <cellStyle name="Normal 18 3 6" xfId="1642" xr:uid="{1115A5AF-A133-4477-943E-3B697ED4DB4C}"/>
    <cellStyle name="Normal 18 4" xfId="179" xr:uid="{BE1AEB0B-A528-4CE7-A802-8A5BD7102CD8}"/>
    <cellStyle name="Normal 18 4 2" xfId="487" xr:uid="{9CE04B0D-0806-45CA-80BF-5A2C357C4AC6}"/>
    <cellStyle name="Normal 18 4 3" xfId="795" xr:uid="{EABDDCEE-CFD5-4119-9424-2E2573458AFF}"/>
    <cellStyle name="Normal 18 4 4" xfId="1103" xr:uid="{FF43F92A-81B2-40D9-BCA7-5CC19C770526}"/>
    <cellStyle name="Normal 18 4 5" xfId="1411" xr:uid="{EA18EE91-E3A7-4947-9321-A8682A4024D6}"/>
    <cellStyle name="Normal 18 4 6" xfId="1719" xr:uid="{F768A172-2B03-4469-8C3B-3EB614C671F8}"/>
    <cellStyle name="Normal 18 5" xfId="256" xr:uid="{FB457832-D363-476E-90C0-38708D9D8BEC}"/>
    <cellStyle name="Normal 18 5 2" xfId="564" xr:uid="{CCBEF5DD-E0C9-42F5-96BC-5CD79D4AD006}"/>
    <cellStyle name="Normal 18 5 3" xfId="872" xr:uid="{DF92A3AE-8A97-4317-BD7E-651322DB0712}"/>
    <cellStyle name="Normal 18 5 4" xfId="1180" xr:uid="{C3E12CB4-FA75-4497-A1B8-7E57A685CD95}"/>
    <cellStyle name="Normal 18 5 5" xfId="1488" xr:uid="{F46B95A4-EFBF-4271-B929-E8CE18EA193F}"/>
    <cellStyle name="Normal 18 5 6" xfId="1796" xr:uid="{8BA6B982-8D91-4BAB-9241-B23D647C546C}"/>
    <cellStyle name="Normal 18 6" xfId="333" xr:uid="{B1B11EB5-6D58-4202-94B8-6448FD0001DB}"/>
    <cellStyle name="Normal 18 7" xfId="641" xr:uid="{236E7250-2C7D-44BD-8FF7-0BAD179ADBE9}"/>
    <cellStyle name="Normal 18 8" xfId="949" xr:uid="{B5964684-0FF0-479E-AC3C-85DD47007B80}"/>
    <cellStyle name="Normal 18 9" xfId="1257" xr:uid="{EE39F66F-8B33-4DE5-8FC7-11D62C8BD1D6}"/>
    <cellStyle name="Normal 19" xfId="21" xr:uid="{00B854F6-47F8-401C-90EC-CAC95A1C98F7}"/>
    <cellStyle name="Normal 19 10" xfId="1566" xr:uid="{5F433C90-94C4-4C20-B193-2669B4E6AC68}"/>
    <cellStyle name="Normal 19 2" xfId="48" xr:uid="{06482734-2CEB-4FC0-A3D0-BE3A754F1678}"/>
    <cellStyle name="Normal 19 2 2" xfId="129" xr:uid="{A9D7CCDC-813B-42C0-B5A3-105E1ABE73A6}"/>
    <cellStyle name="Normal 19 2 2 2" xfId="438" xr:uid="{4C9AF5EF-3533-4CB2-B8C2-21A0DF3D5ED1}"/>
    <cellStyle name="Normal 19 2 2 3" xfId="746" xr:uid="{9381271A-668D-4242-97DE-46183179FB13}"/>
    <cellStyle name="Normal 19 2 2 4" xfId="1054" xr:uid="{CA03401D-43FE-48E7-901B-B3D4235601FE}"/>
    <cellStyle name="Normal 19 2 2 5" xfId="1362" xr:uid="{D6F25B74-3A3B-47FB-9363-7DB5D0585080}"/>
    <cellStyle name="Normal 19 2 2 6" xfId="1670" xr:uid="{5E9CD3F7-C874-46BE-9FC7-0F6DD8C7F24C}"/>
    <cellStyle name="Normal 19 2 3" xfId="207" xr:uid="{4037651C-210C-4D52-9290-32601BA0CDF5}"/>
    <cellStyle name="Normal 19 2 3 2" xfId="515" xr:uid="{C9916B9E-570B-417C-B59D-33435C4F262A}"/>
    <cellStyle name="Normal 19 2 3 3" xfId="823" xr:uid="{CC15BB8E-7B36-4870-8F0D-275FB89E70E5}"/>
    <cellStyle name="Normal 19 2 3 4" xfId="1131" xr:uid="{ED9CF472-ED85-4BB1-B24F-D9AABD9AAB37}"/>
    <cellStyle name="Normal 19 2 3 5" xfId="1439" xr:uid="{109EBEE8-81FC-4D10-A0B2-852938D22E84}"/>
    <cellStyle name="Normal 19 2 3 6" xfId="1747" xr:uid="{79522B89-BF0F-4255-B16E-5E6BAC93BD50}"/>
    <cellStyle name="Normal 19 2 4" xfId="284" xr:uid="{11AA3C4F-C87B-4782-8C66-D4D657CA4DF7}"/>
    <cellStyle name="Normal 19 2 4 2" xfId="592" xr:uid="{3026DF53-9DEC-496F-9350-9CB94C818830}"/>
    <cellStyle name="Normal 19 2 4 3" xfId="900" xr:uid="{30A323F8-7515-498E-A7C4-2EF6D1EA3E6C}"/>
    <cellStyle name="Normal 19 2 4 4" xfId="1208" xr:uid="{8BF2C5D3-3C2F-4607-AE1E-2A4AF062605B}"/>
    <cellStyle name="Normal 19 2 4 5" xfId="1516" xr:uid="{8861467B-1929-4108-BEEE-2052F1E0B64C}"/>
    <cellStyle name="Normal 19 2 4 6" xfId="1824" xr:uid="{2DCE3652-0C17-4211-92B6-442E5C30947B}"/>
    <cellStyle name="Normal 19 2 5" xfId="361" xr:uid="{95132E7F-23F3-4515-8B86-6177B3EFE45E}"/>
    <cellStyle name="Normal 19 2 6" xfId="669" xr:uid="{19CDC787-EA19-4814-BD49-361ACEA23B09}"/>
    <cellStyle name="Normal 19 2 7" xfId="977" xr:uid="{C6F477EF-99EA-4862-848F-732042820CE1}"/>
    <cellStyle name="Normal 19 2 8" xfId="1285" xr:uid="{DBD58C3D-9F4C-421B-B4F0-33977E9CB2F6}"/>
    <cellStyle name="Normal 19 2 9" xfId="1593" xr:uid="{103EC926-8056-4177-A181-E688B4011A2A}"/>
    <cellStyle name="Normal 19 3" xfId="102" xr:uid="{62640A6C-D6A1-466E-B221-DA022420EE87}"/>
    <cellStyle name="Normal 19 3 2" xfId="411" xr:uid="{F64AACF3-B33D-49FA-90F3-C6699621516F}"/>
    <cellStyle name="Normal 19 3 3" xfId="719" xr:uid="{831C1D17-08AA-40A7-AF10-15C3FB7F96B4}"/>
    <cellStyle name="Normal 19 3 4" xfId="1027" xr:uid="{97146B1F-E421-4C3F-B322-4F01BEC4F054}"/>
    <cellStyle name="Normal 19 3 5" xfId="1335" xr:uid="{CDE9569A-C92B-4C2E-9994-66C7E987D84B}"/>
    <cellStyle name="Normal 19 3 6" xfId="1643" xr:uid="{58F1C291-C4B9-4565-B764-D0A27C052BDD}"/>
    <cellStyle name="Normal 19 4" xfId="180" xr:uid="{ADA823F8-639C-4AF3-8B38-D50D2A20F3C2}"/>
    <cellStyle name="Normal 19 4 2" xfId="488" xr:uid="{A04B3F47-A3D8-4B51-8E12-6F35DBFE6861}"/>
    <cellStyle name="Normal 19 4 3" xfId="796" xr:uid="{523075CA-6CE7-4D1C-BC23-8FBE6878FF6B}"/>
    <cellStyle name="Normal 19 4 4" xfId="1104" xr:uid="{9135901E-EC5F-43CA-B5D1-117FC7DC4F40}"/>
    <cellStyle name="Normal 19 4 5" xfId="1412" xr:uid="{C93F1AEA-2126-43AB-A596-AC447D2C6C23}"/>
    <cellStyle name="Normal 19 4 6" xfId="1720" xr:uid="{0BF8A717-3D6B-4C19-BA15-37CDC7946113}"/>
    <cellStyle name="Normal 19 5" xfId="257" xr:uid="{9111EC96-823A-471B-B838-31439B315FE0}"/>
    <cellStyle name="Normal 19 5 2" xfId="565" xr:uid="{C4364B70-AA50-484E-ADA8-3676FF27646B}"/>
    <cellStyle name="Normal 19 5 3" xfId="873" xr:uid="{E060455C-004E-40F0-8569-4FDA7C3D3159}"/>
    <cellStyle name="Normal 19 5 4" xfId="1181" xr:uid="{85D94599-558D-4BCB-9F2E-2966070C9EA6}"/>
    <cellStyle name="Normal 19 5 5" xfId="1489" xr:uid="{D87E5AAF-717C-46C2-80CB-261F66C43944}"/>
    <cellStyle name="Normal 19 5 6" xfId="1797" xr:uid="{F0C1D4C2-A757-40DE-B518-FE1822AD6ACE}"/>
    <cellStyle name="Normal 19 6" xfId="334" xr:uid="{C8827EFD-8BC7-4257-9616-8E20B3EF76AD}"/>
    <cellStyle name="Normal 19 7" xfId="642" xr:uid="{526FCDBF-A532-4510-938D-6DF5FFED523F}"/>
    <cellStyle name="Normal 19 8" xfId="950" xr:uid="{02DE29B9-1189-4136-9DE1-5B2F16799837}"/>
    <cellStyle name="Normal 19 9" xfId="1258" xr:uid="{FF32CD16-4C80-48C8-86AC-905A3B4326F9}"/>
    <cellStyle name="Normal 2" xfId="1" xr:uid="{1DD0C64F-0E4A-4214-8F6C-CCE716F47B69}"/>
    <cellStyle name="Normal 2 10" xfId="623" xr:uid="{78DD422D-8894-4BF3-9DBB-34E907A5C388}"/>
    <cellStyle name="Normal 2 11" xfId="931" xr:uid="{A081585A-CA7B-4209-95E6-F0DB18E5579A}"/>
    <cellStyle name="Normal 2 12" xfId="1239" xr:uid="{7A74C00A-1D8E-41FD-90D5-52EF61F34F91}"/>
    <cellStyle name="Normal 2 13" xfId="1547" xr:uid="{33E05F90-1C9F-43AD-AE26-1EA6E6930A30}"/>
    <cellStyle name="Normal 2 2" xfId="2" xr:uid="{B6525240-6F75-442D-9079-5C345A4BD6BA}"/>
    <cellStyle name="Normal 2 2 10" xfId="1548" xr:uid="{2C3F2329-7B97-4550-A4FF-2C16D0004988}"/>
    <cellStyle name="Normal 2 2 2" xfId="30" xr:uid="{C715F0CF-23EA-42AF-BF9B-E7FFD5503779}"/>
    <cellStyle name="Normal 2 2 2 2" xfId="111" xr:uid="{042EE98D-3AE1-4A98-B500-C2057B46E72F}"/>
    <cellStyle name="Normal 2 2 2 2 2" xfId="420" xr:uid="{E904C60D-230F-4197-A48B-0CE6818912CF}"/>
    <cellStyle name="Normal 2 2 2 2 3" xfId="728" xr:uid="{6BEF649F-111C-427C-B195-2891C54D2BC3}"/>
    <cellStyle name="Normal 2 2 2 2 4" xfId="1036" xr:uid="{4B7D1294-45F4-4776-89E3-61F88C30BA91}"/>
    <cellStyle name="Normal 2 2 2 2 5" xfId="1344" xr:uid="{AF8EBE4C-B7D3-41D0-AD91-E8557952DAA8}"/>
    <cellStyle name="Normal 2 2 2 2 6" xfId="1652" xr:uid="{431E9F13-A8B3-4615-9ABC-910C6C7FAE0F}"/>
    <cellStyle name="Normal 2 2 2 3" xfId="189" xr:uid="{33B45D12-1ED8-4AA3-A920-02E47532D565}"/>
    <cellStyle name="Normal 2 2 2 3 2" xfId="497" xr:uid="{1A97BF60-6190-48C4-82B3-946BC51C9D2D}"/>
    <cellStyle name="Normal 2 2 2 3 3" xfId="805" xr:uid="{AC2427D3-E46B-4F03-BD5A-05DAB51DE4E8}"/>
    <cellStyle name="Normal 2 2 2 3 4" xfId="1113" xr:uid="{3BC6243F-C4B7-43F2-A944-1848CE6581F5}"/>
    <cellStyle name="Normal 2 2 2 3 5" xfId="1421" xr:uid="{3447F779-1693-4919-8E0C-EB6B00A56046}"/>
    <cellStyle name="Normal 2 2 2 3 6" xfId="1729" xr:uid="{B7A8853D-96CB-442E-BBEF-C00730A23135}"/>
    <cellStyle name="Normal 2 2 2 4" xfId="266" xr:uid="{3B5D30EE-C891-44B1-B408-7754AD82DE90}"/>
    <cellStyle name="Normal 2 2 2 4 2" xfId="574" xr:uid="{60F6B65F-6939-45DF-89A0-BE64617B3B89}"/>
    <cellStyle name="Normal 2 2 2 4 3" xfId="882" xr:uid="{BDBDC180-6F66-4F48-AC71-DE9C7D3A301B}"/>
    <cellStyle name="Normal 2 2 2 4 4" xfId="1190" xr:uid="{E147EC35-2E0C-4B99-B5F0-E4C70CCB1B9E}"/>
    <cellStyle name="Normal 2 2 2 4 5" xfId="1498" xr:uid="{1A614A0B-FD63-437B-8653-65E2076BD309}"/>
    <cellStyle name="Normal 2 2 2 4 6" xfId="1806" xr:uid="{3447A4C4-C22A-47DB-BF56-CD338E069936}"/>
    <cellStyle name="Normal 2 2 2 5" xfId="343" xr:uid="{F2BBB528-D2C2-4218-A67C-7A1FBA02003C}"/>
    <cellStyle name="Normal 2 2 2 6" xfId="651" xr:uid="{76B17C35-B062-4991-8865-D54AABC48B78}"/>
    <cellStyle name="Normal 2 2 2 7" xfId="959" xr:uid="{167CCD4D-0C5B-4984-A06F-9F018722124E}"/>
    <cellStyle name="Normal 2 2 2 8" xfId="1267" xr:uid="{DE96B778-823C-4CAC-9337-9863F3C7F8BD}"/>
    <cellStyle name="Normal 2 2 2 9" xfId="1575" xr:uid="{0385721D-655E-4BC8-9D9C-45B67A473654}"/>
    <cellStyle name="Normal 2 2 3" xfId="84" xr:uid="{9F39CF5A-46AD-4B19-BAF4-FF76BEAA851F}"/>
    <cellStyle name="Normal 2 2 3 2" xfId="393" xr:uid="{C0A69049-E37F-45F4-915A-4754EDBFAF16}"/>
    <cellStyle name="Normal 2 2 3 3" xfId="701" xr:uid="{CD16D2AD-BCE1-4F12-B4E4-6615A7178DFF}"/>
    <cellStyle name="Normal 2 2 3 4" xfId="1009" xr:uid="{D5F4B5E9-4C35-4E42-A3E5-172D928858D1}"/>
    <cellStyle name="Normal 2 2 3 5" xfId="1317" xr:uid="{73847185-30A6-4047-BDB3-CBFF690854C2}"/>
    <cellStyle name="Normal 2 2 3 6" xfId="1625" xr:uid="{7FBC997F-4660-46A4-AF94-B28DC990CAA5}"/>
    <cellStyle name="Normal 2 2 4" xfId="162" xr:uid="{235BB7E8-773E-462B-B5E3-3891703D27A6}"/>
    <cellStyle name="Normal 2 2 4 2" xfId="470" xr:uid="{CEF7E582-87D3-45E2-85D2-1C0A8FF89C89}"/>
    <cellStyle name="Normal 2 2 4 3" xfId="778" xr:uid="{F7767794-67D6-400C-BD8A-75AAB545FD4F}"/>
    <cellStyle name="Normal 2 2 4 4" xfId="1086" xr:uid="{33A11CBC-25BC-4753-868D-FA6D6D5B4875}"/>
    <cellStyle name="Normal 2 2 4 5" xfId="1394" xr:uid="{3343003F-8A18-4E73-832D-C559B9D12790}"/>
    <cellStyle name="Normal 2 2 4 6" xfId="1702" xr:uid="{2D9C469C-9648-4672-B567-DB7D514676A1}"/>
    <cellStyle name="Normal 2 2 5" xfId="239" xr:uid="{5908AA45-C04F-4A02-8D2B-B355D9269EFB}"/>
    <cellStyle name="Normal 2 2 5 2" xfId="547" xr:uid="{DB00DBC3-4F25-42C8-900B-5CC6F9D35EDF}"/>
    <cellStyle name="Normal 2 2 5 3" xfId="855" xr:uid="{E08859C4-D308-49C3-87E7-421FA7E21E75}"/>
    <cellStyle name="Normal 2 2 5 4" xfId="1163" xr:uid="{FBAC0927-80AC-40BB-83B5-7AD51CCEB771}"/>
    <cellStyle name="Normal 2 2 5 5" xfId="1471" xr:uid="{EDECEED4-F94E-4326-8DD7-6EEA11B41523}"/>
    <cellStyle name="Normal 2 2 5 6" xfId="1779" xr:uid="{635D4E69-CBBF-4C26-BB6E-64F1AD4D819E}"/>
    <cellStyle name="Normal 2 2 6" xfId="316" xr:uid="{E53626CB-4205-4A70-A7B3-FB8CCE17ED09}"/>
    <cellStyle name="Normal 2 2 7" xfId="624" xr:uid="{E6543477-172A-4673-84BD-EC6221C63665}"/>
    <cellStyle name="Normal 2 2 8" xfId="932" xr:uid="{C6C5EF46-F93F-4E2B-9C88-93705788E36D}"/>
    <cellStyle name="Normal 2 2 9" xfId="1240" xr:uid="{9963D7C4-C448-402C-ACB4-90FA6EF44CBA}"/>
    <cellStyle name="Normal 2 3" xfId="6" xr:uid="{6FAB48F1-C56B-4EF1-9A2D-C6AE34622673}"/>
    <cellStyle name="Normal 2 3 10" xfId="1552" xr:uid="{3B2A4D0F-BB79-4331-B2E4-ABDE72D44E5E}"/>
    <cellStyle name="Normal 2 3 2" xfId="34" xr:uid="{C2746834-B677-4EE2-92D2-C6C18DF4441D}"/>
    <cellStyle name="Normal 2 3 2 2" xfId="115" xr:uid="{35D793D3-515E-465D-82DD-BE1C49FBFAC1}"/>
    <cellStyle name="Normal 2 3 2 2 2" xfId="424" xr:uid="{E73F165A-822B-4D2C-8C5B-0FAA4A05C694}"/>
    <cellStyle name="Normal 2 3 2 2 3" xfId="732" xr:uid="{6A5DC23F-7475-4ABA-A126-7DFF1CAA39CF}"/>
    <cellStyle name="Normal 2 3 2 2 4" xfId="1040" xr:uid="{3828CBBB-FA65-47D6-88CE-02F45CCB02D4}"/>
    <cellStyle name="Normal 2 3 2 2 5" xfId="1348" xr:uid="{0B139BCA-DF1D-4640-A378-C6C4C52164AF}"/>
    <cellStyle name="Normal 2 3 2 2 6" xfId="1656" xr:uid="{979A7BD5-DC49-4FCC-A1C1-97CBC854B4ED}"/>
    <cellStyle name="Normal 2 3 2 3" xfId="193" xr:uid="{6808218C-7BD6-4F40-8013-5249EA8A070B}"/>
    <cellStyle name="Normal 2 3 2 3 2" xfId="501" xr:uid="{648B470E-EBF0-44B4-85D7-2864386A104B}"/>
    <cellStyle name="Normal 2 3 2 3 3" xfId="809" xr:uid="{3750D14E-3AA8-4107-B60A-113B45580F14}"/>
    <cellStyle name="Normal 2 3 2 3 4" xfId="1117" xr:uid="{170C92E9-428F-4B72-8AE0-7A7CB2FFF9C2}"/>
    <cellStyle name="Normal 2 3 2 3 5" xfId="1425" xr:uid="{F2B65E41-83CD-4459-BA02-F9837FF00CAB}"/>
    <cellStyle name="Normal 2 3 2 3 6" xfId="1733" xr:uid="{3AC57951-60D0-4168-9F7E-E6B68718D14E}"/>
    <cellStyle name="Normal 2 3 2 4" xfId="270" xr:uid="{CF421CA5-FC1D-4383-8BCB-7FD52BFB1436}"/>
    <cellStyle name="Normal 2 3 2 4 2" xfId="578" xr:uid="{1759C0F1-6A04-4143-B0EB-9E86F0E1E15C}"/>
    <cellStyle name="Normal 2 3 2 4 3" xfId="886" xr:uid="{CF52B279-7D81-4A67-940F-2F6544DCB404}"/>
    <cellStyle name="Normal 2 3 2 4 4" xfId="1194" xr:uid="{E67935AA-72F7-43F9-95F1-9757C760A415}"/>
    <cellStyle name="Normal 2 3 2 4 5" xfId="1502" xr:uid="{5DB7B451-9FFB-45D1-B00D-AD6F737C2BD6}"/>
    <cellStyle name="Normal 2 3 2 4 6" xfId="1810" xr:uid="{3EB6C2A1-4C03-479F-9510-A5F6EB145471}"/>
    <cellStyle name="Normal 2 3 2 5" xfId="347" xr:uid="{83674ECA-4CA4-4A5A-AB56-6E3B585CFC1F}"/>
    <cellStyle name="Normal 2 3 2 6" xfId="655" xr:uid="{064C9F87-2279-4BF0-A22D-9A439CB497AD}"/>
    <cellStyle name="Normal 2 3 2 7" xfId="963" xr:uid="{72923A0C-A386-483D-9980-E62CB66D62BA}"/>
    <cellStyle name="Normal 2 3 2 8" xfId="1271" xr:uid="{D6CAC028-C2F6-4E89-975A-4EA488F2EFE1}"/>
    <cellStyle name="Normal 2 3 2 9" xfId="1579" xr:uid="{19FB8767-C726-4038-A5E7-52D59BF716E8}"/>
    <cellStyle name="Normal 2 3 3" xfId="88" xr:uid="{6ED1F74F-CA3D-4C45-B3D0-666671D1FEB1}"/>
    <cellStyle name="Normal 2 3 3 2" xfId="397" xr:uid="{7E775AFF-C038-4896-93E5-44224A08A337}"/>
    <cellStyle name="Normal 2 3 3 3" xfId="705" xr:uid="{CF792477-5CCF-42D2-AA90-1F090ED1EDCD}"/>
    <cellStyle name="Normal 2 3 3 4" xfId="1013" xr:uid="{89A6320E-F2A5-4B39-A2E8-9596974C227E}"/>
    <cellStyle name="Normal 2 3 3 5" xfId="1321" xr:uid="{3684955D-1D40-4450-BE96-120047DCB803}"/>
    <cellStyle name="Normal 2 3 3 6" xfId="1629" xr:uid="{B47102F4-4B17-4A12-9F4F-EBB779E398B4}"/>
    <cellStyle name="Normal 2 3 4" xfId="166" xr:uid="{E03BCC7C-CEF4-4BEE-87D5-5860B8FD81F4}"/>
    <cellStyle name="Normal 2 3 4 2" xfId="474" xr:uid="{306B835B-1B55-49CA-B9A6-DA545E105B45}"/>
    <cellStyle name="Normal 2 3 4 3" xfId="782" xr:uid="{472C7835-2A39-4B88-965D-1303BA0B9692}"/>
    <cellStyle name="Normal 2 3 4 4" xfId="1090" xr:uid="{D73C6D0E-EB43-4877-ACAB-50B3521F796D}"/>
    <cellStyle name="Normal 2 3 4 5" xfId="1398" xr:uid="{5EFC05B4-39FB-42B1-AA6F-9BB75A32BE03}"/>
    <cellStyle name="Normal 2 3 4 6" xfId="1706" xr:uid="{7BADBAE2-0056-4BE7-BB03-210BE192F5EE}"/>
    <cellStyle name="Normal 2 3 5" xfId="243" xr:uid="{AD7C9CDB-D595-4A97-9219-9AC7A1B353BA}"/>
    <cellStyle name="Normal 2 3 5 2" xfId="551" xr:uid="{68E210BD-9017-41AC-AD0F-2D6A7B96CD86}"/>
    <cellStyle name="Normal 2 3 5 3" xfId="859" xr:uid="{D77EFFFB-86A6-4C19-B7B5-A3778D27D76A}"/>
    <cellStyle name="Normal 2 3 5 4" xfId="1167" xr:uid="{4722FE8E-6C2C-4671-91AB-C24DDC2EFB0C}"/>
    <cellStyle name="Normal 2 3 5 5" xfId="1475" xr:uid="{34F00F0C-95E1-432A-8439-18EAA805E89F}"/>
    <cellStyle name="Normal 2 3 5 6" xfId="1783" xr:uid="{198C5B16-87EA-429F-8321-C0354C7FC419}"/>
    <cellStyle name="Normal 2 3 6" xfId="320" xr:uid="{A8ACE9ED-72AB-4B69-A668-994A394F2526}"/>
    <cellStyle name="Normal 2 3 7" xfId="628" xr:uid="{A4B77B29-BE7E-4CDD-8AB3-E88C0F46A9E0}"/>
    <cellStyle name="Normal 2 3 8" xfId="936" xr:uid="{5BC7809C-46B6-4661-AD10-F99C22AAE665}"/>
    <cellStyle name="Normal 2 3 9" xfId="1244" xr:uid="{159CFDE3-55CE-4C9A-827C-16B2002925A4}"/>
    <cellStyle name="Normal 2 4" xfId="8" xr:uid="{199F6844-5E67-4EEE-A978-982D9BDF019A}"/>
    <cellStyle name="Normal 2 4 10" xfId="1554" xr:uid="{0AEE4164-5C35-482E-886F-B7B29BD66547}"/>
    <cellStyle name="Normal 2 4 2" xfId="36" xr:uid="{B45200FF-54FC-41F8-9F5C-8C1734E7C4A4}"/>
    <cellStyle name="Normal 2 4 2 2" xfId="117" xr:uid="{DC27C83B-8C1E-4FE4-96E9-90A514E150F7}"/>
    <cellStyle name="Normal 2 4 2 2 2" xfId="426" xr:uid="{7526F817-D579-4589-99E1-AC6764A98338}"/>
    <cellStyle name="Normal 2 4 2 2 3" xfId="734" xr:uid="{E557D305-E7A0-47F5-B256-F60EB93F43CA}"/>
    <cellStyle name="Normal 2 4 2 2 4" xfId="1042" xr:uid="{B6D73864-3DB5-42B9-92D3-15E4F492F308}"/>
    <cellStyle name="Normal 2 4 2 2 5" xfId="1350" xr:uid="{755FFD4E-67AF-45FC-9B33-1E75EA62C8BF}"/>
    <cellStyle name="Normal 2 4 2 2 6" xfId="1658" xr:uid="{0FBE9183-B7A8-4D1D-88B7-3290CE68EA90}"/>
    <cellStyle name="Normal 2 4 2 3" xfId="195" xr:uid="{97231EEB-8D88-4CB7-A899-B501D370E4BF}"/>
    <cellStyle name="Normal 2 4 2 3 2" xfId="503" xr:uid="{7156EFFF-AEC1-4135-B832-A1463C8D5C1F}"/>
    <cellStyle name="Normal 2 4 2 3 3" xfId="811" xr:uid="{22DD8C4A-D85D-4827-89C2-3803AEBE8EA1}"/>
    <cellStyle name="Normal 2 4 2 3 4" xfId="1119" xr:uid="{1FB6C35A-DBEF-463A-A93A-D3D3D0837EC6}"/>
    <cellStyle name="Normal 2 4 2 3 5" xfId="1427" xr:uid="{870730D2-CCE7-4864-9B5C-94C43A90E4B2}"/>
    <cellStyle name="Normal 2 4 2 3 6" xfId="1735" xr:uid="{80EC4111-DF6B-4C42-8D7D-CFBE6FCB7C90}"/>
    <cellStyle name="Normal 2 4 2 4" xfId="272" xr:uid="{E96AF225-898C-4C6B-A488-E664C7999DAF}"/>
    <cellStyle name="Normal 2 4 2 4 2" xfId="580" xr:uid="{43AE207B-50A9-4F61-A44E-8CD7D34FFCD9}"/>
    <cellStyle name="Normal 2 4 2 4 3" xfId="888" xr:uid="{944C9B4A-801B-4560-BF7D-8C586CF5D5DB}"/>
    <cellStyle name="Normal 2 4 2 4 4" xfId="1196" xr:uid="{036577E0-3211-4CCF-8300-E8E886AA3595}"/>
    <cellStyle name="Normal 2 4 2 4 5" xfId="1504" xr:uid="{B07F8C33-CD48-4596-9904-1429A6968C6D}"/>
    <cellStyle name="Normal 2 4 2 4 6" xfId="1812" xr:uid="{5FE3C3F0-5B2B-46AE-AED1-FC086A3906FA}"/>
    <cellStyle name="Normal 2 4 2 5" xfId="349" xr:uid="{334FEFBA-681B-41E6-8A62-21F28D13EDFE}"/>
    <cellStyle name="Normal 2 4 2 6" xfId="657" xr:uid="{7992A356-2F67-486D-9804-4279659DF449}"/>
    <cellStyle name="Normal 2 4 2 7" xfId="965" xr:uid="{3A4ADA9C-F95A-442F-89C5-C46FAA1AFC5D}"/>
    <cellStyle name="Normal 2 4 2 8" xfId="1273" xr:uid="{F4D9C586-9E60-4003-85D1-EC1FABF95303}"/>
    <cellStyle name="Normal 2 4 2 9" xfId="1581" xr:uid="{8E65BB2D-2443-42EE-910B-26C5A7604B5E}"/>
    <cellStyle name="Normal 2 4 3" xfId="90" xr:uid="{AC00C38C-5A93-4FDA-8768-C4D8B3CE8110}"/>
    <cellStyle name="Normal 2 4 3 2" xfId="399" xr:uid="{4969B045-E80E-4EF8-BF1E-358312AB4F1A}"/>
    <cellStyle name="Normal 2 4 3 3" xfId="707" xr:uid="{6991987D-323B-400B-9A03-9405F8AD52BD}"/>
    <cellStyle name="Normal 2 4 3 4" xfId="1015" xr:uid="{9FFBE8C5-893D-4BCD-889C-B0F7281EB825}"/>
    <cellStyle name="Normal 2 4 3 5" xfId="1323" xr:uid="{945E41A1-DFB8-40BF-B3DD-5C1E613A5E71}"/>
    <cellStyle name="Normal 2 4 3 6" xfId="1631" xr:uid="{FE88994D-67E5-4CF3-9E68-D39740FE8735}"/>
    <cellStyle name="Normal 2 4 4" xfId="168" xr:uid="{98604030-978D-45EC-8F76-F42D289E97F8}"/>
    <cellStyle name="Normal 2 4 4 2" xfId="476" xr:uid="{C258070C-48A7-4DBE-B9BE-1F7E6E25A1D5}"/>
    <cellStyle name="Normal 2 4 4 3" xfId="784" xr:uid="{69D9F0DF-531C-4E80-B576-2A444E075BA6}"/>
    <cellStyle name="Normal 2 4 4 4" xfId="1092" xr:uid="{968C2927-79E3-405E-8D18-452FC7CC9E3D}"/>
    <cellStyle name="Normal 2 4 4 5" xfId="1400" xr:uid="{C13AF4BE-57FA-4C18-AF8F-9187C16C65AB}"/>
    <cellStyle name="Normal 2 4 4 6" xfId="1708" xr:uid="{EA93A3F2-1F91-4076-8CC3-918E36151144}"/>
    <cellStyle name="Normal 2 4 5" xfId="245" xr:uid="{5F184AC9-9669-4C2D-BC6B-56EBA41052E6}"/>
    <cellStyle name="Normal 2 4 5 2" xfId="553" xr:uid="{D85811B2-7C0B-432F-A73B-351C4111177C}"/>
    <cellStyle name="Normal 2 4 5 3" xfId="861" xr:uid="{8E675B89-E7F0-46FC-9C29-A5C06CFB7A80}"/>
    <cellStyle name="Normal 2 4 5 4" xfId="1169" xr:uid="{D2C47163-E5A1-477C-89EE-ED476C5CB88B}"/>
    <cellStyle name="Normal 2 4 5 5" xfId="1477" xr:uid="{F7839159-429F-4127-982E-0F49D2F2643C}"/>
    <cellStyle name="Normal 2 4 5 6" xfId="1785" xr:uid="{BDDCF925-63D4-4AF5-998C-36A531031704}"/>
    <cellStyle name="Normal 2 4 6" xfId="322" xr:uid="{C0104FFA-61A5-4B30-BF85-B0C9C3580B13}"/>
    <cellStyle name="Normal 2 4 7" xfId="630" xr:uid="{4FB557D9-4868-49EB-A2D9-46D40F2F5359}"/>
    <cellStyle name="Normal 2 4 8" xfId="938" xr:uid="{7FEABE6E-E3CB-40E5-8710-BE2DFF206D9F}"/>
    <cellStyle name="Normal 2 4 9" xfId="1246" xr:uid="{42B9B855-B9BD-44AE-B3E5-D0F782B44D56}"/>
    <cellStyle name="Normal 2 5" xfId="29" xr:uid="{64183CA7-1FDA-4FFF-91B2-27CA70BCD0C3}"/>
    <cellStyle name="Normal 2 5 2" xfId="110" xr:uid="{6A1E47FE-590D-4FB4-B84A-A59CF3B314D6}"/>
    <cellStyle name="Normal 2 5 2 2" xfId="419" xr:uid="{D416C4D5-4145-4882-9A33-647632144219}"/>
    <cellStyle name="Normal 2 5 2 3" xfId="727" xr:uid="{70FF9933-A691-4312-A8EF-53071430B034}"/>
    <cellStyle name="Normal 2 5 2 4" xfId="1035" xr:uid="{3B7EAFBC-4FBE-451D-B062-182A08A65574}"/>
    <cellStyle name="Normal 2 5 2 5" xfId="1343" xr:uid="{A5097E84-F8B0-455B-B4B2-D7782CC36A9E}"/>
    <cellStyle name="Normal 2 5 2 6" xfId="1651" xr:uid="{8907916D-E26A-485A-B8DE-A460BBECB5C5}"/>
    <cellStyle name="Normal 2 5 3" xfId="188" xr:uid="{3AE4A213-D57E-4E2E-BFDE-395526C5498B}"/>
    <cellStyle name="Normal 2 5 3 2" xfId="496" xr:uid="{18F82E09-75FB-4ABB-99DA-1348452CBBF5}"/>
    <cellStyle name="Normal 2 5 3 3" xfId="804" xr:uid="{739C8BBA-D80D-449C-9B84-B5040A3F687C}"/>
    <cellStyle name="Normal 2 5 3 4" xfId="1112" xr:uid="{B8272C25-4835-4404-B919-C8B7D48F5283}"/>
    <cellStyle name="Normal 2 5 3 5" xfId="1420" xr:uid="{356625E0-9F54-4D23-A48D-1F5EB627D385}"/>
    <cellStyle name="Normal 2 5 3 6" xfId="1728" xr:uid="{423E4F43-5427-4310-A77E-4C4FE3318996}"/>
    <cellStyle name="Normal 2 5 4" xfId="265" xr:uid="{E6244015-7A53-4089-BB6B-F0C4FBB8B2D6}"/>
    <cellStyle name="Normal 2 5 4 2" xfId="573" xr:uid="{AA159214-69BA-47C5-8AA8-AEBCE958EA80}"/>
    <cellStyle name="Normal 2 5 4 3" xfId="881" xr:uid="{A6051C5B-69BB-4F9E-A63C-9F87451799EF}"/>
    <cellStyle name="Normal 2 5 4 4" xfId="1189" xr:uid="{E901211F-A334-42C0-9924-4A60E34A4D95}"/>
    <cellStyle name="Normal 2 5 4 5" xfId="1497" xr:uid="{6C579D90-DF33-46DC-90C6-7F53A8BB6C56}"/>
    <cellStyle name="Normal 2 5 4 6" xfId="1805" xr:uid="{2557C728-6503-48FB-9742-91FCA10C9059}"/>
    <cellStyle name="Normal 2 5 5" xfId="342" xr:uid="{743D7929-BC58-43A4-A42C-9E1670885319}"/>
    <cellStyle name="Normal 2 5 6" xfId="650" xr:uid="{42940CA8-9AD5-4F04-926C-7A5F394DCB1F}"/>
    <cellStyle name="Normal 2 5 7" xfId="958" xr:uid="{4D7E4412-BD48-4405-A1F2-89966A1F6564}"/>
    <cellStyle name="Normal 2 5 8" xfId="1266" xr:uid="{30CCE5E6-0E14-42D5-87B0-D3FBD8365DAD}"/>
    <cellStyle name="Normal 2 5 9" xfId="1574" xr:uid="{D020EB13-0E92-4962-A8CC-C328CD581AE6}"/>
    <cellStyle name="Normal 2 6" xfId="83" xr:uid="{4764F368-4C14-4216-AE62-5699FBE53AAA}"/>
    <cellStyle name="Normal 2 6 2" xfId="392" xr:uid="{38D5DB0F-8369-48DA-8740-76864BD72308}"/>
    <cellStyle name="Normal 2 6 3" xfId="700" xr:uid="{7A6839BB-6074-4AC8-BBF1-851BDEC7B0B9}"/>
    <cellStyle name="Normal 2 6 4" xfId="1008" xr:uid="{8C0B869D-6E98-4F15-9765-0E09C47E8384}"/>
    <cellStyle name="Normal 2 6 5" xfId="1316" xr:uid="{BDA664DC-200D-43EC-9B4D-15574E30C753}"/>
    <cellStyle name="Normal 2 6 6" xfId="1624" xr:uid="{BBA158F8-BB50-46F9-95E4-976D267745A4}"/>
    <cellStyle name="Normal 2 7" xfId="161" xr:uid="{22114827-F4C1-4D7E-8585-713B82296F36}"/>
    <cellStyle name="Normal 2 7 2" xfId="469" xr:uid="{7FA29AE8-0EB5-47B9-A261-45A432BD528E}"/>
    <cellStyle name="Normal 2 7 3" xfId="777" xr:uid="{74669ADD-F43D-4454-8CCB-48374B241E49}"/>
    <cellStyle name="Normal 2 7 4" xfId="1085" xr:uid="{CCD0A555-BF11-48FD-8331-7F5F534618CE}"/>
    <cellStyle name="Normal 2 7 5" xfId="1393" xr:uid="{0E568C06-94C6-4A0A-A780-C9A6D102349A}"/>
    <cellStyle name="Normal 2 7 6" xfId="1701" xr:uid="{C0B39574-4ADA-4B76-BAA6-AF3AADFA3337}"/>
    <cellStyle name="Normal 2 8" xfId="238" xr:uid="{5B296B8F-83FB-40C5-9399-9F92AAA255C8}"/>
    <cellStyle name="Normal 2 8 2" xfId="546" xr:uid="{27197766-F356-4EDD-AD41-43FAD75E50C9}"/>
    <cellStyle name="Normal 2 8 3" xfId="854" xr:uid="{A2CE1534-8EB1-4BE3-B846-3BB3F219820E}"/>
    <cellStyle name="Normal 2 8 4" xfId="1162" xr:uid="{E828CC23-47C3-47C6-9C6D-43D2BFF13920}"/>
    <cellStyle name="Normal 2 8 5" xfId="1470" xr:uid="{0AE94AE3-CE24-4109-B4D0-354E6776C5CF}"/>
    <cellStyle name="Normal 2 8 6" xfId="1778" xr:uid="{93607532-2329-4CB1-A1E8-4541013D09CC}"/>
    <cellStyle name="Normal 2 9" xfId="315" xr:uid="{BC68BA02-D778-48E0-871D-D3BBDFA56D55}"/>
    <cellStyle name="Normal 20" xfId="22" xr:uid="{3E314578-027D-48D2-A825-02C695274BF7}"/>
    <cellStyle name="Normal 20 10" xfId="1567" xr:uid="{38092608-DDBB-48C6-B8B8-3261BE643922}"/>
    <cellStyle name="Normal 20 2" xfId="49" xr:uid="{27FFF38C-AE93-4301-96D1-A00DBBA7386A}"/>
    <cellStyle name="Normal 20 2 2" xfId="130" xr:uid="{D9AB3136-EAD8-45F1-86F3-4F5746645E4A}"/>
    <cellStyle name="Normal 20 2 2 2" xfId="439" xr:uid="{56D1A5A2-E9A0-4FFE-8570-157C1B28BC2A}"/>
    <cellStyle name="Normal 20 2 2 3" xfId="747" xr:uid="{B73AF9F2-218A-48BB-8076-BCB1E1A83FCB}"/>
    <cellStyle name="Normal 20 2 2 4" xfId="1055" xr:uid="{E2C26CFF-1F07-488B-86C1-9B7F5909FB4A}"/>
    <cellStyle name="Normal 20 2 2 5" xfId="1363" xr:uid="{D4E66923-E4C8-4C53-BD13-F8CE8567D743}"/>
    <cellStyle name="Normal 20 2 2 6" xfId="1671" xr:uid="{C8280068-903E-4426-8F66-7C65FF75D87F}"/>
    <cellStyle name="Normal 20 2 3" xfId="208" xr:uid="{F6FF1C38-42AF-464F-AA39-FE202A48C602}"/>
    <cellStyle name="Normal 20 2 3 2" xfId="516" xr:uid="{EDA6244F-C353-40CF-8C04-615EBCD9350D}"/>
    <cellStyle name="Normal 20 2 3 3" xfId="824" xr:uid="{47698633-ADE3-4E56-845C-1B2A0BACB3F2}"/>
    <cellStyle name="Normal 20 2 3 4" xfId="1132" xr:uid="{D2E66B2F-F14B-459C-ABD8-F2490367426B}"/>
    <cellStyle name="Normal 20 2 3 5" xfId="1440" xr:uid="{7765DA06-A890-481E-901B-79D1F140EE6A}"/>
    <cellStyle name="Normal 20 2 3 6" xfId="1748" xr:uid="{F9F092AF-B872-4388-BB31-5C65DDD41246}"/>
    <cellStyle name="Normal 20 2 4" xfId="285" xr:uid="{CC64A51B-F300-4939-89B3-D6CFB33D6239}"/>
    <cellStyle name="Normal 20 2 4 2" xfId="593" xr:uid="{3B205DCF-EA5F-49FF-A2CF-45C8053E7355}"/>
    <cellStyle name="Normal 20 2 4 3" xfId="901" xr:uid="{EBFA62C6-D4E1-4272-B9AD-67907565908F}"/>
    <cellStyle name="Normal 20 2 4 4" xfId="1209" xr:uid="{60D16E1D-C432-4072-99AF-5CFD998F1CF1}"/>
    <cellStyle name="Normal 20 2 4 5" xfId="1517" xr:uid="{4681DAF0-4596-480F-81A7-B0F8ADE750DD}"/>
    <cellStyle name="Normal 20 2 4 6" xfId="1825" xr:uid="{B4F1E4EE-940D-4F8B-B213-E7DC4228BD0F}"/>
    <cellStyle name="Normal 20 2 5" xfId="362" xr:uid="{30AC8BEF-BE81-4961-BE2D-962154D610F3}"/>
    <cellStyle name="Normal 20 2 6" xfId="670" xr:uid="{91F2DAA1-8EAE-4053-BB17-A22B34084613}"/>
    <cellStyle name="Normal 20 2 7" xfId="978" xr:uid="{A8827316-957A-4D71-BB44-9DF60EC3311C}"/>
    <cellStyle name="Normal 20 2 8" xfId="1286" xr:uid="{13374E6D-0D86-4DD2-B099-67A5037B3075}"/>
    <cellStyle name="Normal 20 2 9" xfId="1594" xr:uid="{D8284874-BC09-488E-84DA-42F53F0AF564}"/>
    <cellStyle name="Normal 20 3" xfId="103" xr:uid="{AA2CF6F1-D0BB-4B4B-8F95-9477EDEB4B84}"/>
    <cellStyle name="Normal 20 3 2" xfId="412" xr:uid="{06C60FB6-88D1-4AC4-B5F7-E3274F94FD2D}"/>
    <cellStyle name="Normal 20 3 3" xfId="720" xr:uid="{147B6EF3-6EF7-4BB6-AE33-EA2808C2FE04}"/>
    <cellStyle name="Normal 20 3 4" xfId="1028" xr:uid="{B25CD00F-644D-4498-A021-E7BF2EDC9D16}"/>
    <cellStyle name="Normal 20 3 5" xfId="1336" xr:uid="{9A747F8F-6F7C-4FE4-B5CB-F7BC0910BB7E}"/>
    <cellStyle name="Normal 20 3 6" xfId="1644" xr:uid="{10E2A5D1-E90E-4EE5-8611-0B033A2C8C15}"/>
    <cellStyle name="Normal 20 4" xfId="181" xr:uid="{B14C4432-2738-4625-8408-33D382B70B0C}"/>
    <cellStyle name="Normal 20 4 2" xfId="489" xr:uid="{16FC5082-39E5-4B37-990E-A686F2ACBF31}"/>
    <cellStyle name="Normal 20 4 3" xfId="797" xr:uid="{124277D0-E3EC-48B5-817B-0A64B6C73A9D}"/>
    <cellStyle name="Normal 20 4 4" xfId="1105" xr:uid="{AF76ABB8-C116-42D6-BA91-DE4FD4FCE6A4}"/>
    <cellStyle name="Normal 20 4 5" xfId="1413" xr:uid="{FD0DEA03-FBA3-4F95-B022-9F40D870B085}"/>
    <cellStyle name="Normal 20 4 6" xfId="1721" xr:uid="{0BBA229C-6C5A-4C8B-BBD2-34CEB0EC7371}"/>
    <cellStyle name="Normal 20 5" xfId="258" xr:uid="{A67E9770-7773-4165-9D93-E46DB14086AD}"/>
    <cellStyle name="Normal 20 5 2" xfId="566" xr:uid="{46787F38-6675-472A-9C31-3481512EA9B5}"/>
    <cellStyle name="Normal 20 5 3" xfId="874" xr:uid="{D01B277A-DA7E-4228-8EC3-59F18CA2279F}"/>
    <cellStyle name="Normal 20 5 4" xfId="1182" xr:uid="{BAF6B2EC-E270-4058-9859-13D0302860EB}"/>
    <cellStyle name="Normal 20 5 5" xfId="1490" xr:uid="{60E366D8-D322-4821-83FF-ED42E23094B0}"/>
    <cellStyle name="Normal 20 5 6" xfId="1798" xr:uid="{0451EDA1-4953-4C41-9065-25CBFC126BC2}"/>
    <cellStyle name="Normal 20 6" xfId="335" xr:uid="{72D6D585-1057-4F8C-B888-55DCBD59D244}"/>
    <cellStyle name="Normal 20 7" xfId="643" xr:uid="{5CCDA0A7-327A-400C-BA91-6DA915587093}"/>
    <cellStyle name="Normal 20 8" xfId="951" xr:uid="{D1683C52-3AF4-4C86-90AE-F9B2FC3F050F}"/>
    <cellStyle name="Normal 20 9" xfId="1259" xr:uid="{F52BF478-60EA-40BC-AA55-270C92BCEB0A}"/>
    <cellStyle name="Normal 21" xfId="23" xr:uid="{EB480432-B918-4A36-B16E-A4ACDC03865C}"/>
    <cellStyle name="Normal 21 10" xfId="1568" xr:uid="{DABCA3A9-5DA2-4B12-B643-B61BA124EBA4}"/>
    <cellStyle name="Normal 21 2" xfId="50" xr:uid="{A38F6A00-06FD-4B74-9520-30BC6407AFDC}"/>
    <cellStyle name="Normal 21 2 2" xfId="131" xr:uid="{B0CB9086-775A-4643-AB76-6AA14AE6F02C}"/>
    <cellStyle name="Normal 21 2 2 2" xfId="440" xr:uid="{A37A8A3A-673E-4C3F-B854-A44D7B7A581E}"/>
    <cellStyle name="Normal 21 2 2 3" xfId="748" xr:uid="{9665D68C-E1BB-4227-ABC4-69B7CB5DF041}"/>
    <cellStyle name="Normal 21 2 2 4" xfId="1056" xr:uid="{2D2575F7-C591-497F-BC3E-81C1C7D8C8A9}"/>
    <cellStyle name="Normal 21 2 2 5" xfId="1364" xr:uid="{33EFB8A1-77A8-4B6C-97F3-38620DA96C5B}"/>
    <cellStyle name="Normal 21 2 2 6" xfId="1672" xr:uid="{B562076C-F437-4A93-A8B6-7A49BD3419A6}"/>
    <cellStyle name="Normal 21 2 3" xfId="209" xr:uid="{7841F3A2-2419-4729-8827-12C04F3744CA}"/>
    <cellStyle name="Normal 21 2 3 2" xfId="517" xr:uid="{03A01066-30B9-4162-96A4-AF4FA15B38C9}"/>
    <cellStyle name="Normal 21 2 3 3" xfId="825" xr:uid="{D504842D-3DCE-4F7C-B990-2EDBD73B5A93}"/>
    <cellStyle name="Normal 21 2 3 4" xfId="1133" xr:uid="{20C8C383-128D-4CF8-83D0-5E10F5BF83B2}"/>
    <cellStyle name="Normal 21 2 3 5" xfId="1441" xr:uid="{89098DE2-25C9-4930-9D0B-E0D82CFAF448}"/>
    <cellStyle name="Normal 21 2 3 6" xfId="1749" xr:uid="{6E626C60-B795-455A-BE47-20DAD526C8C8}"/>
    <cellStyle name="Normal 21 2 4" xfId="286" xr:uid="{890E428B-D74C-4381-BB46-D143A5DAAC2A}"/>
    <cellStyle name="Normal 21 2 4 2" xfId="594" xr:uid="{344FBF17-694E-4670-BAC4-E3897526D840}"/>
    <cellStyle name="Normal 21 2 4 3" xfId="902" xr:uid="{E362D54B-59F2-4CDB-8C8B-23AAC4730A8A}"/>
    <cellStyle name="Normal 21 2 4 4" xfId="1210" xr:uid="{308DEB2F-18C0-43F8-A097-058FCC5E6E05}"/>
    <cellStyle name="Normal 21 2 4 5" xfId="1518" xr:uid="{6DF7F03E-F21C-438F-ADED-01867F3A6DCB}"/>
    <cellStyle name="Normal 21 2 4 6" xfId="1826" xr:uid="{EE4BDB6F-AD91-4630-87F3-A901C3C989AF}"/>
    <cellStyle name="Normal 21 2 5" xfId="363" xr:uid="{FEA210D4-16A0-4ED2-973E-9A58E3FF683C}"/>
    <cellStyle name="Normal 21 2 6" xfId="671" xr:uid="{A1F462C7-7719-4E2A-B11D-59866E43FD72}"/>
    <cellStyle name="Normal 21 2 7" xfId="979" xr:uid="{582EADDA-654B-49AE-8B80-D31EC6EAF255}"/>
    <cellStyle name="Normal 21 2 8" xfId="1287" xr:uid="{87720C95-2C9B-4F1F-ABB1-CAF22C651C29}"/>
    <cellStyle name="Normal 21 2 9" xfId="1595" xr:uid="{95F7DE46-21D1-4581-9AD6-B93762F39B4A}"/>
    <cellStyle name="Normal 21 3" xfId="104" xr:uid="{1CAEACA9-4A68-421B-B90F-977637BC18C3}"/>
    <cellStyle name="Normal 21 3 2" xfId="413" xr:uid="{D9B3F213-C486-4839-BE47-AFB70BDA773D}"/>
    <cellStyle name="Normal 21 3 3" xfId="721" xr:uid="{4ABCAE62-3D5A-4468-8EBF-54236B963D72}"/>
    <cellStyle name="Normal 21 3 4" xfId="1029" xr:uid="{19A61119-CD36-4C2D-BB22-10B9A7DB6782}"/>
    <cellStyle name="Normal 21 3 5" xfId="1337" xr:uid="{C0009599-EEAF-499A-9810-59E253C46F4F}"/>
    <cellStyle name="Normal 21 3 6" xfId="1645" xr:uid="{42827690-7299-44A0-869D-80B8E2E1D753}"/>
    <cellStyle name="Normal 21 4" xfId="182" xr:uid="{E36B4331-75ED-458E-A5CB-537156C89B5C}"/>
    <cellStyle name="Normal 21 4 2" xfId="490" xr:uid="{13A9248D-FCF9-42BC-BEF1-491C6985B340}"/>
    <cellStyle name="Normal 21 4 3" xfId="798" xr:uid="{C7894B51-8E6E-4498-B5E3-FE3A09CF8618}"/>
    <cellStyle name="Normal 21 4 4" xfId="1106" xr:uid="{03823B71-0831-4498-96A7-DEA70305A69C}"/>
    <cellStyle name="Normal 21 4 5" xfId="1414" xr:uid="{3146AB00-FF4E-4260-B5B5-A1CA84F9E00F}"/>
    <cellStyle name="Normal 21 4 6" xfId="1722" xr:uid="{A7E66D4C-0423-4454-B30F-D813AB757F00}"/>
    <cellStyle name="Normal 21 5" xfId="259" xr:uid="{3F570E39-D458-46A3-830B-AA39C0A84B73}"/>
    <cellStyle name="Normal 21 5 2" xfId="567" xr:uid="{8ABE73A5-88FC-439E-9DB1-86069C93C627}"/>
    <cellStyle name="Normal 21 5 3" xfId="875" xr:uid="{41FAC76A-DCA5-4E80-95DB-ADD54221BC25}"/>
    <cellStyle name="Normal 21 5 4" xfId="1183" xr:uid="{285D47CD-09FF-4447-A788-602D4CB052E2}"/>
    <cellStyle name="Normal 21 5 5" xfId="1491" xr:uid="{17300B0A-151B-4AE8-B7FA-F63E60F96487}"/>
    <cellStyle name="Normal 21 5 6" xfId="1799" xr:uid="{A50DD3E4-931A-44B9-9E50-6433A66A3CA5}"/>
    <cellStyle name="Normal 21 6" xfId="336" xr:uid="{BBB352C2-89A0-4B1C-ADD2-EB18DC5A843C}"/>
    <cellStyle name="Normal 21 7" xfId="644" xr:uid="{349EC4D5-0929-48DE-970F-4CB7252794C0}"/>
    <cellStyle name="Normal 21 8" xfId="952" xr:uid="{30985360-59C4-4533-B751-F1EEB1092B69}"/>
    <cellStyle name="Normal 21 9" xfId="1260" xr:uid="{9068CD0A-426C-422D-846C-8E1BC6AC1FA0}"/>
    <cellStyle name="Normal 22" xfId="24" xr:uid="{D6B70EE9-648F-4D03-B9C3-C6662931C1C2}"/>
    <cellStyle name="Normal 22 10" xfId="1569" xr:uid="{C9E7F05A-B1B5-4033-8CC9-96CC858C4641}"/>
    <cellStyle name="Normal 22 2" xfId="51" xr:uid="{01850253-E1A3-4EF7-A517-688636EC4A7D}"/>
    <cellStyle name="Normal 22 2 2" xfId="132" xr:uid="{53816655-E65F-467F-ADD5-681DEBBBB727}"/>
    <cellStyle name="Normal 22 2 2 2" xfId="441" xr:uid="{B7C8295F-F9D5-4EE9-A13B-C9A6294E765B}"/>
    <cellStyle name="Normal 22 2 2 3" xfId="749" xr:uid="{95ACE511-6439-4F71-ADFF-6EB91C17522C}"/>
    <cellStyle name="Normal 22 2 2 4" xfId="1057" xr:uid="{3A683B26-8462-454F-8061-6A57FB6D7A20}"/>
    <cellStyle name="Normal 22 2 2 5" xfId="1365" xr:uid="{513FF668-4280-4999-BAFA-C334557C4E6C}"/>
    <cellStyle name="Normal 22 2 2 6" xfId="1673" xr:uid="{931173BC-7A8D-4000-AB40-B65DBF78545D}"/>
    <cellStyle name="Normal 22 2 3" xfId="210" xr:uid="{A842B926-82C1-45B5-86CD-C7DF72291E6B}"/>
    <cellStyle name="Normal 22 2 3 2" xfId="518" xr:uid="{991A4DA4-C8EB-46AB-897D-5C8F310803F0}"/>
    <cellStyle name="Normal 22 2 3 3" xfId="826" xr:uid="{795A9DF5-410A-490C-BBA0-8276E6650BE2}"/>
    <cellStyle name="Normal 22 2 3 4" xfId="1134" xr:uid="{C5469EEE-E293-45F0-9AC6-31E38271D022}"/>
    <cellStyle name="Normal 22 2 3 5" xfId="1442" xr:uid="{1756B045-81B4-4FA5-8C9F-B44349FBBFE7}"/>
    <cellStyle name="Normal 22 2 3 6" xfId="1750" xr:uid="{5A7F4920-604E-4BFA-A57F-140C2571EAA8}"/>
    <cellStyle name="Normal 22 2 4" xfId="287" xr:uid="{2A3E04E1-5230-4206-AC08-6BFD201D869E}"/>
    <cellStyle name="Normal 22 2 4 2" xfId="595" xr:uid="{31FA835D-017B-4D96-895F-C14066A053FF}"/>
    <cellStyle name="Normal 22 2 4 3" xfId="903" xr:uid="{55CF5C4A-F6AF-4906-A190-F98582C40FE7}"/>
    <cellStyle name="Normal 22 2 4 4" xfId="1211" xr:uid="{3BA07CB3-FEA0-4D79-927C-5C2A5C2B3050}"/>
    <cellStyle name="Normal 22 2 4 5" xfId="1519" xr:uid="{70511AF4-F816-46E6-86CE-037F1CC5B3F9}"/>
    <cellStyle name="Normal 22 2 4 6" xfId="1827" xr:uid="{5C869416-275C-4A3F-B956-9D092C5ECC62}"/>
    <cellStyle name="Normal 22 2 5" xfId="364" xr:uid="{ECA45EEB-DA61-4CA9-9756-3A0788FB2108}"/>
    <cellStyle name="Normal 22 2 6" xfId="672" xr:uid="{FFF18A4C-B395-45B3-A3B4-20D05DAA692B}"/>
    <cellStyle name="Normal 22 2 7" xfId="980" xr:uid="{F0506323-ECA3-4F2D-8ADA-869F42925D54}"/>
    <cellStyle name="Normal 22 2 8" xfId="1288" xr:uid="{1F9497AE-F5C8-4961-9355-437A28C795E3}"/>
    <cellStyle name="Normal 22 2 9" xfId="1596" xr:uid="{41282B43-6300-45C5-8062-7D128BA1F1FA}"/>
    <cellStyle name="Normal 22 3" xfId="105" xr:uid="{D2A90A18-4A99-4170-82DF-F7064A755922}"/>
    <cellStyle name="Normal 22 3 2" xfId="414" xr:uid="{D79B2F9B-87DA-42FD-A94C-EA722AA60A5D}"/>
    <cellStyle name="Normal 22 3 3" xfId="722" xr:uid="{DFD48FE8-DE40-4C60-A16C-B2648C0A6ACE}"/>
    <cellStyle name="Normal 22 3 4" xfId="1030" xr:uid="{FA93D236-8B58-4907-A943-0D6CF79062C6}"/>
    <cellStyle name="Normal 22 3 5" xfId="1338" xr:uid="{B2DEF94B-980B-489A-BD8C-25BA967D658B}"/>
    <cellStyle name="Normal 22 3 6" xfId="1646" xr:uid="{F5D33BA1-498E-4A55-A61A-C42606374C19}"/>
    <cellStyle name="Normal 22 4" xfId="183" xr:uid="{4B86EEF7-EDC3-4361-81AD-7E0A095AA503}"/>
    <cellStyle name="Normal 22 4 2" xfId="491" xr:uid="{3ADB63F1-524D-4D15-AC20-828A54F76AC3}"/>
    <cellStyle name="Normal 22 4 3" xfId="799" xr:uid="{73ABB528-118C-4CC6-BAAE-8B656B46DBDF}"/>
    <cellStyle name="Normal 22 4 4" xfId="1107" xr:uid="{60EAA2E4-E7D9-4E8C-9685-DB67DCCE4F33}"/>
    <cellStyle name="Normal 22 4 5" xfId="1415" xr:uid="{2AC30A28-AEC9-4BBE-9844-E593BA5626C7}"/>
    <cellStyle name="Normal 22 4 6" xfId="1723" xr:uid="{9E6453D2-677E-47F3-B52E-58C16BD878E3}"/>
    <cellStyle name="Normal 22 5" xfId="260" xr:uid="{EAA451B7-2403-442C-A1B0-D2F9D9D6F5A4}"/>
    <cellStyle name="Normal 22 5 2" xfId="568" xr:uid="{580F848B-86C3-4A43-B795-91010D7CC186}"/>
    <cellStyle name="Normal 22 5 3" xfId="876" xr:uid="{3A0B22B2-F4DB-4EA4-9360-708BEA6501FE}"/>
    <cellStyle name="Normal 22 5 4" xfId="1184" xr:uid="{8D2B143A-7307-42C3-847D-A4EDDD6843E0}"/>
    <cellStyle name="Normal 22 5 5" xfId="1492" xr:uid="{11B97139-10CD-4862-90FC-CAA42FEF34E9}"/>
    <cellStyle name="Normal 22 5 6" xfId="1800" xr:uid="{8BF8BC36-4306-4118-949D-71E88E354654}"/>
    <cellStyle name="Normal 22 6" xfId="337" xr:uid="{3A8EE96E-DECA-481F-B334-07C3CA93F88E}"/>
    <cellStyle name="Normal 22 7" xfId="645" xr:uid="{70A0DC6E-D307-45DB-87A1-63429113A454}"/>
    <cellStyle name="Normal 22 8" xfId="953" xr:uid="{4C2398EB-5DE6-4C50-A4F9-43BD0100009C}"/>
    <cellStyle name="Normal 22 9" xfId="1261" xr:uid="{7A077EB1-430F-4EA7-8C7A-6388E445274C}"/>
    <cellStyle name="Normal 23" xfId="25" xr:uid="{45A091FD-870B-4B7F-A9E7-F49BFEF85458}"/>
    <cellStyle name="Normal 23 10" xfId="1570" xr:uid="{C546B6CA-C762-4DC3-83DC-8BC13CC2CB9D}"/>
    <cellStyle name="Normal 23 2" xfId="52" xr:uid="{37F0682C-A3DF-4690-96F4-47233910535F}"/>
    <cellStyle name="Normal 23 2 2" xfId="133" xr:uid="{F2355CC7-0331-48E3-8E94-E54F489506EB}"/>
    <cellStyle name="Normal 23 2 2 2" xfId="442" xr:uid="{00A53F97-C1E7-4755-8F3D-AB6DE53E3A5B}"/>
    <cellStyle name="Normal 23 2 2 3" xfId="750" xr:uid="{6887CA4E-CD40-47E0-ADFC-6AC3562BC453}"/>
    <cellStyle name="Normal 23 2 2 4" xfId="1058" xr:uid="{B0494E4E-0DAA-4F25-A119-3157E2870AB4}"/>
    <cellStyle name="Normal 23 2 2 5" xfId="1366" xr:uid="{CA682F6C-E9ED-438F-BBD1-13727756A73C}"/>
    <cellStyle name="Normal 23 2 2 6" xfId="1674" xr:uid="{6F14F20D-46CC-460B-A407-CE31A42764C6}"/>
    <cellStyle name="Normal 23 2 3" xfId="211" xr:uid="{C4914C01-1198-44C0-BC29-D4A7C1CE6130}"/>
    <cellStyle name="Normal 23 2 3 2" xfId="519" xr:uid="{31CF6A5D-7D20-42EB-9391-C8FFB96ED375}"/>
    <cellStyle name="Normal 23 2 3 3" xfId="827" xr:uid="{E8A6DC51-FC89-4741-935C-7D0E7EABDCEB}"/>
    <cellStyle name="Normal 23 2 3 4" xfId="1135" xr:uid="{24FCAF1A-A226-4711-8F98-CB444F17AC4D}"/>
    <cellStyle name="Normal 23 2 3 5" xfId="1443" xr:uid="{3239F675-5883-4B88-9BF5-70459FEB169F}"/>
    <cellStyle name="Normal 23 2 3 6" xfId="1751" xr:uid="{CC5484A3-EDE0-4C33-9C8B-4F106D2C01E2}"/>
    <cellStyle name="Normal 23 2 4" xfId="288" xr:uid="{B68EA45E-2505-416E-991F-471889D6DDE2}"/>
    <cellStyle name="Normal 23 2 4 2" xfId="596" xr:uid="{5C72CD4D-9768-43AD-BA5D-400F14F1B415}"/>
    <cellStyle name="Normal 23 2 4 3" xfId="904" xr:uid="{21A72626-4509-452B-A3F4-AB7E18926038}"/>
    <cellStyle name="Normal 23 2 4 4" xfId="1212" xr:uid="{6BA5A478-8D99-4464-A023-EE20544B1673}"/>
    <cellStyle name="Normal 23 2 4 5" xfId="1520" xr:uid="{D9B40D9F-6480-4B69-85B6-C5F6AA4684DF}"/>
    <cellStyle name="Normal 23 2 4 6" xfId="1828" xr:uid="{6935C8C9-7895-441D-92F5-C57723907980}"/>
    <cellStyle name="Normal 23 2 5" xfId="365" xr:uid="{B7933948-B4F0-41BE-B5EB-236871140812}"/>
    <cellStyle name="Normal 23 2 6" xfId="673" xr:uid="{D5C3742D-812A-44A2-B51E-34EA3B6AAC34}"/>
    <cellStyle name="Normal 23 2 7" xfId="981" xr:uid="{946B9E9C-18AA-4E84-A9C5-2AB3E533E379}"/>
    <cellStyle name="Normal 23 2 8" xfId="1289" xr:uid="{4EFB5F33-A80F-44B0-BD6F-0E6AED36BBBB}"/>
    <cellStyle name="Normal 23 2 9" xfId="1597" xr:uid="{1E6847F3-76E3-4A32-B7BA-C72714B04DB4}"/>
    <cellStyle name="Normal 23 3" xfId="106" xr:uid="{3B76F003-258A-4A10-886E-3DFD3CC93F8C}"/>
    <cellStyle name="Normal 23 3 2" xfId="415" xr:uid="{C1B3944E-8B59-4DCC-A536-139514D66080}"/>
    <cellStyle name="Normal 23 3 3" xfId="723" xr:uid="{109F4568-ED50-49F8-92DD-67A6720E3D39}"/>
    <cellStyle name="Normal 23 3 4" xfId="1031" xr:uid="{E5489E0A-2EF1-4947-9B72-643B08E2771B}"/>
    <cellStyle name="Normal 23 3 5" xfId="1339" xr:uid="{F80AB5A1-5005-4F80-B4C6-B568BE32F247}"/>
    <cellStyle name="Normal 23 3 6" xfId="1647" xr:uid="{A23A22AB-F5C0-4F38-8C60-9F4AB4C11D9F}"/>
    <cellStyle name="Normal 23 4" xfId="184" xr:uid="{870E9355-2AEF-41AA-A891-864A856B7FCB}"/>
    <cellStyle name="Normal 23 4 2" xfId="492" xr:uid="{F28393F7-308B-42C8-B84D-1D08703FD3D1}"/>
    <cellStyle name="Normal 23 4 3" xfId="800" xr:uid="{08FF9F77-6941-4F8A-A215-422F3FEE7A2C}"/>
    <cellStyle name="Normal 23 4 4" xfId="1108" xr:uid="{A456BD70-8F5A-4C6B-BCEA-1954A57FFE65}"/>
    <cellStyle name="Normal 23 4 5" xfId="1416" xr:uid="{B4E4A356-5EA1-4484-9C9C-797A999F30F2}"/>
    <cellStyle name="Normal 23 4 6" xfId="1724" xr:uid="{F91D3ADE-80FE-4707-B75F-17FE77FA1A6D}"/>
    <cellStyle name="Normal 23 5" xfId="261" xr:uid="{4A80463E-D8B4-42A2-97DC-E276ABA54F85}"/>
    <cellStyle name="Normal 23 5 2" xfId="569" xr:uid="{F840F434-F557-4A4B-94A0-7879AE30FD87}"/>
    <cellStyle name="Normal 23 5 3" xfId="877" xr:uid="{29E15799-3899-480D-974E-BEDBF82FBA0C}"/>
    <cellStyle name="Normal 23 5 4" xfId="1185" xr:uid="{323735C9-046F-4436-90D2-933D0C573607}"/>
    <cellStyle name="Normal 23 5 5" xfId="1493" xr:uid="{BC1B022B-CB1E-45C4-82AB-FC0909C6E408}"/>
    <cellStyle name="Normal 23 5 6" xfId="1801" xr:uid="{E60232FA-C5E6-45B4-B274-EB00FB8AFEB6}"/>
    <cellStyle name="Normal 23 6" xfId="338" xr:uid="{0E3AA511-54A8-4585-A5BC-5EC4DC83C62A}"/>
    <cellStyle name="Normal 23 7" xfId="646" xr:uid="{0203AE41-2BEA-49A3-AFD7-59D46E80677B}"/>
    <cellStyle name="Normal 23 8" xfId="954" xr:uid="{32C51A47-5B5D-468D-986D-269515C02D1E}"/>
    <cellStyle name="Normal 23 9" xfId="1262" xr:uid="{FC900E73-BA1B-4791-97EB-7B903BD0BDBF}"/>
    <cellStyle name="Normal 24" xfId="26" xr:uid="{D23A91C9-D4EF-4310-990A-56C9105A3DC7}"/>
    <cellStyle name="Normal 24 10" xfId="1571" xr:uid="{543D5504-244D-47C6-8901-BF8A55BA7AD4}"/>
    <cellStyle name="Normal 24 2" xfId="53" xr:uid="{12032680-EAA3-458E-9CE5-41897AA7037D}"/>
    <cellStyle name="Normal 24 2 2" xfId="134" xr:uid="{A27D13CE-8C2E-427D-9090-2DD2E8FFE98D}"/>
    <cellStyle name="Normal 24 2 2 2" xfId="443" xr:uid="{D4C60425-3B0E-459C-AE3A-475F19955607}"/>
    <cellStyle name="Normal 24 2 2 3" xfId="751" xr:uid="{0A9ED6D2-B5FF-4CF4-8AFF-ECBC931C2DE4}"/>
    <cellStyle name="Normal 24 2 2 4" xfId="1059" xr:uid="{AEA01053-53D1-4B2A-8542-DBE2E4487E82}"/>
    <cellStyle name="Normal 24 2 2 5" xfId="1367" xr:uid="{3D2CAC0D-4F59-4704-9C21-B7B950864F67}"/>
    <cellStyle name="Normal 24 2 2 6" xfId="1675" xr:uid="{CD58FE72-1F96-4951-9D20-B77CC8EDB4B2}"/>
    <cellStyle name="Normal 24 2 3" xfId="212" xr:uid="{8612EC5E-8618-4670-9BF2-11408B2341EB}"/>
    <cellStyle name="Normal 24 2 3 2" xfId="520" xr:uid="{B658B38A-D1D1-4A69-9A9F-1955A4D702F4}"/>
    <cellStyle name="Normal 24 2 3 3" xfId="828" xr:uid="{7D773219-837D-45B6-A082-0AADA029985D}"/>
    <cellStyle name="Normal 24 2 3 4" xfId="1136" xr:uid="{97A63D2C-C7E4-4AD8-AA98-262DD52A1697}"/>
    <cellStyle name="Normal 24 2 3 5" xfId="1444" xr:uid="{C29A3B0F-9314-4321-ADC9-B5F6920AF897}"/>
    <cellStyle name="Normal 24 2 3 6" xfId="1752" xr:uid="{D904E1CB-7823-43B7-9F70-BD88BC3641FD}"/>
    <cellStyle name="Normal 24 2 4" xfId="289" xr:uid="{7C076A71-45FF-4A1B-A058-04A3249C264D}"/>
    <cellStyle name="Normal 24 2 4 2" xfId="597" xr:uid="{5C0F8C26-0D8F-41B1-BE75-2C188E05A179}"/>
    <cellStyle name="Normal 24 2 4 3" xfId="905" xr:uid="{B3697E44-296B-465E-A09F-E28EE4D010BD}"/>
    <cellStyle name="Normal 24 2 4 4" xfId="1213" xr:uid="{19364C38-D36E-4F68-9CBD-7D97450EB43D}"/>
    <cellStyle name="Normal 24 2 4 5" xfId="1521" xr:uid="{C4517CB7-54F4-4C74-B6A0-0A447356E752}"/>
    <cellStyle name="Normal 24 2 4 6" xfId="1829" xr:uid="{D743EE53-3067-4313-B79E-3D7E473C1182}"/>
    <cellStyle name="Normal 24 2 5" xfId="366" xr:uid="{73F624B6-1EC6-44CB-8DD0-A69800BC9AA1}"/>
    <cellStyle name="Normal 24 2 6" xfId="674" xr:uid="{0C0180C5-74B3-4D42-BAC1-59337D9856E9}"/>
    <cellStyle name="Normal 24 2 7" xfId="982" xr:uid="{0DD5C877-1C38-4D21-9FD0-4F7F60E689F7}"/>
    <cellStyle name="Normal 24 2 8" xfId="1290" xr:uid="{E49B1F1E-4EB3-41B1-8B58-1DAB39DC8119}"/>
    <cellStyle name="Normal 24 2 9" xfId="1598" xr:uid="{1FB8638C-6FA1-439E-9AF0-0CB82F3B73C2}"/>
    <cellStyle name="Normal 24 3" xfId="107" xr:uid="{C8F91397-B883-4458-AA8C-967223292D83}"/>
    <cellStyle name="Normal 24 3 2" xfId="416" xr:uid="{5B82D95F-44FC-46C4-9D78-1BE0232EE623}"/>
    <cellStyle name="Normal 24 3 3" xfId="724" xr:uid="{0514AE9B-77AE-48ED-99BF-4EC37FE5BE85}"/>
    <cellStyle name="Normal 24 3 4" xfId="1032" xr:uid="{91234709-FCBB-41F2-ACB2-CF7E31FE644B}"/>
    <cellStyle name="Normal 24 3 5" xfId="1340" xr:uid="{AFAF166F-AD9E-478E-938C-E05B315A69C5}"/>
    <cellStyle name="Normal 24 3 6" xfId="1648" xr:uid="{6B1C0266-F7C8-4D13-AB96-E16CF595AF14}"/>
    <cellStyle name="Normal 24 4" xfId="185" xr:uid="{190E28D8-EBFB-4469-9378-55C3061159B4}"/>
    <cellStyle name="Normal 24 4 2" xfId="493" xr:uid="{BC0F7352-4D47-4D55-92E7-2020F378E81E}"/>
    <cellStyle name="Normal 24 4 3" xfId="801" xr:uid="{8777924B-98C7-4FE3-A81D-ECB1BE4FD2BF}"/>
    <cellStyle name="Normal 24 4 4" xfId="1109" xr:uid="{8DBFA8CB-22EC-482D-B3D6-71C189B5BA5B}"/>
    <cellStyle name="Normal 24 4 5" xfId="1417" xr:uid="{43EF82A9-4FF7-4DE6-8D67-2E25D4E143B0}"/>
    <cellStyle name="Normal 24 4 6" xfId="1725" xr:uid="{22083CC1-FBB4-4D86-98B7-DBEA3652BE70}"/>
    <cellStyle name="Normal 24 5" xfId="262" xr:uid="{8F2F92AA-926E-4859-BA3C-81AF38386062}"/>
    <cellStyle name="Normal 24 5 2" xfId="570" xr:uid="{19C0A52B-8C9C-4DA6-A932-ABA464578ABE}"/>
    <cellStyle name="Normal 24 5 3" xfId="878" xr:uid="{571C4391-77A1-4F21-83A0-F0D4BBAC2860}"/>
    <cellStyle name="Normal 24 5 4" xfId="1186" xr:uid="{07A09D31-9009-4E4F-89D8-5AB4174F03DF}"/>
    <cellStyle name="Normal 24 5 5" xfId="1494" xr:uid="{503AEB07-1FF6-4B0B-8B13-66B019D91D49}"/>
    <cellStyle name="Normal 24 5 6" xfId="1802" xr:uid="{7F55165C-F752-4C6F-A84C-BD1867FE763C}"/>
    <cellStyle name="Normal 24 6" xfId="339" xr:uid="{41F6ABBD-91B0-4B14-9AD5-B98DE8D41A1D}"/>
    <cellStyle name="Normal 24 7" xfId="647" xr:uid="{6A022E74-9C84-45EC-9EDD-8325EB422349}"/>
    <cellStyle name="Normal 24 8" xfId="955" xr:uid="{1EA6C11F-9839-402B-A463-7653D00A7A8F}"/>
    <cellStyle name="Normal 24 9" xfId="1263" xr:uid="{315FD080-0DD7-4C99-90F8-F9CCB58F9760}"/>
    <cellStyle name="Normal 25" xfId="27" xr:uid="{A3B3880D-3D4C-4F69-8C84-F21ADD210A7F}"/>
    <cellStyle name="Normal 25 10" xfId="1572" xr:uid="{0CD16A33-EBA2-4DC7-AE5D-11B5DFA9881B}"/>
    <cellStyle name="Normal 25 2" xfId="54" xr:uid="{F993E255-BFEA-4DE5-B285-4A5786159FB7}"/>
    <cellStyle name="Normal 25 2 2" xfId="135" xr:uid="{5ED9C489-AC5A-4912-97DF-42300E0FE6DA}"/>
    <cellStyle name="Normal 25 2 2 2" xfId="444" xr:uid="{6B188896-5CF1-463D-A28B-3C37E624BF4A}"/>
    <cellStyle name="Normal 25 2 2 3" xfId="752" xr:uid="{ABE7FAC1-0347-4F14-9BBA-AF4C4DD81362}"/>
    <cellStyle name="Normal 25 2 2 4" xfId="1060" xr:uid="{B45A9BF2-753B-4C89-A104-2F9FF6813E4F}"/>
    <cellStyle name="Normal 25 2 2 5" xfId="1368" xr:uid="{18EF749A-C4CB-4F0D-8FCC-AB9DD56222CB}"/>
    <cellStyle name="Normal 25 2 2 6" xfId="1676" xr:uid="{94826C9D-B8F6-4B60-828F-A0577890FD7B}"/>
    <cellStyle name="Normal 25 2 3" xfId="213" xr:uid="{02117CBF-9D3C-4D80-9BA5-499BA1CBD0E7}"/>
    <cellStyle name="Normal 25 2 3 2" xfId="521" xr:uid="{BD1D0924-A5B6-4A84-B393-8D57002F4B41}"/>
    <cellStyle name="Normal 25 2 3 3" xfId="829" xr:uid="{AE2E3F23-131A-4C3D-B73D-DA0A332E2A03}"/>
    <cellStyle name="Normal 25 2 3 4" xfId="1137" xr:uid="{67D6912D-6375-4545-BAC3-02FCABEB3A4D}"/>
    <cellStyle name="Normal 25 2 3 5" xfId="1445" xr:uid="{1B8908E1-BB41-4FC4-9494-A229DC1A8D3A}"/>
    <cellStyle name="Normal 25 2 3 6" xfId="1753" xr:uid="{4CD6D13C-037C-4B14-9023-F6E1C9BB1D29}"/>
    <cellStyle name="Normal 25 2 4" xfId="290" xr:uid="{B5768336-06F8-4AE7-8F3F-EA80C58D10F5}"/>
    <cellStyle name="Normal 25 2 4 2" xfId="598" xr:uid="{6F91BECE-719D-4E2B-9FA1-28CA7EA5A88C}"/>
    <cellStyle name="Normal 25 2 4 3" xfId="906" xr:uid="{12A12AF6-93E8-44E0-BB7B-31C569EF2CF4}"/>
    <cellStyle name="Normal 25 2 4 4" xfId="1214" xr:uid="{1AD4759F-329E-4F94-9D67-F1F11D04C3E0}"/>
    <cellStyle name="Normal 25 2 4 5" xfId="1522" xr:uid="{CBB63EBF-1496-4A34-94CC-93017D02B100}"/>
    <cellStyle name="Normal 25 2 4 6" xfId="1830" xr:uid="{F9C22E05-8D95-49B4-A7B8-9F22E34A4679}"/>
    <cellStyle name="Normal 25 2 5" xfId="367" xr:uid="{4378444B-3FD2-4042-8894-456BE4EFED3C}"/>
    <cellStyle name="Normal 25 2 6" xfId="675" xr:uid="{A444A541-4E45-4A17-832A-BB71F063DB5F}"/>
    <cellStyle name="Normal 25 2 7" xfId="983" xr:uid="{0CE699F3-1EDD-4005-9DDE-AB0E1C881513}"/>
    <cellStyle name="Normal 25 2 8" xfId="1291" xr:uid="{CE3B94DF-6047-4476-AF29-4C1E524CEC1B}"/>
    <cellStyle name="Normal 25 2 9" xfId="1599" xr:uid="{420A8064-7B24-4D12-B88B-0F1BD7CE12AF}"/>
    <cellStyle name="Normal 25 3" xfId="108" xr:uid="{0780DEA7-1963-494E-B0D2-E89039EC9071}"/>
    <cellStyle name="Normal 25 3 2" xfId="417" xr:uid="{299425B0-F929-4AE2-A88E-437E59A8FD3F}"/>
    <cellStyle name="Normal 25 3 3" xfId="725" xr:uid="{A5E2DA2A-0C28-467B-9D53-7E58DB7A811F}"/>
    <cellStyle name="Normal 25 3 4" xfId="1033" xr:uid="{69DAE1AF-FFDA-42D4-9DC3-F578A2A2C540}"/>
    <cellStyle name="Normal 25 3 5" xfId="1341" xr:uid="{6DEB062F-EDD8-428F-BBB7-E8888EE76B22}"/>
    <cellStyle name="Normal 25 3 6" xfId="1649" xr:uid="{BFDF78A0-C0EB-4D3A-93F1-02D97C4A2B6A}"/>
    <cellStyle name="Normal 25 4" xfId="186" xr:uid="{3D66ED27-1E95-4A25-85A0-161E88FC909D}"/>
    <cellStyle name="Normal 25 4 2" xfId="494" xr:uid="{147853AD-5749-47BF-92D7-02769BC5039D}"/>
    <cellStyle name="Normal 25 4 3" xfId="802" xr:uid="{2C7CBF0A-4CEB-4245-A931-8649955C289E}"/>
    <cellStyle name="Normal 25 4 4" xfId="1110" xr:uid="{9806BCB9-B53F-4687-941B-4A130C9B5E87}"/>
    <cellStyle name="Normal 25 4 5" xfId="1418" xr:uid="{FA5D4D88-3A19-4EC6-85D4-B36BE94D6932}"/>
    <cellStyle name="Normal 25 4 6" xfId="1726" xr:uid="{8EE36DF0-13CC-4464-8CB6-37879C5F2491}"/>
    <cellStyle name="Normal 25 5" xfId="263" xr:uid="{1C6B2C2B-FF90-4DE2-B2D2-0364DE4BF5C8}"/>
    <cellStyle name="Normal 25 5 2" xfId="571" xr:uid="{F27766A0-E117-494F-B7AD-A4AF06DC82F0}"/>
    <cellStyle name="Normal 25 5 3" xfId="879" xr:uid="{FA9590A9-26A5-4810-8493-21F91AA433A3}"/>
    <cellStyle name="Normal 25 5 4" xfId="1187" xr:uid="{90E6BA82-6F43-4003-8632-A9978F1E70FE}"/>
    <cellStyle name="Normal 25 5 5" xfId="1495" xr:uid="{CD4FF4B4-C10C-454E-A5EE-30483DB0BF36}"/>
    <cellStyle name="Normal 25 5 6" xfId="1803" xr:uid="{9A3891FA-7316-45E1-90A3-9792F4597A67}"/>
    <cellStyle name="Normal 25 6" xfId="340" xr:uid="{CC6B71A4-3DFA-45FF-92CB-5E6977C1161D}"/>
    <cellStyle name="Normal 25 7" xfId="648" xr:uid="{32573C3A-7E9B-4208-9FF8-9AB32AC4504B}"/>
    <cellStyle name="Normal 25 8" xfId="956" xr:uid="{A1EA9B9C-7180-4C50-970B-49B4ED7ADCAE}"/>
    <cellStyle name="Normal 25 9" xfId="1264" xr:uid="{5AF47B76-DCFF-48D5-B131-13F708A8C63F}"/>
    <cellStyle name="Normal 26" xfId="28" xr:uid="{0AD529A5-F972-4C6A-BBEF-7C8D011FB442}"/>
    <cellStyle name="Normal 26 10" xfId="1573" xr:uid="{9E4DE9A1-B85B-48D4-B7A9-33513311579E}"/>
    <cellStyle name="Normal 26 2" xfId="55" xr:uid="{32D20AD4-F493-4542-8B98-38F52D8EFF29}"/>
    <cellStyle name="Normal 26 2 2" xfId="136" xr:uid="{CE3043E0-65B3-43D2-9C95-616B7C86FE0E}"/>
    <cellStyle name="Normal 26 2 2 2" xfId="445" xr:uid="{AF71D5C7-8B79-425D-B089-1CEC04D3F874}"/>
    <cellStyle name="Normal 26 2 2 3" xfId="753" xr:uid="{9E37FB3B-42AD-4BEF-A990-D8A6328C2D8A}"/>
    <cellStyle name="Normal 26 2 2 4" xfId="1061" xr:uid="{F8634B12-1290-4E2A-BC11-C42AC508B7F8}"/>
    <cellStyle name="Normal 26 2 2 5" xfId="1369" xr:uid="{765AFC9C-23B3-4CB5-A36C-B75ADCF86F39}"/>
    <cellStyle name="Normal 26 2 2 6" xfId="1677" xr:uid="{9F1F4F0C-3E37-439F-AA3C-E81710FAB6B8}"/>
    <cellStyle name="Normal 26 2 3" xfId="214" xr:uid="{57CCF7CB-A035-4A10-8834-7E195496059E}"/>
    <cellStyle name="Normal 26 2 3 2" xfId="522" xr:uid="{CFA97458-1AF5-4E2B-A242-993D1F4B90A1}"/>
    <cellStyle name="Normal 26 2 3 3" xfId="830" xr:uid="{7CEFA113-0D2D-45CB-9275-38EE13D1B40E}"/>
    <cellStyle name="Normal 26 2 3 4" xfId="1138" xr:uid="{8B2D3A23-5285-4C8A-AECA-908888159ABC}"/>
    <cellStyle name="Normal 26 2 3 5" xfId="1446" xr:uid="{AE6785D4-B998-4CE6-BFD6-23D857551ED9}"/>
    <cellStyle name="Normal 26 2 3 6" xfId="1754" xr:uid="{C8555A8E-5E8E-470D-BC4A-11076EA6DE64}"/>
    <cellStyle name="Normal 26 2 4" xfId="291" xr:uid="{B08C6CA8-C960-4987-9A06-5F7E75E13C03}"/>
    <cellStyle name="Normal 26 2 4 2" xfId="599" xr:uid="{3AB2F202-C41D-4639-A7DD-F551BDCE5477}"/>
    <cellStyle name="Normal 26 2 4 3" xfId="907" xr:uid="{4B121CE9-D6A1-43FA-ABC7-D0D76F5FFF64}"/>
    <cellStyle name="Normal 26 2 4 4" xfId="1215" xr:uid="{A499B183-8C4C-4F18-B39A-D5E385473A9E}"/>
    <cellStyle name="Normal 26 2 4 5" xfId="1523" xr:uid="{BFC98E19-2AA0-42E2-8A78-174D58EDDDD0}"/>
    <cellStyle name="Normal 26 2 4 6" xfId="1831" xr:uid="{7A5E9C5C-DF0F-441E-937E-A764C75C1A6A}"/>
    <cellStyle name="Normal 26 2 5" xfId="368" xr:uid="{A987EFA3-2EE9-4A99-AC2D-FE84F3BED14A}"/>
    <cellStyle name="Normal 26 2 6" xfId="676" xr:uid="{C1E8B906-E1EE-461C-800A-83DD2D327677}"/>
    <cellStyle name="Normal 26 2 7" xfId="984" xr:uid="{C3DCD8D2-6797-419A-9556-1B29447E73F8}"/>
    <cellStyle name="Normal 26 2 8" xfId="1292" xr:uid="{56AD5086-C582-43C4-8C9F-190F7EABBDF8}"/>
    <cellStyle name="Normal 26 2 9" xfId="1600" xr:uid="{CCB85CC5-89FB-4EAD-B536-9C411FA66D99}"/>
    <cellStyle name="Normal 26 3" xfId="109" xr:uid="{2E46C6EC-219E-45FF-9F3E-6A7AEAFDC01A}"/>
    <cellStyle name="Normal 26 3 2" xfId="418" xr:uid="{939611AA-74C0-466B-9804-BD224D6C2FC7}"/>
    <cellStyle name="Normal 26 3 3" xfId="726" xr:uid="{E542AB4B-B7F8-4A22-B8B3-250B84C714DE}"/>
    <cellStyle name="Normal 26 3 4" xfId="1034" xr:uid="{6BBB3784-D3EE-4985-838E-3DA95C44A1D1}"/>
    <cellStyle name="Normal 26 3 5" xfId="1342" xr:uid="{5ABE7328-91D4-40F4-8703-59C334DB9E86}"/>
    <cellStyle name="Normal 26 3 6" xfId="1650" xr:uid="{84B6818C-5E5E-4697-8587-E14EC01B237A}"/>
    <cellStyle name="Normal 26 4" xfId="187" xr:uid="{9D559283-A9ED-47D1-9A05-788D8FC7A0E4}"/>
    <cellStyle name="Normal 26 4 2" xfId="495" xr:uid="{D16B49E9-33BE-4614-AC11-C707C15B35BB}"/>
    <cellStyle name="Normal 26 4 3" xfId="803" xr:uid="{85ED1D02-E21C-4CB6-968C-87E2FB532A4F}"/>
    <cellStyle name="Normal 26 4 4" xfId="1111" xr:uid="{08CDBD35-5059-4A56-A0E8-6270AFCBABDE}"/>
    <cellStyle name="Normal 26 4 5" xfId="1419" xr:uid="{139BBDD0-83C2-4FB9-8F60-2F06604D8E81}"/>
    <cellStyle name="Normal 26 4 6" xfId="1727" xr:uid="{43AB3408-FE17-4DE8-A5D4-38860FCCB34F}"/>
    <cellStyle name="Normal 26 5" xfId="264" xr:uid="{613BCCF1-4455-437C-88B3-796083FEA615}"/>
    <cellStyle name="Normal 26 5 2" xfId="572" xr:uid="{015E8EDF-6872-4247-843E-E9B490479C93}"/>
    <cellStyle name="Normal 26 5 3" xfId="880" xr:uid="{B4CB7875-2F16-4308-9E97-ED955B3C833C}"/>
    <cellStyle name="Normal 26 5 4" xfId="1188" xr:uid="{3BBD40E1-C603-46D3-AA34-C5D97333B6B5}"/>
    <cellStyle name="Normal 26 5 5" xfId="1496" xr:uid="{81A5AE13-A2B3-4C6F-9B6A-BBA5A8ABFA94}"/>
    <cellStyle name="Normal 26 5 6" xfId="1804" xr:uid="{BADA37AB-524F-41F4-B064-340442CF18D4}"/>
    <cellStyle name="Normal 26 6" xfId="341" xr:uid="{EC63F5DD-3EC6-4329-AF8B-49AE0698F9D4}"/>
    <cellStyle name="Normal 26 7" xfId="649" xr:uid="{7D423115-4653-44F1-BCA4-F6D3A9113E1B}"/>
    <cellStyle name="Normal 26 8" xfId="957" xr:uid="{0067ABBB-0149-4B6E-B661-C7D9C06E82BD}"/>
    <cellStyle name="Normal 26 9" xfId="1265" xr:uid="{29BB5F1A-B633-4F8C-9B14-A890D02AA884}"/>
    <cellStyle name="Normal 27" xfId="56" xr:uid="{6EE13F68-90E3-4A44-B584-851670653655}"/>
    <cellStyle name="Normal 27 2" xfId="137" xr:uid="{583D4482-4005-4C3A-AC8E-7E5D64B4BF4B}"/>
    <cellStyle name="Normal 27 2 2" xfId="446" xr:uid="{5F2AC239-35ED-4C9D-9E84-04AE23028285}"/>
    <cellStyle name="Normal 27 2 3" xfId="754" xr:uid="{3C744FE8-3D3D-4204-B207-F5A1BF4221EE}"/>
    <cellStyle name="Normal 27 2 4" xfId="1062" xr:uid="{1C806059-9F1A-4C1F-8F06-7D71A2E320B0}"/>
    <cellStyle name="Normal 27 2 5" xfId="1370" xr:uid="{CAC8A144-740F-427B-9ACD-A8583D2F1643}"/>
    <cellStyle name="Normal 27 2 6" xfId="1678" xr:uid="{EAFE6A47-1327-4920-9433-842E7942877E}"/>
    <cellStyle name="Normal 27 3" xfId="215" xr:uid="{913E1EC5-4AF4-4D0C-A56B-180A1ADE2525}"/>
    <cellStyle name="Normal 27 3 2" xfId="523" xr:uid="{141C446C-BD1F-4A1B-A7CD-360CBC6A548F}"/>
    <cellStyle name="Normal 27 3 3" xfId="831" xr:uid="{F6F43C47-2AB9-4233-9CD9-75AEF4042D1F}"/>
    <cellStyle name="Normal 27 3 4" xfId="1139" xr:uid="{B3C3DD24-1B01-46AE-A8BE-4ADFA7743D8F}"/>
    <cellStyle name="Normal 27 3 5" xfId="1447" xr:uid="{30CED38C-56E4-404C-ACD9-AB7435932F68}"/>
    <cellStyle name="Normal 27 3 6" xfId="1755" xr:uid="{CC26EFB4-7D55-4ADC-95E5-31B0F6279B05}"/>
    <cellStyle name="Normal 27 4" xfId="292" xr:uid="{6045C080-692A-47FD-A469-332DF932218C}"/>
    <cellStyle name="Normal 27 4 2" xfId="600" xr:uid="{31678790-00DF-40C7-86AA-BA08E6998D39}"/>
    <cellStyle name="Normal 27 4 3" xfId="908" xr:uid="{9C97C263-565B-438D-B13B-17AF586E4DF3}"/>
    <cellStyle name="Normal 27 4 4" xfId="1216" xr:uid="{5083F31F-8D14-4AB2-9D5D-6EDEC0102BB2}"/>
    <cellStyle name="Normal 27 4 5" xfId="1524" xr:uid="{591A695C-03B7-4EB7-ABFE-73261FF115DE}"/>
    <cellStyle name="Normal 27 4 6" xfId="1832" xr:uid="{C14BB50C-9B9C-4242-BC71-07E160280053}"/>
    <cellStyle name="Normal 27 5" xfId="369" xr:uid="{3C3A4617-820A-443A-9BD9-F75776A97760}"/>
    <cellStyle name="Normal 27 6" xfId="677" xr:uid="{395C0D96-5BAE-4D1B-879C-39A1B6438939}"/>
    <cellStyle name="Normal 27 7" xfId="985" xr:uid="{6CBF5320-EEA2-4A07-8044-C4653E44B1E0}"/>
    <cellStyle name="Normal 27 8" xfId="1293" xr:uid="{27F4A4B8-A78F-481A-836E-6ACBB9D15810}"/>
    <cellStyle name="Normal 27 9" xfId="1601" xr:uid="{0316ECF9-5ABB-411C-81CE-422BEA94AC94}"/>
    <cellStyle name="Normal 28" xfId="57" xr:uid="{EF13098F-AA1D-46A5-86FE-24543F969F34}"/>
    <cellStyle name="Normal 28 2" xfId="138" xr:uid="{38872F94-D9E9-4305-AD2B-A290363FF182}"/>
    <cellStyle name="Normal 28 2 2" xfId="447" xr:uid="{1DBA5076-224B-47F0-873E-1866B34E6083}"/>
    <cellStyle name="Normal 28 2 3" xfId="755" xr:uid="{40A5E248-DE4D-46C9-86C6-E6E2A1EE801E}"/>
    <cellStyle name="Normal 28 2 4" xfId="1063" xr:uid="{85A86026-0474-43F2-9B2D-13FA18AAD934}"/>
    <cellStyle name="Normal 28 2 5" xfId="1371" xr:uid="{098F20D5-227C-4031-B4D8-503EE1F0050D}"/>
    <cellStyle name="Normal 28 2 6" xfId="1679" xr:uid="{7D17FDA8-3092-4EAC-8F2E-1E6DEDD72094}"/>
    <cellStyle name="Normal 28 3" xfId="216" xr:uid="{968A4EF2-6C8A-448F-8E0D-EA402CBF3D7D}"/>
    <cellStyle name="Normal 28 3 2" xfId="524" xr:uid="{73F47529-9C0B-445E-AEBA-BAC81E9B127C}"/>
    <cellStyle name="Normal 28 3 3" xfId="832" xr:uid="{5AA641CC-0163-421E-99B0-38CFD2B79A21}"/>
    <cellStyle name="Normal 28 3 4" xfId="1140" xr:uid="{F64774E1-D68D-4D62-BC4D-976DEED7D45C}"/>
    <cellStyle name="Normal 28 3 5" xfId="1448" xr:uid="{EC9150E4-D4E8-44D7-9C04-4D445E3A686C}"/>
    <cellStyle name="Normal 28 3 6" xfId="1756" xr:uid="{F8F59BB8-0DA4-43A9-9976-55BDF0326D7A}"/>
    <cellStyle name="Normal 28 4" xfId="293" xr:uid="{C23C9F44-0485-4632-BA71-080CFFEE41EB}"/>
    <cellStyle name="Normal 28 4 2" xfId="601" xr:uid="{074F7F1E-F80E-42B0-B541-E3ABBF92CD42}"/>
    <cellStyle name="Normal 28 4 3" xfId="909" xr:uid="{18E48999-2B3E-49D4-8AB8-D6CB88384868}"/>
    <cellStyle name="Normal 28 4 4" xfId="1217" xr:uid="{03093A71-3FCD-444C-926B-651EFC38FD92}"/>
    <cellStyle name="Normal 28 4 5" xfId="1525" xr:uid="{C4F3985A-37FF-424A-81FA-6F732ADA0637}"/>
    <cellStyle name="Normal 28 4 6" xfId="1833" xr:uid="{C68AC978-BEF7-4E71-ABA8-00321AF0B942}"/>
    <cellStyle name="Normal 28 5" xfId="370" xr:uid="{73B1E074-019C-4CBD-9C62-B8682E54FC20}"/>
    <cellStyle name="Normal 28 6" xfId="678" xr:uid="{CA621601-6F1E-4DDF-9326-7003D2FCFDD5}"/>
    <cellStyle name="Normal 28 7" xfId="986" xr:uid="{F1832F67-5A85-48C4-B1F5-21E2DFACAA0F}"/>
    <cellStyle name="Normal 28 8" xfId="1294" xr:uid="{65D7E692-A063-42F2-9D2A-07CB9724248B}"/>
    <cellStyle name="Normal 28 9" xfId="1602" xr:uid="{76F89E67-DE51-45A7-8D74-B068DDCA1A14}"/>
    <cellStyle name="Normal 29" xfId="58" xr:uid="{7C1EC6C4-65C2-4B4C-A26E-F81DA1C1173F}"/>
    <cellStyle name="Normal 29 2" xfId="139" xr:uid="{4E301577-5DEF-45AA-BD60-616E64EE9480}"/>
    <cellStyle name="Normal 29 2 2" xfId="448" xr:uid="{B9273BB7-59D5-4526-B160-6E0F410B8336}"/>
    <cellStyle name="Normal 29 2 3" xfId="756" xr:uid="{4C0167DE-2E22-43B1-9D2D-F0FE548C0D55}"/>
    <cellStyle name="Normal 29 2 4" xfId="1064" xr:uid="{100E5DBF-D070-415D-9509-D50C5D45458F}"/>
    <cellStyle name="Normal 29 2 5" xfId="1372" xr:uid="{C5578806-AD08-4499-9F2C-D8BC8811F00C}"/>
    <cellStyle name="Normal 29 2 6" xfId="1680" xr:uid="{3CF43126-0C02-4B35-A73B-B6FF5E43ADEE}"/>
    <cellStyle name="Normal 29 3" xfId="217" xr:uid="{4B3666C2-C02D-499D-9A1C-C6F06D7A4387}"/>
    <cellStyle name="Normal 29 3 2" xfId="525" xr:uid="{81B0DAA7-3FB1-4FDE-8585-A07F310975E8}"/>
    <cellStyle name="Normal 29 3 3" xfId="833" xr:uid="{FF28366D-A8C8-4552-8A78-2622713F5FFD}"/>
    <cellStyle name="Normal 29 3 4" xfId="1141" xr:uid="{D089CDD6-3724-4011-9C1E-AE8E37162AAE}"/>
    <cellStyle name="Normal 29 3 5" xfId="1449" xr:uid="{301DD0F0-68B3-44B9-9B34-59E9ECEC7320}"/>
    <cellStyle name="Normal 29 3 6" xfId="1757" xr:uid="{1CB9A21A-D840-4403-BB9C-AB51E0E36310}"/>
    <cellStyle name="Normal 29 4" xfId="294" xr:uid="{0683635F-53AD-4EFE-A117-774A308FE3B1}"/>
    <cellStyle name="Normal 29 4 2" xfId="602" xr:uid="{28943AD2-9649-49EE-A8CA-244CF7B7E3D0}"/>
    <cellStyle name="Normal 29 4 3" xfId="910" xr:uid="{F69CA383-9BBD-4437-A619-9E0794602E19}"/>
    <cellStyle name="Normal 29 4 4" xfId="1218" xr:uid="{FC753231-162F-459D-A6F7-EBECB84B7C64}"/>
    <cellStyle name="Normal 29 4 5" xfId="1526" xr:uid="{6F81E366-957F-4BF0-BADA-788147180C03}"/>
    <cellStyle name="Normal 29 4 6" xfId="1834" xr:uid="{CD38BD60-8500-4F54-A373-BCF87536F85D}"/>
    <cellStyle name="Normal 29 5" xfId="371" xr:uid="{5C2F8055-727D-4381-A6C3-151A004D2E1D}"/>
    <cellStyle name="Normal 29 6" xfId="679" xr:uid="{51EBE407-DA0C-4B2F-AAE7-01CEED6EC89E}"/>
    <cellStyle name="Normal 29 7" xfId="987" xr:uid="{BFA86763-7B87-4F9B-89C1-E74ADD56B80E}"/>
    <cellStyle name="Normal 29 8" xfId="1295" xr:uid="{8D0D2C36-90B3-477F-9006-57A6576329F6}"/>
    <cellStyle name="Normal 29 9" xfId="1603" xr:uid="{FD7431C5-CD0A-47DA-AEFC-905383317CE8}"/>
    <cellStyle name="Normal 3" xfId="3" xr:uid="{6AA1CC6A-79FD-4B46-BE5C-0670FD3065A9}"/>
    <cellStyle name="Normal 3 10" xfId="1549" xr:uid="{EF77EE59-A20F-4610-A0B8-8537C7EAA588}"/>
    <cellStyle name="Normal 3 2" xfId="31" xr:uid="{7A2ADE88-3353-4713-8AF4-3CECF081E234}"/>
    <cellStyle name="Normal 3 2 2" xfId="112" xr:uid="{38E66B7E-32AC-4061-BB6C-626091B03180}"/>
    <cellStyle name="Normal 3 2 2 2" xfId="421" xr:uid="{29966E5A-B4B1-4C6B-99F5-A38D81A33FE1}"/>
    <cellStyle name="Normal 3 2 2 3" xfId="729" xr:uid="{FC0E8EB4-F556-4068-A981-B34A3C9F2EFF}"/>
    <cellStyle name="Normal 3 2 2 4" xfId="1037" xr:uid="{8A7A7489-3865-4D4F-86E4-F5DFD2438D8E}"/>
    <cellStyle name="Normal 3 2 2 5" xfId="1345" xr:uid="{B183D1CA-7616-4B00-B45F-C70750F084D5}"/>
    <cellStyle name="Normal 3 2 2 6" xfId="1653" xr:uid="{0156345E-D01D-4F20-B0EC-2A3C89D0AB41}"/>
    <cellStyle name="Normal 3 2 3" xfId="190" xr:uid="{CE4F2A56-8869-4D7B-8FE3-08E9FAA17A5D}"/>
    <cellStyle name="Normal 3 2 3 2" xfId="498" xr:uid="{269455C8-2C7A-4B55-96D1-A805ED919C99}"/>
    <cellStyle name="Normal 3 2 3 3" xfId="806" xr:uid="{B2560FE9-5871-4E8A-88F4-04F8E4A0359F}"/>
    <cellStyle name="Normal 3 2 3 4" xfId="1114" xr:uid="{FA0102CE-83E1-4E44-8DAE-E9B00FD74F5F}"/>
    <cellStyle name="Normal 3 2 3 5" xfId="1422" xr:uid="{F71A1E36-F982-4ED4-8640-DADFEBC7B690}"/>
    <cellStyle name="Normal 3 2 3 6" xfId="1730" xr:uid="{890DD84A-9E44-4CF2-92B0-D8747FF358AA}"/>
    <cellStyle name="Normal 3 2 4" xfId="267" xr:uid="{B0B72B10-5A08-4BD2-A4D5-290155091A59}"/>
    <cellStyle name="Normal 3 2 4 2" xfId="575" xr:uid="{6AB0D514-DD84-4C4E-B985-4B6832683BF4}"/>
    <cellStyle name="Normal 3 2 4 3" xfId="883" xr:uid="{758B22ED-68F4-44B5-B80B-5C7FCF52A61C}"/>
    <cellStyle name="Normal 3 2 4 4" xfId="1191" xr:uid="{121087DC-9E30-4C37-8191-ABFA2C0C830E}"/>
    <cellStyle name="Normal 3 2 4 5" xfId="1499" xr:uid="{353FA33C-91AE-41B7-9560-7AC293C40396}"/>
    <cellStyle name="Normal 3 2 4 6" xfId="1807" xr:uid="{988CB42E-48BC-4436-B401-44015AC13BA4}"/>
    <cellStyle name="Normal 3 2 5" xfId="344" xr:uid="{BEA82C8C-0AD4-48B1-9560-5571738E302C}"/>
    <cellStyle name="Normal 3 2 6" xfId="652" xr:uid="{9AFEA8CA-7A4B-47A9-B0B5-CE241B515EA5}"/>
    <cellStyle name="Normal 3 2 7" xfId="960" xr:uid="{AE94F245-3083-45AF-B344-D4B0840F095E}"/>
    <cellStyle name="Normal 3 2 8" xfId="1268" xr:uid="{52E77775-AF4B-4D71-B1C0-6F9C2545053D}"/>
    <cellStyle name="Normal 3 2 9" xfId="1576" xr:uid="{033FDADD-CF78-4010-A3BC-E899B0F5E56E}"/>
    <cellStyle name="Normal 3 3" xfId="85" xr:uid="{E3427E65-CA41-4E49-A113-E4F59452D1DD}"/>
    <cellStyle name="Normal 3 3 2" xfId="394" xr:uid="{49DCEA53-443F-42CE-AADF-997695776462}"/>
    <cellStyle name="Normal 3 3 3" xfId="702" xr:uid="{0FA7B8C4-7724-40BF-8808-F96D69FA6FDD}"/>
    <cellStyle name="Normal 3 3 4" xfId="1010" xr:uid="{7128E867-96F4-40D6-A068-8F37BE5F21C5}"/>
    <cellStyle name="Normal 3 3 5" xfId="1318" xr:uid="{F0B8AE56-DD7B-42D4-8AFD-09368C9FA610}"/>
    <cellStyle name="Normal 3 3 6" xfId="1626" xr:uid="{64DD6984-E996-42BE-81DA-2A1D48B84B40}"/>
    <cellStyle name="Normal 3 4" xfId="163" xr:uid="{53F137A5-B8A9-414F-ADF2-784F23864739}"/>
    <cellStyle name="Normal 3 4 2" xfId="471" xr:uid="{7CF87F3B-B916-46AE-8E26-AD4B5AB4831A}"/>
    <cellStyle name="Normal 3 4 3" xfId="779" xr:uid="{66236561-7D8A-42E8-A8FE-413285475315}"/>
    <cellStyle name="Normal 3 4 4" xfId="1087" xr:uid="{40C6B15C-6222-4D52-B1D4-F2B502EE3502}"/>
    <cellStyle name="Normal 3 4 5" xfId="1395" xr:uid="{D9FAFF5E-4E4A-464F-B19B-EDA693A408E2}"/>
    <cellStyle name="Normal 3 4 6" xfId="1703" xr:uid="{78771B1F-9500-452F-86DF-84D5769477D1}"/>
    <cellStyle name="Normal 3 5" xfId="240" xr:uid="{6034ECE5-4045-42CC-A6D4-0B0A82ED3D52}"/>
    <cellStyle name="Normal 3 5 2" xfId="548" xr:uid="{D568F57E-9135-4ABC-90E2-2189582CDC69}"/>
    <cellStyle name="Normal 3 5 3" xfId="856" xr:uid="{347B4895-3F15-4211-B6EC-CF7B118331AF}"/>
    <cellStyle name="Normal 3 5 4" xfId="1164" xr:uid="{8C282C75-C2DD-4438-8B48-45D552BF05DE}"/>
    <cellStyle name="Normal 3 5 5" xfId="1472" xr:uid="{3CE5EBD1-CE65-4D12-95C0-58357CF54F76}"/>
    <cellStyle name="Normal 3 5 6" xfId="1780" xr:uid="{65AB2D71-2889-4848-ABCE-C6A4CE957341}"/>
    <cellStyle name="Normal 3 6" xfId="317" xr:uid="{A6A4FCC2-5F25-4A5C-B714-32EEA5B912EC}"/>
    <cellStyle name="Normal 3 7" xfId="625" xr:uid="{AB4A1D25-E72B-4F3D-9155-631D22054CFE}"/>
    <cellStyle name="Normal 3 8" xfId="933" xr:uid="{3A5E2ACE-1DC1-42D0-8116-B14ADA76C101}"/>
    <cellStyle name="Normal 3 9" xfId="1241" xr:uid="{00BDBB86-5141-463A-BE57-B3D00D587AF4}"/>
    <cellStyle name="Normal 30" xfId="59" xr:uid="{CF4C1A87-18E9-4005-AE82-D346F460AF5C}"/>
    <cellStyle name="Normal 30 2" xfId="140" xr:uid="{9E081632-B202-4918-9F39-B529FEAC00F9}"/>
    <cellStyle name="Normal 30 2 2" xfId="449" xr:uid="{0F6D792A-506F-47ED-B4E8-60E58ADA245A}"/>
    <cellStyle name="Normal 30 2 3" xfId="757" xr:uid="{53CF48BE-A0A7-4D46-8410-068A0F7E5F06}"/>
    <cellStyle name="Normal 30 2 4" xfId="1065" xr:uid="{B297F635-6DB1-4175-8F34-E82ACCB2EA8A}"/>
    <cellStyle name="Normal 30 2 5" xfId="1373" xr:uid="{D6A29108-BB51-4A3E-8A4C-8F99390B820C}"/>
    <cellStyle name="Normal 30 2 6" xfId="1681" xr:uid="{AD8526CF-D56A-4D1A-8508-BB3D9EBFA0CD}"/>
    <cellStyle name="Normal 30 3" xfId="218" xr:uid="{E1022C91-07D2-46A4-8697-741DAE46FF45}"/>
    <cellStyle name="Normal 30 3 2" xfId="526" xr:uid="{70910E7F-6098-43EA-8D95-0B83FB056C66}"/>
    <cellStyle name="Normal 30 3 3" xfId="834" xr:uid="{9866E047-CE74-47FE-B34E-E88B9A6DFB1E}"/>
    <cellStyle name="Normal 30 3 4" xfId="1142" xr:uid="{90FDF6A4-E87E-491A-B85F-A0CD25F40EA4}"/>
    <cellStyle name="Normal 30 3 5" xfId="1450" xr:uid="{160CBE02-34A7-4240-BB27-746F830D3E33}"/>
    <cellStyle name="Normal 30 3 6" xfId="1758" xr:uid="{A05145FB-5FBF-43FE-9AB3-61DA151A3F72}"/>
    <cellStyle name="Normal 30 4" xfId="295" xr:uid="{5BA27318-AE50-4179-8FE3-BDB4AD660B1A}"/>
    <cellStyle name="Normal 30 4 2" xfId="603" xr:uid="{EF1D31BA-BAD4-424F-A876-B5E74CD2AD68}"/>
    <cellStyle name="Normal 30 4 3" xfId="911" xr:uid="{110A6AD8-70E7-4C86-B468-74B6E706AE69}"/>
    <cellStyle name="Normal 30 4 4" xfId="1219" xr:uid="{2BD8BD27-4BEA-4F36-BDCE-FA9CDFF18750}"/>
    <cellStyle name="Normal 30 4 5" xfId="1527" xr:uid="{0429E663-3EF5-4328-988B-2D2736FCCEC1}"/>
    <cellStyle name="Normal 30 4 6" xfId="1835" xr:uid="{F3BB8523-B69C-4FCE-827C-01A118312B61}"/>
    <cellStyle name="Normal 30 5" xfId="372" xr:uid="{E45B90AC-E7CE-42AA-AB7F-87EEDBA06F3F}"/>
    <cellStyle name="Normal 30 6" xfId="680" xr:uid="{FBF83B3B-6671-48B1-9D12-5543F340BFE8}"/>
    <cellStyle name="Normal 30 7" xfId="988" xr:uid="{9C45C15C-8449-4B5D-83AE-19654D837B3F}"/>
    <cellStyle name="Normal 30 8" xfId="1296" xr:uid="{09B2EE57-95A1-4B7C-B75A-B360577DF8F2}"/>
    <cellStyle name="Normal 30 9" xfId="1604" xr:uid="{B7DB3892-6DE1-4D0E-8DE3-B8C7D768692E}"/>
    <cellStyle name="Normal 31" xfId="60" xr:uid="{15029DCB-8508-4A0F-BDB5-AEFFAEB7EE92}"/>
    <cellStyle name="Normal 32" xfId="61" xr:uid="{1620121D-E852-46D4-B5AC-C532DD2B3DAE}"/>
    <cellStyle name="Normal 32 2" xfId="141" xr:uid="{F09C4AD2-600C-45EF-BEF6-8995936DE972}"/>
    <cellStyle name="Normal 32 2 2" xfId="450" xr:uid="{3620FF25-C1D3-4F37-8312-1C7C6DAC0F69}"/>
    <cellStyle name="Normal 32 2 3" xfId="758" xr:uid="{A3134B58-58E1-4682-B99C-E7767C9DA20C}"/>
    <cellStyle name="Normal 32 2 4" xfId="1066" xr:uid="{40874242-BC56-43C3-8591-C11C0BFF3BBA}"/>
    <cellStyle name="Normal 32 2 5" xfId="1374" xr:uid="{9DEEBF7E-3F96-4F0F-BB5F-A1CD2B82A991}"/>
    <cellStyle name="Normal 32 2 6" xfId="1682" xr:uid="{15811B66-3683-476A-95FA-156E329C9D3A}"/>
    <cellStyle name="Normal 32 3" xfId="219" xr:uid="{90D65787-9CA2-43A5-92BE-4EA9449CE96F}"/>
    <cellStyle name="Normal 32 3 2" xfId="527" xr:uid="{EC980A1C-D3C0-46EF-A4AD-401A4F1B32D9}"/>
    <cellStyle name="Normal 32 3 3" xfId="835" xr:uid="{2EBBB3EC-B4F2-46EA-BDED-4C920F0FD549}"/>
    <cellStyle name="Normal 32 3 4" xfId="1143" xr:uid="{EB1BFB69-0965-4DEE-976F-2A59A36C10F9}"/>
    <cellStyle name="Normal 32 3 5" xfId="1451" xr:uid="{F65F02EE-2302-4428-B1A1-21C0AF4DAEF2}"/>
    <cellStyle name="Normal 32 3 6" xfId="1759" xr:uid="{BF664629-F54D-42DF-BD3D-1771FB147DC6}"/>
    <cellStyle name="Normal 32 4" xfId="296" xr:uid="{691522F4-A7EB-4BEB-A62D-C19B44C7AE8F}"/>
    <cellStyle name="Normal 32 4 2" xfId="604" xr:uid="{A9A2D254-4840-45E0-98F7-51ACDBE0B911}"/>
    <cellStyle name="Normal 32 4 3" xfId="912" xr:uid="{46B8A601-1BD4-4699-9458-3074F02E4B72}"/>
    <cellStyle name="Normal 32 4 4" xfId="1220" xr:uid="{F9885D87-84FC-4C32-AC27-B00B5E27C494}"/>
    <cellStyle name="Normal 32 4 5" xfId="1528" xr:uid="{2DA9B1F0-8BBD-4749-ABB6-A6FBCEFEEAE4}"/>
    <cellStyle name="Normal 32 4 6" xfId="1836" xr:uid="{F4FDC6A7-5912-4D30-93EC-CB1DF0EFE668}"/>
    <cellStyle name="Normal 32 5" xfId="373" xr:uid="{98D42866-2ED4-4C86-92AA-79A02A6C8123}"/>
    <cellStyle name="Normal 32 6" xfId="681" xr:uid="{234796C5-7074-48C0-91C4-2719868628B9}"/>
    <cellStyle name="Normal 32 7" xfId="989" xr:uid="{030A7DE0-0610-490F-940D-B7ECED47FDA3}"/>
    <cellStyle name="Normal 32 8" xfId="1297" xr:uid="{4F3A6111-01D9-43E7-817C-B24F2FB993D1}"/>
    <cellStyle name="Normal 32 9" xfId="1605" xr:uid="{3272622A-B352-4E9B-8F00-2AB8A8ED905B}"/>
    <cellStyle name="Normal 33" xfId="62" xr:uid="{DA6B01BA-7EA2-41AF-9947-F29C687970B3}"/>
    <cellStyle name="Normal 33 2" xfId="142" xr:uid="{81F2C788-6148-4CF0-A222-80EC3D74D8BE}"/>
    <cellStyle name="Normal 33 2 2" xfId="451" xr:uid="{A7ABB11D-8500-46ED-A225-69A0CBE956BB}"/>
    <cellStyle name="Normal 33 2 3" xfId="759" xr:uid="{32F807D4-EB01-4E74-B718-3F86AE76929D}"/>
    <cellStyle name="Normal 33 2 4" xfId="1067" xr:uid="{C3B254AA-44F7-4C31-AB3B-1331575ED868}"/>
    <cellStyle name="Normal 33 2 5" xfId="1375" xr:uid="{B042FF1F-357C-49D0-84BF-619D93668F18}"/>
    <cellStyle name="Normal 33 2 6" xfId="1683" xr:uid="{0D02F247-5EE6-4507-8950-2201A5230E19}"/>
    <cellStyle name="Normal 33 3" xfId="220" xr:uid="{5E6DE3FB-A992-4245-A77F-37288E65DF59}"/>
    <cellStyle name="Normal 33 3 2" xfId="528" xr:uid="{D2BD3374-64E0-4FB6-9FE3-B81A820AF245}"/>
    <cellStyle name="Normal 33 3 3" xfId="836" xr:uid="{4546C772-04D6-420B-AF79-FA82196C0922}"/>
    <cellStyle name="Normal 33 3 4" xfId="1144" xr:uid="{D1537CE8-6DFF-4E63-A526-FF092F04EF23}"/>
    <cellStyle name="Normal 33 3 5" xfId="1452" xr:uid="{F94C2767-DBA2-49E5-9D2A-43AFBAACD47F}"/>
    <cellStyle name="Normal 33 3 6" xfId="1760" xr:uid="{E1D6B6F9-B1A0-46A5-82EA-2753B23541E6}"/>
    <cellStyle name="Normal 33 4" xfId="297" xr:uid="{12205BD7-7C2C-4F2F-AF46-8743AEFDF4B2}"/>
    <cellStyle name="Normal 33 4 2" xfId="605" xr:uid="{7F9E2D6F-6EA0-4906-87D8-E358745E8649}"/>
    <cellStyle name="Normal 33 4 3" xfId="913" xr:uid="{DD3DEFDC-B726-468B-B082-818B92EA161B}"/>
    <cellStyle name="Normal 33 4 4" xfId="1221" xr:uid="{FE681F74-92C0-45E3-A954-1A50FC5865D7}"/>
    <cellStyle name="Normal 33 4 5" xfId="1529" xr:uid="{B050E4AC-BC0F-438F-A30E-C3F7B128C258}"/>
    <cellStyle name="Normal 33 4 6" xfId="1837" xr:uid="{D4BA16FF-9E18-4817-A0D5-CD6327D6D44E}"/>
    <cellStyle name="Normal 33 5" xfId="374" xr:uid="{B1E174BD-1D28-45B6-94AC-04D98ED0E1A8}"/>
    <cellStyle name="Normal 33 6" xfId="682" xr:uid="{693719FE-F23E-46DE-9245-CE2FD0F643BC}"/>
    <cellStyle name="Normal 33 7" xfId="990" xr:uid="{C5C40639-0203-4EFD-9A44-01723C2C849E}"/>
    <cellStyle name="Normal 33 8" xfId="1298" xr:uid="{81918099-F744-47D5-9580-AA5183AF91AB}"/>
    <cellStyle name="Normal 33 9" xfId="1606" xr:uid="{59DB1C4F-7A39-4F45-8538-4D3453C219D8}"/>
    <cellStyle name="Normal 34" xfId="63" xr:uid="{5E8BC7A7-F680-4929-BDB8-880366861C7D}"/>
    <cellStyle name="Normal 34 2" xfId="143" xr:uid="{A1938242-3A7C-451B-8CE3-DAE1A910DDA2}"/>
    <cellStyle name="Normal 34 2 2" xfId="452" xr:uid="{7CB6A12B-15D2-4D67-9E11-38F98A84A4E8}"/>
    <cellStyle name="Normal 34 2 3" xfId="760" xr:uid="{EF8D65D8-A43C-443D-8A06-3444B2FEF1B2}"/>
    <cellStyle name="Normal 34 2 4" xfId="1068" xr:uid="{10990850-EFC9-40B6-9DFB-1C221E70EB08}"/>
    <cellStyle name="Normal 34 2 5" xfId="1376" xr:uid="{CCB4D7FF-982B-4159-8F5B-C6653719A55A}"/>
    <cellStyle name="Normal 34 2 6" xfId="1684" xr:uid="{D4C99CDA-8C39-4016-B344-A3660108A7AA}"/>
    <cellStyle name="Normal 34 3" xfId="221" xr:uid="{17C5DCE3-352D-4973-8679-E6CCAF031C14}"/>
    <cellStyle name="Normal 34 3 2" xfId="529" xr:uid="{20C75116-4361-4FA4-9F77-0E6B4E2F9147}"/>
    <cellStyle name="Normal 34 3 3" xfId="837" xr:uid="{5CE712A4-EA7A-4756-93AA-217D1C9B7A9D}"/>
    <cellStyle name="Normal 34 3 4" xfId="1145" xr:uid="{0169D006-AD9C-4A3A-B3FC-F65628BC9970}"/>
    <cellStyle name="Normal 34 3 5" xfId="1453" xr:uid="{46B55F24-2D7A-408B-BAC7-157CFDDDC159}"/>
    <cellStyle name="Normal 34 3 6" xfId="1761" xr:uid="{8F713D88-B12A-4E8D-A9A2-E0247925711A}"/>
    <cellStyle name="Normal 34 4" xfId="298" xr:uid="{65F9C5C1-EFFA-41C7-B7D4-32B5D5206FBB}"/>
    <cellStyle name="Normal 34 4 2" xfId="606" xr:uid="{63A2C140-648E-4ED1-ADC6-756A0FD462DE}"/>
    <cellStyle name="Normal 34 4 3" xfId="914" xr:uid="{BFEAA71D-C35B-4F4F-AC6E-67DEAF0158AA}"/>
    <cellStyle name="Normal 34 4 4" xfId="1222" xr:uid="{76C9BE1F-7675-408F-B9D4-F2087BBA1788}"/>
    <cellStyle name="Normal 34 4 5" xfId="1530" xr:uid="{C6EFA8AF-E9CB-48E5-B69F-6B800E617DD6}"/>
    <cellStyle name="Normal 34 4 6" xfId="1838" xr:uid="{755BBEBB-2581-41C3-B946-C9C0E100F257}"/>
    <cellStyle name="Normal 34 5" xfId="375" xr:uid="{DB9D99E0-ED15-4C27-AB6D-3988C66D58A2}"/>
    <cellStyle name="Normal 34 6" xfId="683" xr:uid="{04EEB245-4C6B-480E-894F-20E8A731C73B}"/>
    <cellStyle name="Normal 34 7" xfId="991" xr:uid="{0EA2A03A-6F30-4064-A82D-518FA032E996}"/>
    <cellStyle name="Normal 34 8" xfId="1299" xr:uid="{A16F5FBA-1D9F-4019-97F4-CD6277F117AE}"/>
    <cellStyle name="Normal 34 9" xfId="1607" xr:uid="{70414A03-2A4C-420D-B0B3-625F28A34DD1}"/>
    <cellStyle name="Normal 35" xfId="64" xr:uid="{85990EB5-18EC-43C0-95DD-D556FC4235DA}"/>
    <cellStyle name="Normal 35 2" xfId="144" xr:uid="{F408249E-22B2-4B3E-A5B4-6328C1564055}"/>
    <cellStyle name="Normal 35 2 2" xfId="453" xr:uid="{36271AF8-A77D-41B2-8F01-F9A6E09AD2B5}"/>
    <cellStyle name="Normal 35 2 3" xfId="761" xr:uid="{D9F6FCDA-3C0A-45E8-8FC1-36DF149CA472}"/>
    <cellStyle name="Normal 35 2 4" xfId="1069" xr:uid="{B4863C5B-A61D-4388-8231-B0E456BEDD34}"/>
    <cellStyle name="Normal 35 2 5" xfId="1377" xr:uid="{3FD4BBAF-3654-4FE2-A882-A7E9ACAC37F8}"/>
    <cellStyle name="Normal 35 2 6" xfId="1685" xr:uid="{EADDDAE4-B06A-4279-A2ED-AF494EA4CDCB}"/>
    <cellStyle name="Normal 35 3" xfId="222" xr:uid="{C547B482-48C7-457C-9BC0-C11EBCC37F7A}"/>
    <cellStyle name="Normal 35 3 2" xfId="530" xr:uid="{8D189118-0A9F-4335-8B92-212BA403BB35}"/>
    <cellStyle name="Normal 35 3 3" xfId="838" xr:uid="{61798A48-5D76-4EB8-8CC1-7625283D1231}"/>
    <cellStyle name="Normal 35 3 4" xfId="1146" xr:uid="{DC477C4B-C20F-46D0-80EE-8870D19305DD}"/>
    <cellStyle name="Normal 35 3 5" xfId="1454" xr:uid="{AA31205E-73DC-4C21-8195-51937DD46ABB}"/>
    <cellStyle name="Normal 35 3 6" xfId="1762" xr:uid="{97744DCB-E858-44B9-B595-5D324F7450E8}"/>
    <cellStyle name="Normal 35 4" xfId="299" xr:uid="{5F784442-94CB-4A68-B1CD-F8E04B376ABC}"/>
    <cellStyle name="Normal 35 4 2" xfId="607" xr:uid="{3BF69B2D-80AD-44B9-857E-8153E5AD2080}"/>
    <cellStyle name="Normal 35 4 3" xfId="915" xr:uid="{1F50B648-A906-4329-905A-BBE17A6C5353}"/>
    <cellStyle name="Normal 35 4 4" xfId="1223" xr:uid="{3167910A-8C62-44B0-9CFD-308290F61A59}"/>
    <cellStyle name="Normal 35 4 5" xfId="1531" xr:uid="{8FBC32F9-018B-49A5-A516-33BECB7BCC81}"/>
    <cellStyle name="Normal 35 4 6" xfId="1839" xr:uid="{A8199A35-11A5-4C64-A49B-14FB4B335B0C}"/>
    <cellStyle name="Normal 35 5" xfId="376" xr:uid="{EFE09794-9DFD-43B3-9FC2-E91AB744831B}"/>
    <cellStyle name="Normal 35 6" xfId="684" xr:uid="{1CD2EED2-556B-42D8-9BED-F998C46CEA6B}"/>
    <cellStyle name="Normal 35 7" xfId="992" xr:uid="{45CBD84F-AB44-4565-A19E-1E4C97C3F6EF}"/>
    <cellStyle name="Normal 35 8" xfId="1300" xr:uid="{5C590D01-1655-4DAD-A53F-4F7EB9A299D4}"/>
    <cellStyle name="Normal 35 9" xfId="1608" xr:uid="{E42767B5-A50F-4B98-9F0F-11A3B031E367}"/>
    <cellStyle name="Normal 36" xfId="65" xr:uid="{CA65D8F6-633A-4E29-94E0-50C73244DCBD}"/>
    <cellStyle name="Normal 36 2" xfId="145" xr:uid="{E2A6DC0B-F99F-4FA6-849C-BFE1A99AC290}"/>
    <cellStyle name="Normal 36 2 2" xfId="454" xr:uid="{08171AA9-FA50-4608-A819-D2398D6877D3}"/>
    <cellStyle name="Normal 36 2 3" xfId="762" xr:uid="{B706D16B-3B6E-471F-97F8-ABFB9F6D6D9D}"/>
    <cellStyle name="Normal 36 2 4" xfId="1070" xr:uid="{742154CE-93ED-4999-88BC-DE2557EAADEE}"/>
    <cellStyle name="Normal 36 2 5" xfId="1378" xr:uid="{82CDF48A-B216-4789-8EEB-A4FB0297049D}"/>
    <cellStyle name="Normal 36 2 6" xfId="1686" xr:uid="{FC3FE917-6A9B-4C9D-A2AE-4C26EB69C435}"/>
    <cellStyle name="Normal 36 3" xfId="223" xr:uid="{FD032F4F-9BB5-4A16-9AC0-8114AB5ED368}"/>
    <cellStyle name="Normal 36 3 2" xfId="531" xr:uid="{2F8D08A4-F49E-41FC-B640-D2E3D1C67485}"/>
    <cellStyle name="Normal 36 3 3" xfId="839" xr:uid="{B5CF6FE0-F0D5-444A-9640-EB4EAC87DC68}"/>
    <cellStyle name="Normal 36 3 4" xfId="1147" xr:uid="{CFF464DB-2B5B-477B-B8F9-DCCD5474D89F}"/>
    <cellStyle name="Normal 36 3 5" xfId="1455" xr:uid="{5939B8DA-1A0E-4DAE-9662-B1130B0BB2C0}"/>
    <cellStyle name="Normal 36 3 6" xfId="1763" xr:uid="{DED8B2A7-0D3C-49B4-8BBE-4978D5AD207F}"/>
    <cellStyle name="Normal 36 4" xfId="300" xr:uid="{54ABDD3D-D1DB-4B89-8645-D90670B38317}"/>
    <cellStyle name="Normal 36 4 2" xfId="608" xr:uid="{F5F5B058-9E95-49D5-AA05-096A114B07A0}"/>
    <cellStyle name="Normal 36 4 3" xfId="916" xr:uid="{2641EC4F-5AF2-4B5D-9B2F-0C7642AA160C}"/>
    <cellStyle name="Normal 36 4 4" xfId="1224" xr:uid="{AD22379B-9580-43CC-9505-4F96223B92F6}"/>
    <cellStyle name="Normal 36 4 5" xfId="1532" xr:uid="{3EFE3EF7-7EDB-4D5D-AD00-8EE35EBA8F55}"/>
    <cellStyle name="Normal 36 4 6" xfId="1840" xr:uid="{03E56453-B73C-43FB-A85E-08C61B7BA9C7}"/>
    <cellStyle name="Normal 36 5" xfId="377" xr:uid="{558ADC2A-6E2C-46BF-9560-6F6A30798DB5}"/>
    <cellStyle name="Normal 36 6" xfId="685" xr:uid="{1DBD2A32-ED1C-4BF5-9705-658B3B074564}"/>
    <cellStyle name="Normal 36 7" xfId="993" xr:uid="{76BC4145-08C5-4375-AB8D-8F5D293C3EBA}"/>
    <cellStyle name="Normal 36 8" xfId="1301" xr:uid="{9DBF2E42-FFCF-4C3D-8DA3-DBB5CDAD571E}"/>
    <cellStyle name="Normal 36 9" xfId="1609" xr:uid="{3591776E-4F55-4C97-A6F6-25D9E2E39B0A}"/>
    <cellStyle name="Normal 37" xfId="66" xr:uid="{2F482123-194E-43CF-8ADF-8142C51BC3E7}"/>
    <cellStyle name="Normal 37 2" xfId="146" xr:uid="{37B4C061-CE28-4339-8CF1-64365CA4D9D1}"/>
    <cellStyle name="Normal 37 2 2" xfId="455" xr:uid="{F69C7312-B5BB-496D-80CC-DF5708C7C680}"/>
    <cellStyle name="Normal 37 2 3" xfId="763" xr:uid="{BAE1463C-F163-43CA-BFA9-B9517ADE6A07}"/>
    <cellStyle name="Normal 37 2 4" xfId="1071" xr:uid="{7E0122BC-8186-4650-8BA8-854311982482}"/>
    <cellStyle name="Normal 37 2 5" xfId="1379" xr:uid="{99ABD98B-639F-4A86-98D5-3DF4E3A20D82}"/>
    <cellStyle name="Normal 37 2 6" xfId="1687" xr:uid="{E4A4E60F-AEDD-4C6D-9575-66974C3756AF}"/>
    <cellStyle name="Normal 37 3" xfId="224" xr:uid="{5188FD79-1E98-4FAA-A08B-1BB895460FAF}"/>
    <cellStyle name="Normal 37 3 2" xfId="532" xr:uid="{C8E4806C-047A-47F4-8B34-C04A7591F537}"/>
    <cellStyle name="Normal 37 3 3" xfId="840" xr:uid="{FA964141-EC6B-4289-B2B2-F2F225802D60}"/>
    <cellStyle name="Normal 37 3 4" xfId="1148" xr:uid="{C782C4A2-EA90-4042-A615-ABEE3B5BDDDF}"/>
    <cellStyle name="Normal 37 3 5" xfId="1456" xr:uid="{7453AD45-C660-4E1E-BFEF-4E9C191E7F02}"/>
    <cellStyle name="Normal 37 3 6" xfId="1764" xr:uid="{631515DA-1C21-431C-AF2C-3348F1573B52}"/>
    <cellStyle name="Normal 37 4" xfId="301" xr:uid="{01F019D1-04D4-497A-A7CB-F3B09D40CAA8}"/>
    <cellStyle name="Normal 37 4 2" xfId="609" xr:uid="{4CBD7109-2587-4962-8054-B2CCB9F6A5F0}"/>
    <cellStyle name="Normal 37 4 3" xfId="917" xr:uid="{00981DEF-D77F-410B-B74A-B1D80916C9E9}"/>
    <cellStyle name="Normal 37 4 4" xfId="1225" xr:uid="{6054A2BA-F3E0-4611-A4C4-33CCF539C10E}"/>
    <cellStyle name="Normal 37 4 5" xfId="1533" xr:uid="{7832B222-0D23-4F11-98B9-2B8FB3EC7298}"/>
    <cellStyle name="Normal 37 4 6" xfId="1841" xr:uid="{9F64D415-52EF-474A-B690-353D1B1F3005}"/>
    <cellStyle name="Normal 37 5" xfId="378" xr:uid="{20AAE821-5FBF-49E6-A254-C6D8DA581EE7}"/>
    <cellStyle name="Normal 37 6" xfId="686" xr:uid="{9911352E-8637-4955-AE65-8D0BA67004D0}"/>
    <cellStyle name="Normal 37 7" xfId="994" xr:uid="{6B4CD304-3BEF-4C15-8541-9A8EBC1BF3BC}"/>
    <cellStyle name="Normal 37 8" xfId="1302" xr:uid="{F7D92600-0C68-4E70-A79F-7AF7638EE4F1}"/>
    <cellStyle name="Normal 37 9" xfId="1610" xr:uid="{73249A60-152F-4628-8EE3-0EA679DEB17C}"/>
    <cellStyle name="Normal 38" xfId="67" xr:uid="{16EF60E7-72A8-4188-A27A-90A637ED7DE4}"/>
    <cellStyle name="Normal 39" xfId="68" xr:uid="{B01C72D8-2B4C-49CD-9341-AD2BEAD6D809}"/>
    <cellStyle name="Normal 39 2" xfId="148" xr:uid="{0982913F-F404-4109-9359-DB7921F77BB7}"/>
    <cellStyle name="Normal 39 2 2" xfId="456" xr:uid="{0D51D39A-AC70-4D90-8577-DBE3D2F76B1A}"/>
    <cellStyle name="Normal 39 2 3" xfId="764" xr:uid="{5AA9C457-FA15-4259-92EE-FF53929B2985}"/>
    <cellStyle name="Normal 39 2 4" xfId="1072" xr:uid="{47CD74ED-031D-4E6E-871D-81851E692520}"/>
    <cellStyle name="Normal 39 2 5" xfId="1380" xr:uid="{9BFDCD11-B74C-44B5-8E29-ED10D111CCF4}"/>
    <cellStyle name="Normal 39 2 6" xfId="1688" xr:uid="{BBB15236-1538-4E55-B0B7-E764574F2B8E}"/>
    <cellStyle name="Normal 39 3" xfId="225" xr:uid="{E93E5114-9E14-43D1-A81E-23D1E93B4FB7}"/>
    <cellStyle name="Normal 39 3 2" xfId="533" xr:uid="{26C3B65E-7352-46B9-9F8F-1D2F2CB84D5A}"/>
    <cellStyle name="Normal 39 3 3" xfId="841" xr:uid="{EBD2A3ED-634E-4295-B09E-1CF4F5427711}"/>
    <cellStyle name="Normal 39 3 4" xfId="1149" xr:uid="{8EDBF067-E365-4810-AA53-C91300337239}"/>
    <cellStyle name="Normal 39 3 5" xfId="1457" xr:uid="{F673CBC2-2347-4A67-9BA0-D99735704948}"/>
    <cellStyle name="Normal 39 3 6" xfId="1765" xr:uid="{2615158B-52E4-4953-A735-2454C3C7403A}"/>
    <cellStyle name="Normal 39 4" xfId="302" xr:uid="{DF46E16F-BB6F-4440-B4E8-9E730BD6C48E}"/>
    <cellStyle name="Normal 39 4 2" xfId="610" xr:uid="{EA92BF90-5371-41A4-B347-BBC446E32804}"/>
    <cellStyle name="Normal 39 4 3" xfId="918" xr:uid="{CC671DF6-0B37-4F22-AA2B-387E0F0FD95A}"/>
    <cellStyle name="Normal 39 4 4" xfId="1226" xr:uid="{49405835-C9C7-49EC-81B3-AAF15E208976}"/>
    <cellStyle name="Normal 39 4 5" xfId="1534" xr:uid="{4D63BAA3-F103-45BA-BB41-923D6C0A798D}"/>
    <cellStyle name="Normal 39 4 6" xfId="1842" xr:uid="{046ACE53-8C3F-4963-BBF6-15C423B63BCA}"/>
    <cellStyle name="Normal 39 5" xfId="379" xr:uid="{50A6D847-9CA0-494E-99B4-B46A456E782A}"/>
    <cellStyle name="Normal 39 6" xfId="687" xr:uid="{87627CC1-D2F5-4BE3-8259-27A012104995}"/>
    <cellStyle name="Normal 39 7" xfId="995" xr:uid="{9E0C1BFE-FA7A-4252-A8AB-94B57497C3D1}"/>
    <cellStyle name="Normal 39 8" xfId="1303" xr:uid="{B4C60F08-42CF-491F-8483-D393CD093B30}"/>
    <cellStyle name="Normal 39 9" xfId="1611" xr:uid="{4195910F-CE3A-46A1-A7AD-CBCDDE882F4C}"/>
    <cellStyle name="Normal 4" xfId="4" xr:uid="{7ED4FF41-2128-445F-B187-B635C4F48F9A}"/>
    <cellStyle name="Normal 4 10" xfId="1550" xr:uid="{9DC2D8F2-5BE8-4F80-8D69-DE2975A3E047}"/>
    <cellStyle name="Normal 4 2" xfId="32" xr:uid="{9B23C921-7D0A-4759-8863-A85D70133196}"/>
    <cellStyle name="Normal 4 2 2" xfId="113" xr:uid="{EC47CDFF-AC72-4EAE-A838-C2B712F8A5D2}"/>
    <cellStyle name="Normal 4 2 2 2" xfId="422" xr:uid="{D4EDFF99-6D92-48B8-BF39-2BCF8E338CF1}"/>
    <cellStyle name="Normal 4 2 2 3" xfId="730" xr:uid="{7740C700-6EE8-48FE-8CE1-F3A3BE186736}"/>
    <cellStyle name="Normal 4 2 2 4" xfId="1038" xr:uid="{93E12C81-FD48-42EF-9ABF-569FD61467F9}"/>
    <cellStyle name="Normal 4 2 2 5" xfId="1346" xr:uid="{744D378F-4F5C-473B-AFE3-2141759D1A98}"/>
    <cellStyle name="Normal 4 2 2 6" xfId="1654" xr:uid="{C0012C6B-57E6-423D-83A0-F3AD05A4F6AF}"/>
    <cellStyle name="Normal 4 2 3" xfId="191" xr:uid="{BC7FA153-A635-43E8-A5DA-560BF944E22C}"/>
    <cellStyle name="Normal 4 2 3 2" xfId="499" xr:uid="{35164039-9FA8-4009-92FD-2D5A458728BB}"/>
    <cellStyle name="Normal 4 2 3 3" xfId="807" xr:uid="{8ADA02FA-B767-4FC3-B65E-973BD8910337}"/>
    <cellStyle name="Normal 4 2 3 4" xfId="1115" xr:uid="{4C1E3023-BC7D-4FF3-AB32-38EAB5106A73}"/>
    <cellStyle name="Normal 4 2 3 5" xfId="1423" xr:uid="{4B81723A-112C-4365-90DB-4DCB7ECA2B8E}"/>
    <cellStyle name="Normal 4 2 3 6" xfId="1731" xr:uid="{FEF92D05-C7A3-43D6-B90B-D0C276EA0316}"/>
    <cellStyle name="Normal 4 2 4" xfId="268" xr:uid="{5D820951-EC45-4D34-83DB-3E029EDC3D11}"/>
    <cellStyle name="Normal 4 2 4 2" xfId="576" xr:uid="{771F6D98-A769-47F8-AAFB-EBE36587F6E0}"/>
    <cellStyle name="Normal 4 2 4 3" xfId="884" xr:uid="{916DE07D-E0F1-4006-AEC6-757324C1B236}"/>
    <cellStyle name="Normal 4 2 4 4" xfId="1192" xr:uid="{6E1D50E0-BE2E-4BAD-85F0-7F4AC957FEC3}"/>
    <cellStyle name="Normal 4 2 4 5" xfId="1500" xr:uid="{0D63CBD4-7F3D-49AE-BCFF-030AAC0DCBEC}"/>
    <cellStyle name="Normal 4 2 4 6" xfId="1808" xr:uid="{694D95C0-2A00-4F0A-8DAD-9C70B0E933F1}"/>
    <cellStyle name="Normal 4 2 5" xfId="345" xr:uid="{3EE834AC-D737-41DB-AE81-98442499021C}"/>
    <cellStyle name="Normal 4 2 6" xfId="653" xr:uid="{4110211E-97C4-4826-9567-D9F1D301376F}"/>
    <cellStyle name="Normal 4 2 7" xfId="961" xr:uid="{470E73BC-6A9A-4A3F-B8F6-447776A6D0B5}"/>
    <cellStyle name="Normal 4 2 8" xfId="1269" xr:uid="{728EC238-83A6-45D6-BC70-2B44EA0DA3FB}"/>
    <cellStyle name="Normal 4 2 9" xfId="1577" xr:uid="{B7A6EBFA-D0B9-495A-A4B2-C31240507924}"/>
    <cellStyle name="Normal 4 3" xfId="86" xr:uid="{E6284E35-6160-4423-98E4-213FC41D04F7}"/>
    <cellStyle name="Normal 4 3 2" xfId="395" xr:uid="{3211C1DB-FA26-4D38-96C3-E7DFB7EAE882}"/>
    <cellStyle name="Normal 4 3 3" xfId="703" xr:uid="{E3E675A8-D10C-493B-AF20-980C7EAA00D1}"/>
    <cellStyle name="Normal 4 3 4" xfId="1011" xr:uid="{E3070A01-E964-48EE-AA15-EA7B248D36D8}"/>
    <cellStyle name="Normal 4 3 5" xfId="1319" xr:uid="{8974A059-FE1C-4D3F-987E-FA6394E917A0}"/>
    <cellStyle name="Normal 4 3 6" xfId="1627" xr:uid="{4DE03332-CAA7-4EED-BF24-15154A1661A0}"/>
    <cellStyle name="Normal 4 4" xfId="164" xr:uid="{8B068403-B105-4909-9200-FFFEE9FC2BF0}"/>
    <cellStyle name="Normal 4 4 2" xfId="472" xr:uid="{197E72DF-DDB7-4F88-BC1D-8503C500EEB8}"/>
    <cellStyle name="Normal 4 4 3" xfId="780" xr:uid="{60C74E60-02E1-4353-95C4-7344F862AD9B}"/>
    <cellStyle name="Normal 4 4 4" xfId="1088" xr:uid="{F779A1D2-0E36-4D0D-B642-AAEC6D87AAFD}"/>
    <cellStyle name="Normal 4 4 5" xfId="1396" xr:uid="{F19467CB-47DF-45E5-B384-2A63614CE7D7}"/>
    <cellStyle name="Normal 4 4 6" xfId="1704" xr:uid="{C46FAB2A-E3BD-4161-BE7A-DE6FB7A8B177}"/>
    <cellStyle name="Normal 4 5" xfId="241" xr:uid="{260F7AF6-798F-41A7-8D35-AC25E4711578}"/>
    <cellStyle name="Normal 4 5 2" xfId="549" xr:uid="{C568DCE3-CD25-49F4-9996-D5C5B12942FF}"/>
    <cellStyle name="Normal 4 5 3" xfId="857" xr:uid="{AD619088-19D8-4C91-A9B0-09D4530D7BCA}"/>
    <cellStyle name="Normal 4 5 4" xfId="1165" xr:uid="{99A5F24E-93B1-482B-AE36-5209F014FFB5}"/>
    <cellStyle name="Normal 4 5 5" xfId="1473" xr:uid="{982121B4-C42E-4BD2-8BA6-AF917B40EE89}"/>
    <cellStyle name="Normal 4 5 6" xfId="1781" xr:uid="{01B4C038-F589-4470-86AC-6D196724B724}"/>
    <cellStyle name="Normal 4 6" xfId="318" xr:uid="{D882BAA4-D686-4D0D-B369-E7DCCF1D4F76}"/>
    <cellStyle name="Normal 4 7" xfId="626" xr:uid="{51609279-4055-4C1E-803E-D579858324A7}"/>
    <cellStyle name="Normal 4 8" xfId="934" xr:uid="{006E4619-7E87-47A2-948C-F64457C66A76}"/>
    <cellStyle name="Normal 4 9" xfId="1242" xr:uid="{35C2F349-A1E1-40A0-BE42-C8C0794C5C41}"/>
    <cellStyle name="Normal 40" xfId="69" xr:uid="{BCDE4A5F-E8BA-403E-8DA2-B163A9F20D2E}"/>
    <cellStyle name="Normal 40 2" xfId="149" xr:uid="{8DE038BD-41B8-4336-A606-571623D28A48}"/>
    <cellStyle name="Normal 40 2 2" xfId="457" xr:uid="{86103AAE-28F5-4821-9549-EBEA5D82BABA}"/>
    <cellStyle name="Normal 40 2 3" xfId="765" xr:uid="{4168A320-DC4B-4AD0-A921-D800906C6FBB}"/>
    <cellStyle name="Normal 40 2 4" xfId="1073" xr:uid="{4524B5C3-8C6C-40CA-88A9-00BC86FDD5D6}"/>
    <cellStyle name="Normal 40 2 5" xfId="1381" xr:uid="{E820443E-32E3-4099-834B-A4E02EE83AC2}"/>
    <cellStyle name="Normal 40 2 6" xfId="1689" xr:uid="{224CFA5F-3D86-4EAB-954E-D0880D1996DC}"/>
    <cellStyle name="Normal 40 3" xfId="226" xr:uid="{71202377-E323-41BF-9F11-4FE5C185DF17}"/>
    <cellStyle name="Normal 40 3 2" xfId="534" xr:uid="{C8144E17-2C12-4E8F-8B51-E0D38D2BDE1A}"/>
    <cellStyle name="Normal 40 3 3" xfId="842" xr:uid="{572B4C08-87F1-40FF-8EF2-67E0678CD406}"/>
    <cellStyle name="Normal 40 3 4" xfId="1150" xr:uid="{16FC2E31-4FCF-4E9E-826E-7DB8D106E0F9}"/>
    <cellStyle name="Normal 40 3 5" xfId="1458" xr:uid="{B7C93558-49D1-44E4-9B47-0A6A1C8C8CF3}"/>
    <cellStyle name="Normal 40 3 6" xfId="1766" xr:uid="{A2C40FAF-02A3-4FDD-8C86-4CCDB3519DA2}"/>
    <cellStyle name="Normal 40 4" xfId="303" xr:uid="{E4408427-14E0-41FF-9239-208CFB64603E}"/>
    <cellStyle name="Normal 40 4 2" xfId="611" xr:uid="{71EE55DB-46CD-4A49-A14B-F2AA692D14BD}"/>
    <cellStyle name="Normal 40 4 3" xfId="919" xr:uid="{EE8135DC-124C-48D3-BBE7-AF275D1D6FDA}"/>
    <cellStyle name="Normal 40 4 4" xfId="1227" xr:uid="{4E7E8F4D-4774-4454-B49A-9B00655D6FEC}"/>
    <cellStyle name="Normal 40 4 5" xfId="1535" xr:uid="{F37B0B98-4008-40F8-A35E-0C1F8DC7DA4C}"/>
    <cellStyle name="Normal 40 4 6" xfId="1843" xr:uid="{C1545BCB-7DB0-450C-9D16-091408C7D53D}"/>
    <cellStyle name="Normal 40 5" xfId="380" xr:uid="{1FEF7A2A-D9DB-472A-ABFD-23BC44D3AF6E}"/>
    <cellStyle name="Normal 40 6" xfId="688" xr:uid="{4CF9176E-2EB1-4482-AFB9-5EE027C2BE52}"/>
    <cellStyle name="Normal 40 7" xfId="996" xr:uid="{489F63FB-1FF9-43DF-B1B4-EEED2872CA9D}"/>
    <cellStyle name="Normal 40 8" xfId="1304" xr:uid="{F557831B-088D-4A31-A0DB-3E153F51B8A2}"/>
    <cellStyle name="Normal 40 9" xfId="1612" xr:uid="{3E436E29-2F95-4682-8721-49A6D1BA89C5}"/>
    <cellStyle name="Normal 41" xfId="70" xr:uid="{91D660C4-2C8F-48E0-8D42-082B5CE560D5}"/>
    <cellStyle name="Normal 41 2" xfId="150" xr:uid="{7DE5F15B-ADF1-47B0-868E-C0F8BA182A97}"/>
    <cellStyle name="Normal 41 2 2" xfId="458" xr:uid="{83F571B6-BBF9-4F92-8850-4A51061C226A}"/>
    <cellStyle name="Normal 41 2 3" xfId="766" xr:uid="{27A67472-6C74-4D78-98D1-1537A9166CBE}"/>
    <cellStyle name="Normal 41 2 4" xfId="1074" xr:uid="{22EAC1A4-10C4-4371-8979-D04247A744C3}"/>
    <cellStyle name="Normal 41 2 5" xfId="1382" xr:uid="{7F156CFC-F763-431E-A509-854D0C0533EF}"/>
    <cellStyle name="Normal 41 2 6" xfId="1690" xr:uid="{B5856637-0076-4BC2-8133-E31BD3040C30}"/>
    <cellStyle name="Normal 41 3" xfId="227" xr:uid="{3D10EB03-8797-46F3-A07D-5D6EDAF45BB8}"/>
    <cellStyle name="Normal 41 3 2" xfId="535" xr:uid="{21E6B550-F0A4-457B-AC88-BBA572FE4335}"/>
    <cellStyle name="Normal 41 3 3" xfId="843" xr:uid="{5564B47C-E0B5-4511-B22F-075DCC9DFA79}"/>
    <cellStyle name="Normal 41 3 4" xfId="1151" xr:uid="{9F8C489D-C3C7-4F54-B955-9D2BD570D06F}"/>
    <cellStyle name="Normal 41 3 5" xfId="1459" xr:uid="{1F604953-BCB3-49D8-9344-BA5418B8FCFE}"/>
    <cellStyle name="Normal 41 3 6" xfId="1767" xr:uid="{D505F3E3-EAF2-4B6E-BD5A-B18FE082F627}"/>
    <cellStyle name="Normal 41 4" xfId="304" xr:uid="{B1ECA47B-9464-40D0-A1BF-49638E2C5E34}"/>
    <cellStyle name="Normal 41 4 2" xfId="612" xr:uid="{FA973018-2C68-49BE-8ED6-A51FBCCCDC6B}"/>
    <cellStyle name="Normal 41 4 3" xfId="920" xr:uid="{5B819606-7612-459B-A418-357F985B9BF7}"/>
    <cellStyle name="Normal 41 4 4" xfId="1228" xr:uid="{B07D999B-4EF7-4F55-8BB7-6F2A5F45947E}"/>
    <cellStyle name="Normal 41 4 5" xfId="1536" xr:uid="{5AB94D4D-D540-486B-8553-69A0A0A40D57}"/>
    <cellStyle name="Normal 41 4 6" xfId="1844" xr:uid="{BE818A34-C709-4900-9206-8F6BA9641432}"/>
    <cellStyle name="Normal 41 5" xfId="381" xr:uid="{2D4F93C7-31B9-4918-8207-D415EC62EC44}"/>
    <cellStyle name="Normal 41 6" xfId="689" xr:uid="{E81F674F-3001-4500-8082-3D230817BFBD}"/>
    <cellStyle name="Normal 41 7" xfId="997" xr:uid="{333D9966-0578-471B-B541-16784B88A783}"/>
    <cellStyle name="Normal 41 8" xfId="1305" xr:uid="{4455DBC0-D830-4458-B48E-34AEA60855C6}"/>
    <cellStyle name="Normal 41 9" xfId="1613" xr:uid="{DB8C9AE3-CCC9-4706-A168-3FE8A59DC765}"/>
    <cellStyle name="Normal 42" xfId="71" xr:uid="{536BC5E3-A270-44DD-BD38-B9A3D6004A76}"/>
    <cellStyle name="Normal 42 2" xfId="151" xr:uid="{482D1A62-1126-4BD7-A7D2-204657A41EBA}"/>
    <cellStyle name="Normal 42 2 2" xfId="459" xr:uid="{D70EC562-5128-4AF1-933E-87375C042173}"/>
    <cellStyle name="Normal 42 2 3" xfId="767" xr:uid="{8C74DC3B-8E60-4D72-BE6F-B45E36E65506}"/>
    <cellStyle name="Normal 42 2 4" xfId="1075" xr:uid="{12F487EF-F389-4173-9F4A-51EA4C629240}"/>
    <cellStyle name="Normal 42 2 5" xfId="1383" xr:uid="{EF927E4D-5F36-4F32-9DEC-48927671F00B}"/>
    <cellStyle name="Normal 42 2 6" xfId="1691" xr:uid="{45B97ACC-1047-4CFA-91FE-E574320DA34E}"/>
    <cellStyle name="Normal 42 3" xfId="228" xr:uid="{9A2B70B5-BE00-406B-97F4-2768F3C80B48}"/>
    <cellStyle name="Normal 42 3 2" xfId="536" xr:uid="{262B3B10-F824-4D17-8FEF-F875C541177F}"/>
    <cellStyle name="Normal 42 3 3" xfId="844" xr:uid="{772EA804-88BB-4717-8A6D-A33FECF15432}"/>
    <cellStyle name="Normal 42 3 4" xfId="1152" xr:uid="{56C9A56A-C285-48ED-8A50-7A09DF5BAA5B}"/>
    <cellStyle name="Normal 42 3 5" xfId="1460" xr:uid="{EC308327-3136-49C6-96C1-71F2B24E150A}"/>
    <cellStyle name="Normal 42 3 6" xfId="1768" xr:uid="{9AD298D2-B073-4AC8-A746-2A80F46D880F}"/>
    <cellStyle name="Normal 42 4" xfId="305" xr:uid="{C7887767-FD7F-4DAD-983C-9B37A0BFC55C}"/>
    <cellStyle name="Normal 42 4 2" xfId="613" xr:uid="{C173B13F-73D2-432F-9192-82D3398E3DAF}"/>
    <cellStyle name="Normal 42 4 3" xfId="921" xr:uid="{22195840-03BF-4D90-869D-EC5D56B5F681}"/>
    <cellStyle name="Normal 42 4 4" xfId="1229" xr:uid="{B8271E44-76A0-4275-8A02-443A3352C8A5}"/>
    <cellStyle name="Normal 42 4 5" xfId="1537" xr:uid="{8F945C0F-D357-4740-8DA7-DF9FFC764DA8}"/>
    <cellStyle name="Normal 42 4 6" xfId="1845" xr:uid="{753A14BE-60F4-4FEB-8C4A-EDC98FDC6CF4}"/>
    <cellStyle name="Normal 42 5" xfId="382" xr:uid="{ED84D813-9F4F-4820-816E-86FD8ECD2313}"/>
    <cellStyle name="Normal 42 6" xfId="690" xr:uid="{254FF553-1182-4A17-B8DC-E24EED1D867E}"/>
    <cellStyle name="Normal 42 7" xfId="998" xr:uid="{8E5E8C1F-EBD7-4141-9299-EBDDBA17028E}"/>
    <cellStyle name="Normal 42 8" xfId="1306" xr:uid="{224C20C1-CA3B-4CFA-B05C-BD5F2E455FF4}"/>
    <cellStyle name="Normal 42 9" xfId="1614" xr:uid="{1647652A-6415-41F8-9C40-672602026823}"/>
    <cellStyle name="Normal 43" xfId="72" xr:uid="{FBDA24E0-19EF-4F69-B3B9-76040040337C}"/>
    <cellStyle name="Normal 43 2" xfId="152" xr:uid="{D653EAE0-31D5-4422-BC73-6F9E2C7A75D5}"/>
    <cellStyle name="Normal 43 2 2" xfId="460" xr:uid="{86D221A6-51BE-45AE-B5FB-B4BA691554B1}"/>
    <cellStyle name="Normal 43 2 3" xfId="768" xr:uid="{329ED0AD-C065-4502-9077-6B00CA4A87BC}"/>
    <cellStyle name="Normal 43 2 4" xfId="1076" xr:uid="{E6090B92-727A-4F5D-9ACE-451F58A912BD}"/>
    <cellStyle name="Normal 43 2 5" xfId="1384" xr:uid="{F9552142-B51E-4E17-9DEC-7A60C6D8DB66}"/>
    <cellStyle name="Normal 43 2 6" xfId="1692" xr:uid="{58C91E06-35AD-4732-8C88-787B11621654}"/>
    <cellStyle name="Normal 43 3" xfId="229" xr:uid="{197653E1-9AD6-44BC-9990-D517C76DC453}"/>
    <cellStyle name="Normal 43 3 2" xfId="537" xr:uid="{7138CD11-BF55-4724-B259-2EBA61EAB02D}"/>
    <cellStyle name="Normal 43 3 3" xfId="845" xr:uid="{F82E9EEF-1247-40BB-AC79-EEA1BBB10AB2}"/>
    <cellStyle name="Normal 43 3 4" xfId="1153" xr:uid="{835A643D-DEBE-4746-BA87-DEB7CD3B841E}"/>
    <cellStyle name="Normal 43 3 5" xfId="1461" xr:uid="{852DEA9C-5604-4DD3-A8BF-B409E3B05814}"/>
    <cellStyle name="Normal 43 3 6" xfId="1769" xr:uid="{041451BE-5F30-4BEC-AE15-537267AB09E2}"/>
    <cellStyle name="Normal 43 4" xfId="306" xr:uid="{85099251-7636-40DD-94F6-4E9CD59702A5}"/>
    <cellStyle name="Normal 43 4 2" xfId="614" xr:uid="{DA79B078-2AF6-4410-ACEC-ECD6BA4299D3}"/>
    <cellStyle name="Normal 43 4 3" xfId="922" xr:uid="{212D82A2-6E36-47B0-830F-EE078B080407}"/>
    <cellStyle name="Normal 43 4 4" xfId="1230" xr:uid="{E6AA81DB-C113-4E95-8116-265AB4FF3986}"/>
    <cellStyle name="Normal 43 4 5" xfId="1538" xr:uid="{05D7509A-2987-4060-911C-AD615974FDFE}"/>
    <cellStyle name="Normal 43 4 6" xfId="1846" xr:uid="{78805562-116B-41A1-ABC7-7CCB2F7DEA83}"/>
    <cellStyle name="Normal 43 5" xfId="383" xr:uid="{80208CF4-975F-426D-9AC7-1B13473590FE}"/>
    <cellStyle name="Normal 43 6" xfId="691" xr:uid="{14D86D29-C3E5-4983-99D3-EF2D9F99E13D}"/>
    <cellStyle name="Normal 43 7" xfId="999" xr:uid="{28703929-D3D5-48D4-AECB-D6E9D4BE7554}"/>
    <cellStyle name="Normal 43 8" xfId="1307" xr:uid="{38E0CFD6-BC0E-48AF-B222-EC876B9CF174}"/>
    <cellStyle name="Normal 43 9" xfId="1615" xr:uid="{A09B350B-A156-41F4-B684-128E00FDBA09}"/>
    <cellStyle name="Normal 44" xfId="73" xr:uid="{04E8BBA9-9890-4DA4-99AF-B5BEFF68A126}"/>
    <cellStyle name="Normal 44 2" xfId="153" xr:uid="{F1EE38B9-8EE8-49C4-B7F2-86F2E8D46A0C}"/>
    <cellStyle name="Normal 44 2 2" xfId="461" xr:uid="{9F03C203-B949-44B9-8372-E712637E7668}"/>
    <cellStyle name="Normal 44 2 3" xfId="769" xr:uid="{6EDF816D-7E39-4DB0-A8AA-1426C1358EAE}"/>
    <cellStyle name="Normal 44 2 4" xfId="1077" xr:uid="{0AEB5241-6651-4F30-B7A5-B671C9AEC5B2}"/>
    <cellStyle name="Normal 44 2 5" xfId="1385" xr:uid="{164110BF-1700-49A7-8CC5-410A9851AAD0}"/>
    <cellStyle name="Normal 44 2 6" xfId="1693" xr:uid="{429BB7FC-3B7E-4A52-9777-FD9DD332A3DC}"/>
    <cellStyle name="Normal 44 3" xfId="230" xr:uid="{C2B6DAF7-52BF-4FBB-8751-74DE8F3A251D}"/>
    <cellStyle name="Normal 44 3 2" xfId="538" xr:uid="{7895EA27-1A7F-43D6-8D6F-B093FB3224B8}"/>
    <cellStyle name="Normal 44 3 3" xfId="846" xr:uid="{4F1B65BC-15F9-4A61-B41B-C8C4F21FE409}"/>
    <cellStyle name="Normal 44 3 4" xfId="1154" xr:uid="{99684C83-A8E1-454C-B0C1-552E7894BDB4}"/>
    <cellStyle name="Normal 44 3 5" xfId="1462" xr:uid="{F094DCC2-C04D-4B70-AB85-0392B4F36E51}"/>
    <cellStyle name="Normal 44 3 6" xfId="1770" xr:uid="{FF0CA503-6388-41CC-87B3-D46019896B5A}"/>
    <cellStyle name="Normal 44 4" xfId="307" xr:uid="{CAAF367B-4936-4651-9D12-B0E4D1996C8D}"/>
    <cellStyle name="Normal 44 4 2" xfId="615" xr:uid="{16B8C775-2708-436A-8A86-FB710705C10E}"/>
    <cellStyle name="Normal 44 4 3" xfId="923" xr:uid="{838A6406-5FC4-4816-9DD3-D5F6044EF8E3}"/>
    <cellStyle name="Normal 44 4 4" xfId="1231" xr:uid="{0AD3049D-17E8-4B74-88A8-395A83513134}"/>
    <cellStyle name="Normal 44 4 5" xfId="1539" xr:uid="{9C4568A5-D398-4B42-92CB-5AAD837838DD}"/>
    <cellStyle name="Normal 44 4 6" xfId="1847" xr:uid="{A363BCC9-77F4-4F4E-9A8C-460AE3E2BD25}"/>
    <cellStyle name="Normal 44 5" xfId="384" xr:uid="{D6678E59-ECAF-4109-861D-6CC30E820305}"/>
    <cellStyle name="Normal 44 6" xfId="692" xr:uid="{FF365DB6-780F-4140-8EAD-AE97C7C45597}"/>
    <cellStyle name="Normal 44 7" xfId="1000" xr:uid="{897E6BBE-47A9-4B16-B7C3-ED8C832B9A69}"/>
    <cellStyle name="Normal 44 8" xfId="1308" xr:uid="{174D91E1-55EB-4C6F-BD78-7F774E54CC91}"/>
    <cellStyle name="Normal 44 9" xfId="1616" xr:uid="{C522DBB1-E2C5-450F-A04C-642373F469B2}"/>
    <cellStyle name="Normal 45" xfId="74" xr:uid="{73CF12D7-013B-4C2E-A742-1E087F43B498}"/>
    <cellStyle name="Normal 45 2" xfId="154" xr:uid="{1AB80034-DE7A-4172-9184-5CB60A870E13}"/>
    <cellStyle name="Normal 45 2 2" xfId="462" xr:uid="{4058600A-6993-41F0-8F07-401971951CDB}"/>
    <cellStyle name="Normal 45 2 3" xfId="770" xr:uid="{FE3332A6-EAF2-41DB-A7F4-DDE88B0D4857}"/>
    <cellStyle name="Normal 45 2 4" xfId="1078" xr:uid="{BB0CBE0A-D2AA-44C5-BF4F-39E4F15E17C7}"/>
    <cellStyle name="Normal 45 2 5" xfId="1386" xr:uid="{244F4FCF-F4B6-4065-BFD5-C9D21D624F9A}"/>
    <cellStyle name="Normal 45 2 6" xfId="1694" xr:uid="{91989C59-8A71-4F87-B0EA-C90A2A946080}"/>
    <cellStyle name="Normal 45 3" xfId="231" xr:uid="{7B959FE0-CAB9-45FE-8BEE-0ECC7AE49489}"/>
    <cellStyle name="Normal 45 3 2" xfId="539" xr:uid="{0CF4796F-4864-46AC-8850-1A5758F6234C}"/>
    <cellStyle name="Normal 45 3 3" xfId="847" xr:uid="{DE1A4C83-6896-4F37-BF97-566ACBE21B3D}"/>
    <cellStyle name="Normal 45 3 4" xfId="1155" xr:uid="{A82E8017-F2D2-4D6A-9059-F41D319D86CD}"/>
    <cellStyle name="Normal 45 3 5" xfId="1463" xr:uid="{2D945A16-7215-4079-A110-6093DD529487}"/>
    <cellStyle name="Normal 45 3 6" xfId="1771" xr:uid="{F85C8F5C-F60C-42AD-B485-32B0E2EEDDD9}"/>
    <cellStyle name="Normal 45 4" xfId="308" xr:uid="{CEE35390-93ED-44E1-9B6C-16D423F44FB4}"/>
    <cellStyle name="Normal 45 4 2" xfId="616" xr:uid="{ECE331F4-529C-4EF9-A912-31AEC0308BB6}"/>
    <cellStyle name="Normal 45 4 3" xfId="924" xr:uid="{39E808E8-4079-4D82-8BA4-BDA63D61AD3C}"/>
    <cellStyle name="Normal 45 4 4" xfId="1232" xr:uid="{81ACDF57-3AD4-4C3B-992C-83FF60953D24}"/>
    <cellStyle name="Normal 45 4 5" xfId="1540" xr:uid="{5AE13D59-9B48-498E-9A60-399D6F62B093}"/>
    <cellStyle name="Normal 45 4 6" xfId="1848" xr:uid="{DCCFB155-97EF-4E8F-98C3-9F5B0B98EF13}"/>
    <cellStyle name="Normal 45 5" xfId="385" xr:uid="{856DC864-C25A-4EDE-AA31-1D3EA3747784}"/>
    <cellStyle name="Normal 45 6" xfId="693" xr:uid="{414C7775-045F-4664-820D-3EFE46D2D074}"/>
    <cellStyle name="Normal 45 7" xfId="1001" xr:uid="{3F9FB9FE-4859-4B18-8BDA-2965C037FB62}"/>
    <cellStyle name="Normal 45 8" xfId="1309" xr:uid="{53832DDB-9250-4240-9B2F-49CA8AE0B0F9}"/>
    <cellStyle name="Normal 45 9" xfId="1617" xr:uid="{66A9E7A0-5D3B-4290-8F38-6FEA0226FAD7}"/>
    <cellStyle name="Normal 46" xfId="75" xr:uid="{EF653BCA-E6C3-40FF-8E0F-9F38130A473D}"/>
    <cellStyle name="Normal 46 2" xfId="155" xr:uid="{C8E87404-305F-466D-9164-CE31EE864823}"/>
    <cellStyle name="Normal 46 2 2" xfId="463" xr:uid="{4AFB8652-E7EF-40E2-B527-9932D81AE1FF}"/>
    <cellStyle name="Normal 46 2 3" xfId="771" xr:uid="{C39D0C2B-085D-475D-87EB-299CABAADEFE}"/>
    <cellStyle name="Normal 46 2 4" xfId="1079" xr:uid="{16ED1710-506A-44C0-9E8D-00132F9BFA3F}"/>
    <cellStyle name="Normal 46 2 5" xfId="1387" xr:uid="{7CE73136-B0C6-41B1-A9E1-B2744E0E3C58}"/>
    <cellStyle name="Normal 46 2 6" xfId="1695" xr:uid="{2BAA4119-1494-4EE0-82DE-912C8EFD8384}"/>
    <cellStyle name="Normal 46 3" xfId="232" xr:uid="{79C0AF4E-953F-454C-ADCA-36C410103E32}"/>
    <cellStyle name="Normal 46 3 2" xfId="540" xr:uid="{0642A071-1F29-44CC-8273-3E2A308BFAF7}"/>
    <cellStyle name="Normal 46 3 3" xfId="848" xr:uid="{ED3D8B08-409B-460B-9678-142207514C4F}"/>
    <cellStyle name="Normal 46 3 4" xfId="1156" xr:uid="{228A13E0-35F5-415B-9497-C3F4E6F3E2FD}"/>
    <cellStyle name="Normal 46 3 5" xfId="1464" xr:uid="{9A070C19-05DC-4EF7-AC3F-81BB965FD8E3}"/>
    <cellStyle name="Normal 46 3 6" xfId="1772" xr:uid="{6BF3A12B-BF85-4DD7-A1B4-4FED9C0AC6B1}"/>
    <cellStyle name="Normal 46 4" xfId="309" xr:uid="{AF93FAF4-265B-4BEF-B4F7-064D7D8F565E}"/>
    <cellStyle name="Normal 46 4 2" xfId="617" xr:uid="{E5954512-05D4-4A63-9366-F32B3D40E4B0}"/>
    <cellStyle name="Normal 46 4 3" xfId="925" xr:uid="{3BD7AA36-04FD-448C-A294-E531B60C1466}"/>
    <cellStyle name="Normal 46 4 4" xfId="1233" xr:uid="{8EA6DFB2-F804-44FF-A5A1-AE64D4334791}"/>
    <cellStyle name="Normal 46 4 5" xfId="1541" xr:uid="{198F4490-A409-4FD2-8C84-E1E674EBA3D7}"/>
    <cellStyle name="Normal 46 4 6" xfId="1849" xr:uid="{FCE8CF15-9223-407E-AFC2-D909F911CAF5}"/>
    <cellStyle name="Normal 46 5" xfId="386" xr:uid="{2B2B469B-F93A-465B-95E1-0BD7D61B78E8}"/>
    <cellStyle name="Normal 46 6" xfId="694" xr:uid="{A2BF8EB2-2A66-4210-9E20-D0699961052D}"/>
    <cellStyle name="Normal 46 7" xfId="1002" xr:uid="{A4D94227-30E6-4484-961A-6763E0601CD6}"/>
    <cellStyle name="Normal 46 8" xfId="1310" xr:uid="{785085AD-FA2B-4057-89E7-9639EED73F29}"/>
    <cellStyle name="Normal 46 9" xfId="1618" xr:uid="{959DE43B-2898-4343-BAD6-20AA082524A6}"/>
    <cellStyle name="Normal 47" xfId="76" xr:uid="{32ADA830-BC9E-442D-87B9-3948C2F7171B}"/>
    <cellStyle name="Normal 47 2" xfId="156" xr:uid="{D7126DF0-2849-4714-8FA6-65B311C77060}"/>
    <cellStyle name="Normal 47 2 2" xfId="464" xr:uid="{1C492C2F-EB70-4117-B300-820BE7BCF746}"/>
    <cellStyle name="Normal 47 2 3" xfId="772" xr:uid="{E223B5BF-84E4-4BC3-B0FC-B16DE80A5537}"/>
    <cellStyle name="Normal 47 2 4" xfId="1080" xr:uid="{F054D6F6-6E2A-4428-8483-AC681B79ACB7}"/>
    <cellStyle name="Normal 47 2 5" xfId="1388" xr:uid="{70718D7F-69B6-4B5E-8CC0-A383F01D917B}"/>
    <cellStyle name="Normal 47 2 6" xfId="1696" xr:uid="{6B60D1A8-3DC7-4C38-B36F-C1CDBB3ADAB9}"/>
    <cellStyle name="Normal 47 3" xfId="233" xr:uid="{B6622ECE-FE9E-46C6-8C5C-DC617DADF8BF}"/>
    <cellStyle name="Normal 47 3 2" xfId="541" xr:uid="{8B0E1C16-A34C-4A5E-985A-72B025E138CD}"/>
    <cellStyle name="Normal 47 3 3" xfId="849" xr:uid="{9A82B66F-7CBA-4BFA-B998-22F37EB09D2A}"/>
    <cellStyle name="Normal 47 3 4" xfId="1157" xr:uid="{A2C2AF56-E256-429A-8428-1EE0074C6415}"/>
    <cellStyle name="Normal 47 3 5" xfId="1465" xr:uid="{B260ACEB-9346-42CE-9982-A4EDDB6BC150}"/>
    <cellStyle name="Normal 47 3 6" xfId="1773" xr:uid="{D246AC78-8B0C-426A-9923-A669D7438CB2}"/>
    <cellStyle name="Normal 47 4" xfId="310" xr:uid="{FAF3E1EE-A8E5-419A-B86F-5E3408E91DD2}"/>
    <cellStyle name="Normal 47 4 2" xfId="618" xr:uid="{27776115-F34E-45EF-B49D-539909591129}"/>
    <cellStyle name="Normal 47 4 3" xfId="926" xr:uid="{A2FB4489-2A72-4024-BB62-B940322519D3}"/>
    <cellStyle name="Normal 47 4 4" xfId="1234" xr:uid="{736BF1A5-C814-4ABC-ADF1-1C74B6CFCE5C}"/>
    <cellStyle name="Normal 47 4 5" xfId="1542" xr:uid="{C4ECECC1-EB9F-4AF2-9C61-EBD2877918DA}"/>
    <cellStyle name="Normal 47 4 6" xfId="1850" xr:uid="{B1984664-60D3-4352-BD4C-758F5DC3B07A}"/>
    <cellStyle name="Normal 47 5" xfId="387" xr:uid="{B732B0FE-AD90-43ED-90CE-723DE7B02575}"/>
    <cellStyle name="Normal 47 6" xfId="695" xr:uid="{90700EB4-E1AB-4EEB-B70E-73FEF4396B95}"/>
    <cellStyle name="Normal 47 7" xfId="1003" xr:uid="{413CD98E-BA56-4702-922E-F6E1C670086B}"/>
    <cellStyle name="Normal 47 8" xfId="1311" xr:uid="{918C48B8-A4C3-47A3-B406-8BB26CAC3CBB}"/>
    <cellStyle name="Normal 47 9" xfId="1619" xr:uid="{4F73D79A-D135-4302-ADEC-E651B5CAE375}"/>
    <cellStyle name="Normal 48" xfId="77" xr:uid="{19487157-09D8-4EA5-AB99-D3901BF24BE6}"/>
    <cellStyle name="Normal 48 2" xfId="157" xr:uid="{C01C9C7C-5950-4187-B344-3F6903227513}"/>
    <cellStyle name="Normal 48 2 2" xfId="465" xr:uid="{DDAA9DFB-9766-4BA1-9314-1A5A62DFBD2A}"/>
    <cellStyle name="Normal 48 2 3" xfId="773" xr:uid="{4CDC1734-75CC-433F-83DD-FAA094CC9BFA}"/>
    <cellStyle name="Normal 48 2 4" xfId="1081" xr:uid="{6B305C83-4F2C-489F-9AC2-10B31FA779BE}"/>
    <cellStyle name="Normal 48 2 5" xfId="1389" xr:uid="{385CCECC-3F79-4D9E-8590-C5171F699706}"/>
    <cellStyle name="Normal 48 2 6" xfId="1697" xr:uid="{6E96E760-FEC5-4922-906F-105CD0E5BA79}"/>
    <cellStyle name="Normal 48 3" xfId="234" xr:uid="{55961D70-0FA8-4027-8DF1-67111DFEE479}"/>
    <cellStyle name="Normal 48 3 2" xfId="542" xr:uid="{448880AA-8DF4-4808-B24A-59D4E978C268}"/>
    <cellStyle name="Normal 48 3 3" xfId="850" xr:uid="{E50FC175-9658-421A-8F79-ACDC7DFC4836}"/>
    <cellStyle name="Normal 48 3 4" xfId="1158" xr:uid="{1BDF0E33-C434-434A-A33D-24F0EDEF3B81}"/>
    <cellStyle name="Normal 48 3 5" xfId="1466" xr:uid="{99BDF4BF-2E65-4C14-B395-54E72BA605E7}"/>
    <cellStyle name="Normal 48 3 6" xfId="1774" xr:uid="{523CE50D-7AFE-4FEB-AEC1-58E884A8D3F9}"/>
    <cellStyle name="Normal 48 4" xfId="311" xr:uid="{3DA8F6E7-42AA-4784-A303-D0EB3991A751}"/>
    <cellStyle name="Normal 48 4 2" xfId="619" xr:uid="{9914F577-C495-4F23-864F-35E85C900183}"/>
    <cellStyle name="Normal 48 4 3" xfId="927" xr:uid="{B804E686-8AB4-4F08-8E3F-4861D599E0CB}"/>
    <cellStyle name="Normal 48 4 4" xfId="1235" xr:uid="{484FA9F5-0A22-46A2-8B7F-53A855A72A94}"/>
    <cellStyle name="Normal 48 4 5" xfId="1543" xr:uid="{02A96314-4A29-48C4-97DC-30EB3059FF6C}"/>
    <cellStyle name="Normal 48 4 6" xfId="1851" xr:uid="{67A9DC75-FB52-481A-80CA-8FB632F2FEA7}"/>
    <cellStyle name="Normal 48 5" xfId="388" xr:uid="{8330D4A3-2875-4E92-8B4A-BB53D73DCD96}"/>
    <cellStyle name="Normal 48 6" xfId="696" xr:uid="{6538BB99-A08E-448C-9EDE-19D853B028F2}"/>
    <cellStyle name="Normal 48 7" xfId="1004" xr:uid="{895C6E97-AEDA-475B-98AF-A53260C3C860}"/>
    <cellStyle name="Normal 48 8" xfId="1312" xr:uid="{C5790394-68A7-47CD-9D6F-18DE2B214915}"/>
    <cellStyle name="Normal 48 9" xfId="1620" xr:uid="{F9F57E5F-5653-4C24-9D28-AC86B43CD0D8}"/>
    <cellStyle name="Normal 49" xfId="78" xr:uid="{E75FC339-6905-4D20-91F2-80C01443621B}"/>
    <cellStyle name="Normal 49 2" xfId="158" xr:uid="{B7F140D2-258F-4D3A-B9CB-FC937FE68CD8}"/>
    <cellStyle name="Normal 49 2 2" xfId="466" xr:uid="{C2936E23-46AC-4137-BBBD-071E36AE8945}"/>
    <cellStyle name="Normal 49 2 3" xfId="774" xr:uid="{F06478A1-FA60-49B8-A1E3-AFA9DA2190D2}"/>
    <cellStyle name="Normal 49 2 4" xfId="1082" xr:uid="{AA7523C9-11B0-474A-B17E-7FE8AA5AD4EF}"/>
    <cellStyle name="Normal 49 2 5" xfId="1390" xr:uid="{51716949-0E32-40FB-8D4B-DAF38DF5ECBC}"/>
    <cellStyle name="Normal 49 2 6" xfId="1698" xr:uid="{723BEF12-48BF-4CA5-B94F-BBA88B8EDD48}"/>
    <cellStyle name="Normal 49 3" xfId="235" xr:uid="{09698793-3FA6-4A51-B587-34C753C482F5}"/>
    <cellStyle name="Normal 49 3 2" xfId="543" xr:uid="{FFEBD4A2-5130-4F12-B162-635718B32F36}"/>
    <cellStyle name="Normal 49 3 3" xfId="851" xr:uid="{DD299EAC-DD32-42F2-B53F-3ADED71EAB31}"/>
    <cellStyle name="Normal 49 3 4" xfId="1159" xr:uid="{053F42BD-1E27-4E6D-ADC9-C158B5B861DD}"/>
    <cellStyle name="Normal 49 3 5" xfId="1467" xr:uid="{249AA142-D4EE-4576-B4B6-FB6C8230C2FB}"/>
    <cellStyle name="Normal 49 3 6" xfId="1775" xr:uid="{067CDB2B-FB80-449D-83A0-BEA25B6BBB72}"/>
    <cellStyle name="Normal 49 4" xfId="312" xr:uid="{01B70474-B8C1-4DEB-9389-A661D3C90C10}"/>
    <cellStyle name="Normal 49 4 2" xfId="620" xr:uid="{EC7386B0-B6DF-4B08-A355-B098ABF66E9D}"/>
    <cellStyle name="Normal 49 4 3" xfId="928" xr:uid="{3E3C04AE-BD23-4FCC-8889-C16F3848E07E}"/>
    <cellStyle name="Normal 49 4 4" xfId="1236" xr:uid="{53C762C2-97B1-4D84-9B81-19107923882F}"/>
    <cellStyle name="Normal 49 4 5" xfId="1544" xr:uid="{0462FC95-AB16-4213-80B7-161C758AB90B}"/>
    <cellStyle name="Normal 49 4 6" xfId="1852" xr:uid="{DE202C04-4EFD-4FFA-A1A8-796F5D656362}"/>
    <cellStyle name="Normal 49 5" xfId="389" xr:uid="{5D7AF361-5D22-47EC-A5BC-E4AEEF1407D6}"/>
    <cellStyle name="Normal 49 6" xfId="697" xr:uid="{0348C798-326A-40F0-85CA-6E930555EB2D}"/>
    <cellStyle name="Normal 49 7" xfId="1005" xr:uid="{3BE5452F-BB16-4344-BC82-C5A14F50241C}"/>
    <cellStyle name="Normal 49 8" xfId="1313" xr:uid="{E9649C32-1C6E-4243-8D06-AD84FE52B562}"/>
    <cellStyle name="Normal 49 9" xfId="1621" xr:uid="{C634C4EB-5915-431C-9942-2F838214C6D7}"/>
    <cellStyle name="Normal 5" xfId="5" xr:uid="{F193472B-E91D-4D87-9BD1-0ED5216D863A}"/>
    <cellStyle name="Normal 5 10" xfId="1551" xr:uid="{CD8BA8A6-0718-45B9-8B81-673825B8F486}"/>
    <cellStyle name="Normal 5 2" xfId="33" xr:uid="{52C70E40-82FF-4FC5-854F-40910630AACF}"/>
    <cellStyle name="Normal 5 2 2" xfId="114" xr:uid="{5E112F98-A69B-4A6F-908C-C069E989EAED}"/>
    <cellStyle name="Normal 5 2 2 2" xfId="423" xr:uid="{859F42EB-D3A0-4C56-910D-41A3C1A4BAF7}"/>
    <cellStyle name="Normal 5 2 2 3" xfId="731" xr:uid="{031DABD9-6494-4CD8-8996-384E225D37FA}"/>
    <cellStyle name="Normal 5 2 2 4" xfId="1039" xr:uid="{9B7EB740-86FD-4170-B315-FAA17BEC7988}"/>
    <cellStyle name="Normal 5 2 2 5" xfId="1347" xr:uid="{71905630-2829-4D88-893A-9C98F9119502}"/>
    <cellStyle name="Normal 5 2 2 6" xfId="1655" xr:uid="{A711085D-4AF7-4B00-8353-6332918C2583}"/>
    <cellStyle name="Normal 5 2 3" xfId="192" xr:uid="{132A6D36-88F5-438F-BBEE-5F8EBA9EA631}"/>
    <cellStyle name="Normal 5 2 3 2" xfId="500" xr:uid="{D97536A2-96C6-448B-BB90-FE6DDFB0BB4A}"/>
    <cellStyle name="Normal 5 2 3 3" xfId="808" xr:uid="{BC120590-FBA9-415E-BA99-153AF812606F}"/>
    <cellStyle name="Normal 5 2 3 4" xfId="1116" xr:uid="{BDF588C7-9B73-4D84-81D3-94AF4A2C73E7}"/>
    <cellStyle name="Normal 5 2 3 5" xfId="1424" xr:uid="{E3694BE3-5CFE-4877-ADA4-9B8A5C47276E}"/>
    <cellStyle name="Normal 5 2 3 6" xfId="1732" xr:uid="{A23B7E95-C22C-4408-A7ED-065B7E72A5C4}"/>
    <cellStyle name="Normal 5 2 4" xfId="269" xr:uid="{C428C09F-CD7A-497C-9E6F-B0A1024116FA}"/>
    <cellStyle name="Normal 5 2 4 2" xfId="577" xr:uid="{24433AFD-B569-47F8-BF60-31E9F4540A89}"/>
    <cellStyle name="Normal 5 2 4 3" xfId="885" xr:uid="{6CE97FC1-E00C-45DB-AE0E-4A297BCC9D7A}"/>
    <cellStyle name="Normal 5 2 4 4" xfId="1193" xr:uid="{E00F02BC-AE1E-4880-A11B-00CC2C89B863}"/>
    <cellStyle name="Normal 5 2 4 5" xfId="1501" xr:uid="{4C14B09A-38CA-406F-A775-71C1B5D19658}"/>
    <cellStyle name="Normal 5 2 4 6" xfId="1809" xr:uid="{35AC0FE1-3A4F-4735-88CF-6F9C62A2189C}"/>
    <cellStyle name="Normal 5 2 5" xfId="346" xr:uid="{EEF299AA-2934-41FB-B653-10CACD0CD08E}"/>
    <cellStyle name="Normal 5 2 6" xfId="654" xr:uid="{D392614F-A999-4491-B071-CFAD268FEF6B}"/>
    <cellStyle name="Normal 5 2 7" xfId="962" xr:uid="{F9F996FF-72FB-4F88-8A55-138E20380D55}"/>
    <cellStyle name="Normal 5 2 8" xfId="1270" xr:uid="{0BD205F9-9B9D-44B6-B283-8A3017AB481C}"/>
    <cellStyle name="Normal 5 2 9" xfId="1578" xr:uid="{5A96091B-48A7-4BF9-B5AB-891137553E13}"/>
    <cellStyle name="Normal 5 3" xfId="87" xr:uid="{D3F14280-8DE0-4522-B81A-6CE385FD6400}"/>
    <cellStyle name="Normal 5 3 2" xfId="396" xr:uid="{078D16BE-6C49-4588-9A39-2925229EE1D5}"/>
    <cellStyle name="Normal 5 3 3" xfId="704" xr:uid="{C0A9CA15-4589-4D73-A4F7-11CA2E79F169}"/>
    <cellStyle name="Normal 5 3 4" xfId="1012" xr:uid="{5306BCD9-6915-405C-B6D1-749CE2268AEA}"/>
    <cellStyle name="Normal 5 3 5" xfId="1320" xr:uid="{5222B041-FE8C-471E-BCEC-E11BC8377B91}"/>
    <cellStyle name="Normal 5 3 6" xfId="1628" xr:uid="{ACFEA8E3-B93F-48ED-ACBD-DC019968AB30}"/>
    <cellStyle name="Normal 5 4" xfId="165" xr:uid="{2805D425-62DF-4F3F-9479-964770EAAF5A}"/>
    <cellStyle name="Normal 5 4 2" xfId="473" xr:uid="{4D61408D-26C4-4D57-BC84-0C4A9CB3C3D8}"/>
    <cellStyle name="Normal 5 4 3" xfId="781" xr:uid="{DBDD8422-2548-4700-A93D-E19287952E20}"/>
    <cellStyle name="Normal 5 4 4" xfId="1089" xr:uid="{8EAE9785-2733-469D-AD3C-E9D6F80F21C1}"/>
    <cellStyle name="Normal 5 4 5" xfId="1397" xr:uid="{2139257E-6A37-46FB-986A-5653AFB1CD27}"/>
    <cellStyle name="Normal 5 4 6" xfId="1705" xr:uid="{B16F5AD3-E8D8-496D-9EBE-687C6BD3C03F}"/>
    <cellStyle name="Normal 5 5" xfId="242" xr:uid="{5A44145B-2E3B-4718-AF85-A1574EC5C318}"/>
    <cellStyle name="Normal 5 5 2" xfId="550" xr:uid="{C412CEFB-DCF3-4724-9C3F-0CFFEDEFA284}"/>
    <cellStyle name="Normal 5 5 3" xfId="858" xr:uid="{65E4AADD-9CB6-49FE-B151-5DFFE69F1324}"/>
    <cellStyle name="Normal 5 5 4" xfId="1166" xr:uid="{630D584D-09D0-41D1-816A-621C4DFF1316}"/>
    <cellStyle name="Normal 5 5 5" xfId="1474" xr:uid="{6C4F6597-6F21-4A0F-B4C4-D002A5CE6FF7}"/>
    <cellStyle name="Normal 5 5 6" xfId="1782" xr:uid="{659C316B-2A9F-4ECD-BA01-B72F54141B0D}"/>
    <cellStyle name="Normal 5 6" xfId="319" xr:uid="{5262FF62-FAF7-4AB3-ABEB-E4A49B81A41B}"/>
    <cellStyle name="Normal 5 7" xfId="627" xr:uid="{1A5C6FAA-175D-437B-B0A9-E54AAB3BF0B3}"/>
    <cellStyle name="Normal 5 8" xfId="935" xr:uid="{6E600D83-9358-40FC-BE0F-1E2671C12738}"/>
    <cellStyle name="Normal 5 9" xfId="1243" xr:uid="{00F34B96-07BB-4619-B7BE-772A19BDAE8B}"/>
    <cellStyle name="Normal 50" xfId="79" xr:uid="{A06F5207-47CD-440E-A6A6-E5000A2AADA7}"/>
    <cellStyle name="Normal 51" xfId="80" xr:uid="{3C56A192-7489-4514-85F2-AB0C43412343}"/>
    <cellStyle name="Normal 52" xfId="81" xr:uid="{E1905F42-BC82-4135-B5FE-86EC044A9753}"/>
    <cellStyle name="Normal 52 2" xfId="159" xr:uid="{50B1B013-0877-457C-871A-C4BC325D135B}"/>
    <cellStyle name="Normal 52 2 2" xfId="467" xr:uid="{3BEE4A0B-EA74-4354-86AF-43226C967C77}"/>
    <cellStyle name="Normal 52 2 3" xfId="775" xr:uid="{D285F105-A589-48D9-AD9D-687A3D6C0B5E}"/>
    <cellStyle name="Normal 52 2 4" xfId="1083" xr:uid="{016D34A9-7C5B-480D-BE39-E33F4E9346B3}"/>
    <cellStyle name="Normal 52 2 5" xfId="1391" xr:uid="{E33F8A95-CDA4-44BA-AA60-D219CCCF7282}"/>
    <cellStyle name="Normal 52 2 6" xfId="1699" xr:uid="{E3C86526-702E-4454-86AF-AAED3246C1DC}"/>
    <cellStyle name="Normal 52 3" xfId="236" xr:uid="{0949EFE3-933C-48EB-946E-A27CC3B1B6EE}"/>
    <cellStyle name="Normal 52 3 2" xfId="544" xr:uid="{2E53BB3B-83CE-4DC3-A1DB-43999754A562}"/>
    <cellStyle name="Normal 52 3 3" xfId="852" xr:uid="{F8A36EA3-6911-47AD-AC0D-51BEC69D698E}"/>
    <cellStyle name="Normal 52 3 4" xfId="1160" xr:uid="{922F7ABE-A149-4219-8CB4-3D34F9771705}"/>
    <cellStyle name="Normal 52 3 5" xfId="1468" xr:uid="{8A0B14A5-68E3-4CD2-AFEC-981E630C8C12}"/>
    <cellStyle name="Normal 52 3 6" xfId="1776" xr:uid="{65845731-6220-4D59-B163-AD7BD3269123}"/>
    <cellStyle name="Normal 52 4" xfId="313" xr:uid="{2FFBCA8B-4383-45CE-9BC9-4CE0967F0C65}"/>
    <cellStyle name="Normal 52 4 2" xfId="621" xr:uid="{162555CD-6569-41FC-85F5-76B20C643E4B}"/>
    <cellStyle name="Normal 52 4 3" xfId="929" xr:uid="{6FF4E92C-DC86-4C90-A748-971F31BB8187}"/>
    <cellStyle name="Normal 52 4 4" xfId="1237" xr:uid="{9D02F73C-76F3-4447-B009-E35C472F0CFD}"/>
    <cellStyle name="Normal 52 4 5" xfId="1545" xr:uid="{1F74DEBA-9BE3-4264-911B-27717E890A79}"/>
    <cellStyle name="Normal 52 4 6" xfId="1853" xr:uid="{2756E4AD-E076-46FC-A7CE-369F341D4900}"/>
    <cellStyle name="Normal 52 5" xfId="390" xr:uid="{2D307032-F845-43FB-BDBA-BFD9720DC7BE}"/>
    <cellStyle name="Normal 52 6" xfId="698" xr:uid="{0A275A45-0E13-4865-992A-5E2124E52A74}"/>
    <cellStyle name="Normal 52 7" xfId="1006" xr:uid="{C5B5E818-943E-4BF3-8DBE-0C7CA0CB0357}"/>
    <cellStyle name="Normal 52 8" xfId="1314" xr:uid="{5CC272AB-EE8F-41CE-91CA-643F612EA5B7}"/>
    <cellStyle name="Normal 52 9" xfId="1622" xr:uid="{B7E0941A-6167-4F1B-9C4F-6B134DECFBE3}"/>
    <cellStyle name="Normal 53" xfId="82" xr:uid="{7450C44F-A5B4-4571-B0BC-1CB29D789EB5}"/>
    <cellStyle name="Normal 53 2" xfId="160" xr:uid="{1F2DE0BA-E34C-401E-8124-FB46F33D56C0}"/>
    <cellStyle name="Normal 53 2 2" xfId="468" xr:uid="{7F896372-4487-4D68-8CAB-6B2671B9D3EC}"/>
    <cellStyle name="Normal 53 2 3" xfId="776" xr:uid="{2EB844DC-ABF2-40DE-902D-47F1DB3277E1}"/>
    <cellStyle name="Normal 53 2 4" xfId="1084" xr:uid="{F490D1B1-6D59-468C-9CE5-F4CD872FB1B7}"/>
    <cellStyle name="Normal 53 2 5" xfId="1392" xr:uid="{7E01F73A-2EE3-439C-B3BC-B0FDEF2AA071}"/>
    <cellStyle name="Normal 53 2 6" xfId="1700" xr:uid="{B8F0BED7-1DC1-450F-BAE1-F394482B138D}"/>
    <cellStyle name="Normal 53 3" xfId="237" xr:uid="{DFE8E107-EAB3-4475-974A-6616EC91BA6E}"/>
    <cellStyle name="Normal 53 3 2" xfId="545" xr:uid="{63259E03-7CA5-4A8E-ACA1-B1D850F4B278}"/>
    <cellStyle name="Normal 53 3 3" xfId="853" xr:uid="{0CCAED18-F83C-48FE-A434-CEBFB35EAE60}"/>
    <cellStyle name="Normal 53 3 4" xfId="1161" xr:uid="{B31D10DD-1A8C-4039-8D85-3915D818A036}"/>
    <cellStyle name="Normal 53 3 5" xfId="1469" xr:uid="{C64E653E-BB4A-4E21-B514-E753F916CE74}"/>
    <cellStyle name="Normal 53 3 6" xfId="1777" xr:uid="{67B4C7FA-163C-470A-A70A-39061A868D7C}"/>
    <cellStyle name="Normal 53 4" xfId="314" xr:uid="{1CA7873D-0E34-46E5-9BC2-0732C90C4DA0}"/>
    <cellStyle name="Normal 53 4 2" xfId="622" xr:uid="{B93ABBD8-3C3B-43E0-B9EC-AFC198C5BBF3}"/>
    <cellStyle name="Normal 53 4 3" xfId="930" xr:uid="{CA9413A5-1E68-492B-AA50-B5952FDC6B7A}"/>
    <cellStyle name="Normal 53 4 4" xfId="1238" xr:uid="{27927F23-A195-444D-A24D-6C527DD858CB}"/>
    <cellStyle name="Normal 53 4 5" xfId="1546" xr:uid="{2875C13F-4E57-40B0-95D3-579E4689A436}"/>
    <cellStyle name="Normal 53 4 6" xfId="1854" xr:uid="{610B2D72-AAA8-4147-AB70-98DDFB518AA7}"/>
    <cellStyle name="Normal 53 5" xfId="391" xr:uid="{FE02092E-DAEB-4B8F-A9B7-05C10C51E0EF}"/>
    <cellStyle name="Normal 53 6" xfId="699" xr:uid="{642B2263-03A7-4A25-9EB7-4C34C5FA0AB9}"/>
    <cellStyle name="Normal 53 7" xfId="1007" xr:uid="{6A151140-64B9-4B7D-BF46-9A05D23FA801}"/>
    <cellStyle name="Normal 53 8" xfId="1315" xr:uid="{086CF69C-9FD2-45F1-ACAB-A2A6C845DED7}"/>
    <cellStyle name="Normal 53 9" xfId="1623" xr:uid="{C8B8771F-83F7-4281-AAE7-2A823CEC37A7}"/>
    <cellStyle name="Normal 54" xfId="147" xr:uid="{6609B762-5C2D-4958-AFA8-85C0F08480B2}"/>
    <cellStyle name="Normal 55" xfId="1855" xr:uid="{E00808E2-681D-43C1-9F9B-0A4A2091ACAA}"/>
    <cellStyle name="Normal 6" xfId="7" xr:uid="{09E05683-AFA5-49E2-90B2-501977AC1FD3}"/>
    <cellStyle name="Normal 6 10" xfId="1553" xr:uid="{2460321F-921F-4C36-BA97-CAE25D6EC6B7}"/>
    <cellStyle name="Normal 6 2" xfId="35" xr:uid="{A6FD4D33-C362-468E-A631-1C54715C59A0}"/>
    <cellStyle name="Normal 6 2 2" xfId="116" xr:uid="{AAD87F17-75D6-4D2F-95A6-FE33798CADFC}"/>
    <cellStyle name="Normal 6 2 2 2" xfId="425" xr:uid="{D70CCBA3-67E0-4DB6-A9A7-BD5738C62F43}"/>
    <cellStyle name="Normal 6 2 2 3" xfId="733" xr:uid="{62C3D895-60DB-4364-918F-F8902831684B}"/>
    <cellStyle name="Normal 6 2 2 4" xfId="1041" xr:uid="{661A93E6-E5A7-4464-885C-8DBD96347120}"/>
    <cellStyle name="Normal 6 2 2 5" xfId="1349" xr:uid="{3443169F-69C2-4629-9D4A-9BB2539F7E8E}"/>
    <cellStyle name="Normal 6 2 2 6" xfId="1657" xr:uid="{8E50828F-07C5-4592-A54D-7482FF67EDA2}"/>
    <cellStyle name="Normal 6 2 3" xfId="194" xr:uid="{64ED798F-FFBF-44AB-9E26-5A3AB5701994}"/>
    <cellStyle name="Normal 6 2 3 2" xfId="502" xr:uid="{B2EA4A70-B6D2-4C2C-84FA-C829B14628CB}"/>
    <cellStyle name="Normal 6 2 3 3" xfId="810" xr:uid="{CED0323D-A369-44A8-ACD4-F95265580164}"/>
    <cellStyle name="Normal 6 2 3 4" xfId="1118" xr:uid="{93AA03C7-221E-4E30-B2FA-4EA7FF3DC6A7}"/>
    <cellStyle name="Normal 6 2 3 5" xfId="1426" xr:uid="{4E29B0D2-391D-4EB0-8487-4D1639B18043}"/>
    <cellStyle name="Normal 6 2 3 6" xfId="1734" xr:uid="{6462ED42-D605-40A6-8BEF-7052767A66C4}"/>
    <cellStyle name="Normal 6 2 4" xfId="271" xr:uid="{AEC75B5F-99BE-4952-A166-A987D498A7BD}"/>
    <cellStyle name="Normal 6 2 4 2" xfId="579" xr:uid="{FD2E104E-6F7F-460F-8DA1-AF303D6BFDFB}"/>
    <cellStyle name="Normal 6 2 4 3" xfId="887" xr:uid="{3E2557E2-A1C4-47E7-92DA-FDE76EFFE8DF}"/>
    <cellStyle name="Normal 6 2 4 4" xfId="1195" xr:uid="{4CCE8DAD-338C-4597-A5DA-E3C1A22624B7}"/>
    <cellStyle name="Normal 6 2 4 5" xfId="1503" xr:uid="{58233268-F121-4289-8AD1-1E91A2854D34}"/>
    <cellStyle name="Normal 6 2 4 6" xfId="1811" xr:uid="{030A626A-E875-4F45-B7D2-5A7DA2BD5635}"/>
    <cellStyle name="Normal 6 2 5" xfId="348" xr:uid="{65302443-D49E-4A6D-8518-56C0EAD17CAE}"/>
    <cellStyle name="Normal 6 2 6" xfId="656" xr:uid="{DD0C50F2-5218-4088-BEDA-90E7E48DD315}"/>
    <cellStyle name="Normal 6 2 7" xfId="964" xr:uid="{C1C6BE18-5794-4392-BCA9-0E76302942EA}"/>
    <cellStyle name="Normal 6 2 8" xfId="1272" xr:uid="{D47E7AA4-15D5-40EC-9FFE-9364DE9131AB}"/>
    <cellStyle name="Normal 6 2 9" xfId="1580" xr:uid="{B35017EF-68BA-4862-8681-668178C841DB}"/>
    <cellStyle name="Normal 6 3" xfId="89" xr:uid="{9251FC61-1228-42CB-95C8-AC8E6EEA8705}"/>
    <cellStyle name="Normal 6 3 2" xfId="398" xr:uid="{601D35FB-D344-4EC9-8624-DE485EB55810}"/>
    <cellStyle name="Normal 6 3 3" xfId="706" xr:uid="{D4CD8BE0-E1F4-47B4-ABEB-AC592DB19F1E}"/>
    <cellStyle name="Normal 6 3 4" xfId="1014" xr:uid="{3E1AD9C0-5F2A-4F6D-A335-53156ACAD631}"/>
    <cellStyle name="Normal 6 3 5" xfId="1322" xr:uid="{8BB05E6D-380C-48E3-861D-A498932CC382}"/>
    <cellStyle name="Normal 6 3 6" xfId="1630" xr:uid="{A6924D50-CD58-4BAF-A69F-07254D09A867}"/>
    <cellStyle name="Normal 6 4" xfId="167" xr:uid="{49C5CDEB-8EB5-45D4-AD29-961539CC64B1}"/>
    <cellStyle name="Normal 6 4 2" xfId="475" xr:uid="{D7EDAD4B-1E09-4689-81C3-5236F5A80474}"/>
    <cellStyle name="Normal 6 4 3" xfId="783" xr:uid="{40D5C714-FFF9-49B4-B0C4-B0CB469B4296}"/>
    <cellStyle name="Normal 6 4 4" xfId="1091" xr:uid="{54382206-E2D5-4D5D-B9C6-5C893228D483}"/>
    <cellStyle name="Normal 6 4 5" xfId="1399" xr:uid="{2995BC29-4DED-40AF-A8F0-F0A52B9DDB3F}"/>
    <cellStyle name="Normal 6 4 6" xfId="1707" xr:uid="{52FD277E-CF4E-4BD1-A8EB-341E413B99F4}"/>
    <cellStyle name="Normal 6 5" xfId="244" xr:uid="{23739531-CA48-4A92-8CFD-2354628F608D}"/>
    <cellStyle name="Normal 6 5 2" xfId="552" xr:uid="{717678FC-DB03-4A2E-AFE3-C9D188EC5C09}"/>
    <cellStyle name="Normal 6 5 3" xfId="860" xr:uid="{432771DD-AA57-49E7-B04F-42C6575F0A70}"/>
    <cellStyle name="Normal 6 5 4" xfId="1168" xr:uid="{0A097A04-88CA-4021-80D2-291782FC5344}"/>
    <cellStyle name="Normal 6 5 5" xfId="1476" xr:uid="{2B26A7A4-6B49-4D70-A64E-671BF63DF595}"/>
    <cellStyle name="Normal 6 5 6" xfId="1784" xr:uid="{24B631FA-A95F-4A8A-90F3-A8BC766054D8}"/>
    <cellStyle name="Normal 6 6" xfId="321" xr:uid="{F9F053CB-D1CF-40E0-965B-2018AF4719C3}"/>
    <cellStyle name="Normal 6 7" xfId="629" xr:uid="{8EB8A625-5C0C-4863-9710-41869E69C8ED}"/>
    <cellStyle name="Normal 6 8" xfId="937" xr:uid="{AB2AE0F4-EBA0-46C2-B077-D7B960666BB0}"/>
    <cellStyle name="Normal 6 9" xfId="1245" xr:uid="{A322082B-F274-4A84-97F5-28358B13BF7A}"/>
    <cellStyle name="Normal 7" xfId="9" xr:uid="{35505FAD-68D4-48E0-BFBB-66EB31421788}"/>
    <cellStyle name="Normal 7 10" xfId="1555" xr:uid="{621F0FBF-6BB1-4F84-A155-72B2FEFBCF21}"/>
    <cellStyle name="Normal 7 2" xfId="37" xr:uid="{EEB1AC92-B00C-4E5E-B758-DDDDFFFD1E67}"/>
    <cellStyle name="Normal 7 2 2" xfId="118" xr:uid="{189BC063-589E-4518-823A-831320EECDE8}"/>
    <cellStyle name="Normal 7 2 2 2" xfId="427" xr:uid="{1CDF4096-0885-4EB4-8117-534F92E81ECC}"/>
    <cellStyle name="Normal 7 2 2 3" xfId="735" xr:uid="{250B44D3-BE1D-4D89-AA8D-3F52FB1B76EC}"/>
    <cellStyle name="Normal 7 2 2 4" xfId="1043" xr:uid="{18E66FCF-D2E6-4573-95DB-6BA185DC46A6}"/>
    <cellStyle name="Normal 7 2 2 5" xfId="1351" xr:uid="{57B7789A-AC33-403E-84EF-AF6FB37FF241}"/>
    <cellStyle name="Normal 7 2 2 6" xfId="1659" xr:uid="{479A48A4-C7F4-40B3-BE58-AE1622A35176}"/>
    <cellStyle name="Normal 7 2 3" xfId="196" xr:uid="{73F7F6B6-F095-47D3-B666-FB3AF03AE6FA}"/>
    <cellStyle name="Normal 7 2 3 2" xfId="504" xr:uid="{48B54C44-8F28-47CD-A2BC-80E10DB4E4D7}"/>
    <cellStyle name="Normal 7 2 3 3" xfId="812" xr:uid="{2DF4DF82-5962-4606-9605-F5C91C7E3CBE}"/>
    <cellStyle name="Normal 7 2 3 4" xfId="1120" xr:uid="{9EA3460D-528D-4CAD-BD52-728A230A5D33}"/>
    <cellStyle name="Normal 7 2 3 5" xfId="1428" xr:uid="{D3FF14CF-ECE0-4B57-B9FF-E12807F0C8B7}"/>
    <cellStyle name="Normal 7 2 3 6" xfId="1736" xr:uid="{E731C3DA-36B3-418F-977C-2C393905667C}"/>
    <cellStyle name="Normal 7 2 4" xfId="273" xr:uid="{A44007E4-F860-402A-B6A9-1612C43D66AA}"/>
    <cellStyle name="Normal 7 2 4 2" xfId="581" xr:uid="{5DA4408F-E5C9-4A39-9A4C-D5AE94B0395D}"/>
    <cellStyle name="Normal 7 2 4 3" xfId="889" xr:uid="{F1F594E3-6D16-45C6-A03F-D2E23224C9AB}"/>
    <cellStyle name="Normal 7 2 4 4" xfId="1197" xr:uid="{397C5297-AA29-420C-9DEF-53D2FAAF8B16}"/>
    <cellStyle name="Normal 7 2 4 5" xfId="1505" xr:uid="{F4D4B1DD-9A08-4DF9-8C01-D71CCF5731CD}"/>
    <cellStyle name="Normal 7 2 4 6" xfId="1813" xr:uid="{EC1C5F2C-1BC7-4986-B266-908018C8FDE6}"/>
    <cellStyle name="Normal 7 2 5" xfId="350" xr:uid="{96C5EE7E-F592-4E67-BAF4-4EE3A3F294F8}"/>
    <cellStyle name="Normal 7 2 6" xfId="658" xr:uid="{5DA6A9C9-C5FA-42F8-A22B-6FA2E77E618B}"/>
    <cellStyle name="Normal 7 2 7" xfId="966" xr:uid="{D66BD5CD-385E-43F7-ACA1-1DD0121477E3}"/>
    <cellStyle name="Normal 7 2 8" xfId="1274" xr:uid="{82B254E5-86CA-44A2-8410-3F95C875645E}"/>
    <cellStyle name="Normal 7 2 9" xfId="1582" xr:uid="{BD8B4AAB-EFDF-4B7B-A930-63777EB53476}"/>
    <cellStyle name="Normal 7 3" xfId="91" xr:uid="{20EE09D3-B9C7-42B9-A624-BAD9984CC684}"/>
    <cellStyle name="Normal 7 3 2" xfId="400" xr:uid="{3A0D1B46-3AD8-42FC-BD38-1AEAEBE8D1B1}"/>
    <cellStyle name="Normal 7 3 3" xfId="708" xr:uid="{EA33D50B-B31A-4A71-BB49-AFF735FC6475}"/>
    <cellStyle name="Normal 7 3 4" xfId="1016" xr:uid="{D6F50060-451B-4459-BC2B-90B968B4B047}"/>
    <cellStyle name="Normal 7 3 5" xfId="1324" xr:uid="{B6068FE4-4098-432C-84D0-0ECFD9248A17}"/>
    <cellStyle name="Normal 7 3 6" xfId="1632" xr:uid="{7D782993-9DD1-43DA-B127-52681E512D33}"/>
    <cellStyle name="Normal 7 4" xfId="169" xr:uid="{529CECE2-308D-4B0D-8F23-CCD7FC3CD480}"/>
    <cellStyle name="Normal 7 4 2" xfId="477" xr:uid="{34FD3BD6-00C2-457F-967F-96C7C5867574}"/>
    <cellStyle name="Normal 7 4 3" xfId="785" xr:uid="{3A02FF72-35E6-4DDE-9E42-F6E61DBB1F44}"/>
    <cellStyle name="Normal 7 4 4" xfId="1093" xr:uid="{23DFB9E3-3D4A-45DB-8606-922464B81796}"/>
    <cellStyle name="Normal 7 4 5" xfId="1401" xr:uid="{A5D19C59-2B84-4CE6-9113-A93B375C9720}"/>
    <cellStyle name="Normal 7 4 6" xfId="1709" xr:uid="{68B8ED80-0353-42B3-B4A8-B983CC2160C6}"/>
    <cellStyle name="Normal 7 5" xfId="246" xr:uid="{F6B6E390-B676-4BBD-938E-B67EAD41DA28}"/>
    <cellStyle name="Normal 7 5 2" xfId="554" xr:uid="{8B00CAE9-0A21-4F4D-AF31-2FB184156A7F}"/>
    <cellStyle name="Normal 7 5 3" xfId="862" xr:uid="{B8045525-85BA-46D9-882D-B95D67A97BC9}"/>
    <cellStyle name="Normal 7 5 4" xfId="1170" xr:uid="{69F9B68C-A9AC-4359-8B4B-0500EF6BC4C5}"/>
    <cellStyle name="Normal 7 5 5" xfId="1478" xr:uid="{17366E57-D6AE-4A35-A665-5D7A5B115865}"/>
    <cellStyle name="Normal 7 5 6" xfId="1786" xr:uid="{1A4F8D92-EF05-4BF6-97CE-F8A3475374B4}"/>
    <cellStyle name="Normal 7 6" xfId="323" xr:uid="{EBF5FDCC-D54E-4DA8-BB97-97040167B52E}"/>
    <cellStyle name="Normal 7 7" xfId="631" xr:uid="{0011E68C-BC45-4BC5-AC07-01D6E12258B4}"/>
    <cellStyle name="Normal 7 8" xfId="939" xr:uid="{D0C11CE5-0AF6-462C-9ADC-1F2C7A2BB6C1}"/>
    <cellStyle name="Normal 7 9" xfId="1247" xr:uid="{23989EE3-ADE1-4BEE-8869-4B1897559474}"/>
    <cellStyle name="Normal 8" xfId="10" xr:uid="{68511619-0B46-451D-8363-176B5B1607D0}"/>
    <cellStyle name="Normal 9" xfId="11" xr:uid="{CAB25548-DD6E-45EE-91FE-C0DAEDAAD46E}"/>
    <cellStyle name="Normal 9 10" xfId="1556" xr:uid="{B97454DF-EC49-4795-9170-1BE87CACDA29}"/>
    <cellStyle name="Normal 9 2" xfId="38" xr:uid="{F2FC4958-255B-4889-8B96-3F1E2935E0F7}"/>
    <cellStyle name="Normal 9 2 2" xfId="119" xr:uid="{9632DF48-11F4-4225-A53E-D488C7553524}"/>
    <cellStyle name="Normal 9 2 2 2" xfId="428" xr:uid="{6838CCB2-F793-4573-B14D-45CDEEFD6CC6}"/>
    <cellStyle name="Normal 9 2 2 3" xfId="736" xr:uid="{2580F7A2-B021-4249-B062-434496549CBE}"/>
    <cellStyle name="Normal 9 2 2 4" xfId="1044" xr:uid="{35E2546A-DDC1-421D-9A2B-7891F43A830D}"/>
    <cellStyle name="Normal 9 2 2 5" xfId="1352" xr:uid="{09C11F1D-75EE-4643-A0F2-E69586E49192}"/>
    <cellStyle name="Normal 9 2 2 6" xfId="1660" xr:uid="{C653F245-5696-4771-A7E9-E35A85AA1133}"/>
    <cellStyle name="Normal 9 2 3" xfId="197" xr:uid="{983ADE97-E8FF-46A3-ADD9-9CC1EC6F90A6}"/>
    <cellStyle name="Normal 9 2 3 2" xfId="505" xr:uid="{D2D83B25-8F39-4BF6-9E39-64CD7441E901}"/>
    <cellStyle name="Normal 9 2 3 3" xfId="813" xr:uid="{FC8DBC70-B305-430F-BEF1-31A1A959FFEF}"/>
    <cellStyle name="Normal 9 2 3 4" xfId="1121" xr:uid="{6286AF96-0940-43EA-877B-F0CC1DA33847}"/>
    <cellStyle name="Normal 9 2 3 5" xfId="1429" xr:uid="{7602662B-FA01-420E-BE08-2A1F3F1349F1}"/>
    <cellStyle name="Normal 9 2 3 6" xfId="1737" xr:uid="{FB36B1D8-1313-4D95-82CF-939B99E02989}"/>
    <cellStyle name="Normal 9 2 4" xfId="274" xr:uid="{0831A2FB-256C-4971-AFC0-51AAF878EBC5}"/>
    <cellStyle name="Normal 9 2 4 2" xfId="582" xr:uid="{EABEF971-DCE3-43B6-A1E1-F19862216AA7}"/>
    <cellStyle name="Normal 9 2 4 3" xfId="890" xr:uid="{C299B778-E1E5-4B7D-8413-860ECD5FD987}"/>
    <cellStyle name="Normal 9 2 4 4" xfId="1198" xr:uid="{4CAC6CD7-781E-47F3-A161-FF003F907300}"/>
    <cellStyle name="Normal 9 2 4 5" xfId="1506" xr:uid="{461FA5ED-E7EC-40B1-AFD7-8357AB53830B}"/>
    <cellStyle name="Normal 9 2 4 6" xfId="1814" xr:uid="{B0082F7F-0B4B-4B60-91C7-A1A57712FA39}"/>
    <cellStyle name="Normal 9 2 5" xfId="351" xr:uid="{3BA51F98-8066-47AE-9C1F-F740FEDCFFAF}"/>
    <cellStyle name="Normal 9 2 6" xfId="659" xr:uid="{FF7CDF88-608E-4E59-8C01-AE0AC5C628BD}"/>
    <cellStyle name="Normal 9 2 7" xfId="967" xr:uid="{DDD653AF-4178-42F4-86ED-DDDB3752163E}"/>
    <cellStyle name="Normal 9 2 8" xfId="1275" xr:uid="{C2DE4461-C041-45A1-BE0E-1EE3F18D00BA}"/>
    <cellStyle name="Normal 9 2 9" xfId="1583" xr:uid="{6AC52F9E-4C7F-4FA5-905D-1F3A3D6CA1BB}"/>
    <cellStyle name="Normal 9 3" xfId="92" xr:uid="{BD60FB35-A594-4524-B4F5-E8CF7D711369}"/>
    <cellStyle name="Normal 9 3 2" xfId="401" xr:uid="{75EFA122-FC85-42B4-8F9D-7460B9E16063}"/>
    <cellStyle name="Normal 9 3 3" xfId="709" xr:uid="{0508FF6F-F0F6-43D1-96CC-3C50C463978C}"/>
    <cellStyle name="Normal 9 3 4" xfId="1017" xr:uid="{1FE0DCAE-997F-4DED-A736-7D6F657E38DC}"/>
    <cellStyle name="Normal 9 3 5" xfId="1325" xr:uid="{BACCE7EE-A9C8-489E-B83E-C79B45E175CD}"/>
    <cellStyle name="Normal 9 3 6" xfId="1633" xr:uid="{9E801923-31F0-49F6-9022-CEB053026D02}"/>
    <cellStyle name="Normal 9 4" xfId="170" xr:uid="{9810FD74-C38A-48F8-BF26-B3F1D454121B}"/>
    <cellStyle name="Normal 9 4 2" xfId="478" xr:uid="{2C077366-70C5-422E-8096-282064B416D4}"/>
    <cellStyle name="Normal 9 4 3" xfId="786" xr:uid="{C3DBD88E-99E9-4FE7-B1CD-3E18791D5501}"/>
    <cellStyle name="Normal 9 4 4" xfId="1094" xr:uid="{57C68CF1-E099-47C3-894F-205C0D496DF9}"/>
    <cellStyle name="Normal 9 4 5" xfId="1402" xr:uid="{8675FBDB-888D-4C7C-8988-5A0F7E189276}"/>
    <cellStyle name="Normal 9 4 6" xfId="1710" xr:uid="{8E0D3F39-1B5A-4458-8BEA-C036C983B9D0}"/>
    <cellStyle name="Normal 9 5" xfId="247" xr:uid="{1CF376B2-79EB-48FD-83BA-7699E25CFCAC}"/>
    <cellStyle name="Normal 9 5 2" xfId="555" xr:uid="{8295DF49-7460-4598-9D15-883247BBFED1}"/>
    <cellStyle name="Normal 9 5 3" xfId="863" xr:uid="{8FC88A8D-4E07-47DB-8794-16CF4AA70645}"/>
    <cellStyle name="Normal 9 5 4" xfId="1171" xr:uid="{75B7876D-AB4A-4486-B33D-C4BF9CB83506}"/>
    <cellStyle name="Normal 9 5 5" xfId="1479" xr:uid="{A3A1AE19-003C-46C5-8E49-BBEAABAABFCE}"/>
    <cellStyle name="Normal 9 5 6" xfId="1787" xr:uid="{1F9BFAF3-3A9D-4B2A-9651-A69CE042DCAE}"/>
    <cellStyle name="Normal 9 6" xfId="324" xr:uid="{E33812F1-2967-428B-A0D5-2BA81B02FC3D}"/>
    <cellStyle name="Normal 9 7" xfId="632" xr:uid="{1500DF45-D78D-4FAA-9FE8-02613494BE7D}"/>
    <cellStyle name="Normal 9 8" xfId="940" xr:uid="{F23A838F-291A-4A1E-A575-86C13DA4957B}"/>
    <cellStyle name="Normal 9 9" xfId="1248" xr:uid="{49D86D56-38DF-4623-AC4F-EFC51CCA5C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5"/>
  <sheetViews>
    <sheetView tabSelected="1" topLeftCell="B140" zoomScaleNormal="100" workbookViewId="0">
      <selection activeCell="D155" sqref="D155:AA155"/>
    </sheetView>
  </sheetViews>
  <sheetFormatPr defaultRowHeight="13.2" x14ac:dyDescent="0.25"/>
  <cols>
    <col min="1" max="2" width="8.109375" style="16" customWidth="1"/>
    <col min="3" max="3" width="10.6640625" style="16" customWidth="1"/>
    <col min="4" max="9" width="8.109375" style="16" customWidth="1"/>
    <col min="10" max="12" width="8.109375" style="17" customWidth="1"/>
    <col min="13" max="16" width="8.109375" style="16" customWidth="1"/>
    <col min="17" max="18" width="8.109375" style="17" customWidth="1"/>
    <col min="19" max="19" width="8.109375" style="16" customWidth="1"/>
    <col min="20" max="21" width="12.109375" style="16" customWidth="1"/>
    <col min="22" max="26" width="8.109375" style="16" customWidth="1"/>
    <col min="27" max="27" width="8.109375" style="15" customWidth="1"/>
  </cols>
  <sheetData>
    <row r="1" spans="1:27" x14ac:dyDescent="0.25">
      <c r="A1" s="115" t="s">
        <v>61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7" ht="44.1" customHeight="1" x14ac:dyDescent="0.25">
      <c r="A2" s="114" t="s">
        <v>22</v>
      </c>
      <c r="B2" s="114" t="s">
        <v>23</v>
      </c>
      <c r="C2" s="114"/>
      <c r="D2" s="114" t="s">
        <v>48</v>
      </c>
      <c r="E2" s="114" t="s">
        <v>57</v>
      </c>
      <c r="F2" s="114" t="s">
        <v>50</v>
      </c>
      <c r="G2" s="114" t="s">
        <v>51</v>
      </c>
      <c r="H2" s="114" t="s">
        <v>52</v>
      </c>
      <c r="I2" s="114" t="s">
        <v>49</v>
      </c>
      <c r="J2" s="114" t="s">
        <v>3</v>
      </c>
      <c r="K2" s="114" t="s">
        <v>4</v>
      </c>
      <c r="L2" s="114" t="s">
        <v>7</v>
      </c>
      <c r="M2" s="114" t="s">
        <v>37</v>
      </c>
      <c r="N2" s="114" t="s">
        <v>38</v>
      </c>
      <c r="O2" s="114" t="s">
        <v>0</v>
      </c>
      <c r="P2" s="114" t="s">
        <v>1</v>
      </c>
      <c r="Q2" s="114" t="s">
        <v>5</v>
      </c>
      <c r="R2" s="114" t="s">
        <v>36</v>
      </c>
      <c r="S2" s="114" t="s">
        <v>29</v>
      </c>
      <c r="T2" s="1" t="s">
        <v>39</v>
      </c>
      <c r="U2" s="1" t="s">
        <v>45</v>
      </c>
      <c r="V2" s="114" t="s">
        <v>30</v>
      </c>
      <c r="W2" s="114" t="s">
        <v>31</v>
      </c>
      <c r="X2" s="114" t="s">
        <v>32</v>
      </c>
      <c r="Y2" s="114" t="s">
        <v>33</v>
      </c>
      <c r="Z2" s="114" t="s">
        <v>34</v>
      </c>
      <c r="AA2" s="2" t="s">
        <v>40</v>
      </c>
    </row>
    <row r="3" spans="1:27" ht="42" customHeight="1" x14ac:dyDescent="0.25">
      <c r="A3" s="114"/>
      <c r="B3" s="114"/>
      <c r="C3" s="114"/>
      <c r="D3" s="114"/>
      <c r="E3" s="116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"/>
      <c r="U3" s="1" t="s">
        <v>46</v>
      </c>
      <c r="V3" s="114"/>
      <c r="W3" s="114"/>
      <c r="X3" s="114"/>
      <c r="Y3" s="114"/>
      <c r="Z3" s="114"/>
      <c r="AA3" s="3"/>
    </row>
    <row r="4" spans="1:27" ht="14.1" customHeight="1" x14ac:dyDescent="0.25">
      <c r="A4" s="4">
        <f t="shared" ref="A4:A15" si="0">SUM(D4:J4)</f>
        <v>1</v>
      </c>
      <c r="B4" s="112" t="s">
        <v>8</v>
      </c>
      <c r="C4" s="112"/>
      <c r="D4" s="4"/>
      <c r="E4" s="5"/>
      <c r="F4" s="4"/>
      <c r="G4" s="5"/>
      <c r="H4" s="4"/>
      <c r="I4" s="5">
        <v>1</v>
      </c>
      <c r="J4" s="4"/>
      <c r="K4" s="4"/>
      <c r="L4" s="4"/>
      <c r="M4" s="4"/>
      <c r="N4" s="5">
        <v>7</v>
      </c>
      <c r="O4" s="5">
        <v>2</v>
      </c>
      <c r="P4" s="5">
        <v>5</v>
      </c>
      <c r="Q4" s="4">
        <v>28</v>
      </c>
      <c r="R4" s="56">
        <v>10169</v>
      </c>
      <c r="S4" s="4">
        <v>886</v>
      </c>
      <c r="T4" s="4">
        <v>7982</v>
      </c>
      <c r="U4" s="5">
        <v>214231</v>
      </c>
      <c r="V4" s="4">
        <v>0</v>
      </c>
      <c r="W4" s="5">
        <v>0</v>
      </c>
      <c r="X4" s="5">
        <v>4823</v>
      </c>
      <c r="Y4" s="4">
        <v>0</v>
      </c>
      <c r="Z4" s="4">
        <v>0</v>
      </c>
      <c r="AA4" s="3">
        <v>0</v>
      </c>
    </row>
    <row r="5" spans="1:27" ht="14.1" customHeight="1" x14ac:dyDescent="0.25">
      <c r="A5" s="4">
        <f t="shared" si="0"/>
        <v>0</v>
      </c>
      <c r="B5" s="112" t="s">
        <v>9</v>
      </c>
      <c r="C5" s="112"/>
      <c r="D5" s="4"/>
      <c r="E5" s="5"/>
      <c r="F5" s="4"/>
      <c r="G5" s="5"/>
      <c r="H5" s="4"/>
      <c r="I5" s="5"/>
      <c r="J5" s="4"/>
      <c r="K5" s="4"/>
      <c r="L5" s="4"/>
      <c r="M5" s="4"/>
      <c r="N5" s="5">
        <v>6</v>
      </c>
      <c r="O5" s="5">
        <v>3</v>
      </c>
      <c r="P5" s="5">
        <v>3</v>
      </c>
      <c r="Q5" s="4">
        <v>24</v>
      </c>
      <c r="R5" s="56">
        <v>8399</v>
      </c>
      <c r="S5" s="4">
        <v>1233</v>
      </c>
      <c r="T5" s="4">
        <v>6595</v>
      </c>
      <c r="U5" s="4">
        <v>233114</v>
      </c>
      <c r="V5" s="4"/>
      <c r="W5" s="5"/>
      <c r="X5" s="5">
        <v>5442</v>
      </c>
      <c r="Y5" s="4"/>
      <c r="Z5" s="4"/>
      <c r="AA5" s="3"/>
    </row>
    <row r="6" spans="1:27" ht="14.1" customHeight="1" x14ac:dyDescent="0.25">
      <c r="A6" s="4">
        <f t="shared" si="0"/>
        <v>0</v>
      </c>
      <c r="B6" s="112" t="s">
        <v>10</v>
      </c>
      <c r="C6" s="112"/>
      <c r="D6" s="4"/>
      <c r="E6" s="5"/>
      <c r="F6" s="4"/>
      <c r="G6" s="5"/>
      <c r="H6" s="4"/>
      <c r="I6" s="5"/>
      <c r="J6" s="4"/>
      <c r="K6" s="4"/>
      <c r="L6" s="4"/>
      <c r="M6" s="4"/>
      <c r="N6" s="5">
        <v>6</v>
      </c>
      <c r="O6" s="5">
        <v>3</v>
      </c>
      <c r="P6" s="5">
        <v>3</v>
      </c>
      <c r="Q6" s="4">
        <v>24</v>
      </c>
      <c r="R6" s="56">
        <v>8399</v>
      </c>
      <c r="S6" s="4">
        <v>1233</v>
      </c>
      <c r="T6" s="4">
        <v>6595</v>
      </c>
      <c r="U6" s="4">
        <v>233114</v>
      </c>
      <c r="V6" s="4"/>
      <c r="W6" s="5"/>
      <c r="X6" s="5">
        <v>5442</v>
      </c>
      <c r="Y6" s="4"/>
      <c r="Z6" s="4"/>
      <c r="AA6" s="3"/>
    </row>
    <row r="7" spans="1:27" ht="14.1" customHeight="1" x14ac:dyDescent="0.25">
      <c r="A7" s="4">
        <f t="shared" si="0"/>
        <v>0</v>
      </c>
      <c r="B7" s="112" t="s">
        <v>11</v>
      </c>
      <c r="C7" s="112"/>
      <c r="D7" s="4"/>
      <c r="E7" s="5"/>
      <c r="F7" s="4"/>
      <c r="G7" s="5"/>
      <c r="H7" s="4"/>
      <c r="I7" s="5"/>
      <c r="J7" s="4"/>
      <c r="K7" s="4"/>
      <c r="L7" s="4"/>
      <c r="M7" s="4"/>
      <c r="N7" s="5">
        <v>0</v>
      </c>
      <c r="O7" s="5">
        <v>0</v>
      </c>
      <c r="P7" s="5">
        <v>0</v>
      </c>
      <c r="Q7" s="4">
        <v>24</v>
      </c>
      <c r="R7" s="56">
        <v>8399</v>
      </c>
      <c r="S7" s="4">
        <v>1233</v>
      </c>
      <c r="T7" s="4">
        <v>6595</v>
      </c>
      <c r="U7" s="4">
        <v>233114</v>
      </c>
      <c r="V7" s="4"/>
      <c r="W7" s="5"/>
      <c r="X7" s="5">
        <v>5442</v>
      </c>
      <c r="Y7" s="4"/>
      <c r="Z7" s="4"/>
      <c r="AA7" s="3"/>
    </row>
    <row r="8" spans="1:27" ht="14.1" customHeight="1" x14ac:dyDescent="0.25">
      <c r="A8" s="4">
        <f t="shared" si="0"/>
        <v>0</v>
      </c>
      <c r="B8" s="112" t="s">
        <v>12</v>
      </c>
      <c r="C8" s="112"/>
      <c r="D8" s="4"/>
      <c r="E8" s="5"/>
      <c r="F8" s="4"/>
      <c r="G8" s="5"/>
      <c r="H8" s="4"/>
      <c r="I8" s="5"/>
      <c r="J8" s="4"/>
      <c r="K8" s="4"/>
      <c r="L8" s="4"/>
      <c r="M8" s="4"/>
      <c r="N8" s="5">
        <v>0</v>
      </c>
      <c r="O8" s="5">
        <v>0</v>
      </c>
      <c r="P8" s="5">
        <v>0</v>
      </c>
      <c r="Q8" s="4">
        <v>24</v>
      </c>
      <c r="R8" s="56">
        <v>8399</v>
      </c>
      <c r="S8" s="4">
        <v>1233</v>
      </c>
      <c r="T8" s="4">
        <v>6595</v>
      </c>
      <c r="U8" s="4">
        <v>233114</v>
      </c>
      <c r="V8" s="4"/>
      <c r="W8" s="5"/>
      <c r="X8" s="5">
        <v>5442</v>
      </c>
      <c r="Y8" s="4"/>
      <c r="Z8" s="4"/>
      <c r="AA8" s="3"/>
    </row>
    <row r="9" spans="1:27" ht="14.1" customHeight="1" x14ac:dyDescent="0.25">
      <c r="A9" s="4">
        <f t="shared" si="0"/>
        <v>0</v>
      </c>
      <c r="B9" s="112" t="s">
        <v>13</v>
      </c>
      <c r="C9" s="112"/>
      <c r="D9" s="4"/>
      <c r="E9" s="5"/>
      <c r="F9" s="4"/>
      <c r="G9" s="5"/>
      <c r="H9" s="4"/>
      <c r="I9" s="5"/>
      <c r="J9" s="4"/>
      <c r="K9" s="4"/>
      <c r="L9" s="4"/>
      <c r="M9" s="4"/>
      <c r="N9" s="5">
        <v>0</v>
      </c>
      <c r="O9" s="5">
        <v>0</v>
      </c>
      <c r="P9" s="5">
        <v>0</v>
      </c>
      <c r="Q9" s="4">
        <v>24</v>
      </c>
      <c r="R9" s="56">
        <v>8399</v>
      </c>
      <c r="S9" s="4">
        <v>1233</v>
      </c>
      <c r="T9" s="4">
        <v>6595</v>
      </c>
      <c r="U9" s="4">
        <v>233114</v>
      </c>
      <c r="V9" s="4"/>
      <c r="W9" s="5"/>
      <c r="X9" s="5">
        <v>5442</v>
      </c>
      <c r="Y9" s="4"/>
      <c r="Z9" s="4"/>
      <c r="AA9" s="3"/>
    </row>
    <row r="10" spans="1:27" ht="14.1" customHeight="1" x14ac:dyDescent="0.25">
      <c r="A10" s="4">
        <f t="shared" si="0"/>
        <v>0</v>
      </c>
      <c r="B10" s="112" t="s">
        <v>14</v>
      </c>
      <c r="C10" s="112"/>
      <c r="D10" s="4"/>
      <c r="E10" s="5"/>
      <c r="F10" s="4"/>
      <c r="G10" s="5"/>
      <c r="H10" s="4"/>
      <c r="I10" s="5"/>
      <c r="J10" s="4"/>
      <c r="K10" s="4"/>
      <c r="L10" s="4"/>
      <c r="M10" s="4"/>
      <c r="N10" s="5">
        <v>0</v>
      </c>
      <c r="O10" s="5">
        <v>0</v>
      </c>
      <c r="P10" s="5">
        <v>0</v>
      </c>
      <c r="Q10" s="4">
        <v>24</v>
      </c>
      <c r="R10" s="56">
        <v>8399</v>
      </c>
      <c r="S10" s="4">
        <v>1233</v>
      </c>
      <c r="T10" s="4">
        <v>6595</v>
      </c>
      <c r="U10" s="4">
        <v>233114</v>
      </c>
      <c r="V10" s="4"/>
      <c r="W10" s="5"/>
      <c r="X10" s="5">
        <v>5442</v>
      </c>
      <c r="Y10" s="4"/>
      <c r="Z10" s="4"/>
      <c r="AA10" s="3"/>
    </row>
    <row r="11" spans="1:27" ht="14.1" customHeight="1" x14ac:dyDescent="0.25">
      <c r="A11" s="4">
        <f t="shared" si="0"/>
        <v>0</v>
      </c>
      <c r="B11" s="112" t="s">
        <v>15</v>
      </c>
      <c r="C11" s="112"/>
      <c r="D11" s="4"/>
      <c r="E11" s="5"/>
      <c r="F11" s="4"/>
      <c r="G11" s="5"/>
      <c r="H11" s="4"/>
      <c r="I11" s="5"/>
      <c r="J11" s="4"/>
      <c r="K11" s="4"/>
      <c r="L11" s="4"/>
      <c r="M11" s="4"/>
      <c r="N11" s="5">
        <v>0</v>
      </c>
      <c r="O11" s="5">
        <v>0</v>
      </c>
      <c r="P11" s="5">
        <v>0</v>
      </c>
      <c r="Q11" s="4">
        <v>24</v>
      </c>
      <c r="R11" s="56">
        <v>8399</v>
      </c>
      <c r="S11" s="4">
        <v>1233</v>
      </c>
      <c r="T11" s="4">
        <v>6595</v>
      </c>
      <c r="U11" s="4">
        <v>233114</v>
      </c>
      <c r="V11" s="4"/>
      <c r="W11" s="5"/>
      <c r="X11" s="5">
        <v>5442</v>
      </c>
      <c r="Y11" s="4"/>
      <c r="Z11" s="4"/>
      <c r="AA11" s="3"/>
    </row>
    <row r="12" spans="1:27" ht="14.1" customHeight="1" x14ac:dyDescent="0.25">
      <c r="A12" s="4">
        <f t="shared" si="0"/>
        <v>0</v>
      </c>
      <c r="B12" s="112" t="s">
        <v>16</v>
      </c>
      <c r="C12" s="11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  <c r="R12" s="57"/>
      <c r="S12" s="5"/>
      <c r="T12" s="5"/>
      <c r="U12" s="5"/>
      <c r="V12" s="5"/>
      <c r="W12" s="5"/>
      <c r="X12" s="5"/>
      <c r="Y12" s="5"/>
      <c r="Z12" s="5"/>
      <c r="AA12" s="3"/>
    </row>
    <row r="13" spans="1:27" ht="14.1" customHeight="1" x14ac:dyDescent="0.25">
      <c r="A13" s="4">
        <f t="shared" si="0"/>
        <v>0</v>
      </c>
      <c r="B13" s="112" t="s">
        <v>17</v>
      </c>
      <c r="C13" s="11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57"/>
      <c r="S13" s="5"/>
      <c r="T13" s="5"/>
      <c r="U13" s="5"/>
      <c r="V13" s="5"/>
      <c r="W13" s="5"/>
      <c r="X13" s="5"/>
      <c r="Y13" s="5"/>
      <c r="Z13" s="5"/>
      <c r="AA13" s="3"/>
    </row>
    <row r="14" spans="1:27" ht="14.1" customHeight="1" x14ac:dyDescent="0.25">
      <c r="A14" s="4">
        <f t="shared" si="0"/>
        <v>0</v>
      </c>
      <c r="B14" s="112" t="s">
        <v>18</v>
      </c>
      <c r="C14" s="112"/>
      <c r="D14" s="6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  <c r="Q14" s="5"/>
      <c r="R14" s="57"/>
      <c r="S14" s="5"/>
      <c r="T14" s="5"/>
      <c r="U14" s="5"/>
      <c r="V14" s="5"/>
      <c r="W14" s="5"/>
      <c r="X14" s="5"/>
      <c r="Y14" s="5"/>
      <c r="Z14" s="5"/>
      <c r="AA14" s="3"/>
    </row>
    <row r="15" spans="1:27" ht="14.1" customHeight="1" x14ac:dyDescent="0.25">
      <c r="A15" s="4">
        <f t="shared" si="0"/>
        <v>0</v>
      </c>
      <c r="B15" s="112" t="s">
        <v>19</v>
      </c>
      <c r="C15" s="112"/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3"/>
    </row>
    <row r="16" spans="1:27" ht="14.1" customHeight="1" x14ac:dyDescent="0.25">
      <c r="A16" s="4">
        <f>AVERAGE(A4:A15)</f>
        <v>8.3333333333333329E-2</v>
      </c>
      <c r="B16" s="6" t="s">
        <v>41</v>
      </c>
      <c r="C16" s="4"/>
      <c r="D16" s="4">
        <f t="shared" ref="D16:Z16" si="1">SUM(D4:D15)</f>
        <v>0</v>
      </c>
      <c r="E16" s="4">
        <f t="shared" si="1"/>
        <v>0</v>
      </c>
      <c r="F16" s="4">
        <f t="shared" si="1"/>
        <v>0</v>
      </c>
      <c r="G16" s="4">
        <f t="shared" si="1"/>
        <v>0</v>
      </c>
      <c r="H16" s="4">
        <f t="shared" si="1"/>
        <v>0</v>
      </c>
      <c r="I16" s="4">
        <f t="shared" si="1"/>
        <v>1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19</v>
      </c>
      <c r="O16" s="4">
        <f>SUM(O4:O15)</f>
        <v>8</v>
      </c>
      <c r="P16" s="4">
        <f>SUM(P4:P15)</f>
        <v>11</v>
      </c>
      <c r="Q16" s="4">
        <f t="shared" si="1"/>
        <v>196</v>
      </c>
      <c r="R16" s="4">
        <f t="shared" si="1"/>
        <v>68962</v>
      </c>
      <c r="S16" s="4">
        <f>SUM(S4:S15)</f>
        <v>9517</v>
      </c>
      <c r="T16" s="4">
        <f>SUM(T4:T15)</f>
        <v>54147</v>
      </c>
      <c r="U16" s="4">
        <f>SUM(U4:U15)</f>
        <v>1846029</v>
      </c>
      <c r="V16" s="4">
        <f>SUM(V5:V15)</f>
        <v>0</v>
      </c>
      <c r="W16" s="4">
        <f t="shared" si="1"/>
        <v>0</v>
      </c>
      <c r="X16" s="4">
        <f>SUM(X4:X15)</f>
        <v>42917</v>
      </c>
      <c r="Y16" s="4">
        <v>1</v>
      </c>
      <c r="Z16" s="4">
        <f t="shared" si="1"/>
        <v>0</v>
      </c>
      <c r="AA16" s="3">
        <f>SUM(AA4:AA15)</f>
        <v>0</v>
      </c>
    </row>
    <row r="17" spans="1:27" ht="14.1" customHeight="1" x14ac:dyDescent="0.25">
      <c r="A17" s="4">
        <f>SUM(A4:A15)</f>
        <v>1</v>
      </c>
      <c r="B17" s="7" t="s">
        <v>2</v>
      </c>
      <c r="C17" s="4">
        <f>SUM(D16:L16,Q16:Z16)</f>
        <v>2021770</v>
      </c>
      <c r="D17" s="4"/>
      <c r="E17" s="112"/>
      <c r="F17" s="112"/>
      <c r="G17" s="4">
        <f>SUM(M16:N16)</f>
        <v>19</v>
      </c>
      <c r="H17" s="112" t="s">
        <v>21</v>
      </c>
      <c r="I17" s="112"/>
      <c r="J17" s="6"/>
      <c r="K17" s="113" t="s">
        <v>2</v>
      </c>
      <c r="L17" s="113"/>
      <c r="M17" s="113"/>
      <c r="N17" s="113"/>
      <c r="O17" s="113">
        <f>SUM(Q16:Z16,D16:L16)</f>
        <v>2021770</v>
      </c>
      <c r="P17" s="113"/>
      <c r="Q17" s="112"/>
      <c r="R17" s="112"/>
      <c r="S17" s="112"/>
      <c r="T17" s="6"/>
      <c r="U17" s="6"/>
      <c r="V17" s="4"/>
      <c r="W17" s="5"/>
      <c r="X17" s="5"/>
      <c r="Y17" s="4"/>
      <c r="Z17" s="4"/>
      <c r="AA17" s="3"/>
    </row>
    <row r="19" spans="1:27" x14ac:dyDescent="0.25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</row>
    <row r="20" spans="1:27" x14ac:dyDescent="0.25">
      <c r="A20" s="114" t="s">
        <v>22</v>
      </c>
      <c r="B20" s="114" t="s">
        <v>23</v>
      </c>
      <c r="C20" s="114"/>
      <c r="D20" s="114" t="s">
        <v>24</v>
      </c>
      <c r="E20" s="116" t="s">
        <v>35</v>
      </c>
      <c r="F20" s="114" t="s">
        <v>25</v>
      </c>
      <c r="G20" s="114" t="s">
        <v>26</v>
      </c>
      <c r="H20" s="114" t="s">
        <v>27</v>
      </c>
      <c r="I20" s="114" t="s">
        <v>28</v>
      </c>
      <c r="J20" s="114" t="s">
        <v>3</v>
      </c>
      <c r="K20" s="114" t="s">
        <v>4</v>
      </c>
      <c r="L20" s="114" t="s">
        <v>7</v>
      </c>
      <c r="M20" s="114" t="s">
        <v>37</v>
      </c>
      <c r="N20" s="114" t="s">
        <v>38</v>
      </c>
      <c r="O20" s="114" t="s">
        <v>0</v>
      </c>
      <c r="P20" s="114" t="s">
        <v>1</v>
      </c>
      <c r="Q20" s="114" t="s">
        <v>5</v>
      </c>
      <c r="R20" s="114" t="s">
        <v>36</v>
      </c>
      <c r="S20" s="114" t="s">
        <v>29</v>
      </c>
      <c r="T20" s="1" t="s">
        <v>39</v>
      </c>
      <c r="U20" s="1" t="s">
        <v>43</v>
      </c>
      <c r="V20" s="114" t="s">
        <v>30</v>
      </c>
      <c r="W20" s="114" t="s">
        <v>31</v>
      </c>
      <c r="X20" s="114" t="s">
        <v>32</v>
      </c>
      <c r="Y20" s="114" t="s">
        <v>33</v>
      </c>
      <c r="Z20" s="114" t="s">
        <v>34</v>
      </c>
      <c r="AA20" s="2" t="s">
        <v>40</v>
      </c>
    </row>
    <row r="21" spans="1:27" x14ac:dyDescent="0.25">
      <c r="A21" s="114"/>
      <c r="B21" s="114"/>
      <c r="C21" s="114"/>
      <c r="D21" s="114"/>
      <c r="E21" s="116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"/>
      <c r="U21" s="1" t="s">
        <v>44</v>
      </c>
      <c r="V21" s="114"/>
      <c r="W21" s="114"/>
      <c r="X21" s="114"/>
      <c r="Y21" s="114"/>
      <c r="Z21" s="114"/>
      <c r="AA21" s="3"/>
    </row>
    <row r="22" spans="1:27" x14ac:dyDescent="0.25">
      <c r="A22" s="4">
        <f t="shared" ref="A22:A33" si="2">SUM(D22:J22)</f>
        <v>0</v>
      </c>
      <c r="B22" s="112" t="s">
        <v>8</v>
      </c>
      <c r="C22" s="112"/>
      <c r="D22" s="4"/>
      <c r="E22" s="5"/>
      <c r="F22" s="4"/>
      <c r="G22" s="5"/>
      <c r="H22" s="4"/>
      <c r="I22" s="5"/>
      <c r="J22" s="4"/>
      <c r="K22" s="4"/>
      <c r="L22" s="4"/>
      <c r="M22" s="4"/>
      <c r="N22" s="5"/>
      <c r="O22" s="5"/>
      <c r="P22" s="5"/>
      <c r="Q22" s="4"/>
      <c r="R22" s="4"/>
      <c r="S22" s="4"/>
      <c r="T22" s="4"/>
      <c r="U22" s="4"/>
      <c r="V22" s="4"/>
      <c r="W22" s="5"/>
      <c r="X22" s="5"/>
      <c r="Y22" s="4"/>
      <c r="Z22" s="4"/>
      <c r="AA22" s="3"/>
    </row>
    <row r="23" spans="1:27" x14ac:dyDescent="0.25">
      <c r="A23" s="4">
        <f t="shared" si="2"/>
        <v>0</v>
      </c>
      <c r="B23" s="112" t="s">
        <v>9</v>
      </c>
      <c r="C23" s="112"/>
      <c r="D23" s="4"/>
      <c r="E23" s="5"/>
      <c r="F23" s="4"/>
      <c r="G23" s="5"/>
      <c r="H23" s="4"/>
      <c r="I23" s="5"/>
      <c r="J23" s="4"/>
      <c r="K23" s="4"/>
      <c r="L23" s="4"/>
      <c r="M23" s="4"/>
      <c r="N23" s="5"/>
      <c r="O23" s="5"/>
      <c r="P23" s="5"/>
      <c r="Q23" s="4"/>
      <c r="R23" s="4"/>
      <c r="S23" s="4"/>
      <c r="T23" s="4"/>
      <c r="U23" s="4"/>
      <c r="V23" s="4"/>
      <c r="W23" s="5"/>
      <c r="X23" s="5"/>
      <c r="Y23" s="4"/>
      <c r="Z23" s="4"/>
      <c r="AA23" s="3"/>
    </row>
    <row r="24" spans="1:27" x14ac:dyDescent="0.25">
      <c r="A24" s="4">
        <f t="shared" si="2"/>
        <v>0</v>
      </c>
      <c r="B24" s="112" t="s">
        <v>10</v>
      </c>
      <c r="C24" s="112"/>
      <c r="D24" s="4"/>
      <c r="E24" s="5"/>
      <c r="F24" s="4"/>
      <c r="G24" s="5"/>
      <c r="H24" s="4"/>
      <c r="I24" s="5"/>
      <c r="J24" s="4"/>
      <c r="K24" s="4"/>
      <c r="L24" s="4"/>
      <c r="M24" s="4"/>
      <c r="N24" s="5"/>
      <c r="O24" s="5"/>
      <c r="P24" s="5"/>
      <c r="Q24" s="4"/>
      <c r="R24" s="4"/>
      <c r="S24" s="4"/>
      <c r="T24" s="4"/>
      <c r="U24" s="4"/>
      <c r="V24" s="4"/>
      <c r="W24" s="5"/>
      <c r="X24" s="5"/>
      <c r="Y24" s="4"/>
      <c r="Z24" s="4"/>
      <c r="AA24" s="3"/>
    </row>
    <row r="25" spans="1:27" x14ac:dyDescent="0.25">
      <c r="A25" s="4">
        <f t="shared" si="2"/>
        <v>0</v>
      </c>
      <c r="B25" s="112" t="s">
        <v>11</v>
      </c>
      <c r="C25" s="112"/>
      <c r="D25" s="4"/>
      <c r="E25" s="5"/>
      <c r="F25" s="4"/>
      <c r="G25" s="5"/>
      <c r="H25" s="4"/>
      <c r="I25" s="5"/>
      <c r="J25" s="4"/>
      <c r="K25" s="4"/>
      <c r="L25" s="4"/>
      <c r="M25" s="4"/>
      <c r="N25" s="5"/>
      <c r="O25" s="5"/>
      <c r="P25" s="5"/>
      <c r="Q25" s="4"/>
      <c r="R25" s="4"/>
      <c r="S25" s="4"/>
      <c r="T25" s="4"/>
      <c r="U25" s="4"/>
      <c r="V25" s="4"/>
      <c r="W25" s="5"/>
      <c r="X25" s="5"/>
      <c r="Y25" s="4"/>
      <c r="Z25" s="4"/>
      <c r="AA25" s="3"/>
    </row>
    <row r="26" spans="1:27" x14ac:dyDescent="0.25">
      <c r="A26" s="4">
        <f t="shared" si="2"/>
        <v>0</v>
      </c>
      <c r="B26" s="112" t="s">
        <v>12</v>
      </c>
      <c r="C26" s="112"/>
      <c r="D26" s="4"/>
      <c r="E26" s="5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4"/>
      <c r="R26" s="4"/>
      <c r="S26" s="4"/>
      <c r="T26" s="4"/>
      <c r="U26" s="4"/>
      <c r="V26" s="4"/>
      <c r="W26" s="5"/>
      <c r="X26" s="5"/>
      <c r="Y26" s="4"/>
      <c r="Z26" s="4"/>
      <c r="AA26" s="3"/>
    </row>
    <row r="27" spans="1:27" x14ac:dyDescent="0.25">
      <c r="A27" s="4">
        <f t="shared" si="2"/>
        <v>0</v>
      </c>
      <c r="B27" s="112" t="s">
        <v>13</v>
      </c>
      <c r="C27" s="112"/>
      <c r="D27" s="21"/>
      <c r="E27" s="22"/>
      <c r="F27" s="21"/>
      <c r="G27" s="21"/>
      <c r="H27" s="21"/>
      <c r="I27" s="21"/>
      <c r="J27" s="21"/>
      <c r="K27" s="21"/>
      <c r="L27" s="21"/>
      <c r="M27" s="21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1"/>
      <c r="Z27" s="21"/>
      <c r="AA27" s="23"/>
    </row>
    <row r="28" spans="1:27" x14ac:dyDescent="0.25">
      <c r="A28" s="4">
        <f t="shared" si="2"/>
        <v>0</v>
      </c>
      <c r="B28" s="112" t="s">
        <v>14</v>
      </c>
      <c r="C28" s="11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3"/>
    </row>
    <row r="29" spans="1:27" x14ac:dyDescent="0.25">
      <c r="A29" s="4">
        <f t="shared" si="2"/>
        <v>0</v>
      </c>
      <c r="B29" s="112" t="s">
        <v>15</v>
      </c>
      <c r="C29" s="11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x14ac:dyDescent="0.25">
      <c r="A30" s="4">
        <f t="shared" si="2"/>
        <v>0</v>
      </c>
      <c r="B30" s="112" t="s">
        <v>16</v>
      </c>
      <c r="C30" s="112"/>
      <c r="D30" s="26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3"/>
    </row>
    <row r="31" spans="1:27" x14ac:dyDescent="0.25">
      <c r="A31" s="4">
        <f t="shared" si="2"/>
        <v>0</v>
      </c>
      <c r="B31" s="112" t="s">
        <v>17</v>
      </c>
      <c r="C31" s="11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3"/>
    </row>
    <row r="32" spans="1:27" x14ac:dyDescent="0.25">
      <c r="A32" s="4">
        <f t="shared" si="2"/>
        <v>0</v>
      </c>
      <c r="B32" s="112" t="s">
        <v>18</v>
      </c>
      <c r="C32" s="112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"/>
    </row>
    <row r="33" spans="1:27" x14ac:dyDescent="0.25">
      <c r="A33" s="4">
        <f t="shared" si="2"/>
        <v>0</v>
      </c>
      <c r="B33" s="112" t="s">
        <v>19</v>
      </c>
      <c r="C33" s="112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3"/>
    </row>
    <row r="34" spans="1:27" x14ac:dyDescent="0.25">
      <c r="A34" s="4">
        <f>AVERAGE(A22:A33)</f>
        <v>0</v>
      </c>
      <c r="B34" s="7" t="s">
        <v>23</v>
      </c>
      <c r="C34" s="4"/>
      <c r="D34" s="4">
        <f t="shared" ref="D34:N34" si="3">SUM(D22:D33)</f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  <c r="J34" s="4">
        <f t="shared" si="3"/>
        <v>0</v>
      </c>
      <c r="K34" s="4">
        <f t="shared" si="3"/>
        <v>0</v>
      </c>
      <c r="L34" s="4">
        <f t="shared" si="3"/>
        <v>0</v>
      </c>
      <c r="M34" s="4">
        <f t="shared" si="3"/>
        <v>0</v>
      </c>
      <c r="N34" s="4">
        <f t="shared" si="3"/>
        <v>0</v>
      </c>
      <c r="O34" s="4">
        <f>SUM(O22:O33)</f>
        <v>0</v>
      </c>
      <c r="P34" s="4">
        <f>SUM(P22:P33)</f>
        <v>0</v>
      </c>
      <c r="Q34" s="4">
        <f t="shared" ref="Q34:S34" si="4">SUM(Q22:Q33)</f>
        <v>0</v>
      </c>
      <c r="R34" s="4">
        <f t="shared" si="4"/>
        <v>0</v>
      </c>
      <c r="S34" s="4">
        <f t="shared" si="4"/>
        <v>0</v>
      </c>
      <c r="T34" s="4">
        <f>SUM(T22:T33)</f>
        <v>0</v>
      </c>
      <c r="U34" s="4">
        <f>SUM(U22:U33)</f>
        <v>0</v>
      </c>
      <c r="V34" s="4">
        <f t="shared" ref="V34:X34" si="5">SUM(V22:V33)</f>
        <v>0</v>
      </c>
      <c r="W34" s="4">
        <f t="shared" si="5"/>
        <v>0</v>
      </c>
      <c r="X34" s="4">
        <f t="shared" si="5"/>
        <v>0</v>
      </c>
      <c r="Y34" s="4">
        <f>SUM(Y22:Y33)</f>
        <v>0</v>
      </c>
      <c r="Z34" s="4">
        <f t="shared" ref="Z34" si="6">SUM(Z22:Z33)</f>
        <v>0</v>
      </c>
      <c r="AA34" s="3">
        <f>SUM(AA22:AA33)</f>
        <v>0</v>
      </c>
    </row>
    <row r="35" spans="1:27" x14ac:dyDescent="0.25">
      <c r="A35" s="4">
        <f>SUM(A22:A33)</f>
        <v>0</v>
      </c>
      <c r="B35" s="7" t="s">
        <v>2</v>
      </c>
      <c r="C35" s="4">
        <f>SUM(D34:I34,Q34:Z34)</f>
        <v>0</v>
      </c>
      <c r="D35" s="4" t="s">
        <v>6</v>
      </c>
      <c r="E35" s="112"/>
      <c r="F35" s="112"/>
      <c r="G35" s="4">
        <f>SUM(M34:N34)</f>
        <v>0</v>
      </c>
      <c r="H35" s="112" t="s">
        <v>21</v>
      </c>
      <c r="I35" s="112"/>
      <c r="J35" s="6"/>
      <c r="K35" s="113" t="s">
        <v>2</v>
      </c>
      <c r="L35" s="113"/>
      <c r="M35" s="113"/>
      <c r="N35" s="113"/>
      <c r="O35" s="113">
        <f>SUM(R34:Z34,D34:L34)</f>
        <v>0</v>
      </c>
      <c r="P35" s="113"/>
      <c r="Q35" s="112"/>
      <c r="R35" s="112"/>
      <c r="S35" s="112"/>
      <c r="T35" s="6"/>
      <c r="U35" s="6"/>
      <c r="V35" s="4"/>
      <c r="W35" s="5"/>
      <c r="X35" s="5"/>
      <c r="Y35" s="4"/>
      <c r="Z35" s="4"/>
      <c r="AA35" s="3"/>
    </row>
    <row r="37" spans="1:27" x14ac:dyDescent="0.25">
      <c r="A37" s="115" t="s">
        <v>60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</row>
    <row r="38" spans="1:27" x14ac:dyDescent="0.25">
      <c r="A38" s="114" t="s">
        <v>22</v>
      </c>
      <c r="B38" s="114" t="s">
        <v>23</v>
      </c>
      <c r="C38" s="114"/>
      <c r="D38" s="114" t="s">
        <v>24</v>
      </c>
      <c r="E38" s="116" t="s">
        <v>35</v>
      </c>
      <c r="F38" s="114" t="s">
        <v>25</v>
      </c>
      <c r="G38" s="114" t="s">
        <v>26</v>
      </c>
      <c r="H38" s="114" t="s">
        <v>27</v>
      </c>
      <c r="I38" s="114" t="s">
        <v>28</v>
      </c>
      <c r="J38" s="114" t="s">
        <v>3</v>
      </c>
      <c r="K38" s="114" t="s">
        <v>4</v>
      </c>
      <c r="L38" s="114" t="s">
        <v>7</v>
      </c>
      <c r="M38" s="114" t="s">
        <v>37</v>
      </c>
      <c r="N38" s="114" t="s">
        <v>38</v>
      </c>
      <c r="O38" s="114" t="s">
        <v>0</v>
      </c>
      <c r="P38" s="114" t="s">
        <v>1</v>
      </c>
      <c r="Q38" s="114" t="s">
        <v>5</v>
      </c>
      <c r="R38" s="114" t="s">
        <v>36</v>
      </c>
      <c r="S38" s="114" t="s">
        <v>29</v>
      </c>
      <c r="T38" s="1" t="s">
        <v>39</v>
      </c>
      <c r="U38" s="1" t="s">
        <v>43</v>
      </c>
      <c r="V38" s="114" t="s">
        <v>30</v>
      </c>
      <c r="W38" s="114" t="s">
        <v>31</v>
      </c>
      <c r="X38" s="114" t="s">
        <v>32</v>
      </c>
      <c r="Y38" s="114" t="s">
        <v>33</v>
      </c>
      <c r="Z38" s="114" t="s">
        <v>34</v>
      </c>
      <c r="AA38" s="2" t="s">
        <v>40</v>
      </c>
    </row>
    <row r="39" spans="1:27" x14ac:dyDescent="0.25">
      <c r="A39" s="114"/>
      <c r="B39" s="114"/>
      <c r="C39" s="114"/>
      <c r="D39" s="114"/>
      <c r="E39" s="116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"/>
      <c r="U39" s="1" t="s">
        <v>44</v>
      </c>
      <c r="V39" s="114"/>
      <c r="W39" s="114"/>
      <c r="X39" s="114"/>
      <c r="Y39" s="114"/>
      <c r="Z39" s="114"/>
      <c r="AA39" s="3"/>
    </row>
    <row r="40" spans="1:27" x14ac:dyDescent="0.25">
      <c r="A40" s="4">
        <f t="shared" ref="A40:A51" si="7">SUM(D40:J40)</f>
        <v>78228</v>
      </c>
      <c r="B40" s="112" t="s">
        <v>8</v>
      </c>
      <c r="C40" s="112"/>
      <c r="D40" s="97">
        <v>621</v>
      </c>
      <c r="E40" s="83">
        <v>3265</v>
      </c>
      <c r="F40" s="97">
        <v>64825</v>
      </c>
      <c r="G40" s="83">
        <v>3492</v>
      </c>
      <c r="H40" s="97">
        <v>629</v>
      </c>
      <c r="I40" s="83">
        <v>3461</v>
      </c>
      <c r="J40" s="97">
        <v>1935</v>
      </c>
      <c r="K40" s="97"/>
      <c r="L40" s="97"/>
      <c r="M40" s="97">
        <v>2241</v>
      </c>
      <c r="N40" s="83">
        <v>2956</v>
      </c>
      <c r="O40" s="83">
        <v>943</v>
      </c>
      <c r="P40" s="83">
        <v>1521</v>
      </c>
      <c r="Q40" s="97"/>
      <c r="R40" s="97">
        <v>47932</v>
      </c>
      <c r="S40" s="97">
        <v>5685</v>
      </c>
      <c r="T40" s="97">
        <v>2625</v>
      </c>
      <c r="U40" s="97"/>
      <c r="V40" s="83">
        <v>50</v>
      </c>
      <c r="W40" s="83"/>
      <c r="X40" s="97"/>
      <c r="Y40" s="97">
        <v>1926</v>
      </c>
      <c r="Z40" s="98"/>
      <c r="AA40" s="85">
        <v>36</v>
      </c>
    </row>
    <row r="41" spans="1:27" x14ac:dyDescent="0.25">
      <c r="A41" s="4">
        <f t="shared" si="7"/>
        <v>17430</v>
      </c>
      <c r="B41" s="112" t="s">
        <v>9</v>
      </c>
      <c r="C41" s="112"/>
      <c r="D41" s="97">
        <v>671</v>
      </c>
      <c r="E41" s="83">
        <v>3350</v>
      </c>
      <c r="F41" s="97">
        <v>3550</v>
      </c>
      <c r="G41" s="83">
        <v>3552</v>
      </c>
      <c r="H41" s="97">
        <v>705</v>
      </c>
      <c r="I41" s="83">
        <v>3547</v>
      </c>
      <c r="J41" s="97">
        <v>2055</v>
      </c>
      <c r="K41" s="97"/>
      <c r="L41" s="97"/>
      <c r="M41" s="97">
        <v>2347</v>
      </c>
      <c r="N41" s="83">
        <v>3055</v>
      </c>
      <c r="O41" s="83">
        <v>1037</v>
      </c>
      <c r="P41" s="83">
        <v>1601</v>
      </c>
      <c r="Q41" s="97"/>
      <c r="R41" s="97">
        <v>48095</v>
      </c>
      <c r="S41" s="97">
        <v>5759</v>
      </c>
      <c r="T41" s="97">
        <v>2706</v>
      </c>
      <c r="U41" s="97"/>
      <c r="V41" s="83">
        <v>50</v>
      </c>
      <c r="W41" s="83"/>
      <c r="X41" s="97"/>
      <c r="Y41" s="97">
        <v>22075</v>
      </c>
      <c r="Z41" s="99">
        <v>50</v>
      </c>
      <c r="AA41" s="85">
        <v>36</v>
      </c>
    </row>
    <row r="42" spans="1:27" x14ac:dyDescent="0.25">
      <c r="A42" s="4">
        <f t="shared" si="7"/>
        <v>17486</v>
      </c>
      <c r="B42" s="112" t="s">
        <v>10</v>
      </c>
      <c r="C42" s="112"/>
      <c r="D42" s="97">
        <v>675</v>
      </c>
      <c r="E42" s="83">
        <v>3360</v>
      </c>
      <c r="F42" s="97">
        <v>3560</v>
      </c>
      <c r="G42" s="83">
        <v>3563</v>
      </c>
      <c r="H42" s="97">
        <v>712</v>
      </c>
      <c r="I42" s="83">
        <v>3554</v>
      </c>
      <c r="J42" s="97">
        <v>2062</v>
      </c>
      <c r="K42" s="97"/>
      <c r="L42" s="97"/>
      <c r="M42" s="97">
        <v>2352</v>
      </c>
      <c r="N42" s="83">
        <v>3064</v>
      </c>
      <c r="O42" s="83">
        <v>1042</v>
      </c>
      <c r="P42" s="83">
        <v>1612</v>
      </c>
      <c r="Q42" s="97"/>
      <c r="R42" s="97">
        <v>48112</v>
      </c>
      <c r="S42" s="97">
        <v>5762</v>
      </c>
      <c r="T42" s="97">
        <v>2712</v>
      </c>
      <c r="U42" s="97"/>
      <c r="V42" s="83">
        <v>50</v>
      </c>
      <c r="W42" s="83"/>
      <c r="X42" s="97"/>
      <c r="Y42" s="97">
        <v>22082</v>
      </c>
      <c r="Z42" s="99">
        <v>50</v>
      </c>
      <c r="AA42" s="85">
        <v>36</v>
      </c>
    </row>
    <row r="43" spans="1:27" x14ac:dyDescent="0.25">
      <c r="A43" s="4">
        <f t="shared" si="7"/>
        <v>17486</v>
      </c>
      <c r="B43" s="112" t="s">
        <v>11</v>
      </c>
      <c r="C43" s="112"/>
      <c r="D43" s="97">
        <v>675</v>
      </c>
      <c r="E43" s="83">
        <v>3360</v>
      </c>
      <c r="F43" s="97">
        <v>3560</v>
      </c>
      <c r="G43" s="83">
        <v>3563</v>
      </c>
      <c r="H43" s="97">
        <v>712</v>
      </c>
      <c r="I43" s="83">
        <v>3554</v>
      </c>
      <c r="J43" s="97">
        <v>2062</v>
      </c>
      <c r="K43" s="97"/>
      <c r="L43" s="97"/>
      <c r="M43" s="97">
        <v>2352</v>
      </c>
      <c r="N43" s="83">
        <v>3064</v>
      </c>
      <c r="O43" s="83">
        <v>1042</v>
      </c>
      <c r="P43" s="83">
        <v>1612</v>
      </c>
      <c r="Q43" s="97"/>
      <c r="R43" s="97">
        <v>48112</v>
      </c>
      <c r="S43" s="97">
        <v>5762</v>
      </c>
      <c r="T43" s="97">
        <v>2712</v>
      </c>
      <c r="U43" s="97"/>
      <c r="V43" s="83">
        <v>50</v>
      </c>
      <c r="W43" s="83"/>
      <c r="X43" s="97"/>
      <c r="Y43" s="97">
        <v>22082</v>
      </c>
      <c r="Z43" s="99">
        <v>50</v>
      </c>
      <c r="AA43" s="85">
        <v>36</v>
      </c>
    </row>
    <row r="44" spans="1:27" x14ac:dyDescent="0.25">
      <c r="A44" s="4">
        <f t="shared" si="7"/>
        <v>17486</v>
      </c>
      <c r="B44" s="112" t="s">
        <v>12</v>
      </c>
      <c r="C44" s="112"/>
      <c r="D44" s="97">
        <v>675</v>
      </c>
      <c r="E44" s="83">
        <v>3360</v>
      </c>
      <c r="F44" s="97">
        <v>3560</v>
      </c>
      <c r="G44" s="83">
        <v>3563</v>
      </c>
      <c r="H44" s="97">
        <v>712</v>
      </c>
      <c r="I44" s="83">
        <v>3554</v>
      </c>
      <c r="J44" s="97">
        <v>2062</v>
      </c>
      <c r="K44" s="97"/>
      <c r="L44" s="97"/>
      <c r="M44" s="97">
        <v>2352</v>
      </c>
      <c r="N44" s="83">
        <v>3064</v>
      </c>
      <c r="O44" s="83">
        <v>1042</v>
      </c>
      <c r="P44" s="83">
        <v>1612</v>
      </c>
      <c r="Q44" s="97"/>
      <c r="R44" s="97">
        <v>48112</v>
      </c>
      <c r="S44" s="97">
        <v>5762</v>
      </c>
      <c r="T44" s="97">
        <v>2712</v>
      </c>
      <c r="U44" s="97"/>
      <c r="V44" s="83">
        <v>50</v>
      </c>
      <c r="W44" s="83"/>
      <c r="X44" s="97"/>
      <c r="Y44" s="97">
        <v>22082</v>
      </c>
      <c r="Z44" s="99">
        <v>50</v>
      </c>
      <c r="AA44" s="85">
        <v>36</v>
      </c>
    </row>
    <row r="45" spans="1:27" x14ac:dyDescent="0.25">
      <c r="A45" s="4">
        <f t="shared" si="7"/>
        <v>17486</v>
      </c>
      <c r="B45" s="112" t="s">
        <v>13</v>
      </c>
      <c r="C45" s="112"/>
      <c r="D45" s="97">
        <v>675</v>
      </c>
      <c r="E45" s="83">
        <v>3360</v>
      </c>
      <c r="F45" s="97">
        <v>3560</v>
      </c>
      <c r="G45" s="83">
        <v>3563</v>
      </c>
      <c r="H45" s="97">
        <v>712</v>
      </c>
      <c r="I45" s="83">
        <v>3554</v>
      </c>
      <c r="J45" s="97">
        <v>2062</v>
      </c>
      <c r="K45" s="97"/>
      <c r="L45" s="97"/>
      <c r="M45" s="97">
        <v>2352</v>
      </c>
      <c r="N45" s="83">
        <v>3064</v>
      </c>
      <c r="O45" s="83">
        <v>1042</v>
      </c>
      <c r="P45" s="83">
        <v>1612</v>
      </c>
      <c r="Q45" s="97"/>
      <c r="R45" s="97">
        <v>48112</v>
      </c>
      <c r="S45" s="97">
        <v>5762</v>
      </c>
      <c r="T45" s="97">
        <v>2712</v>
      </c>
      <c r="U45" s="97"/>
      <c r="V45" s="83">
        <v>50</v>
      </c>
      <c r="W45" s="83"/>
      <c r="X45" s="97"/>
      <c r="Y45" s="97">
        <v>22082</v>
      </c>
      <c r="Z45" s="99">
        <v>50</v>
      </c>
      <c r="AA45" s="85">
        <v>36</v>
      </c>
    </row>
    <row r="46" spans="1:27" x14ac:dyDescent="0.25">
      <c r="A46" s="4">
        <f t="shared" si="7"/>
        <v>17486</v>
      </c>
      <c r="B46" s="112" t="s">
        <v>14</v>
      </c>
      <c r="C46" s="112"/>
      <c r="D46" s="97">
        <v>675</v>
      </c>
      <c r="E46" s="83">
        <v>3360</v>
      </c>
      <c r="F46" s="97">
        <v>3560</v>
      </c>
      <c r="G46" s="83">
        <v>3563</v>
      </c>
      <c r="H46" s="97">
        <v>712</v>
      </c>
      <c r="I46" s="83">
        <v>3554</v>
      </c>
      <c r="J46" s="97">
        <v>2062</v>
      </c>
      <c r="K46" s="97"/>
      <c r="L46" s="97"/>
      <c r="M46" s="97">
        <v>2352</v>
      </c>
      <c r="N46" s="83">
        <v>3064</v>
      </c>
      <c r="O46" s="83">
        <v>1042</v>
      </c>
      <c r="P46" s="83">
        <v>1612</v>
      </c>
      <c r="Q46" s="97"/>
      <c r="R46" s="97">
        <v>48112</v>
      </c>
      <c r="S46" s="97">
        <v>5762</v>
      </c>
      <c r="T46" s="97">
        <v>2712</v>
      </c>
      <c r="U46" s="97"/>
      <c r="V46" s="83">
        <v>50</v>
      </c>
      <c r="W46" s="83"/>
      <c r="X46" s="97"/>
      <c r="Y46" s="97">
        <v>22082</v>
      </c>
      <c r="Z46" s="99">
        <v>50</v>
      </c>
      <c r="AA46" s="85">
        <v>36</v>
      </c>
    </row>
    <row r="47" spans="1:27" x14ac:dyDescent="0.25">
      <c r="A47" s="4">
        <f t="shared" si="7"/>
        <v>17486</v>
      </c>
      <c r="B47" s="112" t="s">
        <v>15</v>
      </c>
      <c r="C47" s="112"/>
      <c r="D47" s="97">
        <v>675</v>
      </c>
      <c r="E47" s="83">
        <v>3360</v>
      </c>
      <c r="F47" s="97">
        <v>3560</v>
      </c>
      <c r="G47" s="83">
        <v>3563</v>
      </c>
      <c r="H47" s="97">
        <v>712</v>
      </c>
      <c r="I47" s="83">
        <v>3554</v>
      </c>
      <c r="J47" s="97">
        <v>2062</v>
      </c>
      <c r="K47" s="97"/>
      <c r="L47" s="97"/>
      <c r="M47" s="97">
        <v>2352</v>
      </c>
      <c r="N47" s="83">
        <v>3064</v>
      </c>
      <c r="O47" s="83">
        <v>1042</v>
      </c>
      <c r="P47" s="83">
        <v>1612</v>
      </c>
      <c r="Q47" s="97"/>
      <c r="R47" s="97">
        <v>48112</v>
      </c>
      <c r="S47" s="97">
        <v>5762</v>
      </c>
      <c r="T47" s="97">
        <v>2712</v>
      </c>
      <c r="U47" s="97"/>
      <c r="V47" s="83">
        <v>50</v>
      </c>
      <c r="W47" s="83"/>
      <c r="X47" s="97"/>
      <c r="Y47" s="97">
        <v>22082</v>
      </c>
      <c r="Z47" s="99">
        <v>50</v>
      </c>
      <c r="AA47" s="85">
        <v>36</v>
      </c>
    </row>
    <row r="48" spans="1:27" x14ac:dyDescent="0.25">
      <c r="A48" s="4">
        <f t="shared" si="7"/>
        <v>0</v>
      </c>
      <c r="B48" s="112" t="s">
        <v>16</v>
      </c>
      <c r="C48" s="112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4"/>
      <c r="Z48" s="85"/>
      <c r="AA48" s="85"/>
    </row>
    <row r="49" spans="1:27" x14ac:dyDescent="0.25">
      <c r="A49" s="4">
        <f t="shared" si="7"/>
        <v>0</v>
      </c>
      <c r="B49" s="112" t="s">
        <v>17</v>
      </c>
      <c r="C49" s="112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4"/>
      <c r="Z49" s="85"/>
      <c r="AA49" s="85"/>
    </row>
    <row r="50" spans="1:27" x14ac:dyDescent="0.25">
      <c r="A50" s="4">
        <f t="shared" si="7"/>
        <v>0</v>
      </c>
      <c r="B50" s="112" t="s">
        <v>18</v>
      </c>
      <c r="C50" s="11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4"/>
      <c r="Z50" s="85"/>
      <c r="AA50" s="85"/>
    </row>
    <row r="51" spans="1:27" x14ac:dyDescent="0.25">
      <c r="A51" s="4">
        <f t="shared" si="7"/>
        <v>0</v>
      </c>
      <c r="B51" s="112" t="s">
        <v>19</v>
      </c>
      <c r="C51" s="112"/>
      <c r="D51" s="3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31"/>
      <c r="AA51" s="92"/>
    </row>
    <row r="52" spans="1:27" x14ac:dyDescent="0.25">
      <c r="A52" s="4">
        <f>AVERAGE(A40:A51)</f>
        <v>16714.5</v>
      </c>
      <c r="B52" s="7" t="s">
        <v>23</v>
      </c>
      <c r="C52" s="4"/>
      <c r="D52" s="4">
        <f t="shared" ref="D52:N52" si="8">SUM(D40:D51)</f>
        <v>5342</v>
      </c>
      <c r="E52" s="4">
        <f t="shared" si="8"/>
        <v>26775</v>
      </c>
      <c r="F52" s="4">
        <f t="shared" si="8"/>
        <v>89735</v>
      </c>
      <c r="G52" s="4">
        <f t="shared" si="8"/>
        <v>28422</v>
      </c>
      <c r="H52" s="4">
        <f t="shared" si="8"/>
        <v>5606</v>
      </c>
      <c r="I52" s="4">
        <f t="shared" si="8"/>
        <v>28332</v>
      </c>
      <c r="J52" s="4">
        <f t="shared" si="8"/>
        <v>16362</v>
      </c>
      <c r="K52" s="4">
        <f t="shared" si="8"/>
        <v>0</v>
      </c>
      <c r="L52" s="4">
        <f t="shared" si="8"/>
        <v>0</v>
      </c>
      <c r="M52" s="4">
        <f t="shared" si="8"/>
        <v>18700</v>
      </c>
      <c r="N52" s="4">
        <f t="shared" si="8"/>
        <v>24395</v>
      </c>
      <c r="O52" s="4">
        <f>SUM(O40:O51)</f>
        <v>8232</v>
      </c>
      <c r="P52" s="4">
        <f>SUM(P40:P51)</f>
        <v>12794</v>
      </c>
      <c r="Q52" s="4">
        <f t="shared" ref="Q52:S52" si="9">SUM(Q40:Q51)</f>
        <v>0</v>
      </c>
      <c r="R52" s="4">
        <f t="shared" si="9"/>
        <v>384699</v>
      </c>
      <c r="S52" s="4">
        <f t="shared" si="9"/>
        <v>46016</v>
      </c>
      <c r="T52" s="4">
        <f>SUM(T40:T51)</f>
        <v>21603</v>
      </c>
      <c r="U52" s="4">
        <f>SUM(U40:U51)</f>
        <v>0</v>
      </c>
      <c r="V52" s="4">
        <f t="shared" ref="V52:X52" si="10">SUM(V40:V51)</f>
        <v>400</v>
      </c>
      <c r="W52" s="4">
        <f t="shared" si="10"/>
        <v>0</v>
      </c>
      <c r="X52" s="4">
        <f t="shared" si="10"/>
        <v>0</v>
      </c>
      <c r="Y52" s="4">
        <f>SUM(Y40:Y51)</f>
        <v>156493</v>
      </c>
      <c r="Z52" s="4">
        <f t="shared" ref="Z52" si="11">SUM(Z40:Z51)</f>
        <v>350</v>
      </c>
      <c r="AA52" s="3">
        <f>SUM(AA40:AA51)</f>
        <v>288</v>
      </c>
    </row>
    <row r="53" spans="1:27" x14ac:dyDescent="0.25">
      <c r="A53" s="4">
        <f>SUM(A40:A51)</f>
        <v>200574</v>
      </c>
      <c r="B53" s="7" t="s">
        <v>2</v>
      </c>
      <c r="C53" s="4">
        <f>SUM(D52:I52,Q52:Z52)</f>
        <v>793773</v>
      </c>
      <c r="D53" s="4" t="s">
        <v>6</v>
      </c>
      <c r="E53" s="112"/>
      <c r="F53" s="112"/>
      <c r="G53" s="4">
        <f>SUM(M52:N52)</f>
        <v>43095</v>
      </c>
      <c r="H53" s="112" t="s">
        <v>21</v>
      </c>
      <c r="I53" s="112"/>
      <c r="J53" s="6"/>
      <c r="K53" s="113" t="s">
        <v>2</v>
      </c>
      <c r="L53" s="113"/>
      <c r="M53" s="113"/>
      <c r="N53" s="113"/>
      <c r="O53" s="113">
        <f>SUM(R52:Z52,D52:L52)</f>
        <v>810135</v>
      </c>
      <c r="P53" s="113"/>
      <c r="Q53" s="112"/>
      <c r="R53" s="112"/>
      <c r="S53" s="112"/>
      <c r="T53" s="6"/>
      <c r="U53" s="6"/>
      <c r="V53" s="4"/>
      <c r="W53" s="5"/>
      <c r="X53" s="5"/>
      <c r="Y53" s="4"/>
      <c r="Z53" s="4"/>
      <c r="AA53" s="3"/>
    </row>
    <row r="55" spans="1:27" x14ac:dyDescent="0.25">
      <c r="A55" s="115" t="s">
        <v>55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</row>
    <row r="56" spans="1:27" x14ac:dyDescent="0.25">
      <c r="A56" s="114" t="s">
        <v>22</v>
      </c>
      <c r="B56" s="114" t="s">
        <v>23</v>
      </c>
      <c r="C56" s="114"/>
      <c r="D56" s="114" t="s">
        <v>24</v>
      </c>
      <c r="E56" s="116" t="s">
        <v>35</v>
      </c>
      <c r="F56" s="114" t="s">
        <v>25</v>
      </c>
      <c r="G56" s="114" t="s">
        <v>26</v>
      </c>
      <c r="H56" s="114" t="s">
        <v>27</v>
      </c>
      <c r="I56" s="114" t="s">
        <v>28</v>
      </c>
      <c r="J56" s="114" t="s">
        <v>3</v>
      </c>
      <c r="K56" s="114" t="s">
        <v>4</v>
      </c>
      <c r="L56" s="114" t="s">
        <v>7</v>
      </c>
      <c r="M56" s="114" t="s">
        <v>37</v>
      </c>
      <c r="N56" s="114" t="s">
        <v>38</v>
      </c>
      <c r="O56" s="114" t="s">
        <v>0</v>
      </c>
      <c r="P56" s="114" t="s">
        <v>1</v>
      </c>
      <c r="Q56" s="114" t="s">
        <v>5</v>
      </c>
      <c r="R56" s="114" t="s">
        <v>36</v>
      </c>
      <c r="S56" s="114" t="s">
        <v>29</v>
      </c>
      <c r="T56" s="1" t="s">
        <v>39</v>
      </c>
      <c r="U56" s="1" t="s">
        <v>43</v>
      </c>
      <c r="V56" s="114" t="s">
        <v>30</v>
      </c>
      <c r="W56" s="114" t="s">
        <v>31</v>
      </c>
      <c r="X56" s="114" t="s">
        <v>32</v>
      </c>
      <c r="Y56" s="114" t="s">
        <v>33</v>
      </c>
      <c r="Z56" s="114" t="s">
        <v>34</v>
      </c>
      <c r="AA56" s="2" t="s">
        <v>40</v>
      </c>
    </row>
    <row r="57" spans="1:27" x14ac:dyDescent="0.25">
      <c r="A57" s="114"/>
      <c r="B57" s="114"/>
      <c r="C57" s="114"/>
      <c r="D57" s="114"/>
      <c r="E57" s="116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"/>
      <c r="U57" s="1" t="s">
        <v>46</v>
      </c>
      <c r="V57" s="114"/>
      <c r="W57" s="114"/>
      <c r="X57" s="114"/>
      <c r="Y57" s="114"/>
      <c r="Z57" s="114"/>
      <c r="AA57" s="3"/>
    </row>
    <row r="58" spans="1:27" ht="14.4" x14ac:dyDescent="0.25">
      <c r="A58" s="4">
        <f t="shared" ref="A58:A69" si="12">SUM(D58:J58)</f>
        <v>0</v>
      </c>
      <c r="B58" s="112" t="s">
        <v>8</v>
      </c>
      <c r="C58" s="112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</row>
    <row r="59" spans="1:27" ht="14.4" x14ac:dyDescent="0.25">
      <c r="A59" s="4">
        <f t="shared" si="12"/>
        <v>0</v>
      </c>
      <c r="B59" s="112" t="s">
        <v>9</v>
      </c>
      <c r="C59" s="112"/>
      <c r="D59" s="72"/>
      <c r="E59" s="72"/>
      <c r="F59" s="72"/>
      <c r="G59" s="72"/>
      <c r="H59" s="72"/>
      <c r="I59" s="72"/>
      <c r="J59" s="72"/>
      <c r="K59" s="72"/>
      <c r="L59" s="72"/>
      <c r="M59" s="69"/>
      <c r="N59" s="72"/>
      <c r="O59" s="72"/>
      <c r="P59" s="72"/>
      <c r="Q59" s="72"/>
      <c r="R59" s="72"/>
      <c r="S59" s="72"/>
      <c r="T59" s="72"/>
      <c r="U59" s="72"/>
      <c r="V59" s="72"/>
      <c r="W59" s="69"/>
      <c r="X59" s="72"/>
      <c r="Y59" s="72"/>
      <c r="Z59" s="72"/>
      <c r="AA59" s="72"/>
    </row>
    <row r="60" spans="1:27" ht="14.4" x14ac:dyDescent="0.25">
      <c r="A60" s="4">
        <f t="shared" si="12"/>
        <v>0</v>
      </c>
      <c r="B60" s="112" t="s">
        <v>10</v>
      </c>
      <c r="C60" s="112"/>
      <c r="D60" s="72"/>
      <c r="E60" s="73"/>
      <c r="F60" s="73"/>
      <c r="G60" s="72"/>
      <c r="H60" s="73"/>
      <c r="I60" s="73"/>
      <c r="J60" s="73"/>
      <c r="K60" s="72"/>
      <c r="L60" s="72"/>
      <c r="M60" s="72"/>
      <c r="N60" s="72"/>
      <c r="O60" s="72"/>
      <c r="P60" s="72"/>
      <c r="Q60" s="73"/>
      <c r="R60" s="73"/>
      <c r="S60" s="73"/>
      <c r="T60" s="73"/>
      <c r="U60" s="72"/>
      <c r="V60" s="72"/>
      <c r="W60" s="70"/>
      <c r="X60" s="70"/>
      <c r="Y60" s="72"/>
      <c r="Z60" s="72"/>
      <c r="AA60" s="71"/>
    </row>
    <row r="61" spans="1:27" ht="14.4" x14ac:dyDescent="0.25">
      <c r="A61" s="4">
        <f t="shared" si="12"/>
        <v>0</v>
      </c>
      <c r="B61" s="112" t="s">
        <v>11</v>
      </c>
      <c r="C61" s="112"/>
      <c r="D61" s="76"/>
      <c r="E61" s="77"/>
      <c r="F61" s="77"/>
      <c r="G61" s="76"/>
      <c r="H61" s="77"/>
      <c r="I61" s="77"/>
      <c r="J61" s="77"/>
      <c r="K61" s="76"/>
      <c r="L61" s="76"/>
      <c r="M61" s="76"/>
      <c r="N61" s="76"/>
      <c r="O61" s="76"/>
      <c r="P61" s="76"/>
      <c r="Q61" s="77"/>
      <c r="R61" s="77"/>
      <c r="S61" s="77"/>
      <c r="T61" s="77"/>
      <c r="U61" s="76"/>
      <c r="V61" s="76"/>
      <c r="W61" s="74"/>
      <c r="X61" s="74"/>
      <c r="Y61" s="76"/>
      <c r="Z61" s="76"/>
      <c r="AA61" s="75"/>
    </row>
    <row r="62" spans="1:27" x14ac:dyDescent="0.25">
      <c r="A62" s="4">
        <f t="shared" si="12"/>
        <v>0</v>
      </c>
      <c r="B62" s="112" t="s">
        <v>12</v>
      </c>
      <c r="C62" s="112"/>
      <c r="D62" s="54"/>
      <c r="E62" s="52"/>
      <c r="F62" s="54"/>
      <c r="G62" s="54"/>
      <c r="H62" s="54"/>
      <c r="I62" s="54"/>
      <c r="J62" s="54"/>
      <c r="K62" s="54"/>
      <c r="L62" s="54"/>
      <c r="M62" s="54"/>
      <c r="N62" s="52"/>
      <c r="O62" s="52"/>
      <c r="P62" s="52"/>
      <c r="Q62" s="54"/>
      <c r="R62" s="54"/>
      <c r="S62" s="54"/>
      <c r="T62" s="54"/>
      <c r="U62" s="21"/>
      <c r="V62" s="21"/>
      <c r="W62" s="54"/>
      <c r="X62" s="52"/>
      <c r="Y62" s="52"/>
      <c r="Z62" s="54"/>
      <c r="AA62" s="54"/>
    </row>
    <row r="63" spans="1:27" x14ac:dyDescent="0.25">
      <c r="A63" s="4">
        <f t="shared" si="12"/>
        <v>0</v>
      </c>
      <c r="B63" s="112" t="s">
        <v>13</v>
      </c>
      <c r="C63" s="112"/>
      <c r="D63" s="21"/>
      <c r="E63" s="22"/>
      <c r="F63" s="21"/>
      <c r="G63" s="21"/>
      <c r="H63" s="21"/>
      <c r="I63" s="21"/>
      <c r="J63" s="21"/>
      <c r="K63" s="21"/>
      <c r="L63" s="21"/>
      <c r="M63" s="21"/>
      <c r="N63" s="22"/>
      <c r="O63" s="22"/>
      <c r="P63" s="22"/>
      <c r="Q63" s="21"/>
      <c r="R63" s="21"/>
      <c r="S63" s="21"/>
      <c r="T63" s="21"/>
      <c r="U63" s="21"/>
      <c r="V63" s="21"/>
      <c r="W63" s="21"/>
      <c r="X63" s="22"/>
      <c r="Y63" s="22"/>
      <c r="Z63" s="21"/>
      <c r="AA63" s="21"/>
    </row>
    <row r="64" spans="1:27" x14ac:dyDescent="0.25">
      <c r="A64" s="4">
        <f t="shared" si="12"/>
        <v>0</v>
      </c>
      <c r="B64" s="112" t="s">
        <v>14</v>
      </c>
      <c r="C64" s="112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8"/>
    </row>
    <row r="65" spans="1:27" x14ac:dyDescent="0.25">
      <c r="A65" s="4">
        <f t="shared" si="12"/>
        <v>0</v>
      </c>
      <c r="B65" s="112" t="s">
        <v>15</v>
      </c>
      <c r="C65" s="112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78"/>
    </row>
    <row r="66" spans="1:27" x14ac:dyDescent="0.25">
      <c r="A66" s="4">
        <f t="shared" si="12"/>
        <v>0</v>
      </c>
      <c r="B66" s="112" t="s">
        <v>16</v>
      </c>
      <c r="C66" s="112"/>
      <c r="D66" s="26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</row>
    <row r="67" spans="1:27" x14ac:dyDescent="0.25">
      <c r="A67" s="4">
        <f t="shared" si="12"/>
        <v>0</v>
      </c>
      <c r="B67" s="112" t="s">
        <v>17</v>
      </c>
      <c r="C67" s="11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3"/>
    </row>
    <row r="68" spans="1:27" x14ac:dyDescent="0.25">
      <c r="A68" s="4">
        <f t="shared" si="12"/>
        <v>0</v>
      </c>
      <c r="B68" s="112" t="s">
        <v>18</v>
      </c>
      <c r="C68" s="112"/>
      <c r="D68" s="46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22"/>
      <c r="T68" s="22"/>
      <c r="U68" s="22"/>
      <c r="V68" s="22"/>
      <c r="W68" s="22"/>
      <c r="X68" s="22"/>
      <c r="Y68" s="22"/>
      <c r="Z68" s="22"/>
      <c r="AA68" s="23"/>
    </row>
    <row r="69" spans="1:27" x14ac:dyDescent="0.25">
      <c r="A69" s="4">
        <f t="shared" si="12"/>
        <v>0</v>
      </c>
      <c r="B69" s="112" t="s">
        <v>19</v>
      </c>
      <c r="C69" s="112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3"/>
    </row>
    <row r="70" spans="1:27" x14ac:dyDescent="0.25">
      <c r="A70" s="4">
        <f>AVERAGE(A58:A69)</f>
        <v>0</v>
      </c>
      <c r="B70" s="7" t="s">
        <v>23</v>
      </c>
      <c r="C70" s="4"/>
      <c r="D70" s="4">
        <f t="shared" ref="D70:N70" si="13">SUM(D58:D69)</f>
        <v>0</v>
      </c>
      <c r="E70" s="4">
        <f t="shared" si="13"/>
        <v>0</v>
      </c>
      <c r="F70" s="4">
        <f t="shared" si="13"/>
        <v>0</v>
      </c>
      <c r="G70" s="4">
        <f t="shared" si="13"/>
        <v>0</v>
      </c>
      <c r="H70" s="4">
        <f t="shared" si="13"/>
        <v>0</v>
      </c>
      <c r="I70" s="4">
        <f t="shared" si="13"/>
        <v>0</v>
      </c>
      <c r="J70" s="4">
        <f t="shared" si="13"/>
        <v>0</v>
      </c>
      <c r="K70" s="4">
        <f t="shared" si="13"/>
        <v>0</v>
      </c>
      <c r="L70" s="4">
        <f t="shared" si="13"/>
        <v>0</v>
      </c>
      <c r="M70" s="4">
        <f t="shared" si="13"/>
        <v>0</v>
      </c>
      <c r="N70" s="4">
        <f t="shared" si="13"/>
        <v>0</v>
      </c>
      <c r="O70" s="4">
        <f>SUM(O58:O69)</f>
        <v>0</v>
      </c>
      <c r="P70" s="4">
        <f>SUM(P58:P69)</f>
        <v>0</v>
      </c>
      <c r="Q70" s="4">
        <f t="shared" ref="Q70:S70" si="14">SUM(Q58:Q69)</f>
        <v>0</v>
      </c>
      <c r="R70" s="4">
        <f t="shared" si="14"/>
        <v>0</v>
      </c>
      <c r="S70" s="4">
        <f t="shared" si="14"/>
        <v>0</v>
      </c>
      <c r="T70" s="4">
        <f>SUM(T58:T69)</f>
        <v>0</v>
      </c>
      <c r="U70" s="4">
        <f>SUM(U58:U69)</f>
        <v>0</v>
      </c>
      <c r="V70" s="4">
        <f t="shared" ref="V70:X70" si="15">SUM(V58:V69)</f>
        <v>0</v>
      </c>
      <c r="W70" s="4">
        <f t="shared" si="15"/>
        <v>0</v>
      </c>
      <c r="X70" s="4">
        <f t="shared" si="15"/>
        <v>0</v>
      </c>
      <c r="Y70" s="4">
        <f>SUM(Y58:Y69)</f>
        <v>0</v>
      </c>
      <c r="Z70" s="4">
        <f t="shared" ref="Z70" si="16">SUM(Z58:Z69)</f>
        <v>0</v>
      </c>
      <c r="AA70" s="3">
        <f>SUM(AA58:AA69)</f>
        <v>0</v>
      </c>
    </row>
    <row r="71" spans="1:27" x14ac:dyDescent="0.25">
      <c r="A71" s="4">
        <f>SUM(A58:A69)</f>
        <v>0</v>
      </c>
      <c r="B71" s="7" t="s">
        <v>2</v>
      </c>
      <c r="C71" s="4">
        <f>SUM(D70:I70,Q70:Z70)</f>
        <v>0</v>
      </c>
      <c r="D71" s="4" t="s">
        <v>6</v>
      </c>
      <c r="E71" s="112"/>
      <c r="F71" s="112"/>
      <c r="G71" s="4">
        <f>SUM(M70:N70)</f>
        <v>0</v>
      </c>
      <c r="H71" s="112" t="s">
        <v>21</v>
      </c>
      <c r="I71" s="112"/>
      <c r="J71" s="6"/>
      <c r="K71" s="113" t="s">
        <v>2</v>
      </c>
      <c r="L71" s="113"/>
      <c r="M71" s="113"/>
      <c r="N71" s="113"/>
      <c r="O71" s="113">
        <f>SUM(R70:Z70,D70:L70)</f>
        <v>0</v>
      </c>
      <c r="P71" s="113"/>
      <c r="Q71" s="112"/>
      <c r="R71" s="112"/>
      <c r="S71" s="112"/>
      <c r="T71" s="6"/>
      <c r="U71" s="6"/>
      <c r="V71" s="4"/>
      <c r="W71" s="5"/>
      <c r="X71" s="5"/>
      <c r="Y71" s="4"/>
      <c r="Z71" s="4"/>
      <c r="AA71" s="3"/>
    </row>
    <row r="73" spans="1:27" x14ac:dyDescent="0.25">
      <c r="A73" s="118" t="s">
        <v>53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</row>
    <row r="74" spans="1:27" x14ac:dyDescent="0.25">
      <c r="A74" s="114" t="s">
        <v>22</v>
      </c>
      <c r="B74" s="114" t="s">
        <v>23</v>
      </c>
      <c r="C74" s="114"/>
      <c r="D74" s="114" t="s">
        <v>24</v>
      </c>
      <c r="E74" s="116" t="s">
        <v>35</v>
      </c>
      <c r="F74" s="114" t="s">
        <v>25</v>
      </c>
      <c r="G74" s="114" t="s">
        <v>26</v>
      </c>
      <c r="H74" s="114" t="s">
        <v>27</v>
      </c>
      <c r="I74" s="114" t="s">
        <v>28</v>
      </c>
      <c r="J74" s="114" t="s">
        <v>3</v>
      </c>
      <c r="K74" s="114" t="s">
        <v>4</v>
      </c>
      <c r="L74" s="114" t="s">
        <v>7</v>
      </c>
      <c r="M74" s="114" t="s">
        <v>37</v>
      </c>
      <c r="N74" s="114" t="s">
        <v>38</v>
      </c>
      <c r="O74" s="114" t="s">
        <v>0</v>
      </c>
      <c r="P74" s="114" t="s">
        <v>1</v>
      </c>
      <c r="Q74" s="114" t="s">
        <v>5</v>
      </c>
      <c r="R74" s="114" t="s">
        <v>36</v>
      </c>
      <c r="S74" s="114" t="s">
        <v>29</v>
      </c>
      <c r="T74" s="1" t="s">
        <v>39</v>
      </c>
      <c r="U74" s="1" t="s">
        <v>43</v>
      </c>
      <c r="V74" s="114" t="s">
        <v>30</v>
      </c>
      <c r="W74" s="114" t="s">
        <v>31</v>
      </c>
      <c r="X74" s="114" t="s">
        <v>32</v>
      </c>
      <c r="Y74" s="114" t="s">
        <v>33</v>
      </c>
      <c r="Z74" s="114" t="s">
        <v>34</v>
      </c>
      <c r="AA74" s="2" t="s">
        <v>40</v>
      </c>
    </row>
    <row r="75" spans="1:27" x14ac:dyDescent="0.25">
      <c r="A75" s="114"/>
      <c r="B75" s="114"/>
      <c r="C75" s="114"/>
      <c r="D75" s="114"/>
      <c r="E75" s="116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"/>
      <c r="U75" s="1" t="s">
        <v>44</v>
      </c>
      <c r="V75" s="114"/>
      <c r="W75" s="114"/>
      <c r="X75" s="114"/>
      <c r="Y75" s="114"/>
      <c r="Z75" s="114"/>
      <c r="AA75" s="3"/>
    </row>
    <row r="76" spans="1:27" x14ac:dyDescent="0.25">
      <c r="A76" s="4">
        <f t="shared" ref="A76:A87" si="17">SUM(D76:J76)</f>
        <v>0</v>
      </c>
      <c r="B76" s="112" t="s">
        <v>8</v>
      </c>
      <c r="C76" s="112"/>
      <c r="D76" s="4"/>
      <c r="E76" s="5"/>
      <c r="F76" s="4"/>
      <c r="G76" s="5"/>
      <c r="H76" s="4"/>
      <c r="I76" s="5"/>
      <c r="J76" s="4"/>
      <c r="K76" s="4"/>
      <c r="L76" s="4"/>
      <c r="M76" s="4"/>
      <c r="N76" s="5"/>
      <c r="O76" s="5"/>
      <c r="P76" s="5"/>
      <c r="Q76" s="4"/>
      <c r="R76" s="4"/>
      <c r="S76" s="4"/>
      <c r="T76" s="4"/>
      <c r="U76" s="4"/>
      <c r="V76" s="4"/>
      <c r="W76" s="5"/>
      <c r="X76" s="5"/>
      <c r="Y76" s="4"/>
      <c r="Z76" s="4"/>
      <c r="AA76" s="3"/>
    </row>
    <row r="77" spans="1:27" x14ac:dyDescent="0.25">
      <c r="A77" s="4">
        <f t="shared" si="17"/>
        <v>0</v>
      </c>
      <c r="B77" s="112" t="s">
        <v>9</v>
      </c>
      <c r="C77" s="112"/>
      <c r="D77" s="4"/>
      <c r="E77" s="5"/>
      <c r="F77" s="4"/>
      <c r="G77" s="5"/>
      <c r="H77" s="4"/>
      <c r="I77" s="5"/>
      <c r="J77" s="4"/>
      <c r="K77" s="4"/>
      <c r="L77" s="4"/>
      <c r="M77" s="4"/>
      <c r="N77" s="5"/>
      <c r="O77" s="5"/>
      <c r="P77" s="5"/>
      <c r="Q77" s="4"/>
      <c r="R77" s="4"/>
      <c r="S77" s="4"/>
      <c r="T77" s="4"/>
      <c r="U77" s="4"/>
      <c r="V77" s="4"/>
      <c r="W77" s="5"/>
      <c r="X77" s="5"/>
      <c r="Y77" s="4"/>
      <c r="Z77" s="4"/>
      <c r="AA77" s="3"/>
    </row>
    <row r="78" spans="1:27" x14ac:dyDescent="0.25">
      <c r="A78" s="4">
        <f t="shared" si="17"/>
        <v>0</v>
      </c>
      <c r="B78" s="112" t="s">
        <v>10</v>
      </c>
      <c r="C78" s="112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</row>
    <row r="79" spans="1:27" x14ac:dyDescent="0.25">
      <c r="A79" s="4">
        <f t="shared" si="17"/>
        <v>0</v>
      </c>
      <c r="B79" s="112" t="s">
        <v>11</v>
      </c>
      <c r="C79" s="112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spans="1:27" x14ac:dyDescent="0.25">
      <c r="A80" s="4">
        <f t="shared" si="17"/>
        <v>0</v>
      </c>
      <c r="B80" s="112" t="s">
        <v>12</v>
      </c>
      <c r="C80" s="112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</row>
    <row r="81" spans="1:27" x14ac:dyDescent="0.25">
      <c r="A81" s="4">
        <f t="shared" si="17"/>
        <v>0</v>
      </c>
      <c r="B81" s="112" t="s">
        <v>13</v>
      </c>
      <c r="C81" s="112"/>
      <c r="D81" s="4"/>
      <c r="E81" s="5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4"/>
      <c r="R81" s="4"/>
      <c r="S81" s="4"/>
      <c r="T81" s="4"/>
      <c r="U81" s="4"/>
      <c r="V81" s="4"/>
      <c r="W81" s="5"/>
      <c r="X81" s="5"/>
      <c r="Y81" s="4"/>
      <c r="Z81" s="4"/>
      <c r="AA81" s="3"/>
    </row>
    <row r="82" spans="1:27" x14ac:dyDescent="0.25">
      <c r="A82" s="4">
        <f t="shared" si="17"/>
        <v>0</v>
      </c>
      <c r="B82" s="112" t="s">
        <v>14</v>
      </c>
      <c r="C82" s="11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3"/>
    </row>
    <row r="83" spans="1:27" x14ac:dyDescent="0.25">
      <c r="A83" s="4">
        <f t="shared" si="17"/>
        <v>0</v>
      </c>
      <c r="B83" s="112" t="s">
        <v>15</v>
      </c>
      <c r="C83" s="112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3"/>
    </row>
    <row r="84" spans="1:27" x14ac:dyDescent="0.25">
      <c r="A84" s="4">
        <f t="shared" si="17"/>
        <v>0</v>
      </c>
      <c r="B84" s="112" t="s">
        <v>16</v>
      </c>
      <c r="C84" s="112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3"/>
    </row>
    <row r="85" spans="1:27" x14ac:dyDescent="0.25">
      <c r="A85" s="4">
        <f t="shared" si="17"/>
        <v>0</v>
      </c>
      <c r="B85" s="112" t="s">
        <v>17</v>
      </c>
      <c r="C85" s="112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3"/>
    </row>
    <row r="86" spans="1:27" x14ac:dyDescent="0.25">
      <c r="A86" s="4">
        <f t="shared" si="17"/>
        <v>0</v>
      </c>
      <c r="B86" s="112" t="s">
        <v>18</v>
      </c>
      <c r="C86" s="112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3"/>
    </row>
    <row r="87" spans="1:27" x14ac:dyDescent="0.25">
      <c r="A87" s="4">
        <f t="shared" si="17"/>
        <v>0</v>
      </c>
      <c r="B87" s="112" t="s">
        <v>19</v>
      </c>
      <c r="C87" s="112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3"/>
    </row>
    <row r="88" spans="1:27" x14ac:dyDescent="0.25">
      <c r="A88" s="4">
        <f>AVERAGE(A76:A87)</f>
        <v>0</v>
      </c>
      <c r="B88" s="7" t="s">
        <v>23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>
        <f>SUM(U76:U87)</f>
        <v>0</v>
      </c>
      <c r="V88" s="4"/>
      <c r="W88" s="4"/>
      <c r="X88" s="4"/>
      <c r="Y88" s="4"/>
      <c r="Z88" s="4"/>
      <c r="AA88" s="3"/>
    </row>
    <row r="89" spans="1:27" x14ac:dyDescent="0.25">
      <c r="A89" s="4">
        <f>SUM(A76:A87)</f>
        <v>0</v>
      </c>
      <c r="B89" s="7" t="s">
        <v>2</v>
      </c>
      <c r="C89" s="4">
        <f>SUM(D88:I88,Q88:Z88)</f>
        <v>0</v>
      </c>
      <c r="D89" s="4" t="s">
        <v>6</v>
      </c>
      <c r="E89" s="112"/>
      <c r="F89" s="112"/>
      <c r="G89" s="4">
        <f>SUM(M88:N88)</f>
        <v>0</v>
      </c>
      <c r="H89" s="112" t="s">
        <v>21</v>
      </c>
      <c r="I89" s="112"/>
      <c r="J89" s="6"/>
      <c r="K89" s="113" t="s">
        <v>2</v>
      </c>
      <c r="L89" s="113"/>
      <c r="M89" s="113"/>
      <c r="N89" s="113"/>
      <c r="O89" s="113">
        <f>SUM(R88:Z88,D88:L88)</f>
        <v>0</v>
      </c>
      <c r="P89" s="113"/>
      <c r="Q89" s="112"/>
      <c r="R89" s="112"/>
      <c r="S89" s="112"/>
      <c r="T89" s="6"/>
      <c r="U89" s="6"/>
      <c r="V89" s="4"/>
      <c r="W89" s="5"/>
      <c r="X89" s="5"/>
      <c r="Y89" s="4"/>
      <c r="Z89" s="4"/>
      <c r="AA89" s="3"/>
    </row>
    <row r="90" spans="1:27" x14ac:dyDescent="0.25">
      <c r="A90" s="11"/>
      <c r="B90" s="12"/>
      <c r="C90" s="11"/>
      <c r="D90" s="11"/>
      <c r="E90" s="13"/>
      <c r="F90" s="13"/>
      <c r="G90" s="11"/>
      <c r="H90" s="13"/>
      <c r="I90" s="13"/>
      <c r="J90" s="13"/>
      <c r="K90" s="11"/>
      <c r="L90" s="11"/>
      <c r="M90" s="11"/>
      <c r="N90" s="11"/>
      <c r="O90" s="11"/>
      <c r="P90" s="11"/>
      <c r="Q90" s="13"/>
      <c r="R90" s="13"/>
      <c r="S90" s="13"/>
      <c r="T90" s="13"/>
      <c r="U90" s="13"/>
      <c r="V90" s="11"/>
      <c r="W90" s="14"/>
      <c r="X90" s="14"/>
      <c r="Y90" s="11"/>
      <c r="Z90" s="11"/>
    </row>
    <row r="91" spans="1:27" x14ac:dyDescent="0.25">
      <c r="A91" s="118" t="s">
        <v>59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</row>
    <row r="92" spans="1:27" x14ac:dyDescent="0.25">
      <c r="A92" s="114" t="s">
        <v>22</v>
      </c>
      <c r="B92" s="114" t="s">
        <v>23</v>
      </c>
      <c r="C92" s="114"/>
      <c r="D92" s="114" t="s">
        <v>24</v>
      </c>
      <c r="E92" s="116" t="s">
        <v>35</v>
      </c>
      <c r="F92" s="114" t="s">
        <v>25</v>
      </c>
      <c r="G92" s="114" t="s">
        <v>26</v>
      </c>
      <c r="H92" s="114" t="s">
        <v>27</v>
      </c>
      <c r="I92" s="114" t="s">
        <v>28</v>
      </c>
      <c r="J92" s="114" t="s">
        <v>3</v>
      </c>
      <c r="K92" s="114" t="s">
        <v>4</v>
      </c>
      <c r="L92" s="114" t="s">
        <v>7</v>
      </c>
      <c r="M92" s="114" t="s">
        <v>37</v>
      </c>
      <c r="N92" s="114" t="s">
        <v>38</v>
      </c>
      <c r="O92" s="114" t="s">
        <v>0</v>
      </c>
      <c r="P92" s="114" t="s">
        <v>1</v>
      </c>
      <c r="Q92" s="114" t="s">
        <v>5</v>
      </c>
      <c r="R92" s="114" t="s">
        <v>36</v>
      </c>
      <c r="S92" s="114" t="s">
        <v>29</v>
      </c>
      <c r="T92" s="1" t="s">
        <v>39</v>
      </c>
      <c r="U92" s="1" t="s">
        <v>47</v>
      </c>
      <c r="V92" s="114" t="s">
        <v>30</v>
      </c>
      <c r="W92" s="114" t="s">
        <v>31</v>
      </c>
      <c r="X92" s="114" t="s">
        <v>32</v>
      </c>
      <c r="Y92" s="114" t="s">
        <v>33</v>
      </c>
      <c r="Z92" s="114" t="s">
        <v>34</v>
      </c>
      <c r="AA92" s="2" t="s">
        <v>40</v>
      </c>
    </row>
    <row r="93" spans="1:27" x14ac:dyDescent="0.25">
      <c r="A93" s="114"/>
      <c r="B93" s="114"/>
      <c r="C93" s="114"/>
      <c r="D93" s="114"/>
      <c r="E93" s="116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"/>
      <c r="U93" s="1" t="s">
        <v>46</v>
      </c>
      <c r="V93" s="114"/>
      <c r="W93" s="114"/>
      <c r="X93" s="114"/>
      <c r="Y93" s="114"/>
      <c r="Z93" s="114"/>
      <c r="AA93" s="3"/>
    </row>
    <row r="94" spans="1:27" ht="13.8" x14ac:dyDescent="0.25">
      <c r="A94" s="4">
        <f t="shared" ref="A94:A105" si="18">SUM(D94:J94)</f>
        <v>1680</v>
      </c>
      <c r="B94" s="112" t="s">
        <v>8</v>
      </c>
      <c r="C94" s="112"/>
      <c r="D94" s="62">
        <v>65</v>
      </c>
      <c r="E94" s="62">
        <v>175</v>
      </c>
      <c r="F94" s="62">
        <v>155</v>
      </c>
      <c r="G94" s="62">
        <v>170</v>
      </c>
      <c r="H94" s="62">
        <v>155</v>
      </c>
      <c r="I94" s="62">
        <v>170</v>
      </c>
      <c r="J94" s="62">
        <v>790</v>
      </c>
      <c r="K94" s="62"/>
      <c r="L94" s="62"/>
      <c r="M94" s="62">
        <v>95</v>
      </c>
      <c r="N94" s="62">
        <v>100</v>
      </c>
      <c r="O94" s="62">
        <v>100</v>
      </c>
      <c r="P94" s="62">
        <v>100</v>
      </c>
      <c r="Q94" s="62">
        <v>135</v>
      </c>
      <c r="R94" s="62">
        <v>18954</v>
      </c>
      <c r="S94" s="62">
        <v>960</v>
      </c>
      <c r="T94" s="62">
        <v>250</v>
      </c>
      <c r="U94" s="62">
        <v>1</v>
      </c>
      <c r="V94" s="62">
        <v>2</v>
      </c>
      <c r="W94" s="62"/>
      <c r="X94" s="62">
        <v>62</v>
      </c>
      <c r="Y94" s="63">
        <v>97</v>
      </c>
      <c r="Z94" s="64">
        <v>18</v>
      </c>
      <c r="AA94" s="64">
        <v>31</v>
      </c>
    </row>
    <row r="95" spans="1:27" ht="13.8" x14ac:dyDescent="0.25">
      <c r="A95" s="4">
        <f t="shared" si="18"/>
        <v>1680</v>
      </c>
      <c r="B95" s="112" t="s">
        <v>9</v>
      </c>
      <c r="C95" s="112"/>
      <c r="D95" s="62">
        <v>65</v>
      </c>
      <c r="E95" s="62">
        <v>175</v>
      </c>
      <c r="F95" s="62">
        <v>155</v>
      </c>
      <c r="G95" s="62">
        <v>170</v>
      </c>
      <c r="H95" s="62">
        <v>155</v>
      </c>
      <c r="I95" s="62">
        <v>170</v>
      </c>
      <c r="J95" s="62">
        <v>790</v>
      </c>
      <c r="K95" s="62"/>
      <c r="L95" s="62"/>
      <c r="M95" s="62">
        <v>95</v>
      </c>
      <c r="N95" s="62">
        <v>100</v>
      </c>
      <c r="O95" s="62">
        <v>100</v>
      </c>
      <c r="P95" s="62">
        <v>100</v>
      </c>
      <c r="Q95" s="62">
        <v>135</v>
      </c>
      <c r="R95" s="62">
        <v>18954</v>
      </c>
      <c r="S95" s="62">
        <v>960</v>
      </c>
      <c r="T95" s="62">
        <v>250</v>
      </c>
      <c r="U95" s="62">
        <v>1</v>
      </c>
      <c r="V95" s="62">
        <v>2</v>
      </c>
      <c r="W95" s="62"/>
      <c r="X95" s="62">
        <v>65</v>
      </c>
      <c r="Y95" s="63">
        <v>97</v>
      </c>
      <c r="Z95" s="64">
        <v>18</v>
      </c>
      <c r="AA95" s="64">
        <v>31</v>
      </c>
    </row>
    <row r="96" spans="1:27" ht="13.8" x14ac:dyDescent="0.25">
      <c r="A96" s="4">
        <f t="shared" si="18"/>
        <v>1685</v>
      </c>
      <c r="B96" s="112" t="s">
        <v>10</v>
      </c>
      <c r="C96" s="112"/>
      <c r="D96" s="62">
        <v>65</v>
      </c>
      <c r="E96" s="62">
        <v>175</v>
      </c>
      <c r="F96" s="62">
        <v>155</v>
      </c>
      <c r="G96" s="62">
        <v>170</v>
      </c>
      <c r="H96" s="62">
        <v>155</v>
      </c>
      <c r="I96" s="62">
        <v>170</v>
      </c>
      <c r="J96" s="62">
        <v>795</v>
      </c>
      <c r="K96" s="62"/>
      <c r="L96" s="62"/>
      <c r="M96" s="62">
        <v>97</v>
      </c>
      <c r="N96" s="62">
        <v>100</v>
      </c>
      <c r="O96" s="62">
        <v>100</v>
      </c>
      <c r="P96" s="62">
        <v>100</v>
      </c>
      <c r="Q96" s="62">
        <v>15</v>
      </c>
      <c r="R96" s="62">
        <v>18955</v>
      </c>
      <c r="S96" s="62">
        <v>960</v>
      </c>
      <c r="T96" s="62">
        <v>250</v>
      </c>
      <c r="U96" s="62">
        <v>1</v>
      </c>
      <c r="V96" s="62">
        <v>2</v>
      </c>
      <c r="W96" s="62"/>
      <c r="X96" s="62">
        <v>67</v>
      </c>
      <c r="Y96" s="63">
        <v>97</v>
      </c>
      <c r="Z96" s="64">
        <v>19</v>
      </c>
      <c r="AA96" s="64">
        <v>31</v>
      </c>
    </row>
    <row r="97" spans="1:27" ht="13.8" x14ac:dyDescent="0.25">
      <c r="A97" s="4">
        <f t="shared" si="18"/>
        <v>1685</v>
      </c>
      <c r="B97" s="112" t="s">
        <v>11</v>
      </c>
      <c r="C97" s="112"/>
      <c r="D97" s="62">
        <v>65</v>
      </c>
      <c r="E97" s="62">
        <v>175</v>
      </c>
      <c r="F97" s="62">
        <v>155</v>
      </c>
      <c r="G97" s="62">
        <v>170</v>
      </c>
      <c r="H97" s="62">
        <v>155</v>
      </c>
      <c r="I97" s="62">
        <v>170</v>
      </c>
      <c r="J97" s="62">
        <v>795</v>
      </c>
      <c r="K97" s="62"/>
      <c r="L97" s="62"/>
      <c r="M97" s="62">
        <v>97</v>
      </c>
      <c r="N97" s="62">
        <v>100</v>
      </c>
      <c r="O97" s="62">
        <v>100</v>
      </c>
      <c r="P97" s="62">
        <v>100</v>
      </c>
      <c r="Q97" s="62">
        <v>15</v>
      </c>
      <c r="R97" s="62">
        <v>18955</v>
      </c>
      <c r="S97" s="62">
        <v>960</v>
      </c>
      <c r="T97" s="62">
        <v>250</v>
      </c>
      <c r="U97" s="62">
        <v>1</v>
      </c>
      <c r="V97" s="62">
        <v>2</v>
      </c>
      <c r="W97" s="62"/>
      <c r="X97" s="62">
        <v>67</v>
      </c>
      <c r="Y97" s="63">
        <v>97</v>
      </c>
      <c r="Z97" s="64">
        <v>19</v>
      </c>
      <c r="AA97" s="64">
        <v>31</v>
      </c>
    </row>
    <row r="98" spans="1:27" ht="13.8" x14ac:dyDescent="0.25">
      <c r="A98" s="4">
        <f t="shared" si="18"/>
        <v>1685</v>
      </c>
      <c r="B98" s="112" t="s">
        <v>12</v>
      </c>
      <c r="C98" s="112"/>
      <c r="D98" s="62">
        <v>65</v>
      </c>
      <c r="E98" s="62">
        <v>175</v>
      </c>
      <c r="F98" s="62">
        <v>155</v>
      </c>
      <c r="G98" s="62">
        <v>170</v>
      </c>
      <c r="H98" s="62">
        <v>155</v>
      </c>
      <c r="I98" s="62">
        <v>170</v>
      </c>
      <c r="J98" s="62">
        <v>795</v>
      </c>
      <c r="K98" s="62"/>
      <c r="L98" s="62"/>
      <c r="M98" s="62">
        <v>97</v>
      </c>
      <c r="N98" s="62">
        <v>100</v>
      </c>
      <c r="O98" s="62">
        <v>100</v>
      </c>
      <c r="P98" s="62">
        <v>100</v>
      </c>
      <c r="Q98" s="62">
        <v>15</v>
      </c>
      <c r="R98" s="62">
        <v>18955</v>
      </c>
      <c r="S98" s="62">
        <v>960</v>
      </c>
      <c r="T98" s="62">
        <v>250</v>
      </c>
      <c r="U98" s="62">
        <v>1</v>
      </c>
      <c r="V98" s="62">
        <v>2</v>
      </c>
      <c r="W98" s="62"/>
      <c r="X98" s="62">
        <v>67</v>
      </c>
      <c r="Y98" s="63">
        <v>97</v>
      </c>
      <c r="Z98" s="64">
        <v>19</v>
      </c>
      <c r="AA98" s="64">
        <v>31</v>
      </c>
    </row>
    <row r="99" spans="1:27" ht="13.8" x14ac:dyDescent="0.25">
      <c r="A99" s="4">
        <f t="shared" si="18"/>
        <v>1685</v>
      </c>
      <c r="B99" s="112" t="s">
        <v>13</v>
      </c>
      <c r="C99" s="112"/>
      <c r="D99" s="62">
        <v>65</v>
      </c>
      <c r="E99" s="62">
        <v>175</v>
      </c>
      <c r="F99" s="62">
        <v>155</v>
      </c>
      <c r="G99" s="62">
        <v>170</v>
      </c>
      <c r="H99" s="62">
        <v>155</v>
      </c>
      <c r="I99" s="62">
        <v>170</v>
      </c>
      <c r="J99" s="62">
        <v>795</v>
      </c>
      <c r="K99" s="62"/>
      <c r="L99" s="62"/>
      <c r="M99" s="62">
        <v>97</v>
      </c>
      <c r="N99" s="62">
        <v>100</v>
      </c>
      <c r="O99" s="62">
        <v>100</v>
      </c>
      <c r="P99" s="62">
        <v>100</v>
      </c>
      <c r="Q99" s="62">
        <v>15</v>
      </c>
      <c r="R99" s="62">
        <v>18955</v>
      </c>
      <c r="S99" s="62">
        <v>960</v>
      </c>
      <c r="T99" s="62">
        <v>250</v>
      </c>
      <c r="U99" s="62">
        <v>1</v>
      </c>
      <c r="V99" s="62">
        <v>2</v>
      </c>
      <c r="W99" s="62"/>
      <c r="X99" s="62">
        <v>67</v>
      </c>
      <c r="Y99" s="63">
        <v>97</v>
      </c>
      <c r="Z99" s="64">
        <v>19</v>
      </c>
      <c r="AA99" s="64">
        <v>31</v>
      </c>
    </row>
    <row r="100" spans="1:27" ht="13.8" x14ac:dyDescent="0.25">
      <c r="A100" s="4">
        <f t="shared" si="18"/>
        <v>1685</v>
      </c>
      <c r="B100" s="112" t="s">
        <v>14</v>
      </c>
      <c r="C100" s="112"/>
      <c r="D100" s="62">
        <v>65</v>
      </c>
      <c r="E100" s="62">
        <v>175</v>
      </c>
      <c r="F100" s="62">
        <v>155</v>
      </c>
      <c r="G100" s="62">
        <v>170</v>
      </c>
      <c r="H100" s="62">
        <v>155</v>
      </c>
      <c r="I100" s="62">
        <v>170</v>
      </c>
      <c r="J100" s="62">
        <v>795</v>
      </c>
      <c r="K100" s="62"/>
      <c r="L100" s="62"/>
      <c r="M100" s="62">
        <v>97</v>
      </c>
      <c r="N100" s="62">
        <v>100</v>
      </c>
      <c r="O100" s="62">
        <v>100</v>
      </c>
      <c r="P100" s="62">
        <v>100</v>
      </c>
      <c r="Q100" s="62">
        <v>15</v>
      </c>
      <c r="R100" s="62">
        <v>18955</v>
      </c>
      <c r="S100" s="62">
        <v>960</v>
      </c>
      <c r="T100" s="62">
        <v>250</v>
      </c>
      <c r="U100" s="62">
        <v>1</v>
      </c>
      <c r="V100" s="62">
        <v>2</v>
      </c>
      <c r="W100" s="62"/>
      <c r="X100" s="62">
        <v>67</v>
      </c>
      <c r="Y100" s="63">
        <v>97</v>
      </c>
      <c r="Z100" s="64">
        <v>19</v>
      </c>
      <c r="AA100" s="64">
        <v>31</v>
      </c>
    </row>
    <row r="101" spans="1:27" ht="13.8" x14ac:dyDescent="0.25">
      <c r="A101" s="4">
        <f t="shared" si="18"/>
        <v>1685</v>
      </c>
      <c r="B101" s="112" t="s">
        <v>15</v>
      </c>
      <c r="C101" s="112"/>
      <c r="D101" s="62">
        <v>65</v>
      </c>
      <c r="E101" s="62">
        <v>175</v>
      </c>
      <c r="F101" s="62">
        <v>155</v>
      </c>
      <c r="G101" s="62">
        <v>170</v>
      </c>
      <c r="H101" s="62">
        <v>155</v>
      </c>
      <c r="I101" s="62">
        <v>170</v>
      </c>
      <c r="J101" s="62">
        <v>795</v>
      </c>
      <c r="K101" s="62"/>
      <c r="L101" s="62"/>
      <c r="M101" s="62">
        <v>97</v>
      </c>
      <c r="N101" s="62">
        <v>100</v>
      </c>
      <c r="O101" s="62">
        <v>100</v>
      </c>
      <c r="P101" s="62">
        <v>100</v>
      </c>
      <c r="Q101" s="62">
        <v>15</v>
      </c>
      <c r="R101" s="62">
        <v>18955</v>
      </c>
      <c r="S101" s="62">
        <v>960</v>
      </c>
      <c r="T101" s="62">
        <v>250</v>
      </c>
      <c r="U101" s="62">
        <v>1</v>
      </c>
      <c r="V101" s="62">
        <v>2</v>
      </c>
      <c r="W101" s="62"/>
      <c r="X101" s="62">
        <v>67</v>
      </c>
      <c r="Y101" s="63">
        <v>97</v>
      </c>
      <c r="Z101" s="64">
        <v>19</v>
      </c>
      <c r="AA101" s="64">
        <v>31</v>
      </c>
    </row>
    <row r="102" spans="1:27" ht="13.8" x14ac:dyDescent="0.25">
      <c r="A102" s="4">
        <f t="shared" si="18"/>
        <v>0</v>
      </c>
      <c r="B102" s="112" t="s">
        <v>16</v>
      </c>
      <c r="C102" s="11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3"/>
      <c r="Z102" s="64"/>
      <c r="AA102" s="64"/>
    </row>
    <row r="103" spans="1:27" ht="13.8" x14ac:dyDescent="0.25">
      <c r="A103" s="4">
        <f t="shared" si="18"/>
        <v>0</v>
      </c>
      <c r="B103" s="112" t="s">
        <v>17</v>
      </c>
      <c r="C103" s="11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3"/>
      <c r="Z103" s="64"/>
      <c r="AA103" s="64"/>
    </row>
    <row r="104" spans="1:27" ht="13.8" x14ac:dyDescent="0.25">
      <c r="A104" s="4">
        <f t="shared" si="18"/>
        <v>0</v>
      </c>
      <c r="B104" s="112" t="s">
        <v>18</v>
      </c>
      <c r="C104" s="11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3"/>
      <c r="Z104" s="64"/>
      <c r="AA104" s="64"/>
    </row>
    <row r="105" spans="1:27" ht="13.8" x14ac:dyDescent="0.25">
      <c r="A105" s="4">
        <f t="shared" si="18"/>
        <v>0</v>
      </c>
      <c r="B105" s="112" t="s">
        <v>19</v>
      </c>
      <c r="C105" s="112"/>
      <c r="D105" s="61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3"/>
      <c r="Z105" s="64"/>
      <c r="AA105" s="40"/>
    </row>
    <row r="106" spans="1:27" x14ac:dyDescent="0.25">
      <c r="A106" s="4">
        <f>AVERAGE(A94:A105)</f>
        <v>1122.5</v>
      </c>
      <c r="B106" s="7" t="s">
        <v>23</v>
      </c>
      <c r="C106" s="4"/>
      <c r="D106" s="4">
        <f t="shared" ref="D106:N106" si="19">SUM(D94:D105)</f>
        <v>520</v>
      </c>
      <c r="E106" s="4">
        <f t="shared" si="19"/>
        <v>1400</v>
      </c>
      <c r="F106" s="4">
        <f t="shared" si="19"/>
        <v>1240</v>
      </c>
      <c r="G106" s="4">
        <f t="shared" si="19"/>
        <v>1360</v>
      </c>
      <c r="H106" s="4">
        <f t="shared" si="19"/>
        <v>1240</v>
      </c>
      <c r="I106" s="4">
        <f t="shared" si="19"/>
        <v>1360</v>
      </c>
      <c r="J106" s="4">
        <f t="shared" si="19"/>
        <v>6350</v>
      </c>
      <c r="K106" s="4">
        <f t="shared" si="19"/>
        <v>0</v>
      </c>
      <c r="L106" s="4">
        <f t="shared" si="19"/>
        <v>0</v>
      </c>
      <c r="M106" s="4">
        <f t="shared" si="19"/>
        <v>772</v>
      </c>
      <c r="N106" s="4">
        <f t="shared" si="19"/>
        <v>800</v>
      </c>
      <c r="O106" s="4">
        <f>SUM(O94:O105)</f>
        <v>800</v>
      </c>
      <c r="P106" s="4">
        <f>SUM(P94:P105)</f>
        <v>800</v>
      </c>
      <c r="Q106" s="4">
        <f t="shared" ref="Q106:S106" si="20">SUM(Q94:Q105)</f>
        <v>360</v>
      </c>
      <c r="R106" s="4">
        <f t="shared" si="20"/>
        <v>151638</v>
      </c>
      <c r="S106" s="4">
        <f t="shared" si="20"/>
        <v>7680</v>
      </c>
      <c r="T106" s="4">
        <f>SUM(T94:T105)</f>
        <v>2000</v>
      </c>
      <c r="U106" s="4">
        <f>SUM(U94:U105)</f>
        <v>8</v>
      </c>
      <c r="V106" s="4">
        <f t="shared" ref="V106:X106" si="21">SUM(V94:V105)</f>
        <v>16</v>
      </c>
      <c r="W106" s="4">
        <f t="shared" si="21"/>
        <v>0</v>
      </c>
      <c r="X106" s="4">
        <f t="shared" si="21"/>
        <v>529</v>
      </c>
      <c r="Y106" s="4">
        <f>SUM(Y94:Y105)</f>
        <v>776</v>
      </c>
      <c r="Z106" s="4">
        <f t="shared" ref="Z106" si="22">SUM(Z94:Z105)</f>
        <v>150</v>
      </c>
      <c r="AA106" s="3">
        <f>SUM(AA94:AA105)</f>
        <v>248</v>
      </c>
    </row>
    <row r="107" spans="1:27" x14ac:dyDescent="0.25">
      <c r="A107" s="4">
        <f>SUM(A94:A105)</f>
        <v>13470</v>
      </c>
      <c r="B107" s="7" t="s">
        <v>2</v>
      </c>
      <c r="C107" s="4">
        <f>SUM(D106:I106,Q106:Z106)</f>
        <v>170277</v>
      </c>
      <c r="D107" s="4" t="s">
        <v>6</v>
      </c>
      <c r="E107" s="112"/>
      <c r="F107" s="112"/>
      <c r="G107" s="4">
        <f>SUM(M106:N106)</f>
        <v>1572</v>
      </c>
      <c r="H107" s="112" t="s">
        <v>21</v>
      </c>
      <c r="I107" s="112"/>
      <c r="J107" s="6"/>
      <c r="K107" s="113" t="s">
        <v>2</v>
      </c>
      <c r="L107" s="113"/>
      <c r="M107" s="113"/>
      <c r="N107" s="113"/>
      <c r="O107" s="113">
        <f>SUM(R106:Z106,D106:L106)</f>
        <v>176267</v>
      </c>
      <c r="P107" s="113"/>
      <c r="Q107" s="112"/>
      <c r="R107" s="112"/>
      <c r="S107" s="112"/>
      <c r="T107" s="6"/>
      <c r="U107" s="6"/>
      <c r="V107" s="4"/>
      <c r="W107" s="5"/>
      <c r="X107" s="5"/>
      <c r="Y107" s="4"/>
      <c r="Z107" s="4"/>
      <c r="AA107" s="3"/>
    </row>
    <row r="109" spans="1:27" x14ac:dyDescent="0.25">
      <c r="A109" s="115" t="s">
        <v>56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</row>
    <row r="110" spans="1:27" x14ac:dyDescent="0.25">
      <c r="A110" s="114" t="s">
        <v>22</v>
      </c>
      <c r="B110" s="114" t="s">
        <v>23</v>
      </c>
      <c r="C110" s="114"/>
      <c r="D110" s="114" t="s">
        <v>24</v>
      </c>
      <c r="E110" s="116" t="s">
        <v>35</v>
      </c>
      <c r="F110" s="114" t="s">
        <v>25</v>
      </c>
      <c r="G110" s="114" t="s">
        <v>26</v>
      </c>
      <c r="H110" s="114" t="s">
        <v>27</v>
      </c>
      <c r="I110" s="114" t="s">
        <v>28</v>
      </c>
      <c r="J110" s="114" t="s">
        <v>3</v>
      </c>
      <c r="K110" s="114" t="s">
        <v>4</v>
      </c>
      <c r="L110" s="114" t="s">
        <v>7</v>
      </c>
      <c r="M110" s="114" t="s">
        <v>37</v>
      </c>
      <c r="N110" s="114" t="s">
        <v>38</v>
      </c>
      <c r="O110" s="114" t="s">
        <v>0</v>
      </c>
      <c r="P110" s="114" t="s">
        <v>1</v>
      </c>
      <c r="Q110" s="114" t="s">
        <v>5</v>
      </c>
      <c r="R110" s="114" t="s">
        <v>36</v>
      </c>
      <c r="S110" s="114" t="s">
        <v>29</v>
      </c>
      <c r="T110" s="1" t="s">
        <v>39</v>
      </c>
      <c r="U110" s="1" t="s">
        <v>43</v>
      </c>
      <c r="V110" s="114" t="s">
        <v>30</v>
      </c>
      <c r="W110" s="114" t="s">
        <v>31</v>
      </c>
      <c r="X110" s="114" t="s">
        <v>32</v>
      </c>
      <c r="Y110" s="114" t="s">
        <v>33</v>
      </c>
      <c r="Z110" s="114" t="s">
        <v>34</v>
      </c>
      <c r="AA110" s="2" t="s">
        <v>40</v>
      </c>
    </row>
    <row r="111" spans="1:27" x14ac:dyDescent="0.25">
      <c r="A111" s="114"/>
      <c r="B111" s="114"/>
      <c r="C111" s="114"/>
      <c r="D111" s="114"/>
      <c r="E111" s="116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"/>
      <c r="U111" s="1" t="s">
        <v>44</v>
      </c>
      <c r="V111" s="114"/>
      <c r="W111" s="114"/>
      <c r="X111" s="114"/>
      <c r="Y111" s="114"/>
      <c r="Z111" s="114"/>
      <c r="AA111" s="3"/>
    </row>
    <row r="112" spans="1:27" ht="14.4" x14ac:dyDescent="0.25">
      <c r="A112" s="4">
        <f t="shared" ref="A112:A123" si="23">SUM(D112:J112)</f>
        <v>0</v>
      </c>
      <c r="B112" s="112" t="s">
        <v>8</v>
      </c>
      <c r="C112" s="112"/>
      <c r="D112" s="24"/>
      <c r="E112" s="25"/>
      <c r="F112" s="24"/>
      <c r="G112" s="25"/>
      <c r="H112" s="24"/>
      <c r="I112" s="25"/>
      <c r="J112" s="24"/>
      <c r="K112" s="24"/>
      <c r="L112" s="24"/>
      <c r="M112" s="24"/>
      <c r="N112" s="25"/>
      <c r="O112" s="25"/>
      <c r="P112" s="25"/>
      <c r="Q112" s="24"/>
      <c r="R112" s="24"/>
      <c r="S112" s="24"/>
      <c r="T112" s="24"/>
      <c r="U112" s="24"/>
      <c r="V112" s="25"/>
      <c r="W112" s="25"/>
      <c r="X112" s="24"/>
      <c r="Y112" s="67"/>
      <c r="Z112" s="23"/>
      <c r="AA112" s="47"/>
    </row>
    <row r="113" spans="1:27" ht="14.4" x14ac:dyDescent="0.25">
      <c r="A113" s="4">
        <f t="shared" si="23"/>
        <v>0</v>
      </c>
      <c r="B113" s="112" t="s">
        <v>9</v>
      </c>
      <c r="C113" s="112"/>
      <c r="D113" s="24"/>
      <c r="E113" s="25"/>
      <c r="F113" s="24"/>
      <c r="G113" s="25"/>
      <c r="H113" s="24"/>
      <c r="I113" s="25"/>
      <c r="J113" s="24"/>
      <c r="K113" s="24"/>
      <c r="L113" s="24"/>
      <c r="M113" s="24"/>
      <c r="N113" s="25"/>
      <c r="O113" s="25"/>
      <c r="P113" s="25"/>
      <c r="Q113" s="24"/>
      <c r="R113" s="24"/>
      <c r="S113" s="24"/>
      <c r="T113" s="24"/>
      <c r="U113" s="24"/>
      <c r="V113" s="25"/>
      <c r="W113" s="25"/>
      <c r="X113" s="24"/>
      <c r="Y113" s="48"/>
      <c r="Z113" s="48"/>
      <c r="AA113" s="49"/>
    </row>
    <row r="114" spans="1:27" ht="14.4" x14ac:dyDescent="0.25">
      <c r="A114" s="4">
        <f t="shared" si="23"/>
        <v>0</v>
      </c>
      <c r="B114" s="112" t="s">
        <v>10</v>
      </c>
      <c r="C114" s="112"/>
      <c r="D114" s="24"/>
      <c r="E114" s="25"/>
      <c r="F114" s="24"/>
      <c r="G114" s="25"/>
      <c r="H114" s="24"/>
      <c r="I114" s="25"/>
      <c r="J114" s="24"/>
      <c r="K114" s="24"/>
      <c r="L114" s="24"/>
      <c r="M114" s="24"/>
      <c r="N114" s="25"/>
      <c r="O114" s="25"/>
      <c r="P114" s="25"/>
      <c r="Q114" s="24"/>
      <c r="R114" s="24"/>
      <c r="S114" s="24"/>
      <c r="T114" s="24"/>
      <c r="U114" s="24"/>
      <c r="V114" s="25"/>
      <c r="W114" s="25"/>
      <c r="X114" s="24"/>
      <c r="Y114" s="51"/>
      <c r="Z114" s="51"/>
      <c r="AA114" s="50"/>
    </row>
    <row r="115" spans="1:27" ht="14.4" x14ac:dyDescent="0.25">
      <c r="A115" s="4">
        <f t="shared" si="23"/>
        <v>0</v>
      </c>
      <c r="B115" s="112" t="s">
        <v>11</v>
      </c>
      <c r="C115" s="112"/>
      <c r="D115" s="24"/>
      <c r="E115" s="25"/>
      <c r="F115" s="24"/>
      <c r="G115" s="25"/>
      <c r="H115" s="24"/>
      <c r="I115" s="25"/>
      <c r="J115" s="24"/>
      <c r="K115" s="24"/>
      <c r="L115" s="24"/>
      <c r="M115" s="24"/>
      <c r="N115" s="25"/>
      <c r="O115" s="25"/>
      <c r="P115" s="25"/>
      <c r="Q115" s="24"/>
      <c r="R115" s="24"/>
      <c r="S115" s="24"/>
      <c r="T115" s="24"/>
      <c r="U115" s="24"/>
      <c r="V115" s="25"/>
      <c r="W115" s="25"/>
      <c r="X115" s="65"/>
      <c r="Y115" s="65"/>
      <c r="Z115" s="65"/>
      <c r="AA115" s="66"/>
    </row>
    <row r="116" spans="1:27" ht="14.4" x14ac:dyDescent="0.25">
      <c r="A116" s="4">
        <f t="shared" si="23"/>
        <v>0</v>
      </c>
      <c r="B116" s="112" t="s">
        <v>12</v>
      </c>
      <c r="C116" s="112"/>
      <c r="D116" s="24"/>
      <c r="E116" s="25"/>
      <c r="F116" s="24"/>
      <c r="G116" s="25"/>
      <c r="H116" s="24"/>
      <c r="I116" s="25"/>
      <c r="J116" s="24"/>
      <c r="K116" s="24"/>
      <c r="L116" s="24"/>
      <c r="M116" s="24"/>
      <c r="N116" s="25"/>
      <c r="O116" s="25"/>
      <c r="P116" s="25"/>
      <c r="Q116" s="24"/>
      <c r="R116" s="24"/>
      <c r="S116" s="24"/>
      <c r="T116" s="24"/>
      <c r="U116" s="24"/>
      <c r="V116" s="25"/>
      <c r="W116" s="25"/>
      <c r="X116" s="65"/>
      <c r="Y116" s="65"/>
      <c r="Z116" s="65"/>
      <c r="AA116" s="66"/>
    </row>
    <row r="117" spans="1:27" ht="14.4" x14ac:dyDescent="0.25">
      <c r="A117" s="4">
        <f t="shared" si="23"/>
        <v>0</v>
      </c>
      <c r="B117" s="112" t="s">
        <v>13</v>
      </c>
      <c r="C117" s="112"/>
      <c r="D117" s="24"/>
      <c r="E117" s="25"/>
      <c r="F117" s="24"/>
      <c r="G117" s="25"/>
      <c r="H117" s="24"/>
      <c r="I117" s="25"/>
      <c r="J117" s="24"/>
      <c r="K117" s="24"/>
      <c r="L117" s="24"/>
      <c r="M117" s="24"/>
      <c r="N117" s="25"/>
      <c r="O117" s="25"/>
      <c r="P117" s="25"/>
      <c r="Q117" s="24"/>
      <c r="R117" s="24"/>
      <c r="S117" s="24"/>
      <c r="T117" s="24"/>
      <c r="U117" s="24"/>
      <c r="V117" s="25"/>
      <c r="W117" s="25"/>
      <c r="X117" s="65"/>
      <c r="Y117" s="65"/>
      <c r="Z117" s="65"/>
      <c r="AA117" s="66"/>
    </row>
    <row r="118" spans="1:27" ht="14.4" x14ac:dyDescent="0.25">
      <c r="A118" s="4">
        <f t="shared" si="23"/>
        <v>0</v>
      </c>
      <c r="B118" s="112" t="s">
        <v>14</v>
      </c>
      <c r="C118" s="112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68"/>
      <c r="Z118" s="23"/>
      <c r="AA118" s="42"/>
    </row>
    <row r="119" spans="1:27" ht="14.4" x14ac:dyDescent="0.25">
      <c r="A119" s="4">
        <f t="shared" si="23"/>
        <v>0</v>
      </c>
      <c r="B119" s="112" t="s">
        <v>15</v>
      </c>
      <c r="C119" s="112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5"/>
      <c r="Y119" s="31"/>
      <c r="Z119" s="23"/>
      <c r="AA119" s="55"/>
    </row>
    <row r="120" spans="1:27" ht="14.4" x14ac:dyDescent="0.25">
      <c r="A120" s="4">
        <f t="shared" si="23"/>
        <v>0</v>
      </c>
      <c r="B120" s="112" t="s">
        <v>16</v>
      </c>
      <c r="C120" s="112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5"/>
      <c r="Y120" s="31"/>
      <c r="Z120" s="23"/>
      <c r="AA120" s="58"/>
    </row>
    <row r="121" spans="1:27" ht="14.4" x14ac:dyDescent="0.25">
      <c r="A121" s="4">
        <f t="shared" si="23"/>
        <v>0</v>
      </c>
      <c r="B121" s="112" t="s">
        <v>17</v>
      </c>
      <c r="C121" s="112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59"/>
      <c r="Y121" s="59"/>
      <c r="Z121" s="59"/>
      <c r="AA121" s="58"/>
    </row>
    <row r="122" spans="1:27" ht="14.4" x14ac:dyDescent="0.25">
      <c r="A122" s="4">
        <f t="shared" si="23"/>
        <v>0</v>
      </c>
      <c r="B122" s="112" t="s">
        <v>18</v>
      </c>
      <c r="C122" s="112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2"/>
      <c r="Y122" s="22"/>
      <c r="Z122" s="22"/>
      <c r="AA122" s="60"/>
    </row>
    <row r="123" spans="1:27" ht="14.4" x14ac:dyDescent="0.25">
      <c r="A123" s="4">
        <f t="shared" si="23"/>
        <v>0</v>
      </c>
      <c r="B123" s="112" t="s">
        <v>19</v>
      </c>
      <c r="C123" s="112"/>
      <c r="D123" s="29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7"/>
    </row>
    <row r="124" spans="1:27" x14ac:dyDescent="0.25">
      <c r="A124" s="4">
        <f>AVERAGE(A112:A123)</f>
        <v>0</v>
      </c>
      <c r="B124" s="7" t="s">
        <v>23</v>
      </c>
      <c r="C124" s="4"/>
      <c r="D124" s="4">
        <f t="shared" ref="D124:AA124" si="24">SUM(D112:D123)</f>
        <v>0</v>
      </c>
      <c r="E124" s="4">
        <f t="shared" si="24"/>
        <v>0</v>
      </c>
      <c r="F124" s="4">
        <f t="shared" si="24"/>
        <v>0</v>
      </c>
      <c r="G124" s="4">
        <f t="shared" si="24"/>
        <v>0</v>
      </c>
      <c r="H124" s="4">
        <f t="shared" si="24"/>
        <v>0</v>
      </c>
      <c r="I124" s="4">
        <f t="shared" si="24"/>
        <v>0</v>
      </c>
      <c r="J124" s="4">
        <f t="shared" si="24"/>
        <v>0</v>
      </c>
      <c r="K124" s="4">
        <f t="shared" si="24"/>
        <v>0</v>
      </c>
      <c r="L124" s="4">
        <f t="shared" si="24"/>
        <v>0</v>
      </c>
      <c r="M124" s="4">
        <f t="shared" si="24"/>
        <v>0</v>
      </c>
      <c r="N124" s="4">
        <f t="shared" si="24"/>
        <v>0</v>
      </c>
      <c r="O124" s="4">
        <f t="shared" si="24"/>
        <v>0</v>
      </c>
      <c r="P124" s="4">
        <f t="shared" si="24"/>
        <v>0</v>
      </c>
      <c r="Q124" s="4">
        <f t="shared" si="24"/>
        <v>0</v>
      </c>
      <c r="R124" s="4">
        <f t="shared" si="24"/>
        <v>0</v>
      </c>
      <c r="S124" s="4">
        <f t="shared" si="24"/>
        <v>0</v>
      </c>
      <c r="T124" s="4">
        <f t="shared" si="24"/>
        <v>0</v>
      </c>
      <c r="U124" s="4">
        <f>SUM(U112:U123)</f>
        <v>0</v>
      </c>
      <c r="V124" s="4">
        <f t="shared" si="24"/>
        <v>0</v>
      </c>
      <c r="W124" s="4">
        <f t="shared" si="24"/>
        <v>0</v>
      </c>
      <c r="X124" s="4">
        <f t="shared" si="24"/>
        <v>0</v>
      </c>
      <c r="Y124" s="4">
        <f t="shared" si="24"/>
        <v>0</v>
      </c>
      <c r="Z124" s="4">
        <f t="shared" si="24"/>
        <v>0</v>
      </c>
      <c r="AA124" s="3">
        <f t="shared" si="24"/>
        <v>0</v>
      </c>
    </row>
    <row r="125" spans="1:27" x14ac:dyDescent="0.25">
      <c r="A125" s="4">
        <f>SUM(A112:A123)</f>
        <v>0</v>
      </c>
      <c r="B125" s="7" t="s">
        <v>2</v>
      </c>
      <c r="C125" s="4">
        <f>SUM(D124:I124,Q124:Z124)</f>
        <v>0</v>
      </c>
      <c r="D125" s="4" t="s">
        <v>6</v>
      </c>
      <c r="E125" s="112"/>
      <c r="F125" s="112"/>
      <c r="G125" s="4">
        <f>SUM(M124:N124)</f>
        <v>0</v>
      </c>
      <c r="H125" s="112" t="s">
        <v>21</v>
      </c>
      <c r="I125" s="112"/>
      <c r="J125" s="6"/>
      <c r="K125" s="113" t="s">
        <v>2</v>
      </c>
      <c r="L125" s="113"/>
      <c r="M125" s="113"/>
      <c r="N125" s="113"/>
      <c r="O125" s="113">
        <f>SUM(R124:Z124,D124:L124)</f>
        <v>0</v>
      </c>
      <c r="P125" s="113"/>
      <c r="Q125" s="112"/>
      <c r="R125" s="112"/>
      <c r="S125" s="112"/>
      <c r="T125" s="6"/>
      <c r="U125" s="6"/>
      <c r="V125" s="4"/>
      <c r="W125" s="5"/>
      <c r="X125" s="5"/>
      <c r="Y125" s="4"/>
      <c r="Z125" s="4"/>
      <c r="AA125" s="3"/>
    </row>
    <row r="127" spans="1:27" x14ac:dyDescent="0.25">
      <c r="A127" s="115" t="s">
        <v>54</v>
      </c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</row>
    <row r="128" spans="1:27" x14ac:dyDescent="0.25">
      <c r="A128" s="114" t="s">
        <v>22</v>
      </c>
      <c r="B128" s="114" t="s">
        <v>23</v>
      </c>
      <c r="C128" s="114"/>
      <c r="D128" s="114" t="s">
        <v>24</v>
      </c>
      <c r="E128" s="116" t="s">
        <v>35</v>
      </c>
      <c r="F128" s="114" t="s">
        <v>25</v>
      </c>
      <c r="G128" s="114" t="s">
        <v>26</v>
      </c>
      <c r="H128" s="114" t="s">
        <v>27</v>
      </c>
      <c r="I128" s="114" t="s">
        <v>28</v>
      </c>
      <c r="J128" s="114" t="s">
        <v>3</v>
      </c>
      <c r="K128" s="114" t="s">
        <v>4</v>
      </c>
      <c r="L128" s="114" t="s">
        <v>7</v>
      </c>
      <c r="M128" s="114" t="s">
        <v>37</v>
      </c>
      <c r="N128" s="114" t="s">
        <v>38</v>
      </c>
      <c r="O128" s="114" t="s">
        <v>0</v>
      </c>
      <c r="P128" s="114" t="s">
        <v>1</v>
      </c>
      <c r="Q128" s="114" t="s">
        <v>5</v>
      </c>
      <c r="R128" s="114" t="s">
        <v>36</v>
      </c>
      <c r="S128" s="114" t="s">
        <v>29</v>
      </c>
      <c r="T128" s="1" t="s">
        <v>39</v>
      </c>
      <c r="U128" s="1" t="s">
        <v>43</v>
      </c>
      <c r="V128" s="114" t="s">
        <v>30</v>
      </c>
      <c r="W128" s="114" t="s">
        <v>31</v>
      </c>
      <c r="X128" s="114" t="s">
        <v>32</v>
      </c>
      <c r="Y128" s="114" t="s">
        <v>33</v>
      </c>
      <c r="Z128" s="114" t="s">
        <v>34</v>
      </c>
      <c r="AA128" s="2" t="s">
        <v>40</v>
      </c>
    </row>
    <row r="129" spans="1:27" x14ac:dyDescent="0.25">
      <c r="A129" s="114"/>
      <c r="B129" s="114"/>
      <c r="C129" s="114"/>
      <c r="D129" s="114"/>
      <c r="E129" s="116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"/>
      <c r="U129" s="1" t="s">
        <v>44</v>
      </c>
      <c r="V129" s="114"/>
      <c r="W129" s="114"/>
      <c r="X129" s="114"/>
      <c r="Y129" s="114"/>
      <c r="Z129" s="114"/>
      <c r="AA129" s="3"/>
    </row>
    <row r="130" spans="1:27" x14ac:dyDescent="0.25">
      <c r="A130" s="4">
        <f t="shared" ref="A130:A141" si="25">SUM(D130:J130)</f>
        <v>0</v>
      </c>
      <c r="B130" s="112" t="s">
        <v>8</v>
      </c>
      <c r="C130" s="112"/>
      <c r="D130" s="8"/>
      <c r="E130" s="9"/>
      <c r="F130" s="8"/>
      <c r="G130" s="9"/>
      <c r="H130" s="8"/>
      <c r="I130" s="9"/>
      <c r="J130" s="8"/>
      <c r="K130" s="8"/>
      <c r="L130" s="8"/>
      <c r="M130" s="8"/>
      <c r="N130" s="9"/>
      <c r="O130" s="9"/>
      <c r="P130" s="9"/>
      <c r="Q130" s="8"/>
      <c r="R130" s="8"/>
      <c r="S130" s="8"/>
      <c r="T130" s="8"/>
      <c r="U130" s="8"/>
      <c r="V130" s="8"/>
      <c r="W130" s="9"/>
      <c r="X130" s="9"/>
      <c r="Y130" s="8"/>
      <c r="Z130" s="4"/>
      <c r="AA130" s="3"/>
    </row>
    <row r="131" spans="1:27" x14ac:dyDescent="0.25">
      <c r="A131" s="4">
        <f t="shared" si="25"/>
        <v>0</v>
      </c>
      <c r="B131" s="112" t="s">
        <v>9</v>
      </c>
      <c r="C131" s="112"/>
      <c r="D131" s="8"/>
      <c r="E131" s="9"/>
      <c r="F131" s="8"/>
      <c r="G131" s="9"/>
      <c r="H131" s="8"/>
      <c r="I131" s="9"/>
      <c r="J131" s="8"/>
      <c r="K131" s="8"/>
      <c r="L131" s="8"/>
      <c r="M131" s="8"/>
      <c r="N131" s="9"/>
      <c r="O131" s="9"/>
      <c r="P131" s="9"/>
      <c r="Q131" s="8"/>
      <c r="R131" s="8"/>
      <c r="S131" s="8"/>
      <c r="T131" s="8"/>
      <c r="U131" s="8"/>
      <c r="V131" s="8"/>
      <c r="W131" s="9"/>
      <c r="X131" s="9"/>
      <c r="Y131" s="8"/>
      <c r="Z131" s="4"/>
      <c r="AA131" s="3"/>
    </row>
    <row r="132" spans="1:27" x14ac:dyDescent="0.25">
      <c r="A132" s="4">
        <f t="shared" si="25"/>
        <v>0</v>
      </c>
      <c r="B132" s="112" t="s">
        <v>10</v>
      </c>
      <c r="C132" s="112"/>
      <c r="D132" s="8"/>
      <c r="E132" s="9"/>
      <c r="F132" s="8"/>
      <c r="G132" s="9"/>
      <c r="H132" s="8"/>
      <c r="I132" s="9"/>
      <c r="J132" s="8"/>
      <c r="K132" s="8"/>
      <c r="L132" s="8"/>
      <c r="M132" s="8"/>
      <c r="N132" s="9"/>
      <c r="O132" s="9"/>
      <c r="P132" s="9"/>
      <c r="Q132" s="8"/>
      <c r="R132" s="8"/>
      <c r="S132" s="8"/>
      <c r="T132" s="8"/>
      <c r="U132" s="8"/>
      <c r="V132" s="8"/>
      <c r="W132" s="9"/>
      <c r="X132" s="9"/>
      <c r="Y132" s="8"/>
      <c r="Z132" s="4"/>
      <c r="AA132" s="3"/>
    </row>
    <row r="133" spans="1:27" x14ac:dyDescent="0.25">
      <c r="A133" s="4">
        <f t="shared" si="25"/>
        <v>0</v>
      </c>
      <c r="B133" s="112" t="s">
        <v>11</v>
      </c>
      <c r="C133" s="112"/>
      <c r="D133" s="8"/>
      <c r="E133" s="9"/>
      <c r="F133" s="8"/>
      <c r="G133" s="9"/>
      <c r="H133" s="8"/>
      <c r="I133" s="9"/>
      <c r="J133" s="8"/>
      <c r="K133" s="8"/>
      <c r="L133" s="8"/>
      <c r="M133" s="8"/>
      <c r="N133" s="9"/>
      <c r="O133" s="9"/>
      <c r="P133" s="9"/>
      <c r="Q133" s="8"/>
      <c r="R133" s="8"/>
      <c r="S133" s="8"/>
      <c r="T133" s="8"/>
      <c r="U133" s="8"/>
      <c r="V133" s="8"/>
      <c r="W133" s="9"/>
      <c r="X133" s="9"/>
      <c r="Y133" s="8"/>
      <c r="Z133" s="4"/>
      <c r="AA133" s="3"/>
    </row>
    <row r="134" spans="1:27" x14ac:dyDescent="0.25">
      <c r="A134" s="4">
        <f t="shared" si="25"/>
        <v>0</v>
      </c>
      <c r="B134" s="112" t="s">
        <v>12</v>
      </c>
      <c r="C134" s="112"/>
      <c r="D134" s="8"/>
      <c r="E134" s="9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8"/>
      <c r="R134" s="8"/>
      <c r="S134" s="8"/>
      <c r="T134" s="8"/>
      <c r="U134" s="8"/>
      <c r="V134" s="8"/>
      <c r="W134" s="9"/>
      <c r="X134" s="9"/>
      <c r="Y134" s="8"/>
      <c r="Z134" s="10"/>
      <c r="AA134" s="3"/>
    </row>
    <row r="135" spans="1:27" x14ac:dyDescent="0.25">
      <c r="A135" s="4">
        <f t="shared" si="25"/>
        <v>0</v>
      </c>
      <c r="B135" s="112" t="s">
        <v>13</v>
      </c>
      <c r="C135" s="112"/>
      <c r="D135" s="24"/>
      <c r="E135" s="25"/>
      <c r="F135" s="24"/>
      <c r="G135" s="24"/>
      <c r="H135" s="24"/>
      <c r="I135" s="24"/>
      <c r="J135" s="24"/>
      <c r="K135" s="24"/>
      <c r="L135" s="24"/>
      <c r="M135" s="24"/>
      <c r="N135" s="25"/>
      <c r="O135" s="25"/>
      <c r="P135" s="25"/>
      <c r="Q135" s="24"/>
      <c r="R135" s="24"/>
      <c r="S135" s="24"/>
      <c r="T135" s="24"/>
      <c r="U135" s="24"/>
      <c r="V135" s="24"/>
      <c r="W135" s="25"/>
      <c r="X135" s="25"/>
      <c r="Y135" s="24"/>
      <c r="Z135" s="4"/>
      <c r="AA135" s="3"/>
    </row>
    <row r="136" spans="1:27" x14ac:dyDescent="0.25">
      <c r="A136" s="4">
        <f t="shared" si="25"/>
        <v>0</v>
      </c>
      <c r="B136" s="112" t="s">
        <v>14</v>
      </c>
      <c r="C136" s="112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4"/>
      <c r="AA136" s="3"/>
    </row>
    <row r="137" spans="1:27" x14ac:dyDescent="0.25">
      <c r="A137" s="4">
        <f t="shared" si="25"/>
        <v>0</v>
      </c>
      <c r="B137" s="112" t="s">
        <v>15</v>
      </c>
      <c r="C137" s="112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5"/>
      <c r="AA137" s="3"/>
    </row>
    <row r="138" spans="1:27" x14ac:dyDescent="0.25">
      <c r="A138" s="4">
        <f t="shared" si="25"/>
        <v>0</v>
      </c>
      <c r="B138" s="112" t="s">
        <v>16</v>
      </c>
      <c r="C138" s="112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3"/>
    </row>
    <row r="139" spans="1:27" x14ac:dyDescent="0.25">
      <c r="A139" s="4">
        <f t="shared" si="25"/>
        <v>0</v>
      </c>
      <c r="B139" s="112" t="s">
        <v>17</v>
      </c>
      <c r="C139" s="112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3"/>
    </row>
    <row r="140" spans="1:27" x14ac:dyDescent="0.25">
      <c r="A140" s="4">
        <f t="shared" si="25"/>
        <v>0</v>
      </c>
      <c r="B140" s="112" t="s">
        <v>18</v>
      </c>
      <c r="C140" s="112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3"/>
    </row>
    <row r="141" spans="1:27" x14ac:dyDescent="0.25">
      <c r="A141" s="4">
        <f t="shared" si="25"/>
        <v>0</v>
      </c>
      <c r="B141" s="112" t="s">
        <v>19</v>
      </c>
      <c r="C141" s="112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3"/>
    </row>
    <row r="142" spans="1:27" x14ac:dyDescent="0.25">
      <c r="A142" s="4">
        <f>AVERAGE(A130:A141)</f>
        <v>0</v>
      </c>
      <c r="B142" s="7" t="s">
        <v>23</v>
      </c>
      <c r="C142" s="4"/>
      <c r="D142" s="4">
        <f t="shared" ref="D142:N142" si="26">SUM(D130:D141)</f>
        <v>0</v>
      </c>
      <c r="E142" s="4">
        <f t="shared" si="26"/>
        <v>0</v>
      </c>
      <c r="F142" s="4">
        <f t="shared" si="26"/>
        <v>0</v>
      </c>
      <c r="G142" s="4">
        <f t="shared" si="26"/>
        <v>0</v>
      </c>
      <c r="H142" s="4">
        <f t="shared" si="26"/>
        <v>0</v>
      </c>
      <c r="I142" s="4">
        <f t="shared" si="26"/>
        <v>0</v>
      </c>
      <c r="J142" s="4">
        <f t="shared" si="26"/>
        <v>0</v>
      </c>
      <c r="K142" s="4">
        <f t="shared" si="26"/>
        <v>0</v>
      </c>
      <c r="L142" s="4">
        <f t="shared" si="26"/>
        <v>0</v>
      </c>
      <c r="M142" s="4">
        <f t="shared" si="26"/>
        <v>0</v>
      </c>
      <c r="N142" s="4">
        <f t="shared" si="26"/>
        <v>0</v>
      </c>
      <c r="O142" s="4">
        <f>SUM(O130:O141)</f>
        <v>0</v>
      </c>
      <c r="P142" s="4">
        <f>SUM(P130:P141)</f>
        <v>0</v>
      </c>
      <c r="Q142" s="4">
        <f t="shared" ref="Q142:S142" si="27">SUM(Q130:Q141)</f>
        <v>0</v>
      </c>
      <c r="R142" s="4">
        <f t="shared" si="27"/>
        <v>0</v>
      </c>
      <c r="S142" s="4">
        <f t="shared" si="27"/>
        <v>0</v>
      </c>
      <c r="T142" s="4">
        <f>SUM(T130:T141)</f>
        <v>0</v>
      </c>
      <c r="U142" s="4">
        <f>SUM(U130:U141)</f>
        <v>0</v>
      </c>
      <c r="V142" s="4">
        <f t="shared" ref="V142:X142" si="28">SUM(V130:V141)</f>
        <v>0</v>
      </c>
      <c r="W142" s="4">
        <f t="shared" si="28"/>
        <v>0</v>
      </c>
      <c r="X142" s="4">
        <f t="shared" si="28"/>
        <v>0</v>
      </c>
      <c r="Y142" s="4">
        <f>SUM(Y130:Y141)</f>
        <v>0</v>
      </c>
      <c r="Z142" s="4">
        <f t="shared" ref="Z142" si="29">SUM(Z130:Z141)</f>
        <v>0</v>
      </c>
      <c r="AA142" s="3">
        <f>SUM(AA130:AA141)</f>
        <v>0</v>
      </c>
    </row>
    <row r="143" spans="1:27" x14ac:dyDescent="0.25">
      <c r="A143" s="4">
        <f>SUM(A130:A141)</f>
        <v>0</v>
      </c>
      <c r="B143" s="7" t="s">
        <v>2</v>
      </c>
      <c r="C143" s="4">
        <f>SUM(D142:I142,Q142:Z142)</f>
        <v>0</v>
      </c>
      <c r="D143" s="4" t="s">
        <v>6</v>
      </c>
      <c r="E143" s="112"/>
      <c r="F143" s="112"/>
      <c r="G143" s="4">
        <f>SUM(M142:N142)</f>
        <v>0</v>
      </c>
      <c r="H143" s="112" t="s">
        <v>21</v>
      </c>
      <c r="I143" s="112"/>
      <c r="J143" s="6"/>
      <c r="K143" s="113" t="s">
        <v>2</v>
      </c>
      <c r="L143" s="113"/>
      <c r="M143" s="113"/>
      <c r="N143" s="113"/>
      <c r="O143" s="113">
        <f>SUM(R142:Z142,D142:L142)</f>
        <v>0</v>
      </c>
      <c r="P143" s="113"/>
      <c r="Q143" s="112"/>
      <c r="R143" s="112"/>
      <c r="S143" s="112"/>
      <c r="T143" s="6"/>
      <c r="U143" s="6"/>
      <c r="V143" s="4"/>
      <c r="W143" s="5"/>
      <c r="X143" s="5"/>
      <c r="Y143" s="4"/>
      <c r="Z143" s="4"/>
      <c r="AA143" s="3"/>
    </row>
    <row r="145" spans="1:27" x14ac:dyDescent="0.25">
      <c r="A145" s="115" t="s">
        <v>58</v>
      </c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</row>
    <row r="146" spans="1:27" x14ac:dyDescent="0.25">
      <c r="A146" s="114" t="s">
        <v>22</v>
      </c>
      <c r="B146" s="114" t="s">
        <v>23</v>
      </c>
      <c r="C146" s="114"/>
      <c r="D146" s="114" t="s">
        <v>24</v>
      </c>
      <c r="E146" s="116" t="s">
        <v>35</v>
      </c>
      <c r="F146" s="114" t="s">
        <v>25</v>
      </c>
      <c r="G146" s="114" t="s">
        <v>26</v>
      </c>
      <c r="H146" s="114" t="s">
        <v>27</v>
      </c>
      <c r="I146" s="114" t="s">
        <v>28</v>
      </c>
      <c r="J146" s="114" t="s">
        <v>3</v>
      </c>
      <c r="K146" s="114" t="s">
        <v>4</v>
      </c>
      <c r="L146" s="114" t="s">
        <v>7</v>
      </c>
      <c r="M146" s="114" t="s">
        <v>37</v>
      </c>
      <c r="N146" s="114" t="s">
        <v>38</v>
      </c>
      <c r="O146" s="114" t="s">
        <v>0</v>
      </c>
      <c r="P146" s="114" t="s">
        <v>1</v>
      </c>
      <c r="Q146" s="114" t="s">
        <v>5</v>
      </c>
      <c r="R146" s="114" t="s">
        <v>36</v>
      </c>
      <c r="S146" s="114" t="s">
        <v>29</v>
      </c>
      <c r="T146" s="1" t="s">
        <v>39</v>
      </c>
      <c r="U146" s="1" t="s">
        <v>43</v>
      </c>
      <c r="V146" s="114" t="s">
        <v>30</v>
      </c>
      <c r="W146" s="114" t="s">
        <v>31</v>
      </c>
      <c r="X146" s="114" t="s">
        <v>32</v>
      </c>
      <c r="Y146" s="114" t="s">
        <v>33</v>
      </c>
      <c r="Z146" s="114" t="s">
        <v>34</v>
      </c>
      <c r="AA146" s="2" t="s">
        <v>40</v>
      </c>
    </row>
    <row r="147" spans="1:27" x14ac:dyDescent="0.25">
      <c r="A147" s="114"/>
      <c r="B147" s="114"/>
      <c r="C147" s="114"/>
      <c r="D147" s="114"/>
      <c r="E147" s="116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"/>
      <c r="U147" s="1" t="s">
        <v>44</v>
      </c>
      <c r="V147" s="114"/>
      <c r="W147" s="114"/>
      <c r="X147" s="114"/>
      <c r="Y147" s="114"/>
      <c r="Z147" s="114"/>
      <c r="AA147" s="3"/>
    </row>
    <row r="148" spans="1:27" x14ac:dyDescent="0.25">
      <c r="A148" s="4">
        <f t="shared" ref="A148:A159" si="30">SUM(D148:J148)</f>
        <v>2304</v>
      </c>
      <c r="B148" s="112" t="s">
        <v>8</v>
      </c>
      <c r="C148" s="112"/>
      <c r="D148" s="86">
        <v>983</v>
      </c>
      <c r="E148" s="100">
        <v>211</v>
      </c>
      <c r="F148" s="100">
        <v>450</v>
      </c>
      <c r="G148" s="100">
        <v>180</v>
      </c>
      <c r="H148" s="100">
        <v>480</v>
      </c>
      <c r="I148" s="100">
        <v>0</v>
      </c>
      <c r="J148" s="100">
        <v>0</v>
      </c>
      <c r="K148" s="100">
        <v>0</v>
      </c>
      <c r="L148" s="100">
        <v>72</v>
      </c>
      <c r="M148" s="100">
        <v>95</v>
      </c>
      <c r="N148" s="100">
        <v>0</v>
      </c>
      <c r="O148" s="100">
        <v>120</v>
      </c>
      <c r="P148" s="100">
        <v>70</v>
      </c>
      <c r="Q148" s="100">
        <v>0</v>
      </c>
      <c r="R148" s="100">
        <v>0</v>
      </c>
      <c r="S148" s="100">
        <v>3</v>
      </c>
      <c r="T148" s="100">
        <v>50</v>
      </c>
      <c r="U148" s="102">
        <v>7750</v>
      </c>
      <c r="V148" s="102">
        <v>1800</v>
      </c>
      <c r="W148" s="100">
        <v>75</v>
      </c>
      <c r="X148" s="100">
        <v>72</v>
      </c>
      <c r="Y148" s="100">
        <v>0</v>
      </c>
      <c r="Z148" s="100">
        <v>0</v>
      </c>
      <c r="AA148" s="101">
        <v>0</v>
      </c>
    </row>
    <row r="149" spans="1:27" x14ac:dyDescent="0.25">
      <c r="A149" s="4">
        <f t="shared" si="30"/>
        <v>4813</v>
      </c>
      <c r="B149" s="112" t="s">
        <v>9</v>
      </c>
      <c r="C149" s="112"/>
      <c r="D149" s="103">
        <v>996</v>
      </c>
      <c r="E149" s="104">
        <v>436</v>
      </c>
      <c r="F149" s="104">
        <v>1860</v>
      </c>
      <c r="G149" s="104">
        <v>436</v>
      </c>
      <c r="H149" s="104">
        <v>935</v>
      </c>
      <c r="I149" s="104">
        <v>150</v>
      </c>
      <c r="J149" s="104">
        <v>0</v>
      </c>
      <c r="K149" s="104">
        <v>0</v>
      </c>
      <c r="L149" s="104">
        <v>53</v>
      </c>
      <c r="M149" s="104">
        <v>60</v>
      </c>
      <c r="N149" s="104">
        <v>0</v>
      </c>
      <c r="O149" s="104">
        <v>120</v>
      </c>
      <c r="P149" s="104">
        <v>2</v>
      </c>
      <c r="Q149" s="104">
        <v>2</v>
      </c>
      <c r="R149" s="104">
        <v>0</v>
      </c>
      <c r="S149" s="104">
        <v>930</v>
      </c>
      <c r="T149" s="104">
        <v>0</v>
      </c>
      <c r="U149" s="104">
        <v>8800</v>
      </c>
      <c r="V149" s="104">
        <v>1800</v>
      </c>
      <c r="W149" s="104">
        <v>80</v>
      </c>
      <c r="X149" s="104">
        <v>40</v>
      </c>
      <c r="Y149" s="104">
        <v>0</v>
      </c>
      <c r="Z149" s="104">
        <v>10</v>
      </c>
      <c r="AA149" s="105">
        <v>0</v>
      </c>
    </row>
    <row r="150" spans="1:27" x14ac:dyDescent="0.25">
      <c r="A150" s="4">
        <f t="shared" si="30"/>
        <v>8186</v>
      </c>
      <c r="B150" s="112" t="s">
        <v>10</v>
      </c>
      <c r="C150" s="112"/>
      <c r="D150" s="110">
        <v>3720</v>
      </c>
      <c r="E150" s="106">
        <v>465</v>
      </c>
      <c r="F150" s="111">
        <v>2480</v>
      </c>
      <c r="G150" s="111">
        <v>436</v>
      </c>
      <c r="H150" s="107">
        <v>935</v>
      </c>
      <c r="I150" s="107">
        <v>150</v>
      </c>
      <c r="J150" s="107">
        <v>0</v>
      </c>
      <c r="K150" s="107">
        <v>0</v>
      </c>
      <c r="L150" s="107">
        <v>52</v>
      </c>
      <c r="M150" s="107">
        <v>0</v>
      </c>
      <c r="N150" s="106">
        <v>0</v>
      </c>
      <c r="O150" s="107">
        <v>0</v>
      </c>
      <c r="P150" s="107">
        <v>2</v>
      </c>
      <c r="Q150" s="111">
        <v>2</v>
      </c>
      <c r="R150" s="111">
        <v>0</v>
      </c>
      <c r="S150" s="106">
        <v>930</v>
      </c>
      <c r="T150" s="106">
        <v>0</v>
      </c>
      <c r="U150" s="111">
        <v>9500</v>
      </c>
      <c r="V150" s="106">
        <v>1800</v>
      </c>
      <c r="W150" s="108">
        <v>20</v>
      </c>
      <c r="X150" s="108">
        <v>10</v>
      </c>
      <c r="Y150" s="108">
        <v>0</v>
      </c>
      <c r="Z150" s="108">
        <v>0</v>
      </c>
      <c r="AA150" s="109">
        <v>0</v>
      </c>
    </row>
    <row r="151" spans="1:27" x14ac:dyDescent="0.25">
      <c r="A151" s="4">
        <f t="shared" si="30"/>
        <v>8186</v>
      </c>
      <c r="B151" s="112" t="s">
        <v>11</v>
      </c>
      <c r="C151" s="112"/>
      <c r="D151" s="110">
        <v>3720</v>
      </c>
      <c r="E151" s="106">
        <v>465</v>
      </c>
      <c r="F151" s="111">
        <v>2480</v>
      </c>
      <c r="G151" s="111">
        <v>436</v>
      </c>
      <c r="H151" s="107">
        <v>935</v>
      </c>
      <c r="I151" s="107">
        <v>150</v>
      </c>
      <c r="J151" s="107">
        <v>0</v>
      </c>
      <c r="K151" s="107">
        <v>0</v>
      </c>
      <c r="L151" s="107">
        <v>52</v>
      </c>
      <c r="M151" s="107">
        <v>0</v>
      </c>
      <c r="N151" s="106">
        <v>0</v>
      </c>
      <c r="O151" s="107">
        <v>0</v>
      </c>
      <c r="P151" s="107">
        <v>2</v>
      </c>
      <c r="Q151" s="111">
        <v>2</v>
      </c>
      <c r="R151" s="111">
        <v>0</v>
      </c>
      <c r="S151" s="106">
        <v>930</v>
      </c>
      <c r="T151" s="106">
        <v>0</v>
      </c>
      <c r="U151" s="111">
        <v>9500</v>
      </c>
      <c r="V151" s="106">
        <v>1800</v>
      </c>
      <c r="W151" s="108">
        <v>20</v>
      </c>
      <c r="X151" s="108">
        <v>10</v>
      </c>
      <c r="Y151" s="108">
        <v>0</v>
      </c>
      <c r="Z151" s="108">
        <v>0</v>
      </c>
      <c r="AA151" s="109">
        <v>0</v>
      </c>
    </row>
    <row r="152" spans="1:27" x14ac:dyDescent="0.25">
      <c r="A152" s="4">
        <f t="shared" si="30"/>
        <v>8186</v>
      </c>
      <c r="B152" s="112" t="s">
        <v>12</v>
      </c>
      <c r="C152" s="112"/>
      <c r="D152" s="110">
        <v>3720</v>
      </c>
      <c r="E152" s="106">
        <v>465</v>
      </c>
      <c r="F152" s="111">
        <v>2480</v>
      </c>
      <c r="G152" s="111">
        <v>436</v>
      </c>
      <c r="H152" s="107">
        <v>935</v>
      </c>
      <c r="I152" s="107">
        <v>150</v>
      </c>
      <c r="J152" s="107">
        <v>0</v>
      </c>
      <c r="K152" s="107">
        <v>0</v>
      </c>
      <c r="L152" s="107">
        <v>52</v>
      </c>
      <c r="M152" s="107">
        <v>0</v>
      </c>
      <c r="N152" s="106">
        <v>0</v>
      </c>
      <c r="O152" s="107">
        <v>0</v>
      </c>
      <c r="P152" s="107">
        <v>2</v>
      </c>
      <c r="Q152" s="111">
        <v>2</v>
      </c>
      <c r="R152" s="111">
        <v>0</v>
      </c>
      <c r="S152" s="106">
        <v>930</v>
      </c>
      <c r="T152" s="106">
        <v>0</v>
      </c>
      <c r="U152" s="111">
        <v>9500</v>
      </c>
      <c r="V152" s="106">
        <v>1800</v>
      </c>
      <c r="W152" s="108">
        <v>20</v>
      </c>
      <c r="X152" s="108">
        <v>10</v>
      </c>
      <c r="Y152" s="108">
        <v>0</v>
      </c>
      <c r="Z152" s="108">
        <v>0</v>
      </c>
      <c r="AA152" s="109">
        <v>0</v>
      </c>
    </row>
    <row r="153" spans="1:27" x14ac:dyDescent="0.25">
      <c r="A153" s="4">
        <f t="shared" si="30"/>
        <v>8186</v>
      </c>
      <c r="B153" s="112" t="s">
        <v>13</v>
      </c>
      <c r="C153" s="112"/>
      <c r="D153" s="110">
        <v>3720</v>
      </c>
      <c r="E153" s="106">
        <v>465</v>
      </c>
      <c r="F153" s="111">
        <v>2480</v>
      </c>
      <c r="G153" s="111">
        <v>436</v>
      </c>
      <c r="H153" s="107">
        <v>935</v>
      </c>
      <c r="I153" s="107">
        <v>150</v>
      </c>
      <c r="J153" s="107">
        <v>0</v>
      </c>
      <c r="K153" s="107">
        <v>0</v>
      </c>
      <c r="L153" s="107">
        <v>52</v>
      </c>
      <c r="M153" s="107">
        <v>0</v>
      </c>
      <c r="N153" s="106">
        <v>0</v>
      </c>
      <c r="O153" s="107">
        <v>0</v>
      </c>
      <c r="P153" s="107">
        <v>2</v>
      </c>
      <c r="Q153" s="111">
        <v>2</v>
      </c>
      <c r="R153" s="111">
        <v>0</v>
      </c>
      <c r="S153" s="106">
        <v>930</v>
      </c>
      <c r="T153" s="106">
        <v>0</v>
      </c>
      <c r="U153" s="111">
        <v>9500</v>
      </c>
      <c r="V153" s="106">
        <v>1800</v>
      </c>
      <c r="W153" s="108">
        <v>20</v>
      </c>
      <c r="X153" s="108">
        <v>10</v>
      </c>
      <c r="Y153" s="108">
        <v>0</v>
      </c>
      <c r="Z153" s="108">
        <v>0</v>
      </c>
      <c r="AA153" s="109">
        <v>0</v>
      </c>
    </row>
    <row r="154" spans="1:27" x14ac:dyDescent="0.25">
      <c r="A154" s="4">
        <f t="shared" si="30"/>
        <v>8186</v>
      </c>
      <c r="B154" s="112" t="s">
        <v>14</v>
      </c>
      <c r="C154" s="112"/>
      <c r="D154" s="110">
        <v>3720</v>
      </c>
      <c r="E154" s="106">
        <v>465</v>
      </c>
      <c r="F154" s="111">
        <v>2480</v>
      </c>
      <c r="G154" s="111">
        <v>436</v>
      </c>
      <c r="H154" s="107">
        <v>935</v>
      </c>
      <c r="I154" s="107">
        <v>150</v>
      </c>
      <c r="J154" s="107">
        <v>0</v>
      </c>
      <c r="K154" s="107">
        <v>0</v>
      </c>
      <c r="L154" s="107">
        <v>52</v>
      </c>
      <c r="M154" s="107">
        <v>0</v>
      </c>
      <c r="N154" s="106">
        <v>0</v>
      </c>
      <c r="O154" s="107">
        <v>0</v>
      </c>
      <c r="P154" s="107">
        <v>2</v>
      </c>
      <c r="Q154" s="111">
        <v>2</v>
      </c>
      <c r="R154" s="111">
        <v>0</v>
      </c>
      <c r="S154" s="106">
        <v>930</v>
      </c>
      <c r="T154" s="106">
        <v>0</v>
      </c>
      <c r="U154" s="111">
        <v>9500</v>
      </c>
      <c r="V154" s="106">
        <v>1800</v>
      </c>
      <c r="W154" s="108">
        <v>20</v>
      </c>
      <c r="X154" s="108">
        <v>10</v>
      </c>
      <c r="Y154" s="108">
        <v>0</v>
      </c>
      <c r="Z154" s="108">
        <v>0</v>
      </c>
      <c r="AA154" s="109">
        <v>0</v>
      </c>
    </row>
    <row r="155" spans="1:27" x14ac:dyDescent="0.25">
      <c r="A155" s="4">
        <f t="shared" si="30"/>
        <v>8186</v>
      </c>
      <c r="B155" s="112" t="s">
        <v>15</v>
      </c>
      <c r="C155" s="112"/>
      <c r="D155" s="110">
        <v>3720</v>
      </c>
      <c r="E155" s="106">
        <v>465</v>
      </c>
      <c r="F155" s="111">
        <v>2480</v>
      </c>
      <c r="G155" s="111">
        <v>436</v>
      </c>
      <c r="H155" s="107">
        <v>935</v>
      </c>
      <c r="I155" s="107">
        <v>150</v>
      </c>
      <c r="J155" s="107">
        <v>0</v>
      </c>
      <c r="K155" s="107">
        <v>0</v>
      </c>
      <c r="L155" s="107">
        <v>52</v>
      </c>
      <c r="M155" s="107">
        <v>0</v>
      </c>
      <c r="N155" s="106">
        <v>0</v>
      </c>
      <c r="O155" s="107">
        <v>0</v>
      </c>
      <c r="P155" s="107">
        <v>2</v>
      </c>
      <c r="Q155" s="111">
        <v>2</v>
      </c>
      <c r="R155" s="111">
        <v>0</v>
      </c>
      <c r="S155" s="106">
        <v>930</v>
      </c>
      <c r="T155" s="106">
        <v>0</v>
      </c>
      <c r="U155" s="111">
        <v>9500</v>
      </c>
      <c r="V155" s="106">
        <v>1800</v>
      </c>
      <c r="W155" s="108">
        <v>20</v>
      </c>
      <c r="X155" s="108">
        <v>10</v>
      </c>
      <c r="Y155" s="108">
        <v>0</v>
      </c>
      <c r="Z155" s="108">
        <v>0</v>
      </c>
      <c r="AA155" s="109">
        <v>0</v>
      </c>
    </row>
    <row r="156" spans="1:27" x14ac:dyDescent="0.25">
      <c r="A156" s="4">
        <f t="shared" si="30"/>
        <v>0</v>
      </c>
      <c r="B156" s="112" t="s">
        <v>16</v>
      </c>
      <c r="C156" s="112"/>
      <c r="D156" s="87"/>
      <c r="E156" s="86"/>
      <c r="F156" s="87"/>
      <c r="G156" s="86"/>
      <c r="H156" s="87"/>
      <c r="I156" s="86"/>
      <c r="J156" s="87"/>
      <c r="K156" s="87"/>
      <c r="L156" s="87"/>
      <c r="M156" s="87"/>
      <c r="N156" s="86"/>
      <c r="O156" s="86"/>
      <c r="P156" s="86"/>
      <c r="Q156" s="87"/>
      <c r="R156" s="87"/>
      <c r="S156" s="87"/>
      <c r="T156" s="87"/>
      <c r="U156" s="95"/>
      <c r="V156" s="95"/>
      <c r="W156" s="86"/>
      <c r="X156" s="86"/>
      <c r="Y156" s="87"/>
      <c r="Z156" s="87"/>
      <c r="AA156" s="96"/>
    </row>
    <row r="157" spans="1:27" x14ac:dyDescent="0.25">
      <c r="A157" s="4">
        <f t="shared" si="30"/>
        <v>0</v>
      </c>
      <c r="B157" s="112" t="s">
        <v>17</v>
      </c>
      <c r="C157" s="112"/>
      <c r="D157" s="87"/>
      <c r="E157" s="86"/>
      <c r="F157" s="87"/>
      <c r="G157" s="86"/>
      <c r="H157" s="87"/>
      <c r="I157" s="86"/>
      <c r="J157" s="87"/>
      <c r="K157" s="87"/>
      <c r="L157" s="87"/>
      <c r="M157" s="87"/>
      <c r="N157" s="86"/>
      <c r="O157" s="86"/>
      <c r="P157" s="86"/>
      <c r="Q157" s="87"/>
      <c r="R157" s="87"/>
      <c r="S157" s="87"/>
      <c r="T157" s="87"/>
      <c r="U157" s="95"/>
      <c r="V157" s="95"/>
      <c r="W157" s="86"/>
      <c r="X157" s="86"/>
      <c r="Y157" s="87"/>
      <c r="Z157" s="87"/>
      <c r="AA157" s="96"/>
    </row>
    <row r="158" spans="1:27" x14ac:dyDescent="0.25">
      <c r="A158" s="4">
        <f t="shared" si="30"/>
        <v>0</v>
      </c>
      <c r="B158" s="112" t="s">
        <v>18</v>
      </c>
      <c r="C158" s="112"/>
      <c r="D158" s="87"/>
      <c r="E158" s="86"/>
      <c r="F158" s="87"/>
      <c r="G158" s="86"/>
      <c r="H158" s="87"/>
      <c r="I158" s="86"/>
      <c r="J158" s="87"/>
      <c r="K158" s="87"/>
      <c r="L158" s="87"/>
      <c r="M158" s="87"/>
      <c r="N158" s="86"/>
      <c r="O158" s="86"/>
      <c r="P158" s="86"/>
      <c r="Q158" s="87"/>
      <c r="R158" s="87"/>
      <c r="S158" s="87"/>
      <c r="T158" s="87"/>
      <c r="U158" s="95"/>
      <c r="V158" s="95"/>
      <c r="W158" s="86"/>
      <c r="X158" s="86"/>
      <c r="Y158" s="87"/>
      <c r="Z158" s="87"/>
      <c r="AA158" s="96"/>
    </row>
    <row r="159" spans="1:27" s="82" customFormat="1" x14ac:dyDescent="0.25">
      <c r="A159" s="81">
        <f t="shared" si="30"/>
        <v>0</v>
      </c>
      <c r="B159" s="117" t="s">
        <v>19</v>
      </c>
      <c r="C159" s="117"/>
      <c r="D159" s="88"/>
      <c r="E159" s="89"/>
      <c r="F159" s="89"/>
      <c r="G159" s="89"/>
      <c r="H159" s="93"/>
      <c r="I159" s="93"/>
      <c r="J159" s="93"/>
      <c r="K159" s="93"/>
      <c r="L159" s="93"/>
      <c r="M159" s="93"/>
      <c r="N159" s="89"/>
      <c r="O159" s="93"/>
      <c r="P159" s="93"/>
      <c r="Q159" s="89"/>
      <c r="R159" s="89"/>
      <c r="S159" s="89"/>
      <c r="T159" s="89"/>
      <c r="U159" s="89"/>
      <c r="V159" s="89"/>
      <c r="W159" s="90"/>
      <c r="X159" s="90"/>
      <c r="Y159" s="91"/>
      <c r="Z159" s="90"/>
      <c r="AA159" s="91"/>
    </row>
    <row r="160" spans="1:27" ht="13.8" x14ac:dyDescent="0.25">
      <c r="A160" s="4">
        <f>AVERAGE(A148:A159)</f>
        <v>4686.083333333333</v>
      </c>
      <c r="B160" s="7" t="s">
        <v>23</v>
      </c>
      <c r="C160" s="4"/>
      <c r="D160" s="4">
        <f t="shared" ref="D160:N160" si="31">SUM(D148:D159)</f>
        <v>24299</v>
      </c>
      <c r="E160" s="94">
        <f t="shared" si="31"/>
        <v>3437</v>
      </c>
      <c r="F160" s="94">
        <f t="shared" si="31"/>
        <v>17190</v>
      </c>
      <c r="G160" s="94">
        <f t="shared" si="31"/>
        <v>3232</v>
      </c>
      <c r="H160" s="94">
        <f t="shared" si="31"/>
        <v>7025</v>
      </c>
      <c r="I160" s="94">
        <f t="shared" si="31"/>
        <v>1050</v>
      </c>
      <c r="J160" s="94">
        <f t="shared" si="31"/>
        <v>0</v>
      </c>
      <c r="K160" s="94">
        <f t="shared" si="31"/>
        <v>0</v>
      </c>
      <c r="L160" s="94">
        <f t="shared" si="31"/>
        <v>437</v>
      </c>
      <c r="M160" s="94">
        <f t="shared" si="31"/>
        <v>155</v>
      </c>
      <c r="N160" s="94">
        <f t="shared" si="31"/>
        <v>0</v>
      </c>
      <c r="O160" s="94">
        <f>SUM(O148:O159)</f>
        <v>240</v>
      </c>
      <c r="P160" s="94">
        <f>SUM(P148:P159)</f>
        <v>84</v>
      </c>
      <c r="Q160" s="94">
        <f t="shared" ref="Q160:S160" si="32">SUM(Q148:Q159)</f>
        <v>14</v>
      </c>
      <c r="R160" s="94">
        <f t="shared" si="32"/>
        <v>0</v>
      </c>
      <c r="S160" s="94">
        <f t="shared" si="32"/>
        <v>6513</v>
      </c>
      <c r="T160" s="94">
        <f>SUM(T148:T159)</f>
        <v>50</v>
      </c>
      <c r="U160" s="94">
        <f>SUM(U148:U159)</f>
        <v>73550</v>
      </c>
      <c r="V160" s="94">
        <f t="shared" ref="V160:X160" si="33">SUM(V148:V159)</f>
        <v>14400</v>
      </c>
      <c r="W160" s="94">
        <f t="shared" si="33"/>
        <v>275</v>
      </c>
      <c r="X160" s="94">
        <f t="shared" si="33"/>
        <v>172</v>
      </c>
      <c r="Y160" s="94">
        <f>SUM(Y148:Y159)</f>
        <v>0</v>
      </c>
      <c r="Z160" s="94">
        <f t="shared" ref="Z160" si="34">SUM(Z148:Z159)</f>
        <v>10</v>
      </c>
      <c r="AA160" s="57">
        <f>SUM(AA148:AA159)</f>
        <v>0</v>
      </c>
    </row>
    <row r="161" spans="1:27" x14ac:dyDescent="0.25">
      <c r="A161" s="4">
        <f>SUM(A148:A159)</f>
        <v>56233</v>
      </c>
      <c r="B161" s="7" t="s">
        <v>2</v>
      </c>
      <c r="C161" s="4">
        <f>SUM(D160:I160,Q160:Z160)</f>
        <v>151217</v>
      </c>
      <c r="D161" s="4" t="s">
        <v>6</v>
      </c>
      <c r="E161" s="112"/>
      <c r="F161" s="112"/>
      <c r="G161" s="4">
        <f>SUM(M160:N160)</f>
        <v>155</v>
      </c>
      <c r="H161" s="112" t="s">
        <v>21</v>
      </c>
      <c r="I161" s="112"/>
      <c r="J161" s="6"/>
      <c r="K161" s="113" t="s">
        <v>2</v>
      </c>
      <c r="L161" s="113"/>
      <c r="M161" s="113"/>
      <c r="N161" s="113"/>
      <c r="O161" s="113">
        <f>SUM(R160:Z160,D160:L160)</f>
        <v>151640</v>
      </c>
      <c r="P161" s="113"/>
      <c r="Q161" s="112"/>
      <c r="R161" s="112"/>
      <c r="S161" s="112"/>
      <c r="T161" s="6"/>
      <c r="U161" s="6"/>
      <c r="V161" s="4"/>
      <c r="W161" s="5"/>
      <c r="X161" s="5"/>
      <c r="Y161" s="4"/>
      <c r="Z161" s="4"/>
      <c r="AA161" s="3"/>
    </row>
    <row r="163" spans="1:27" x14ac:dyDescent="0.25">
      <c r="A163" s="115" t="s">
        <v>54</v>
      </c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</row>
    <row r="164" spans="1:27" x14ac:dyDescent="0.25">
      <c r="A164" s="114" t="s">
        <v>22</v>
      </c>
      <c r="B164" s="114" t="s">
        <v>23</v>
      </c>
      <c r="C164" s="114"/>
      <c r="D164" s="114" t="s">
        <v>24</v>
      </c>
      <c r="E164" s="116" t="s">
        <v>35</v>
      </c>
      <c r="F164" s="114" t="s">
        <v>25</v>
      </c>
      <c r="G164" s="114" t="s">
        <v>26</v>
      </c>
      <c r="H164" s="114" t="s">
        <v>27</v>
      </c>
      <c r="I164" s="114" t="s">
        <v>28</v>
      </c>
      <c r="J164" s="114" t="s">
        <v>3</v>
      </c>
      <c r="K164" s="114" t="s">
        <v>4</v>
      </c>
      <c r="L164" s="114" t="s">
        <v>7</v>
      </c>
      <c r="M164" s="114" t="s">
        <v>37</v>
      </c>
      <c r="N164" s="114" t="s">
        <v>38</v>
      </c>
      <c r="O164" s="114" t="s">
        <v>0</v>
      </c>
      <c r="P164" s="114" t="s">
        <v>1</v>
      </c>
      <c r="Q164" s="114" t="s">
        <v>5</v>
      </c>
      <c r="R164" s="114" t="s">
        <v>36</v>
      </c>
      <c r="S164" s="114" t="s">
        <v>29</v>
      </c>
      <c r="T164" s="1" t="s">
        <v>39</v>
      </c>
      <c r="U164" s="1" t="s">
        <v>43</v>
      </c>
      <c r="V164" s="114" t="s">
        <v>30</v>
      </c>
      <c r="W164" s="114" t="s">
        <v>31</v>
      </c>
      <c r="X164" s="114" t="s">
        <v>32</v>
      </c>
      <c r="Y164" s="114" t="s">
        <v>33</v>
      </c>
      <c r="Z164" s="114" t="s">
        <v>34</v>
      </c>
      <c r="AA164" s="2" t="s">
        <v>40</v>
      </c>
    </row>
    <row r="165" spans="1:27" x14ac:dyDescent="0.25">
      <c r="A165" s="114"/>
      <c r="B165" s="114"/>
      <c r="C165" s="114"/>
      <c r="D165" s="114"/>
      <c r="E165" s="116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"/>
      <c r="U165" s="1" t="s">
        <v>44</v>
      </c>
      <c r="V165" s="114"/>
      <c r="W165" s="114"/>
      <c r="X165" s="114"/>
      <c r="Y165" s="114"/>
      <c r="Z165" s="114"/>
      <c r="AA165" s="3"/>
    </row>
    <row r="166" spans="1:27" ht="14.4" x14ac:dyDescent="0.25">
      <c r="A166" s="4">
        <f t="shared" ref="A166:A177" si="35">SUM(D166:J166)</f>
        <v>0</v>
      </c>
      <c r="B166" s="112" t="s">
        <v>8</v>
      </c>
      <c r="C166" s="112"/>
      <c r="D166" s="38"/>
      <c r="E166" s="37"/>
      <c r="F166" s="38"/>
      <c r="G166" s="37"/>
      <c r="H166" s="38"/>
      <c r="I166" s="37"/>
      <c r="J166" s="37"/>
      <c r="K166" s="37"/>
      <c r="L166" s="37"/>
      <c r="M166" s="38"/>
      <c r="N166" s="38"/>
      <c r="O166" s="38"/>
      <c r="P166" s="37"/>
      <c r="Q166" s="37"/>
      <c r="R166" s="37"/>
      <c r="S166" s="37"/>
      <c r="T166" s="37"/>
      <c r="U166" s="37"/>
      <c r="V166" s="38"/>
      <c r="W166" s="38"/>
      <c r="X166" s="37"/>
      <c r="Y166" s="37"/>
      <c r="Z166" s="36"/>
      <c r="AA166" s="35"/>
    </row>
    <row r="167" spans="1:27" ht="14.4" x14ac:dyDescent="0.25">
      <c r="A167" s="4">
        <f t="shared" si="35"/>
        <v>0</v>
      </c>
      <c r="B167" s="112" t="s">
        <v>9</v>
      </c>
      <c r="C167" s="112"/>
      <c r="D167" s="38"/>
      <c r="E167" s="37"/>
      <c r="F167" s="38"/>
      <c r="G167" s="37"/>
      <c r="H167" s="38"/>
      <c r="I167" s="37"/>
      <c r="J167" s="37"/>
      <c r="K167" s="37"/>
      <c r="L167" s="37"/>
      <c r="M167" s="38"/>
      <c r="N167" s="38"/>
      <c r="O167" s="38"/>
      <c r="P167" s="37"/>
      <c r="Q167" s="37"/>
      <c r="R167" s="37"/>
      <c r="S167" s="37"/>
      <c r="T167" s="37"/>
      <c r="U167" s="37"/>
      <c r="V167" s="38"/>
      <c r="W167" s="38"/>
      <c r="X167" s="37"/>
      <c r="Y167" s="37"/>
      <c r="Z167" s="36"/>
      <c r="AA167" s="3"/>
    </row>
    <row r="168" spans="1:27" x14ac:dyDescent="0.25">
      <c r="A168" s="4">
        <f t="shared" si="35"/>
        <v>0</v>
      </c>
      <c r="B168" s="112" t="s">
        <v>10</v>
      </c>
      <c r="C168" s="112"/>
      <c r="D168" s="4"/>
      <c r="E168" s="5"/>
      <c r="F168" s="4"/>
      <c r="G168" s="5"/>
      <c r="H168" s="4"/>
      <c r="I168" s="5"/>
      <c r="J168" s="4"/>
      <c r="K168" s="4"/>
      <c r="L168" s="4"/>
      <c r="M168" s="4"/>
      <c r="N168" s="5"/>
      <c r="O168" s="5"/>
      <c r="P168" s="5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3"/>
    </row>
    <row r="169" spans="1:27" ht="14.4" x14ac:dyDescent="0.25">
      <c r="A169" s="4">
        <f t="shared" si="35"/>
        <v>0</v>
      </c>
      <c r="B169" s="112" t="s">
        <v>11</v>
      </c>
      <c r="C169" s="112"/>
      <c r="D169" s="54"/>
      <c r="E169" s="52"/>
      <c r="F169" s="54"/>
      <c r="G169" s="52"/>
      <c r="H169" s="54"/>
      <c r="I169" s="52"/>
      <c r="J169" s="54"/>
      <c r="K169" s="54"/>
      <c r="L169" s="54"/>
      <c r="M169" s="54"/>
      <c r="N169" s="52"/>
      <c r="O169" s="52"/>
      <c r="P169" s="52"/>
      <c r="Q169" s="54"/>
      <c r="R169" s="54"/>
      <c r="S169" s="54"/>
      <c r="T169" s="54"/>
      <c r="U169" s="54"/>
      <c r="V169" s="54"/>
      <c r="W169" s="52"/>
      <c r="X169" s="52"/>
      <c r="Y169" s="54"/>
      <c r="Z169" s="54"/>
      <c r="AA169" s="53"/>
    </row>
    <row r="170" spans="1:27" ht="14.4" x14ac:dyDescent="0.25">
      <c r="A170" s="4">
        <f t="shared" si="35"/>
        <v>0</v>
      </c>
      <c r="B170" s="112" t="s">
        <v>12</v>
      </c>
      <c r="C170" s="112"/>
      <c r="D170" s="54"/>
      <c r="E170" s="52"/>
      <c r="F170" s="54"/>
      <c r="G170" s="52"/>
      <c r="H170" s="54"/>
      <c r="I170" s="52"/>
      <c r="J170" s="54"/>
      <c r="K170" s="54"/>
      <c r="L170" s="54"/>
      <c r="M170" s="54"/>
      <c r="N170" s="52"/>
      <c r="O170" s="52"/>
      <c r="P170" s="52"/>
      <c r="Q170" s="54"/>
      <c r="R170" s="54"/>
      <c r="S170" s="54"/>
      <c r="T170" s="54"/>
      <c r="U170" s="54"/>
      <c r="V170" s="54"/>
      <c r="W170" s="52"/>
      <c r="X170" s="52"/>
      <c r="Y170" s="54"/>
      <c r="Z170" s="54"/>
      <c r="AA170" s="53"/>
    </row>
    <row r="171" spans="1:27" ht="14.4" x14ac:dyDescent="0.25">
      <c r="A171" s="4">
        <f t="shared" si="35"/>
        <v>0</v>
      </c>
      <c r="B171" s="112" t="s">
        <v>13</v>
      </c>
      <c r="C171" s="112"/>
      <c r="D171" s="19"/>
      <c r="E171" s="20"/>
      <c r="F171" s="19"/>
      <c r="G171" s="19"/>
      <c r="H171" s="19"/>
      <c r="I171" s="19"/>
      <c r="J171" s="19"/>
      <c r="K171" s="19"/>
      <c r="L171" s="19"/>
      <c r="M171" s="19"/>
      <c r="N171" s="20"/>
      <c r="O171" s="20"/>
      <c r="P171" s="20"/>
      <c r="Q171" s="19"/>
      <c r="R171" s="19"/>
      <c r="S171" s="19"/>
      <c r="T171" s="19"/>
      <c r="U171" s="19"/>
      <c r="V171" s="19"/>
      <c r="W171" s="20"/>
      <c r="X171" s="20"/>
      <c r="Y171" s="19"/>
      <c r="Z171" s="19"/>
      <c r="AA171" s="18"/>
    </row>
    <row r="172" spans="1:27" ht="14.4" x14ac:dyDescent="0.25">
      <c r="A172" s="4">
        <f t="shared" si="35"/>
        <v>0</v>
      </c>
      <c r="B172" s="112" t="s">
        <v>14</v>
      </c>
      <c r="C172" s="112"/>
      <c r="D172" s="19"/>
      <c r="E172" s="20"/>
      <c r="F172" s="19"/>
      <c r="G172" s="19"/>
      <c r="H172" s="19"/>
      <c r="I172" s="19"/>
      <c r="J172" s="19"/>
      <c r="K172" s="19"/>
      <c r="L172" s="19"/>
      <c r="M172" s="19"/>
      <c r="N172" s="20"/>
      <c r="O172" s="20"/>
      <c r="P172" s="20"/>
      <c r="Q172" s="19"/>
      <c r="R172" s="19"/>
      <c r="S172" s="19"/>
      <c r="T172" s="19"/>
      <c r="U172" s="19"/>
      <c r="V172" s="19"/>
      <c r="W172" s="20"/>
      <c r="X172" s="20"/>
      <c r="Y172" s="19"/>
      <c r="Z172" s="19"/>
      <c r="AA172" s="18"/>
    </row>
    <row r="173" spans="1:27" ht="14.4" x14ac:dyDescent="0.25">
      <c r="A173" s="4">
        <f t="shared" si="35"/>
        <v>0</v>
      </c>
      <c r="B173" s="112" t="s">
        <v>15</v>
      </c>
      <c r="C173" s="112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3"/>
    </row>
    <row r="174" spans="1:27" ht="14.4" x14ac:dyDescent="0.25">
      <c r="A174" s="4">
        <f t="shared" si="35"/>
        <v>0</v>
      </c>
      <c r="B174" s="112" t="s">
        <v>16</v>
      </c>
      <c r="C174" s="112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3"/>
    </row>
    <row r="175" spans="1:27" ht="14.4" x14ac:dyDescent="0.25">
      <c r="A175" s="4">
        <f t="shared" si="35"/>
        <v>0</v>
      </c>
      <c r="B175" s="112" t="s">
        <v>17</v>
      </c>
      <c r="C175" s="112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3"/>
    </row>
    <row r="176" spans="1:27" ht="14.4" x14ac:dyDescent="0.25">
      <c r="A176" s="4">
        <f t="shared" si="35"/>
        <v>0</v>
      </c>
      <c r="B176" s="112" t="s">
        <v>18</v>
      </c>
      <c r="C176" s="112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3"/>
    </row>
    <row r="177" spans="1:27" ht="14.4" x14ac:dyDescent="0.25">
      <c r="A177" s="4">
        <f t="shared" si="35"/>
        <v>0</v>
      </c>
      <c r="B177" s="112" t="s">
        <v>19</v>
      </c>
      <c r="C177" s="112"/>
      <c r="D177" s="3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41"/>
      <c r="T177" s="33"/>
      <c r="U177" s="33"/>
      <c r="V177" s="33"/>
      <c r="W177" s="33"/>
      <c r="X177" s="33"/>
      <c r="Y177" s="33"/>
      <c r="Z177" s="33"/>
      <c r="AA177" s="32"/>
    </row>
    <row r="178" spans="1:27" x14ac:dyDescent="0.25">
      <c r="A178" s="4">
        <f>AVERAGE(A166:A177)</f>
        <v>0</v>
      </c>
      <c r="B178" s="7" t="s">
        <v>23</v>
      </c>
      <c r="C178" s="4"/>
      <c r="D178" s="4">
        <f t="shared" ref="D178:AA178" si="36">SUM(D166:D177)</f>
        <v>0</v>
      </c>
      <c r="E178" s="4">
        <f t="shared" si="36"/>
        <v>0</v>
      </c>
      <c r="F178" s="4">
        <f t="shared" si="36"/>
        <v>0</v>
      </c>
      <c r="G178" s="4">
        <f t="shared" si="36"/>
        <v>0</v>
      </c>
      <c r="H178" s="4">
        <f t="shared" si="36"/>
        <v>0</v>
      </c>
      <c r="I178" s="4">
        <f t="shared" si="36"/>
        <v>0</v>
      </c>
      <c r="J178" s="4">
        <f t="shared" si="36"/>
        <v>0</v>
      </c>
      <c r="K178" s="4">
        <f t="shared" si="36"/>
        <v>0</v>
      </c>
      <c r="L178" s="4">
        <f t="shared" si="36"/>
        <v>0</v>
      </c>
      <c r="M178" s="4">
        <f t="shared" si="36"/>
        <v>0</v>
      </c>
      <c r="N178" s="4">
        <f t="shared" si="36"/>
        <v>0</v>
      </c>
      <c r="O178" s="4">
        <f t="shared" si="36"/>
        <v>0</v>
      </c>
      <c r="P178" s="4">
        <f t="shared" si="36"/>
        <v>0</v>
      </c>
      <c r="Q178" s="4">
        <f t="shared" si="36"/>
        <v>0</v>
      </c>
      <c r="R178" s="4">
        <f t="shared" si="36"/>
        <v>0</v>
      </c>
      <c r="S178" s="4">
        <f t="shared" si="36"/>
        <v>0</v>
      </c>
      <c r="T178" s="4">
        <f t="shared" si="36"/>
        <v>0</v>
      </c>
      <c r="U178" s="4">
        <v>0</v>
      </c>
      <c r="V178" s="4">
        <f t="shared" si="36"/>
        <v>0</v>
      </c>
      <c r="W178" s="4">
        <f t="shared" si="36"/>
        <v>0</v>
      </c>
      <c r="X178" s="4">
        <f t="shared" si="36"/>
        <v>0</v>
      </c>
      <c r="Y178" s="4">
        <f t="shared" si="36"/>
        <v>0</v>
      </c>
      <c r="Z178" s="4">
        <f t="shared" si="36"/>
        <v>0</v>
      </c>
      <c r="AA178" s="3">
        <f t="shared" si="36"/>
        <v>0</v>
      </c>
    </row>
    <row r="179" spans="1:27" x14ac:dyDescent="0.25">
      <c r="A179" s="4">
        <f>SUM(A166:A177)</f>
        <v>0</v>
      </c>
      <c r="B179" s="7" t="s">
        <v>2</v>
      </c>
      <c r="C179" s="4">
        <f>SUM(D178:I178,Q178:Z178)</f>
        <v>0</v>
      </c>
      <c r="D179" s="4" t="s">
        <v>6</v>
      </c>
      <c r="E179" s="112"/>
      <c r="F179" s="112"/>
      <c r="G179" s="4">
        <f>SUM(M178:N178)</f>
        <v>0</v>
      </c>
      <c r="H179" s="112" t="s">
        <v>21</v>
      </c>
      <c r="I179" s="112"/>
      <c r="J179" s="6"/>
      <c r="K179" s="113" t="s">
        <v>2</v>
      </c>
      <c r="L179" s="113"/>
      <c r="M179" s="113"/>
      <c r="N179" s="113"/>
      <c r="O179" s="113">
        <f>SUM(R178:Z178,D178:L178)</f>
        <v>0</v>
      </c>
      <c r="P179" s="113"/>
      <c r="Q179" s="112"/>
      <c r="R179" s="112"/>
      <c r="S179" s="112"/>
      <c r="T179" s="6">
        <v>0</v>
      </c>
      <c r="U179" s="6"/>
      <c r="V179" s="4"/>
      <c r="W179" s="5"/>
      <c r="X179" s="5"/>
      <c r="Y179" s="4"/>
      <c r="Z179" s="4"/>
      <c r="AA179" s="3"/>
    </row>
    <row r="181" spans="1:27" x14ac:dyDescent="0.25">
      <c r="A181" s="115" t="s">
        <v>42</v>
      </c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</row>
    <row r="182" spans="1:27" x14ac:dyDescent="0.25">
      <c r="A182" s="114" t="s">
        <v>22</v>
      </c>
      <c r="B182" s="114" t="s">
        <v>23</v>
      </c>
      <c r="C182" s="114"/>
      <c r="D182" s="114" t="s">
        <v>24</v>
      </c>
      <c r="E182" s="116" t="s">
        <v>35</v>
      </c>
      <c r="F182" s="114" t="s">
        <v>25</v>
      </c>
      <c r="G182" s="114" t="s">
        <v>26</v>
      </c>
      <c r="H182" s="114" t="s">
        <v>27</v>
      </c>
      <c r="I182" s="114" t="s">
        <v>28</v>
      </c>
      <c r="J182" s="114" t="s">
        <v>3</v>
      </c>
      <c r="K182" s="114" t="s">
        <v>4</v>
      </c>
      <c r="L182" s="114" t="s">
        <v>7</v>
      </c>
      <c r="M182" s="114">
        <v>10</v>
      </c>
      <c r="N182" s="114" t="s">
        <v>38</v>
      </c>
      <c r="O182" s="114" t="s">
        <v>0</v>
      </c>
      <c r="P182" s="114" t="s">
        <v>1</v>
      </c>
      <c r="Q182" s="114" t="s">
        <v>5</v>
      </c>
      <c r="R182" s="114" t="s">
        <v>36</v>
      </c>
      <c r="S182" s="114" t="s">
        <v>29</v>
      </c>
      <c r="T182" s="1" t="s">
        <v>39</v>
      </c>
      <c r="U182" s="1" t="s">
        <v>43</v>
      </c>
      <c r="V182" s="114" t="s">
        <v>30</v>
      </c>
      <c r="W182" s="114" t="s">
        <v>31</v>
      </c>
      <c r="X182" s="114" t="s">
        <v>32</v>
      </c>
      <c r="Y182" s="114" t="s">
        <v>33</v>
      </c>
      <c r="Z182" s="114" t="s">
        <v>34</v>
      </c>
      <c r="AA182" s="2" t="s">
        <v>40</v>
      </c>
    </row>
    <row r="183" spans="1:27" x14ac:dyDescent="0.25">
      <c r="A183" s="114"/>
      <c r="B183" s="114"/>
      <c r="C183" s="114"/>
      <c r="D183" s="114"/>
      <c r="E183" s="116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"/>
      <c r="U183" s="1" t="s">
        <v>46</v>
      </c>
      <c r="V183" s="114"/>
      <c r="W183" s="114"/>
      <c r="X183" s="114"/>
      <c r="Y183" s="114"/>
      <c r="Z183" s="114"/>
      <c r="AA183" s="3"/>
    </row>
    <row r="184" spans="1:27" x14ac:dyDescent="0.25">
      <c r="A184" s="4">
        <f>AVERAGE(A178,A160,A142,A124,A88,,A70,A52,A34,A16,A106)</f>
        <v>2047.5606060606058</v>
      </c>
      <c r="B184" s="7" t="s">
        <v>20</v>
      </c>
      <c r="C184" s="4"/>
      <c r="D184" s="4">
        <f>SUM(D178,D16,,D34,,D52,D70,D88,D124,D142,D160,D106)</f>
        <v>30161</v>
      </c>
      <c r="E184" s="4">
        <f>SUM(E178,E160,E142,E124,E88,,E70,E52,,E34,,E16,E106)</f>
        <v>31612</v>
      </c>
      <c r="F184" s="4">
        <f>SUM(F178,F160,F142,F124,F88,,F70,F52,F34,F16,F106)</f>
        <v>108165</v>
      </c>
      <c r="G184" s="4">
        <f>SUM(G178,G160,G142,G124,G88,G70,G52,G34,G16,G106)</f>
        <v>33014</v>
      </c>
      <c r="H184" s="4">
        <f>SUM(H178,H160,H142,H124,H88,H70,H52,H34,H16,H106)</f>
        <v>13871</v>
      </c>
      <c r="I184" s="4">
        <f>SUM(I178,I160,I142,I124,I88,I70,I52,I34,I16,I106)</f>
        <v>30743</v>
      </c>
      <c r="J184" s="4">
        <f>SUM(J178,J160,J142,J124,J88,J70,J52,J34,J16,J106)</f>
        <v>22712</v>
      </c>
      <c r="K184" s="4">
        <f>SUM(K178,K160,K142,K124,K88,K70,K34,,K16,K106)</f>
        <v>0</v>
      </c>
      <c r="L184" s="4">
        <f>SUM(L178,L160,L142,L124,L88,L70,L52,L34,L16,L106)</f>
        <v>437</v>
      </c>
      <c r="M184" s="4">
        <f>SUM(M178,M160,M142,M124,M88,M70,M52,M34,M16,M106)</f>
        <v>19627</v>
      </c>
      <c r="N184" s="4">
        <f>SUM(N178,N160,N142,N124,N88,N70,N52,N34,N16,N106)</f>
        <v>25214</v>
      </c>
      <c r="O184" s="4">
        <f>SUM(O178,O160,O142,O124,O88,O70,O52,O34,O16,O106)</f>
        <v>9280</v>
      </c>
      <c r="P184" s="4">
        <f>SUM(P178,P160,P142,P124,P88,P70,P34,P16,P106)</f>
        <v>895</v>
      </c>
      <c r="Q184" s="4">
        <f>SUM(Q178,Q160,Q142,Q124,Q88,Q70,Q52,Q34,Q16,Q106)</f>
        <v>570</v>
      </c>
      <c r="R184" s="4">
        <f>SUM(R178,R160,R142,R124,R88,R70,R52,R34,R16,R106)</f>
        <v>605299</v>
      </c>
      <c r="S184" s="4">
        <f>SUM(S178,S160,S142,S124,S88,S70,S52,S34,S16,S106)</f>
        <v>69726</v>
      </c>
      <c r="T184" s="4">
        <f>SUM(T178,T160,T142,T88,T70,T52,T34,T16,T124,T106)</f>
        <v>77800</v>
      </c>
      <c r="U184" s="4">
        <f>SUM(U178,U160,U142,U124,U106,U88,U70,U52,U34,U16)</f>
        <v>1919587</v>
      </c>
      <c r="V184" s="4">
        <f t="shared" ref="V184:AA184" si="37">SUM(V178,V160,V142,V124,V88,V70,V52,V34,V16,V106)</f>
        <v>14816</v>
      </c>
      <c r="W184" s="4">
        <f t="shared" si="37"/>
        <v>275</v>
      </c>
      <c r="X184" s="4">
        <f t="shared" si="37"/>
        <v>43618</v>
      </c>
      <c r="Y184" s="4">
        <f t="shared" si="37"/>
        <v>157270</v>
      </c>
      <c r="Z184" s="4">
        <f t="shared" si="37"/>
        <v>510</v>
      </c>
      <c r="AA184" s="3">
        <f t="shared" si="37"/>
        <v>536</v>
      </c>
    </row>
    <row r="185" spans="1:27" x14ac:dyDescent="0.25">
      <c r="A185" s="4">
        <f>SUM(D184:J184)</f>
        <v>270278</v>
      </c>
      <c r="B185" s="7" t="s">
        <v>2</v>
      </c>
      <c r="C185" s="4">
        <f>SUM(D184:L184)</f>
        <v>270715</v>
      </c>
      <c r="D185" s="4" t="s">
        <v>6</v>
      </c>
      <c r="E185" s="112"/>
      <c r="F185" s="112"/>
      <c r="G185" s="4">
        <f>SUM(M184:N184)</f>
        <v>44841</v>
      </c>
      <c r="H185" s="112" t="s">
        <v>21</v>
      </c>
      <c r="I185" s="112"/>
      <c r="J185" s="6"/>
      <c r="K185" s="113" t="s">
        <v>2</v>
      </c>
      <c r="L185" s="113"/>
      <c r="M185" s="113"/>
      <c r="N185" s="113"/>
      <c r="O185" s="113">
        <f>SUM(Q184:Z184,D184:L184,T185)</f>
        <v>3160186</v>
      </c>
      <c r="P185" s="113"/>
      <c r="Q185" s="112"/>
      <c r="R185" s="112"/>
      <c r="S185" s="112"/>
      <c r="T185" s="6"/>
      <c r="U185" s="6"/>
      <c r="V185" s="4"/>
      <c r="W185" s="5"/>
      <c r="X185" s="5"/>
      <c r="Y185" s="4"/>
      <c r="Z185" s="4"/>
      <c r="AA185" s="3"/>
    </row>
  </sheetData>
  <mergeCells count="439">
    <mergeCell ref="B105:C105"/>
    <mergeCell ref="E107:F107"/>
    <mergeCell ref="H107:I107"/>
    <mergeCell ref="K107:N107"/>
    <mergeCell ref="O107:P107"/>
    <mergeCell ref="Q107:S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94:C94"/>
    <mergeCell ref="B95:C95"/>
    <mergeCell ref="I92:I93"/>
    <mergeCell ref="J92:J93"/>
    <mergeCell ref="K92:K93"/>
    <mergeCell ref="L92:L93"/>
    <mergeCell ref="M92:M93"/>
    <mergeCell ref="N92:N93"/>
    <mergeCell ref="O92:O93"/>
    <mergeCell ref="R92:R93"/>
    <mergeCell ref="S92:S93"/>
    <mergeCell ref="V92:V93"/>
    <mergeCell ref="W92:W93"/>
    <mergeCell ref="X92:X93"/>
    <mergeCell ref="Y92:Y93"/>
    <mergeCell ref="A19:AA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Z92:Z93"/>
    <mergeCell ref="P92:P93"/>
    <mergeCell ref="Q92:Q93"/>
    <mergeCell ref="B23:C23"/>
    <mergeCell ref="B24:C24"/>
    <mergeCell ref="B25:C25"/>
    <mergeCell ref="B26:C26"/>
    <mergeCell ref="B10:C10"/>
    <mergeCell ref="B11:C11"/>
    <mergeCell ref="B13:C13"/>
    <mergeCell ref="B7:C7"/>
    <mergeCell ref="B8:C8"/>
    <mergeCell ref="B9:C9"/>
    <mergeCell ref="W2:W3"/>
    <mergeCell ref="X2:X3"/>
    <mergeCell ref="Y2:Y3"/>
    <mergeCell ref="J2:J3"/>
    <mergeCell ref="K2:K3"/>
    <mergeCell ref="S2:S3"/>
    <mergeCell ref="V2:V3"/>
    <mergeCell ref="N2:N3"/>
    <mergeCell ref="E2:E3"/>
    <mergeCell ref="F2:F3"/>
    <mergeCell ref="G2:G3"/>
    <mergeCell ref="H2:H3"/>
    <mergeCell ref="I2:I3"/>
    <mergeCell ref="B4:C4"/>
    <mergeCell ref="B5:C5"/>
    <mergeCell ref="B6:C6"/>
    <mergeCell ref="B27:C27"/>
    <mergeCell ref="A1:AA1"/>
    <mergeCell ref="B14:C14"/>
    <mergeCell ref="B15:C15"/>
    <mergeCell ref="E17:F17"/>
    <mergeCell ref="H17:I17"/>
    <mergeCell ref="Q17:S17"/>
    <mergeCell ref="K17:N17"/>
    <mergeCell ref="O17:P17"/>
    <mergeCell ref="Z2:Z3"/>
    <mergeCell ref="A2:A3"/>
    <mergeCell ref="B2:C3"/>
    <mergeCell ref="D2:D3"/>
    <mergeCell ref="Q2:Q3"/>
    <mergeCell ref="R2:R3"/>
    <mergeCell ref="L2:L3"/>
    <mergeCell ref="O2:O3"/>
    <mergeCell ref="P2:P3"/>
    <mergeCell ref="B12:C12"/>
    <mergeCell ref="M2:M3"/>
    <mergeCell ref="W20:W21"/>
    <mergeCell ref="X20:X21"/>
    <mergeCell ref="Y20:Y21"/>
    <mergeCell ref="Z20:Z21"/>
    <mergeCell ref="B22:C22"/>
    <mergeCell ref="P20:P21"/>
    <mergeCell ref="Q20:Q21"/>
    <mergeCell ref="R20:R21"/>
    <mergeCell ref="S20:S21"/>
    <mergeCell ref="V20:V21"/>
    <mergeCell ref="L20:L21"/>
    <mergeCell ref="M20:M21"/>
    <mergeCell ref="N20:N21"/>
    <mergeCell ref="O20:O21"/>
    <mergeCell ref="Q35:S35"/>
    <mergeCell ref="B33:C33"/>
    <mergeCell ref="E35:F35"/>
    <mergeCell ref="H35:I35"/>
    <mergeCell ref="K35:N35"/>
    <mergeCell ref="O35:P35"/>
    <mergeCell ref="B28:C28"/>
    <mergeCell ref="B29:C29"/>
    <mergeCell ref="B30:C30"/>
    <mergeCell ref="B31:C31"/>
    <mergeCell ref="B32:C32"/>
    <mergeCell ref="A37:AA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B41:C41"/>
    <mergeCell ref="B42:C42"/>
    <mergeCell ref="B43:C43"/>
    <mergeCell ref="B44:C44"/>
    <mergeCell ref="B45:C45"/>
    <mergeCell ref="W38:W39"/>
    <mergeCell ref="X38:X39"/>
    <mergeCell ref="Y38:Y39"/>
    <mergeCell ref="Z38:Z39"/>
    <mergeCell ref="B40:C40"/>
    <mergeCell ref="P38:P39"/>
    <mergeCell ref="Q38:Q39"/>
    <mergeCell ref="R38:R39"/>
    <mergeCell ref="S38:S39"/>
    <mergeCell ref="V38:V39"/>
    <mergeCell ref="B51:C51"/>
    <mergeCell ref="E53:F53"/>
    <mergeCell ref="H53:I53"/>
    <mergeCell ref="K53:N53"/>
    <mergeCell ref="O53:P53"/>
    <mergeCell ref="B46:C46"/>
    <mergeCell ref="B47:C47"/>
    <mergeCell ref="B48:C48"/>
    <mergeCell ref="B49:C49"/>
    <mergeCell ref="B50:C50"/>
    <mergeCell ref="Q53:S53"/>
    <mergeCell ref="A55:AA55"/>
    <mergeCell ref="A56:A57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B59:C59"/>
    <mergeCell ref="B60:C60"/>
    <mergeCell ref="B61:C61"/>
    <mergeCell ref="B62:C62"/>
    <mergeCell ref="B63:C63"/>
    <mergeCell ref="W56:W57"/>
    <mergeCell ref="X56:X57"/>
    <mergeCell ref="Y56:Y57"/>
    <mergeCell ref="Z56:Z57"/>
    <mergeCell ref="B58:C58"/>
    <mergeCell ref="P56:P57"/>
    <mergeCell ref="Q56:Q57"/>
    <mergeCell ref="R56:R57"/>
    <mergeCell ref="S56:S57"/>
    <mergeCell ref="V56:V57"/>
    <mergeCell ref="Q71:S71"/>
    <mergeCell ref="B69:C69"/>
    <mergeCell ref="E71:F71"/>
    <mergeCell ref="H71:I71"/>
    <mergeCell ref="K71:N71"/>
    <mergeCell ref="O71:P71"/>
    <mergeCell ref="B64:C64"/>
    <mergeCell ref="B65:C65"/>
    <mergeCell ref="B66:C66"/>
    <mergeCell ref="B67:C67"/>
    <mergeCell ref="B68:C68"/>
    <mergeCell ref="A73:AA73"/>
    <mergeCell ref="A74:A75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B77:C77"/>
    <mergeCell ref="B78:C78"/>
    <mergeCell ref="B79:C79"/>
    <mergeCell ref="B80:C80"/>
    <mergeCell ref="B81:C81"/>
    <mergeCell ref="W74:W75"/>
    <mergeCell ref="X74:X75"/>
    <mergeCell ref="Y74:Y75"/>
    <mergeCell ref="Z74:Z75"/>
    <mergeCell ref="B76:C76"/>
    <mergeCell ref="P74:P75"/>
    <mergeCell ref="Q74:Q75"/>
    <mergeCell ref="R74:R75"/>
    <mergeCell ref="S74:S75"/>
    <mergeCell ref="V74:V75"/>
    <mergeCell ref="B87:C87"/>
    <mergeCell ref="E89:F89"/>
    <mergeCell ref="H89:I89"/>
    <mergeCell ref="K89:N89"/>
    <mergeCell ref="O89:P89"/>
    <mergeCell ref="B82:C82"/>
    <mergeCell ref="B83:C83"/>
    <mergeCell ref="B84:C84"/>
    <mergeCell ref="B85:C85"/>
    <mergeCell ref="B86:C86"/>
    <mergeCell ref="Q89:S89"/>
    <mergeCell ref="A109:AA109"/>
    <mergeCell ref="A110:A111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A91:AA91"/>
    <mergeCell ref="A92:A93"/>
    <mergeCell ref="B92:C93"/>
    <mergeCell ref="D92:D93"/>
    <mergeCell ref="E92:E93"/>
    <mergeCell ref="F92:F93"/>
    <mergeCell ref="G92:G93"/>
    <mergeCell ref="H92:H93"/>
    <mergeCell ref="B113:C113"/>
    <mergeCell ref="B114:C114"/>
    <mergeCell ref="B115:C115"/>
    <mergeCell ref="B116:C116"/>
    <mergeCell ref="B117:C117"/>
    <mergeCell ref="W110:W111"/>
    <mergeCell ref="X110:X111"/>
    <mergeCell ref="Y110:Y111"/>
    <mergeCell ref="Z110:Z111"/>
    <mergeCell ref="B112:C112"/>
    <mergeCell ref="P110:P111"/>
    <mergeCell ref="Q110:Q111"/>
    <mergeCell ref="R110:R111"/>
    <mergeCell ref="S110:S111"/>
    <mergeCell ref="V110:V111"/>
    <mergeCell ref="B123:C123"/>
    <mergeCell ref="E125:F125"/>
    <mergeCell ref="H125:I125"/>
    <mergeCell ref="K125:N125"/>
    <mergeCell ref="O125:P125"/>
    <mergeCell ref="B118:C118"/>
    <mergeCell ref="B119:C119"/>
    <mergeCell ref="B120:C120"/>
    <mergeCell ref="B121:C121"/>
    <mergeCell ref="B122:C122"/>
    <mergeCell ref="Q125:S125"/>
    <mergeCell ref="A127:AA127"/>
    <mergeCell ref="A128:A129"/>
    <mergeCell ref="B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B131:C131"/>
    <mergeCell ref="B132:C132"/>
    <mergeCell ref="B133:C133"/>
    <mergeCell ref="B134:C134"/>
    <mergeCell ref="B135:C135"/>
    <mergeCell ref="W128:W129"/>
    <mergeCell ref="X128:X129"/>
    <mergeCell ref="Y128:Y129"/>
    <mergeCell ref="Z128:Z129"/>
    <mergeCell ref="B130:C130"/>
    <mergeCell ref="P128:P129"/>
    <mergeCell ref="Q128:Q129"/>
    <mergeCell ref="R128:R129"/>
    <mergeCell ref="S128:S129"/>
    <mergeCell ref="V128:V129"/>
    <mergeCell ref="B141:C141"/>
    <mergeCell ref="E143:F143"/>
    <mergeCell ref="H143:I143"/>
    <mergeCell ref="K143:N143"/>
    <mergeCell ref="O143:P143"/>
    <mergeCell ref="B136:C136"/>
    <mergeCell ref="B137:C137"/>
    <mergeCell ref="B138:C138"/>
    <mergeCell ref="B139:C139"/>
    <mergeCell ref="B140:C140"/>
    <mergeCell ref="Q143:S143"/>
    <mergeCell ref="A145:AA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9:C149"/>
    <mergeCell ref="B150:C150"/>
    <mergeCell ref="B151:C151"/>
    <mergeCell ref="B152:C152"/>
    <mergeCell ref="B153:C153"/>
    <mergeCell ref="W146:W147"/>
    <mergeCell ref="X146:X147"/>
    <mergeCell ref="Y146:Y147"/>
    <mergeCell ref="Z146:Z147"/>
    <mergeCell ref="B148:C148"/>
    <mergeCell ref="P146:P147"/>
    <mergeCell ref="Q146:Q147"/>
    <mergeCell ref="R146:R147"/>
    <mergeCell ref="S146:S147"/>
    <mergeCell ref="V146:V147"/>
    <mergeCell ref="B159:C159"/>
    <mergeCell ref="E161:F161"/>
    <mergeCell ref="H161:I161"/>
    <mergeCell ref="K161:N161"/>
    <mergeCell ref="O161:P161"/>
    <mergeCell ref="B154:C154"/>
    <mergeCell ref="B155:C155"/>
    <mergeCell ref="B156:C156"/>
    <mergeCell ref="B157:C157"/>
    <mergeCell ref="B158:C158"/>
    <mergeCell ref="Q161:S161"/>
    <mergeCell ref="A163:AA163"/>
    <mergeCell ref="A164:A165"/>
    <mergeCell ref="B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B167:C167"/>
    <mergeCell ref="B168:C168"/>
    <mergeCell ref="B169:C169"/>
    <mergeCell ref="B170:C170"/>
    <mergeCell ref="B171:C171"/>
    <mergeCell ref="W164:W165"/>
    <mergeCell ref="X164:X165"/>
    <mergeCell ref="Y164:Y165"/>
    <mergeCell ref="Z164:Z165"/>
    <mergeCell ref="B166:C166"/>
    <mergeCell ref="P164:P165"/>
    <mergeCell ref="Q164:Q165"/>
    <mergeCell ref="R164:R165"/>
    <mergeCell ref="S164:S165"/>
    <mergeCell ref="V164:V165"/>
    <mergeCell ref="B177:C177"/>
    <mergeCell ref="E179:F179"/>
    <mergeCell ref="H179:I179"/>
    <mergeCell ref="K179:N179"/>
    <mergeCell ref="O179:P179"/>
    <mergeCell ref="B172:C172"/>
    <mergeCell ref="B173:C173"/>
    <mergeCell ref="B174:C174"/>
    <mergeCell ref="B175:C175"/>
    <mergeCell ref="B176:C176"/>
    <mergeCell ref="Q179:S179"/>
    <mergeCell ref="A181:AA181"/>
    <mergeCell ref="A182:A183"/>
    <mergeCell ref="B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Q185:S185"/>
    <mergeCell ref="E185:F185"/>
    <mergeCell ref="H185:I185"/>
    <mergeCell ref="K185:N185"/>
    <mergeCell ref="O185:P185"/>
    <mergeCell ref="W182:W183"/>
    <mergeCell ref="X182:X183"/>
    <mergeCell ref="Y182:Y183"/>
    <mergeCell ref="Z182:Z183"/>
    <mergeCell ref="P182:P183"/>
    <mergeCell ref="Q182:Q183"/>
    <mergeCell ref="R182:R183"/>
    <mergeCell ref="S182:S183"/>
    <mergeCell ref="V182:V183"/>
  </mergeCells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Nakayima-Nelson</cp:lastModifiedBy>
  <cp:lastPrinted>2019-03-25T17:35:41Z</cp:lastPrinted>
  <dcterms:created xsi:type="dcterms:W3CDTF">2016-08-01T08:40:27Z</dcterms:created>
  <dcterms:modified xsi:type="dcterms:W3CDTF">2025-09-11T12:30:28Z</dcterms:modified>
</cp:coreProperties>
</file>