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348" documentId="8_{E2A4E94D-AF07-48F0-99B1-458F3400AB29}" xr6:coauthVersionLast="45" xr6:coauthVersionMax="45" xr10:uidLastSave="{11A8974E-F0EA-485F-B507-4B9CD06EAD79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9" i="1" l="1"/>
  <c r="F299" i="1"/>
  <c r="F279" i="1"/>
  <c r="F259" i="1"/>
  <c r="F239" i="1"/>
  <c r="F219" i="1"/>
  <c r="F199" i="1"/>
  <c r="F179" i="1"/>
  <c r="F159" i="1"/>
  <c r="F139" i="1"/>
  <c r="F79" i="1"/>
  <c r="F439" i="1"/>
  <c r="L630" i="1"/>
  <c r="F627" i="1"/>
  <c r="F599" i="1"/>
  <c r="F539" i="1"/>
  <c r="F547" i="1"/>
  <c r="F147" i="1"/>
  <c r="F447" i="1"/>
  <c r="A635" i="1"/>
  <c r="H632" i="1"/>
  <c r="F119" i="1"/>
  <c r="F99" i="1"/>
  <c r="F59" i="1"/>
  <c r="F3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<sst xmlns="http://schemas.openxmlformats.org/spreadsheetml/2006/main" count="967" uniqueCount="94">
  <si>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</si>
  <si>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</si>
  <si>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</si>
  <si>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</si>
  <si>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</si>
  <si>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</si>
  <si>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</si>
  <si>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</si>
  <si>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</si>
  <si>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</si>
  <si>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</si>
  <si>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</si>
  <si>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</si>
  <si>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</si>
  <si>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</si>
  <si>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</si>
  <si>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</si>
  <si>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</si>
  <si>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</si>
  <si>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</si>
  <si>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</si>
  <si>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</si>
  <si>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</si>
  <si>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</si>
  <si>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</si>
  <si>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</si>
  <si>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</si>
  <si>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</si>
  <si>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</si>
  <si>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</si>
  <si>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</si>
  <si>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</si>
  <si>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</si>
  <si>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</si>
  <si>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</si>
  <si>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</si>
  <si>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</si>
  <si>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</si>
  <si>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</si>
  <si>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</si>
  <si>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</si>
  <si>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</si>
  <si>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</si>
  <si>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</si>
  <si>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</si>
  <si>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</si>
  <si>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</si>
  <si>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</si>
  <si>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</si>
  <si>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</si>
  <si>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</si>
  <si>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</si>
  <si>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</si>
  <si>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</si>
  <si>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</si>
  <si>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</si>
  <si>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</si>
  <si>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</si>
  <si>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</si>
  <si>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</si>
  <si>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</si>
  <si>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</si>
  <si>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>Alix</t>
  </si>
  <si>
    <t xml:space="preserve">Talk or Event: Isaiah 63:1-19  scheduled to post at midnight/ updated ministry number/ Home Assignment 2  for 610/ SSD 07:20-19:30 / </t>
  </si>
  <si>
    <t>Talk or Event: Jeremiah 6:1-30 set to post at midnoght / updated minsitry numbers /made to monthly templates/  SSD 08:00-17:30/ Made Dinner/ cleaned up shelter / Theology 602</t>
  </si>
  <si>
    <t xml:space="preserve">Talk or Event:  Jeremiah 8:1-22  set to post at midnight / updated ministry numbers / month end report / start work on boad meeting and reports/ fellowship/SSD 08:00-16:30/ Made dinner / cleaned up shelter/ Theology 602 Reading </t>
  </si>
  <si>
    <t xml:space="preserve">Talk or Event:  Jeremiah 7:1-34  set to post at midnight / updated ministry numbers / month end report / start work on boad meeting and reports/ fellowship/SSD 08:00-17:30/ Made dinner / cleaned up shelter/ Theology 602 Reading </t>
  </si>
  <si>
    <t xml:space="preserve">Talk or Event: Jeremiah 9:1-26  set to post a midnight/ fellowship/ updated Ministry numbes/SSD 07:20-11:30/VA Court/ Homework Theology 602/ made dinner/Cleaned Shelter </t>
  </si>
  <si>
    <t>Talk or Event: Jeremiah 10:1-25 set to post and Midnight/ update minsitry numbers/ SSD 08:00- 18:30/ made dinner and cleaned shelter</t>
  </si>
  <si>
    <t xml:space="preserve">Talk or Event: Jeremaih  Set to post a midnight 06/07/ Updated Ministry Numbers / perpaed Sermon / SSD 07:00-14:30 / Theology 602 Paper /Made Dinner/ cleaned shelter </t>
  </si>
  <si>
    <t>Talk or Event:  Do you believe that there is only 1 God, YHWH, God the Father, YESHUA, God the Son, RUACH, God the Holy Spirit, ECCLASCIA, God the Church, 4 in 1?/ Uploaded serom to website answered question and fellowship on sermon/ love feast eggs, bacon, veggies wraps/ Paper on the Quite Man/ Sabbath Sunday rest /</t>
  </si>
  <si>
    <t xml:space="preserve">Talk or Event: Jeremiah 12:1-17 set to post at midnight/ updated minsitry numbers / updated checking account/ updated agenda  posted to the Board/ dropped car off at Sculleys/ SSD 08:00-16:30/ made dinner cleaned shelter /  finished perparing for the board meeting </t>
  </si>
  <si>
    <t>Talk or Event: Jeremiah 13:1-27 set to post / updated ministry Numbers/ completed Intership form, and finicial aid form/ SSD 08:00-16:30/ Made Dinner cleaned Shelter / Did case study for Theology 602</t>
  </si>
  <si>
    <t xml:space="preserve">Talk or Event: Jeremiah 14:1-22 set to post at midnight/ posted to all socail media/ update ministry Nimbers/ update agenda minutes for Board and sent it out/ Power point for Case Study on Homesexual Son/ SSD 08:00-16:30/ Made dinner / Cleaned shleter </t>
  </si>
  <si>
    <t xml:space="preserve">Talk or Event: Jeremiah 15:1-21/set to post as midnight/ update ministry numbers/ posted to all social media? SSD 08:00-16:30/ Class hoe 602 15:00-19:00/Made Dinner / cleaned up shleter </t>
  </si>
  <si>
    <t xml:space="preserve">Talk or Event:  Jeremiah 16:1-21 Set to post at midnight/ update ministry numbers/ Sermon Perp/Posted BS to all social media/ SSD 08:00-18:30/ Made Dinner/ cleaned shelter </t>
  </si>
  <si>
    <t>Talk or Event:  Jeremaih 17:1-22  set to post at midsunday 20200614 / update ministry Number /Board Meeting/ Posted to all social media/ garbage run/ tweaked my knee bad/had to ice and elevte the rest of the day with a brace/ Wore the brace to bed</t>
  </si>
  <si>
    <t xml:space="preserve">Talk or Event: Are you turning from your backsliding ways Hos_14:4, Heb_5:11-14, to repent of our sins Psa_32:5, 1Jn_1:9, that we declare God, Jesus and the Holy spirit as the Lord God of our life, Joh_3:16, Rom_10:9-10, that we receive the love of God 1Jn_4:7-19, Rom_5:8, and we share God's love with all, Exo_20:12-20, Mat_22:39??? / POsted to all social media / Made Love Feast/ Cleaned Shelter / Home Cleaned dog area and mowed grass with Ro's help </t>
  </si>
  <si>
    <t xml:space="preserve">Talk or Event: Jeremiah 18:1-23 set to post at Midnight/ update Ministry numbers /Homewrk 510 and 602 classes Joshua 24/  SSD 08:00-16:30/ Made dinner / Cleaned Shelter/ </t>
  </si>
  <si>
    <t xml:space="preserve">Talk or Event:  Jeremiah 19:1-15 set to post at Midnight/ posted on all social media/ updated ministry numbers / Home Work 510 and 610/ SSD 0800-16:30/ Class Online Theolog  502  16:00-1800/ Made dinner/ Cleaned Shelter </t>
  </si>
  <si>
    <t xml:space="preserve">Talk or Event: Jeremiah 20:1-18 set to post at midnight/ update ministry numbers/ posted to all Social media / Home Work Theology 510/ Approved for intership/ SSD 08:00-16:30/ Made dinner/ cleaned shelter / Home Work Theology 602/ </t>
  </si>
  <si>
    <t xml:space="preserve">Talk or Event:   Jeremiah 21:1-14 set to post at midnight/ update misnitry numbers/ posted to all social medua /SSD 08:00-11:30 /Vet Court 11:30-15:00 /made  dinner/ cleaned kitchen / Home Work for 510 reading log. </t>
  </si>
  <si>
    <t xml:space="preserve">Talk or Event:Jeremiah 22:1-30 set to post at midnight/ update ministry numbers/ posted on al social media/ / SSD 08:00-18:30/  made dinner cleaned shelter </t>
  </si>
  <si>
    <t xml:space="preserve">Talk or Event: Are you walking in righteousness and justice that your may receive salvation? / Posted to all Social Media/ Installed Zoom and tested system for Services it will work well / planted Roses that Kids got for Father's Day/ relaxed the rest of the day </t>
  </si>
  <si>
    <t xml:space="preserve">Talk or Event: Jeremiah 24:1-10 set to post at midnight/updated ministry numbers/posted to all Soical Media / SSD 0800-16:30/Made dinner / cleaned shelter </t>
  </si>
  <si>
    <t xml:space="preserve">Talk or Event:   Jermemiah 25:1-38 Set tp post at midnI ght / updated minsitry numbers /Posted to all Social Media/ SSD 08:00-16:30/Informed resident of the possible exposure to Covid, came up with protocol for Pastor Ron coming in from SSD, and for isolation if need be/  made dinner / cleaned shelter/ </t>
  </si>
  <si>
    <t>Talk or Event:  Jeremiah 26:1-24 set to post at midnight/ updated minsitry numbers/posted to all social media/SSD 08:00-16:30/ Followed Covid Procedure/Home Work for Theo 602/ Made dinner/cleaned shelter</t>
  </si>
  <si>
    <t>Talk or Event: Jeremiah 27:1-22 set to post at midnight / updated ministry numbers/poated on all Social Media/ SSD 08:16:30/ Theo 602 Class 15:00-19:00 Presenting Case Study on Conflict in the Church/ Made Dinner/ Cleaned Shelter</t>
  </si>
  <si>
    <t>Talk or Event: Jeremeiah 28:1-19 set to post at midnight/ Cleaned Kitchen/ Update Ministry Numbers / Posted on all social Media / SSD 8:00-18:30/  water garden and yard Made Dinner cleaned shelter</t>
  </si>
  <si>
    <t xml:space="preserve">:Talk or Event: Jeremiah 29:1-32 set to post at midnight/ updated ministry numbers/ Posted on all Social Media/ SSD 08:00-16:00/Made dinner/ Cleaned up shleter </t>
  </si>
  <si>
    <t xml:space="preserve">Talk or Event: Are you going Home/ updated ministry numbers /Posted Sermon on all Socail Media/ Fixed weedeater, weedated, mowed lawn/ Found kitten Silva Ro brought her in the hours/ Made dinner/Lazana / Cleaned Shelter </t>
  </si>
  <si>
    <t>Talk or Event: Jeremiah 30:1-24 set to post at Midnight /  update minsitry numbers/posted on all Social Media/ SSD 08;00-16:30/ review what needs to be done for 510 and 602/Made Dinner/ Cleaned up shelter</t>
  </si>
  <si>
    <t xml:space="preserve">Talk or Event: </t>
  </si>
  <si>
    <t>Talk or Event: ER 12:05-05:26 -The Words " Not Yet" Spoken to me /Vision from Prabhu and SOM Neman, God's Army Gaurding me/ SSD 06:00-17:30/ Made Dinner/ Cleaned up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</si>
</sst>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591" zoomScaleNormal="100" workbookViewId="0">
      <selection activeCell="G593" sqref="G593:I607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9" t="s">
        <v>0</v>
      </c>
      <c r="D1" s="60"/>
      <c r="E1" s="60"/>
      <c r="F1" s="60"/>
      <c r="G1" s="61"/>
      <c r="H1" s="4"/>
      <c r="I1" s="5"/>
    </row>
    <row r="2" spans="1:9" ht="14.45" customHeight="1" x14ac:dyDescent="0.25">
      <c r="A2" s="1"/>
      <c r="C2" s="62"/>
      <c r="D2" s="63"/>
      <c r="E2" s="63"/>
      <c r="F2" s="63"/>
      <c r="G2" s="64"/>
      <c r="I2" s="2"/>
    </row>
    <row r="3" spans="1:9" ht="14.45" customHeight="1" x14ac:dyDescent="0.25">
      <c r="A3" s="1"/>
      <c r="C3" s="65" t="s">
        <v>1</v>
      </c>
      <c r="D3" s="66"/>
      <c r="E3" s="66"/>
      <c r="F3" s="66"/>
      <c r="G3" s="67"/>
      <c r="I3" s="2"/>
    </row>
    <row r="4" spans="1:9" ht="14.45" customHeight="1" x14ac:dyDescent="0.25">
      <c r="A4" s="1"/>
      <c r="C4" s="65" t="s">
        <v>2</v>
      </c>
      <c r="D4" s="66"/>
      <c r="E4" s="66"/>
      <c r="F4" s="66"/>
      <c r="G4" s="67"/>
      <c r="I4" s="2"/>
    </row>
    <row r="5" spans="1:9" ht="14.45" customHeight="1" x14ac:dyDescent="0.25">
      <c r="A5" s="1"/>
      <c r="C5" s="65" t="s">
        <v>53</v>
      </c>
      <c r="D5" s="66"/>
      <c r="E5" s="66"/>
      <c r="F5" s="66"/>
      <c r="G5" s="67"/>
      <c r="I5" s="2"/>
    </row>
    <row r="6" spans="1:9" ht="14.45" customHeight="1" x14ac:dyDescent="0.25">
      <c r="A6" s="1"/>
      <c r="C6" s="68" t="s">
        <v>3</v>
      </c>
      <c r="D6" s="69"/>
      <c r="E6" s="69"/>
      <c r="F6" s="69"/>
      <c r="G6" s="70"/>
      <c r="I6" s="2"/>
    </row>
    <row r="7" spans="1:9" ht="15.75" thickBot="1" x14ac:dyDescent="0.3">
      <c r="A7" s="6"/>
      <c r="B7" s="33"/>
      <c r="C7" s="71"/>
      <c r="D7" s="72"/>
      <c r="E7" s="72"/>
      <c r="F7" s="72"/>
      <c r="G7" s="73"/>
      <c r="H7" s="7"/>
      <c r="I7" s="8"/>
    </row>
    <row r="8" spans="1:9" ht="12" customHeight="1" thickTop="1" x14ac:dyDescent="0.25">
      <c r="A8" s="9" t="s">
        <v>4</v>
      </c>
      <c r="B8" s="90">
        <v>43983</v>
      </c>
      <c r="C8" s="76"/>
      <c r="D8" s="76"/>
      <c r="E8" s="76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25">
      <c r="A9" s="9" t="s">
        <v>7</v>
      </c>
      <c r="B9" s="79"/>
      <c r="C9" s="75"/>
      <c r="D9" s="75"/>
      <c r="E9" s="75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3</v>
      </c>
      <c r="G10" s="22"/>
      <c r="H10" s="22"/>
      <c r="I10" s="22" t="s">
        <v>59</v>
      </c>
    </row>
    <row r="11" spans="1:9" ht="13.5" customHeight="1" x14ac:dyDescent="0.25">
      <c r="A11" s="9" t="s">
        <v>5</v>
      </c>
      <c r="B11" s="79"/>
      <c r="C11" s="75"/>
      <c r="D11" s="75"/>
      <c r="E11" s="75"/>
      <c r="F11" s="17">
        <v>1</v>
      </c>
      <c r="G11" s="18"/>
      <c r="H11" s="18"/>
      <c r="I11" s="18" t="s">
        <v>60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3</v>
      </c>
      <c r="G12" s="18"/>
      <c r="H12" s="18"/>
      <c r="I12" s="18"/>
    </row>
    <row r="13" spans="1:9" ht="13.5" customHeight="1" x14ac:dyDescent="0.25">
      <c r="A13" s="9" t="s">
        <v>6</v>
      </c>
      <c r="B13" s="79"/>
      <c r="C13" s="75"/>
      <c r="D13" s="75"/>
      <c r="E13" s="75"/>
      <c r="F13" s="10">
        <v>1</v>
      </c>
      <c r="G13" s="80" t="s">
        <v>64</v>
      </c>
      <c r="H13" s="81"/>
      <c r="I13" s="82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3</v>
      </c>
      <c r="G14" s="80"/>
      <c r="H14" s="81"/>
      <c r="I14" s="82"/>
    </row>
    <row r="15" spans="1:9" ht="13.5" customHeight="1" x14ac:dyDescent="0.25">
      <c r="A15" s="14" t="s">
        <v>8</v>
      </c>
      <c r="B15" s="91"/>
      <c r="C15" s="92"/>
      <c r="D15" s="92"/>
      <c r="E15" s="93"/>
      <c r="F15" s="10">
        <v>1</v>
      </c>
      <c r="G15" s="80"/>
      <c r="H15" s="81"/>
      <c r="I15" s="82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81"/>
      <c r="H16" s="81"/>
      <c r="I16" s="82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81"/>
      <c r="H17" s="81"/>
      <c r="I17" s="82"/>
    </row>
    <row r="18" spans="1:9" ht="13.5" customHeight="1" x14ac:dyDescent="0.25">
      <c r="A18" s="41" t="s">
        <v>46</v>
      </c>
      <c r="B18" s="39" t="s">
        <v>50</v>
      </c>
      <c r="C18" s="56">
        <v>0</v>
      </c>
      <c r="D18" s="56"/>
      <c r="E18" s="56" t="s">
        <v>49</v>
      </c>
      <c r="F18" s="45">
        <v>1</v>
      </c>
      <c r="G18" s="81"/>
      <c r="H18" s="81"/>
      <c r="I18" s="82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3</v>
      </c>
      <c r="G19" s="81"/>
      <c r="H19" s="81"/>
      <c r="I19" s="82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94</v>
      </c>
      <c r="G20" s="81"/>
      <c r="H20" s="81"/>
      <c r="I20" s="82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2</v>
      </c>
      <c r="G21" s="81"/>
      <c r="H21" s="81"/>
      <c r="I21" s="82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1</v>
      </c>
      <c r="G22" s="81"/>
      <c r="H22" s="81"/>
      <c r="I22" s="82"/>
    </row>
    <row r="23" spans="1:9" ht="13.5" customHeight="1" x14ac:dyDescent="0.25">
      <c r="A23" s="18" t="s">
        <v>43</v>
      </c>
      <c r="B23" s="42"/>
      <c r="C23" s="43"/>
      <c r="D23" s="43"/>
      <c r="E23" s="44">
        <v>5</v>
      </c>
      <c r="F23" s="19">
        <v>3</v>
      </c>
      <c r="G23" s="81"/>
      <c r="H23" s="81"/>
      <c r="I23" s="82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3</v>
      </c>
      <c r="G24" s="81"/>
      <c r="H24" s="81"/>
      <c r="I24" s="82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81"/>
      <c r="H25" s="81"/>
      <c r="I25" s="82"/>
    </row>
    <row r="26" spans="1:9" ht="13.5" customHeight="1" x14ac:dyDescent="0.25">
      <c r="A26" s="18" t="s">
        <v>52</v>
      </c>
      <c r="B26"/>
      <c r="E26" s="54"/>
      <c r="F26" s="18">
        <v>2</v>
      </c>
      <c r="G26" s="81"/>
      <c r="H26" s="81"/>
      <c r="I26" s="82"/>
    </row>
    <row r="27" spans="1:9" ht="13.5" customHeight="1" x14ac:dyDescent="0.25">
      <c r="A27" s="46" t="s">
        <v>37</v>
      </c>
      <c r="B27" s="47"/>
      <c r="C27" s="48">
        <v>135</v>
      </c>
      <c r="D27" s="48">
        <v>297</v>
      </c>
      <c r="E27" s="49"/>
      <c r="F27" s="19">
        <f>SUM(D27,E27,F9,F10,F11,F12,F13,F14,F15,F17,C18,F18,F20,F23,F26,F24:F25,C27,E23,E26)</f>
        <v>554</v>
      </c>
      <c r="G27" s="83"/>
      <c r="H27" s="83"/>
      <c r="I27" s="84"/>
    </row>
    <row r="28" spans="1:9" ht="13.5" customHeight="1" x14ac:dyDescent="0.25">
      <c r="A28" s="9" t="s">
        <v>4</v>
      </c>
      <c r="B28" s="74">
        <v>43984</v>
      </c>
      <c r="C28" s="75"/>
      <c r="D28" s="75"/>
      <c r="E28" s="76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4"/>
      <c r="C29" s="75"/>
      <c r="D29" s="75"/>
      <c r="E29" s="75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3</v>
      </c>
      <c r="G30" s="22"/>
      <c r="H30" s="22"/>
      <c r="I30" s="22" t="s">
        <v>59</v>
      </c>
    </row>
    <row r="31" spans="1:9" ht="13.5" customHeight="1" x14ac:dyDescent="0.25">
      <c r="A31" s="9" t="s">
        <v>5</v>
      </c>
      <c r="B31" s="79"/>
      <c r="C31" s="75"/>
      <c r="D31" s="75"/>
      <c r="E31" s="75"/>
      <c r="F31" s="17">
        <v>1</v>
      </c>
      <c r="G31" s="18"/>
      <c r="H31" s="18"/>
      <c r="I31" s="18" t="s">
        <v>60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3</v>
      </c>
      <c r="G32" s="18"/>
      <c r="H32" s="18"/>
      <c r="I32" s="18"/>
    </row>
    <row r="33" spans="1:9" ht="13.5" customHeight="1" x14ac:dyDescent="0.25">
      <c r="A33" s="9" t="s">
        <v>6</v>
      </c>
      <c r="B33" s="79"/>
      <c r="C33" s="75"/>
      <c r="D33" s="75"/>
      <c r="E33" s="75"/>
      <c r="F33" s="10">
        <v>1</v>
      </c>
      <c r="G33" s="80" t="s">
        <v>66</v>
      </c>
      <c r="H33" s="81"/>
      <c r="I33" s="82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3</v>
      </c>
      <c r="G34" s="80"/>
      <c r="H34" s="81"/>
      <c r="I34" s="82"/>
    </row>
    <row r="35" spans="1:9" ht="13.5" customHeight="1" x14ac:dyDescent="0.25">
      <c r="A35" s="14" t="s">
        <v>8</v>
      </c>
      <c r="B35" s="85"/>
      <c r="C35" s="78"/>
      <c r="D35" s="78"/>
      <c r="E35" s="86"/>
      <c r="F35" s="10">
        <v>1</v>
      </c>
      <c r="G35" s="80"/>
      <c r="H35" s="81"/>
      <c r="I35" s="82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1</v>
      </c>
      <c r="G36" s="81"/>
      <c r="H36" s="81"/>
      <c r="I36" s="82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1</v>
      </c>
      <c r="G37" s="81"/>
      <c r="H37" s="81"/>
      <c r="I37" s="82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81"/>
      <c r="H38" s="81"/>
      <c r="I38" s="82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3</v>
      </c>
      <c r="G39" s="81"/>
      <c r="H39" s="81"/>
      <c r="I39" s="82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83</v>
      </c>
      <c r="G40" s="81"/>
      <c r="H40" s="81"/>
      <c r="I40" s="82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2</v>
      </c>
      <c r="G41" s="81"/>
      <c r="H41" s="81"/>
      <c r="I41" s="82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81"/>
      <c r="H42" s="81"/>
      <c r="I42" s="82"/>
    </row>
    <row r="43" spans="1:9" ht="13.5" customHeight="1" x14ac:dyDescent="0.25">
      <c r="A43" s="18" t="s">
        <v>43</v>
      </c>
      <c r="B43" s="42"/>
      <c r="C43" s="43"/>
      <c r="D43" s="43"/>
      <c r="E43" s="44">
        <v>5</v>
      </c>
      <c r="F43" s="19">
        <v>2</v>
      </c>
      <c r="G43" s="81"/>
      <c r="H43" s="81"/>
      <c r="I43" s="82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2</v>
      </c>
      <c r="G44" s="81"/>
      <c r="H44" s="81"/>
      <c r="I44" s="82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81"/>
      <c r="H45" s="81"/>
      <c r="I45" s="82"/>
    </row>
    <row r="46" spans="1:9" ht="13.5" customHeight="1" x14ac:dyDescent="0.25">
      <c r="A46" s="18" t="s">
        <v>52</v>
      </c>
      <c r="B46"/>
      <c r="E46" s="54"/>
      <c r="F46" s="18">
        <v>3</v>
      </c>
      <c r="G46" s="81"/>
      <c r="H46" s="81"/>
      <c r="I46" s="82"/>
    </row>
    <row r="47" spans="1:9" ht="12" customHeight="1" x14ac:dyDescent="0.25">
      <c r="A47" s="12" t="s">
        <v>37</v>
      </c>
      <c r="B47" s="36"/>
      <c r="C47" s="13">
        <v>281</v>
      </c>
      <c r="D47" s="13">
        <v>443</v>
      </c>
      <c r="E47" s="18"/>
      <c r="F47" s="23">
        <f>SUM(D47,E47,F29,F35,F30,F31,F32,F33,F34,F37,F40,C38,F38,F43,F46,F46,F44:F45,C47,E43,E46)</f>
        <v>838</v>
      </c>
      <c r="G47" s="83"/>
      <c r="H47" s="83"/>
      <c r="I47" s="84"/>
    </row>
    <row r="48" spans="1:9" ht="13.5" customHeight="1" x14ac:dyDescent="0.25">
      <c r="A48" s="9" t="s">
        <v>4</v>
      </c>
      <c r="B48" s="74">
        <v>43985</v>
      </c>
      <c r="C48" s="75"/>
      <c r="D48" s="75"/>
      <c r="E48" s="76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7"/>
      <c r="C49" s="78"/>
      <c r="D49" s="78"/>
      <c r="E49" s="78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3</v>
      </c>
      <c r="G50" s="22"/>
      <c r="H50" s="22"/>
      <c r="I50" s="22" t="s">
        <v>61</v>
      </c>
    </row>
    <row r="51" spans="1:9" ht="13.5" customHeight="1" x14ac:dyDescent="0.25">
      <c r="A51" s="9" t="s">
        <v>5</v>
      </c>
      <c r="B51" s="79"/>
      <c r="C51" s="75"/>
      <c r="D51" s="75"/>
      <c r="E51" s="94"/>
      <c r="F51" s="17">
        <v>1</v>
      </c>
      <c r="G51" s="18"/>
      <c r="H51" s="18"/>
      <c r="I51" s="18" t="s">
        <v>60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3</v>
      </c>
      <c r="G52" s="18"/>
      <c r="H52" s="18"/>
      <c r="I52" s="18"/>
    </row>
    <row r="53" spans="1:9" ht="13.5" customHeight="1" x14ac:dyDescent="0.25">
      <c r="A53" s="9" t="s">
        <v>6</v>
      </c>
      <c r="B53" s="79"/>
      <c r="C53" s="75"/>
      <c r="D53" s="75"/>
      <c r="E53" s="75"/>
      <c r="F53" s="10">
        <v>1</v>
      </c>
      <c r="G53" s="80" t="s">
        <v>65</v>
      </c>
      <c r="H53" s="81"/>
      <c r="I53" s="82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3</v>
      </c>
      <c r="G54" s="80"/>
      <c r="H54" s="81"/>
      <c r="I54" s="82"/>
    </row>
    <row r="55" spans="1:9" ht="13.5" customHeight="1" x14ac:dyDescent="0.25">
      <c r="A55" s="14" t="s">
        <v>8</v>
      </c>
      <c r="B55" s="85"/>
      <c r="C55" s="78"/>
      <c r="D55" s="78"/>
      <c r="E55" s="86"/>
      <c r="F55" s="10">
        <v>1</v>
      </c>
      <c r="G55" s="80"/>
      <c r="H55" s="81"/>
      <c r="I55" s="82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1</v>
      </c>
      <c r="G56" s="81"/>
      <c r="H56" s="81"/>
      <c r="I56" s="82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1</v>
      </c>
      <c r="G57" s="81"/>
      <c r="H57" s="81"/>
      <c r="I57" s="82"/>
    </row>
    <row r="58" spans="1:9" ht="13.5" customHeight="1" x14ac:dyDescent="0.25">
      <c r="A58" s="12" t="s">
        <v>46</v>
      </c>
      <c r="B58" s="39" t="s">
        <v>50</v>
      </c>
      <c r="C58" s="56">
        <v>1</v>
      </c>
      <c r="D58" s="56"/>
      <c r="E58" s="56" t="s">
        <v>49</v>
      </c>
      <c r="F58" s="45">
        <v>1</v>
      </c>
      <c r="G58" s="81"/>
      <c r="H58" s="81"/>
      <c r="I58" s="82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3</v>
      </c>
      <c r="G59" s="81"/>
      <c r="H59" s="81"/>
      <c r="I59" s="82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77</v>
      </c>
      <c r="G60" s="81"/>
      <c r="H60" s="81"/>
      <c r="I60" s="82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2</v>
      </c>
      <c r="G61" s="81"/>
      <c r="H61" s="81"/>
      <c r="I61" s="82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1</v>
      </c>
      <c r="G62" s="81"/>
      <c r="H62" s="81"/>
      <c r="I62" s="82"/>
    </row>
    <row r="63" spans="1:9" ht="13.5" customHeight="1" x14ac:dyDescent="0.25">
      <c r="A63" s="18" t="s">
        <v>43</v>
      </c>
      <c r="B63" s="42"/>
      <c r="C63" s="43"/>
      <c r="D63" s="43"/>
      <c r="E63" s="44">
        <v>5</v>
      </c>
      <c r="F63" s="19">
        <v>2</v>
      </c>
      <c r="G63" s="81"/>
      <c r="H63" s="81"/>
      <c r="I63" s="82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2</v>
      </c>
      <c r="G64" s="81"/>
      <c r="H64" s="81"/>
      <c r="I64" s="82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1"/>
      <c r="H65" s="81"/>
      <c r="I65" s="82"/>
    </row>
    <row r="66" spans="1:9" ht="13.5" customHeight="1" x14ac:dyDescent="0.25">
      <c r="A66" s="18" t="s">
        <v>52</v>
      </c>
      <c r="B66"/>
      <c r="E66" s="54"/>
      <c r="F66" s="18">
        <v>1</v>
      </c>
      <c r="G66" s="81"/>
      <c r="H66" s="81"/>
      <c r="I66" s="82"/>
    </row>
    <row r="67" spans="1:9" ht="12" customHeight="1" x14ac:dyDescent="0.25">
      <c r="A67" s="12" t="s">
        <v>37</v>
      </c>
      <c r="B67" s="36"/>
      <c r="C67" s="13">
        <v>148</v>
      </c>
      <c r="D67" s="13">
        <v>257</v>
      </c>
      <c r="E67" s="18"/>
      <c r="F67" s="23">
        <f>SUM(D67,E67,F49:F55,F57,C58,F58,F60,F66,F63:F65,C67,E63,E66)</f>
        <v>508</v>
      </c>
      <c r="G67" s="83"/>
      <c r="H67" s="83"/>
      <c r="I67" s="84"/>
    </row>
    <row r="68" spans="1:9" ht="13.5" customHeight="1" x14ac:dyDescent="0.25">
      <c r="A68" s="9" t="s">
        <v>4</v>
      </c>
      <c r="B68" s="74">
        <v>43955</v>
      </c>
      <c r="C68" s="75"/>
      <c r="D68" s="75"/>
      <c r="E68" s="76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7"/>
      <c r="C69" s="78"/>
      <c r="D69" s="78"/>
      <c r="E69" s="89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3</v>
      </c>
      <c r="G70" s="22"/>
      <c r="H70" s="22"/>
      <c r="I70" s="22" t="s">
        <v>59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60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3</v>
      </c>
      <c r="G72" s="18"/>
      <c r="H72" s="18"/>
      <c r="I72" s="18"/>
    </row>
    <row r="73" spans="1:9" ht="13.5" customHeight="1" x14ac:dyDescent="0.25">
      <c r="A73" s="9" t="s">
        <v>6</v>
      </c>
      <c r="B73" s="79"/>
      <c r="C73" s="75"/>
      <c r="D73" s="75"/>
      <c r="E73" s="75"/>
      <c r="F73" s="10">
        <v>1</v>
      </c>
      <c r="G73" s="80" t="s">
        <v>67</v>
      </c>
      <c r="H73" s="81"/>
      <c r="I73" s="82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3</v>
      </c>
      <c r="G74" s="80"/>
      <c r="H74" s="81"/>
      <c r="I74" s="82"/>
    </row>
    <row r="75" spans="1:9" ht="13.5" customHeight="1" x14ac:dyDescent="0.25">
      <c r="A75" s="14" t="s">
        <v>8</v>
      </c>
      <c r="B75" s="85"/>
      <c r="C75" s="78"/>
      <c r="D75" s="78"/>
      <c r="E75" s="86"/>
      <c r="F75" s="10">
        <v>1</v>
      </c>
      <c r="G75" s="80"/>
      <c r="H75" s="81"/>
      <c r="I75" s="82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</v>
      </c>
      <c r="G76" s="81"/>
      <c r="H76" s="81"/>
      <c r="I76" s="82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1</v>
      </c>
      <c r="G77" s="81"/>
      <c r="H77" s="81"/>
      <c r="I77" s="82"/>
    </row>
    <row r="78" spans="1:9" ht="13.5" customHeight="1" x14ac:dyDescent="0.25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81"/>
      <c r="H78" s="81"/>
      <c r="I78" s="82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3</v>
      </c>
      <c r="G79" s="81"/>
      <c r="H79" s="81"/>
      <c r="I79" s="82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91</v>
      </c>
      <c r="G80" s="81"/>
      <c r="H80" s="81"/>
      <c r="I80" s="82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2</v>
      </c>
      <c r="G81" s="81"/>
      <c r="H81" s="81"/>
      <c r="I81" s="82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1</v>
      </c>
      <c r="G82" s="81"/>
      <c r="H82" s="81"/>
      <c r="I82" s="82"/>
    </row>
    <row r="83" spans="1:9" ht="13.5" customHeight="1" x14ac:dyDescent="0.25">
      <c r="A83" s="18" t="s">
        <v>43</v>
      </c>
      <c r="B83" s="42"/>
      <c r="C83" s="43"/>
      <c r="D83" s="43"/>
      <c r="E83" s="44"/>
      <c r="F83" s="19">
        <v>2</v>
      </c>
      <c r="G83" s="81"/>
      <c r="H83" s="81"/>
      <c r="I83" s="82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2</v>
      </c>
      <c r="G84" s="81"/>
      <c r="H84" s="81"/>
      <c r="I84" s="82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81"/>
      <c r="H85" s="81"/>
      <c r="I85" s="82"/>
    </row>
    <row r="86" spans="1:9" ht="13.5" customHeight="1" x14ac:dyDescent="0.25">
      <c r="A86" s="18" t="s">
        <v>52</v>
      </c>
      <c r="B86"/>
      <c r="E86" s="54"/>
      <c r="F86" s="18">
        <v>1</v>
      </c>
      <c r="G86" s="81"/>
      <c r="H86" s="81"/>
      <c r="I86" s="82"/>
    </row>
    <row r="87" spans="1:9" ht="13.5" customHeight="1" x14ac:dyDescent="0.25">
      <c r="A87" s="12" t="s">
        <v>37</v>
      </c>
      <c r="B87" s="36"/>
      <c r="C87" s="13">
        <v>298</v>
      </c>
      <c r="D87" s="13">
        <v>471</v>
      </c>
      <c r="E87" s="18"/>
      <c r="F87" s="15">
        <f>SUM(D87,E87,F69,F70,F71,F72,F73,F74,F75,F77,C78,F78,F80,F83:F86,C87,E83,E86)</f>
        <v>881</v>
      </c>
      <c r="G87" s="83"/>
      <c r="H87" s="83"/>
      <c r="I87" s="84"/>
    </row>
    <row r="88" spans="1:9" ht="13.5" customHeight="1" x14ac:dyDescent="0.25">
      <c r="A88" s="9" t="s">
        <v>4</v>
      </c>
      <c r="B88" s="87">
        <v>43987</v>
      </c>
      <c r="C88" s="76"/>
      <c r="D88" s="76"/>
      <c r="E88" s="88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7"/>
      <c r="C89" s="78"/>
      <c r="D89" s="78"/>
      <c r="E89" s="89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3</v>
      </c>
      <c r="G90" s="22"/>
      <c r="H90" s="22"/>
      <c r="I90" s="22" t="s">
        <v>59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60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3</v>
      </c>
      <c r="G92" s="18"/>
      <c r="H92" s="18"/>
      <c r="I92" s="18"/>
    </row>
    <row r="93" spans="1:9" ht="13.5" customHeight="1" x14ac:dyDescent="0.25">
      <c r="A93" s="9" t="s">
        <v>6</v>
      </c>
      <c r="B93" s="79"/>
      <c r="C93" s="75"/>
      <c r="D93" s="75"/>
      <c r="E93" s="75"/>
      <c r="F93" s="10">
        <v>1</v>
      </c>
      <c r="G93" s="80" t="s">
        <v>68</v>
      </c>
      <c r="H93" s="81"/>
      <c r="I93" s="82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3</v>
      </c>
      <c r="G94" s="80"/>
      <c r="H94" s="81"/>
      <c r="I94" s="82"/>
    </row>
    <row r="95" spans="1:9" ht="13.5" customHeight="1" x14ac:dyDescent="0.25">
      <c r="A95" s="14" t="s">
        <v>8</v>
      </c>
      <c r="B95" s="85"/>
      <c r="C95" s="78"/>
      <c r="D95" s="78"/>
      <c r="E95" s="86"/>
      <c r="F95" s="10">
        <v>1</v>
      </c>
      <c r="G95" s="80"/>
      <c r="H95" s="81"/>
      <c r="I95" s="82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1</v>
      </c>
      <c r="G96" s="81"/>
      <c r="H96" s="81"/>
      <c r="I96" s="82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1</v>
      </c>
      <c r="G97" s="81"/>
      <c r="H97" s="81"/>
      <c r="I97" s="82"/>
    </row>
    <row r="98" spans="1:9" ht="13.5" customHeight="1" x14ac:dyDescent="0.25">
      <c r="A98" s="12" t="s">
        <v>46</v>
      </c>
      <c r="B98" s="39" t="s">
        <v>50</v>
      </c>
      <c r="C98" s="56">
        <v>1</v>
      </c>
      <c r="D98" s="56"/>
      <c r="E98" s="56" t="s">
        <v>49</v>
      </c>
      <c r="F98" s="45">
        <v>1</v>
      </c>
      <c r="G98" s="81"/>
      <c r="H98" s="81"/>
      <c r="I98" s="82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3</v>
      </c>
      <c r="G99" s="81"/>
      <c r="H99" s="81"/>
      <c r="I99" s="82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70</v>
      </c>
      <c r="G100" s="81"/>
      <c r="H100" s="81"/>
      <c r="I100" s="82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2</v>
      </c>
      <c r="G101" s="81"/>
      <c r="H101" s="81"/>
      <c r="I101" s="82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1</v>
      </c>
      <c r="G102" s="81"/>
      <c r="H102" s="81"/>
      <c r="I102" s="82"/>
    </row>
    <row r="103" spans="1:9" ht="13.5" customHeight="1" x14ac:dyDescent="0.25">
      <c r="A103" s="18" t="s">
        <v>43</v>
      </c>
      <c r="B103" s="42"/>
      <c r="C103" s="43"/>
      <c r="D103" s="43"/>
      <c r="E103" s="44">
        <v>5</v>
      </c>
      <c r="F103" s="19">
        <v>3</v>
      </c>
      <c r="G103" s="81"/>
      <c r="H103" s="81"/>
      <c r="I103" s="82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3</v>
      </c>
      <c r="G104" s="81"/>
      <c r="H104" s="81"/>
      <c r="I104" s="82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1"/>
      <c r="H105" s="81"/>
      <c r="I105" s="82"/>
    </row>
    <row r="106" spans="1:9" ht="13.5" customHeight="1" x14ac:dyDescent="0.25">
      <c r="A106" s="18" t="s">
        <v>52</v>
      </c>
      <c r="B106"/>
      <c r="E106" s="54"/>
      <c r="F106" s="18">
        <v>6</v>
      </c>
      <c r="G106" s="81"/>
      <c r="H106" s="81"/>
      <c r="I106" s="82"/>
    </row>
    <row r="107" spans="1:9" ht="13.5" customHeight="1" x14ac:dyDescent="0.25">
      <c r="A107" s="12" t="s">
        <v>37</v>
      </c>
      <c r="B107" s="36"/>
      <c r="C107" s="13">
        <v>170</v>
      </c>
      <c r="D107" s="13">
        <v>343</v>
      </c>
      <c r="E107" s="18"/>
      <c r="F107" s="15">
        <f>SUM(D107,E107,F89:F95,F97,C98,F98,F100,F103:F106,C107,E103,E106,)</f>
        <v>616</v>
      </c>
      <c r="G107" s="83"/>
      <c r="H107" s="83"/>
      <c r="I107" s="84"/>
    </row>
    <row r="108" spans="1:9" ht="13.5" customHeight="1" x14ac:dyDescent="0.25">
      <c r="A108" s="9" t="s">
        <v>4</v>
      </c>
      <c r="B108" s="87">
        <v>43988</v>
      </c>
      <c r="C108" s="76"/>
      <c r="D108" s="76"/>
      <c r="E108" s="88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7"/>
      <c r="C109" s="78"/>
      <c r="D109" s="78"/>
      <c r="E109" s="89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3</v>
      </c>
      <c r="G110" s="22"/>
      <c r="H110" s="22"/>
      <c r="I110" s="22" t="s">
        <v>59</v>
      </c>
    </row>
    <row r="111" spans="1:9" ht="13.5" customHeight="1" x14ac:dyDescent="0.25">
      <c r="A111" s="9" t="s">
        <v>5</v>
      </c>
      <c r="B111" s="79"/>
      <c r="C111" s="75"/>
      <c r="D111" s="75"/>
      <c r="E111" s="75"/>
      <c r="F111" s="17">
        <v>1</v>
      </c>
      <c r="G111" s="18"/>
      <c r="H111" s="18"/>
      <c r="I111" s="18" t="s">
        <v>60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3</v>
      </c>
      <c r="G112" s="18"/>
      <c r="H112" s="18"/>
      <c r="I112" s="18"/>
    </row>
    <row r="113" spans="1:9" ht="13.5" customHeight="1" x14ac:dyDescent="0.25">
      <c r="A113" s="9" t="s">
        <v>6</v>
      </c>
      <c r="B113" s="79"/>
      <c r="C113" s="75"/>
      <c r="D113" s="75"/>
      <c r="E113" s="75"/>
      <c r="F113" s="10">
        <v>1</v>
      </c>
      <c r="G113" s="80" t="s">
        <v>69</v>
      </c>
      <c r="H113" s="81"/>
      <c r="I113" s="82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3</v>
      </c>
      <c r="G114" s="80"/>
      <c r="H114" s="81"/>
      <c r="I114" s="82"/>
    </row>
    <row r="115" spans="1:9" ht="13.5" customHeight="1" x14ac:dyDescent="0.25">
      <c r="A115" s="14" t="s">
        <v>8</v>
      </c>
      <c r="B115" s="85"/>
      <c r="C115" s="78"/>
      <c r="D115" s="78"/>
      <c r="E115" s="86"/>
      <c r="F115" s="10">
        <v>0</v>
      </c>
      <c r="G115" s="80"/>
      <c r="H115" s="81"/>
      <c r="I115" s="82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1</v>
      </c>
      <c r="G116" s="81"/>
      <c r="H116" s="81"/>
      <c r="I116" s="82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1</v>
      </c>
      <c r="G117" s="81"/>
      <c r="H117" s="81"/>
      <c r="I117" s="82"/>
    </row>
    <row r="118" spans="1:9" ht="13.5" customHeight="1" x14ac:dyDescent="0.25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81"/>
      <c r="H118" s="81"/>
      <c r="I118" s="82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3</v>
      </c>
      <c r="G119" s="81"/>
      <c r="H119" s="81"/>
      <c r="I119" s="82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99</v>
      </c>
      <c r="G120" s="81"/>
      <c r="H120" s="81"/>
      <c r="I120" s="82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2</v>
      </c>
      <c r="G121" s="81"/>
      <c r="H121" s="81"/>
      <c r="I121" s="82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1</v>
      </c>
      <c r="G122" s="81"/>
      <c r="H122" s="81"/>
      <c r="I122" s="82"/>
    </row>
    <row r="123" spans="1:9" ht="13.5" customHeight="1" x14ac:dyDescent="0.25">
      <c r="A123" s="18" t="s">
        <v>43</v>
      </c>
      <c r="B123" s="42"/>
      <c r="C123" s="43"/>
      <c r="D123" s="43"/>
      <c r="E123" s="44">
        <v>5</v>
      </c>
      <c r="F123" s="19">
        <v>3</v>
      </c>
      <c r="G123" s="81"/>
      <c r="H123" s="81"/>
      <c r="I123" s="82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3</v>
      </c>
      <c r="G124" s="81"/>
      <c r="H124" s="81"/>
      <c r="I124" s="82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>
        <v>0</v>
      </c>
      <c r="G125" s="81"/>
      <c r="H125" s="81"/>
      <c r="I125" s="82"/>
    </row>
    <row r="126" spans="1:9" ht="13.5" customHeight="1" x14ac:dyDescent="0.25">
      <c r="A126" s="18" t="s">
        <v>52</v>
      </c>
      <c r="B126"/>
      <c r="E126" s="54"/>
      <c r="F126" s="18">
        <v>2</v>
      </c>
      <c r="G126" s="81"/>
      <c r="H126" s="81"/>
      <c r="I126" s="82"/>
    </row>
    <row r="127" spans="1:9" ht="13.5" customHeight="1" x14ac:dyDescent="0.25">
      <c r="A127" s="12" t="s">
        <v>37</v>
      </c>
      <c r="B127" s="36"/>
      <c r="C127" s="13">
        <v>102</v>
      </c>
      <c r="D127" s="13">
        <v>214</v>
      </c>
      <c r="E127" s="18"/>
      <c r="F127" s="15">
        <f>SUM(D127,E127,F109:F115,F117,C118,F118,F120,F123:F126,C127,E123,E126)</f>
        <v>442</v>
      </c>
      <c r="G127" s="83"/>
      <c r="H127" s="83"/>
      <c r="I127" s="84"/>
    </row>
    <row r="128" spans="1:9" ht="13.5" customHeight="1" x14ac:dyDescent="0.25">
      <c r="A128" s="9" t="s">
        <v>4</v>
      </c>
      <c r="B128" s="74">
        <v>43989</v>
      </c>
      <c r="C128" s="75"/>
      <c r="D128" s="75"/>
      <c r="E128" s="76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7"/>
      <c r="C129" s="78"/>
      <c r="D129" s="78"/>
      <c r="E129" s="78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3</v>
      </c>
      <c r="G130" s="22"/>
      <c r="H130" s="22" t="s">
        <v>58</v>
      </c>
      <c r="I130" s="22" t="s">
        <v>59</v>
      </c>
    </row>
    <row r="131" spans="1:9" ht="13.5" customHeight="1" x14ac:dyDescent="0.25">
      <c r="A131" s="9" t="s">
        <v>5</v>
      </c>
      <c r="B131" s="79"/>
      <c r="C131" s="75"/>
      <c r="D131" s="75"/>
      <c r="E131" s="75"/>
      <c r="F131" s="17">
        <v>1</v>
      </c>
      <c r="G131" s="18"/>
      <c r="H131" s="18"/>
      <c r="I131" s="18" t="s">
        <v>60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3</v>
      </c>
      <c r="G132" s="18"/>
      <c r="H132" s="18"/>
      <c r="I132" s="18"/>
    </row>
    <row r="133" spans="1:9" ht="13.5" customHeight="1" x14ac:dyDescent="0.25">
      <c r="A133" s="9" t="s">
        <v>6</v>
      </c>
      <c r="B133" s="79"/>
      <c r="C133" s="75"/>
      <c r="D133" s="75"/>
      <c r="E133" s="75"/>
      <c r="F133" s="10">
        <v>1</v>
      </c>
      <c r="G133" s="80" t="s">
        <v>70</v>
      </c>
      <c r="H133" s="81"/>
      <c r="I133" s="82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3</v>
      </c>
      <c r="G134" s="80"/>
      <c r="H134" s="81"/>
      <c r="I134" s="82"/>
    </row>
    <row r="135" spans="1:9" ht="13.5" customHeight="1" x14ac:dyDescent="0.25">
      <c r="A135" s="14" t="s">
        <v>8</v>
      </c>
      <c r="B135" s="85"/>
      <c r="C135" s="78"/>
      <c r="D135" s="78"/>
      <c r="E135" s="86"/>
      <c r="F135" s="10">
        <v>0</v>
      </c>
      <c r="G135" s="80"/>
      <c r="H135" s="81"/>
      <c r="I135" s="82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1</v>
      </c>
      <c r="G136" s="81"/>
      <c r="H136" s="81"/>
      <c r="I136" s="82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1</v>
      </c>
      <c r="G137" s="81"/>
      <c r="H137" s="81"/>
      <c r="I137" s="82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81"/>
      <c r="H138" s="81"/>
      <c r="I138" s="82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3</v>
      </c>
      <c r="G139" s="81"/>
      <c r="H139" s="81"/>
      <c r="I139" s="82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76</v>
      </c>
      <c r="G140" s="81"/>
      <c r="H140" s="81"/>
      <c r="I140" s="82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2</v>
      </c>
      <c r="G141" s="81"/>
      <c r="H141" s="81"/>
      <c r="I141" s="82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1</v>
      </c>
      <c r="G142" s="81"/>
      <c r="H142" s="81"/>
      <c r="I142" s="82"/>
    </row>
    <row r="143" spans="1:9" ht="13.5" customHeight="1" x14ac:dyDescent="0.25">
      <c r="A143" s="18" t="s">
        <v>43</v>
      </c>
      <c r="B143" s="42"/>
      <c r="C143" s="43"/>
      <c r="D143" s="43"/>
      <c r="E143" s="44">
        <v>5</v>
      </c>
      <c r="F143" s="19">
        <v>3</v>
      </c>
      <c r="G143" s="81"/>
      <c r="H143" s="81"/>
      <c r="I143" s="82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3</v>
      </c>
      <c r="G144" s="81"/>
      <c r="H144" s="81"/>
      <c r="I144" s="82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>
        <v>0</v>
      </c>
      <c r="G145" s="81"/>
      <c r="H145" s="81"/>
      <c r="I145" s="82"/>
    </row>
    <row r="146" spans="1:9" ht="13.5" customHeight="1" x14ac:dyDescent="0.25">
      <c r="A146" s="18" t="s">
        <v>52</v>
      </c>
      <c r="B146"/>
      <c r="E146" s="54"/>
      <c r="F146" s="18">
        <v>2</v>
      </c>
      <c r="G146" s="81"/>
      <c r="H146" s="81"/>
      <c r="I146" s="82"/>
    </row>
    <row r="147" spans="1:9" ht="13.5" customHeight="1" x14ac:dyDescent="0.25">
      <c r="A147" s="12" t="s">
        <v>37</v>
      </c>
      <c r="B147" s="36"/>
      <c r="C147" s="13"/>
      <c r="D147" s="13"/>
      <c r="E147" s="18">
        <v>697</v>
      </c>
      <c r="F147" s="15">
        <f>SUM(F129:F145,E143,C138,D147,C147,E146,E147)</f>
        <v>806</v>
      </c>
      <c r="G147" s="83"/>
      <c r="H147" s="83"/>
      <c r="I147" s="84"/>
    </row>
    <row r="148" spans="1:9" x14ac:dyDescent="0.25">
      <c r="A148" s="9" t="s">
        <v>4</v>
      </c>
      <c r="B148" s="87">
        <v>43990</v>
      </c>
      <c r="C148" s="76"/>
      <c r="D148" s="76"/>
      <c r="E148" s="88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7"/>
      <c r="C149" s="78"/>
      <c r="D149" s="78"/>
      <c r="E149" s="89"/>
      <c r="F149" s="10">
        <v>1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3</v>
      </c>
      <c r="G150" s="22"/>
      <c r="H150" s="22"/>
      <c r="I150" s="22" t="s">
        <v>59</v>
      </c>
    </row>
    <row r="151" spans="1:9" x14ac:dyDescent="0.25">
      <c r="A151" s="9" t="s">
        <v>5</v>
      </c>
      <c r="B151" s="79"/>
      <c r="C151" s="75"/>
      <c r="D151" s="75"/>
      <c r="E151" s="75"/>
      <c r="F151" s="17">
        <v>1</v>
      </c>
      <c r="G151" s="18"/>
      <c r="H151" s="18"/>
      <c r="I151" s="18" t="s">
        <v>60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3</v>
      </c>
      <c r="G152" s="18"/>
      <c r="H152" s="18"/>
      <c r="I152" s="18"/>
    </row>
    <row r="153" spans="1:9" ht="15" customHeight="1" x14ac:dyDescent="0.25">
      <c r="A153" s="9" t="s">
        <v>6</v>
      </c>
      <c r="B153" s="79"/>
      <c r="C153" s="75"/>
      <c r="D153" s="75"/>
      <c r="E153" s="75"/>
      <c r="F153" s="10">
        <v>1</v>
      </c>
      <c r="G153" s="80" t="s">
        <v>71</v>
      </c>
      <c r="H153" s="81"/>
      <c r="I153" s="82"/>
    </row>
    <row r="154" spans="1:9" x14ac:dyDescent="0.25">
      <c r="A154" s="12" t="s">
        <v>17</v>
      </c>
      <c r="B154" s="34"/>
      <c r="C154" s="16"/>
      <c r="D154" s="16"/>
      <c r="E154" s="16"/>
      <c r="F154" s="10">
        <v>3</v>
      </c>
      <c r="G154" s="80"/>
      <c r="H154" s="81"/>
      <c r="I154" s="82"/>
    </row>
    <row r="155" spans="1:9" x14ac:dyDescent="0.25">
      <c r="A155" s="14" t="s">
        <v>8</v>
      </c>
      <c r="B155" s="85"/>
      <c r="C155" s="78"/>
      <c r="D155" s="78"/>
      <c r="E155" s="86"/>
      <c r="F155" s="10">
        <v>0</v>
      </c>
      <c r="G155" s="80"/>
      <c r="H155" s="81"/>
      <c r="I155" s="82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1</v>
      </c>
      <c r="G156" s="81"/>
      <c r="H156" s="81"/>
      <c r="I156" s="82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1</v>
      </c>
      <c r="G157" s="81"/>
      <c r="H157" s="81"/>
      <c r="I157" s="82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81"/>
      <c r="H158" s="81"/>
      <c r="I158" s="82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3</v>
      </c>
      <c r="G159" s="81"/>
      <c r="H159" s="81"/>
      <c r="I159" s="82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86</v>
      </c>
      <c r="G160" s="81"/>
      <c r="H160" s="81"/>
      <c r="I160" s="82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2</v>
      </c>
      <c r="G161" s="81"/>
      <c r="H161" s="81"/>
      <c r="I161" s="82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1</v>
      </c>
      <c r="G162" s="81"/>
      <c r="H162" s="81"/>
      <c r="I162" s="82"/>
    </row>
    <row r="163" spans="1:9" ht="13.5" customHeight="1" x14ac:dyDescent="0.25">
      <c r="A163" s="18" t="s">
        <v>43</v>
      </c>
      <c r="B163" s="42"/>
      <c r="C163" s="43"/>
      <c r="D163" s="43"/>
      <c r="E163" s="44">
        <v>5</v>
      </c>
      <c r="F163" s="19">
        <v>3</v>
      </c>
      <c r="G163" s="81"/>
      <c r="H163" s="81"/>
      <c r="I163" s="82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3</v>
      </c>
      <c r="G164" s="81"/>
      <c r="H164" s="81"/>
      <c r="I164" s="82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>
        <v>0</v>
      </c>
      <c r="G165" s="81"/>
      <c r="H165" s="81"/>
      <c r="I165" s="82"/>
    </row>
    <row r="166" spans="1:9" ht="13.5" customHeight="1" x14ac:dyDescent="0.25">
      <c r="A166" s="18" t="s">
        <v>52</v>
      </c>
      <c r="B166"/>
      <c r="E166" s="54" t="s">
        <v>58</v>
      </c>
      <c r="F166" s="18">
        <v>2</v>
      </c>
      <c r="G166" s="81"/>
      <c r="H166" s="81"/>
      <c r="I166" s="82"/>
    </row>
    <row r="167" spans="1:9" ht="13.5" customHeight="1" x14ac:dyDescent="0.25">
      <c r="A167" s="12" t="s">
        <v>37</v>
      </c>
      <c r="B167" s="36"/>
      <c r="C167" s="13">
        <v>139</v>
      </c>
      <c r="D167" s="13">
        <v>263</v>
      </c>
      <c r="E167" s="18"/>
      <c r="F167" s="15">
        <f>SUM(D167,E167,F149:F155,F157,C158,F158,F160,F163:F166,C167,E163,E166)</f>
        <v>516</v>
      </c>
      <c r="G167" s="83"/>
      <c r="H167" s="83"/>
      <c r="I167" s="84"/>
    </row>
    <row r="168" spans="1:9" x14ac:dyDescent="0.25">
      <c r="A168" s="9" t="s">
        <v>4</v>
      </c>
      <c r="B168" s="74">
        <v>43991</v>
      </c>
      <c r="C168" s="75"/>
      <c r="D168" s="75"/>
      <c r="E168" s="76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7"/>
      <c r="C169" s="78"/>
      <c r="D169" s="78"/>
      <c r="E169" s="78"/>
      <c r="F169" s="10">
        <v>1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3</v>
      </c>
      <c r="G170" s="22"/>
      <c r="H170" s="22"/>
      <c r="I170" s="22" t="s">
        <v>59</v>
      </c>
    </row>
    <row r="171" spans="1:9" x14ac:dyDescent="0.25">
      <c r="A171" s="9" t="s">
        <v>5</v>
      </c>
      <c r="B171" s="79"/>
      <c r="C171" s="75"/>
      <c r="D171" s="75"/>
      <c r="E171" s="75"/>
      <c r="F171" s="17">
        <v>1</v>
      </c>
      <c r="G171" s="18"/>
      <c r="H171" s="18"/>
      <c r="I171" s="18" t="s">
        <v>62</v>
      </c>
    </row>
    <row r="172" spans="1:9" x14ac:dyDescent="0.25">
      <c r="A172" s="9" t="s">
        <v>16</v>
      </c>
      <c r="B172" s="30"/>
      <c r="C172" s="16"/>
      <c r="D172" s="16"/>
      <c r="E172" s="16"/>
      <c r="F172" s="17">
        <v>3</v>
      </c>
      <c r="G172" s="18"/>
      <c r="H172" s="18"/>
      <c r="I172" s="18"/>
    </row>
    <row r="173" spans="1:9" ht="15" customHeight="1" x14ac:dyDescent="0.25">
      <c r="A173" s="9" t="s">
        <v>6</v>
      </c>
      <c r="B173" s="79"/>
      <c r="C173" s="75"/>
      <c r="D173" s="75"/>
      <c r="E173" s="75"/>
      <c r="F173" s="10">
        <v>1</v>
      </c>
      <c r="G173" s="80" t="s">
        <v>72</v>
      </c>
      <c r="H173" s="81"/>
      <c r="I173" s="82"/>
    </row>
    <row r="174" spans="1:9" x14ac:dyDescent="0.25">
      <c r="A174" s="12" t="s">
        <v>17</v>
      </c>
      <c r="B174" s="16"/>
      <c r="C174" s="16"/>
      <c r="D174" s="16"/>
      <c r="E174" s="16"/>
      <c r="F174" s="10">
        <v>3</v>
      </c>
      <c r="G174" s="80"/>
      <c r="H174" s="81"/>
      <c r="I174" s="82"/>
    </row>
    <row r="175" spans="1:9" x14ac:dyDescent="0.25">
      <c r="A175" s="14" t="s">
        <v>8</v>
      </c>
      <c r="B175" s="85"/>
      <c r="C175" s="78"/>
      <c r="D175" s="78"/>
      <c r="E175" s="86"/>
      <c r="F175" s="10">
        <v>0</v>
      </c>
      <c r="G175" s="80"/>
      <c r="H175" s="81"/>
      <c r="I175" s="82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1</v>
      </c>
      <c r="G176" s="81"/>
      <c r="H176" s="81"/>
      <c r="I176" s="82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1</v>
      </c>
      <c r="G177" s="81"/>
      <c r="H177" s="81"/>
      <c r="I177" s="82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>
        <v>1</v>
      </c>
      <c r="G178" s="81"/>
      <c r="H178" s="81"/>
      <c r="I178" s="82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3</v>
      </c>
      <c r="G179" s="81"/>
      <c r="H179" s="81"/>
      <c r="I179" s="82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83</v>
      </c>
      <c r="G180" s="81"/>
      <c r="H180" s="81"/>
      <c r="I180" s="82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2</v>
      </c>
      <c r="G181" s="81"/>
      <c r="H181" s="81"/>
      <c r="I181" s="82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1</v>
      </c>
      <c r="G182" s="81"/>
      <c r="H182" s="81"/>
      <c r="I182" s="82"/>
    </row>
    <row r="183" spans="1:9" ht="13.5" customHeight="1" x14ac:dyDescent="0.25">
      <c r="A183" s="18" t="s">
        <v>43</v>
      </c>
      <c r="B183" s="42"/>
      <c r="C183" s="43"/>
      <c r="D183" s="43"/>
      <c r="E183" s="44">
        <v>6</v>
      </c>
      <c r="F183" s="19">
        <v>3</v>
      </c>
      <c r="G183" s="81"/>
      <c r="H183" s="81"/>
      <c r="I183" s="82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3</v>
      </c>
      <c r="G184" s="81"/>
      <c r="H184" s="81"/>
      <c r="I184" s="82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>
        <v>0</v>
      </c>
      <c r="G185" s="81"/>
      <c r="H185" s="81"/>
      <c r="I185" s="82"/>
    </row>
    <row r="186" spans="1:9" ht="13.5" customHeight="1" x14ac:dyDescent="0.25">
      <c r="A186" s="18" t="s">
        <v>52</v>
      </c>
      <c r="B186"/>
      <c r="E186" s="54"/>
      <c r="F186" s="18">
        <v>2</v>
      </c>
      <c r="G186" s="81"/>
      <c r="H186" s="81"/>
      <c r="I186" s="82"/>
    </row>
    <row r="187" spans="1:9" x14ac:dyDescent="0.25">
      <c r="A187" s="12" t="s">
        <v>37</v>
      </c>
      <c r="B187" s="36"/>
      <c r="C187" s="13">
        <v>214</v>
      </c>
      <c r="D187" s="13">
        <v>409</v>
      </c>
      <c r="E187" s="18"/>
      <c r="F187" s="15">
        <f>SUM(D187,E187,F169:F175,F177,C178,F178,F180,F183:F186,C187, E183,E186)</f>
        <v>735</v>
      </c>
      <c r="G187" s="83"/>
      <c r="H187" s="83"/>
      <c r="I187" s="84"/>
    </row>
    <row r="188" spans="1:9" x14ac:dyDescent="0.25">
      <c r="A188" s="9" t="s">
        <v>4</v>
      </c>
      <c r="B188" s="74">
        <v>43992</v>
      </c>
      <c r="C188" s="75"/>
      <c r="D188" s="75"/>
      <c r="E188" s="76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7"/>
      <c r="C189" s="78"/>
      <c r="D189" s="78"/>
      <c r="E189" s="78"/>
      <c r="F189" s="10">
        <v>1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3</v>
      </c>
      <c r="G190" s="22"/>
      <c r="H190" s="22"/>
      <c r="I190" s="22" t="s">
        <v>59</v>
      </c>
    </row>
    <row r="191" spans="1:9" x14ac:dyDescent="0.25">
      <c r="A191" s="9" t="s">
        <v>5</v>
      </c>
      <c r="B191" s="79"/>
      <c r="C191" s="75"/>
      <c r="D191" s="75"/>
      <c r="E191" s="75"/>
      <c r="F191" s="17">
        <v>1</v>
      </c>
      <c r="G191" s="18"/>
      <c r="H191" s="18"/>
      <c r="I191" s="18" t="s">
        <v>60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3</v>
      </c>
      <c r="G192" s="18"/>
      <c r="H192" s="18"/>
      <c r="I192" s="18"/>
    </row>
    <row r="193" spans="1:9" ht="15" customHeight="1" x14ac:dyDescent="0.25">
      <c r="A193" s="9" t="s">
        <v>6</v>
      </c>
      <c r="B193" s="79"/>
      <c r="C193" s="75"/>
      <c r="D193" s="75"/>
      <c r="E193" s="75"/>
      <c r="F193" s="10">
        <v>1</v>
      </c>
      <c r="G193" s="80" t="s">
        <v>73</v>
      </c>
      <c r="H193" s="81"/>
      <c r="I193" s="82"/>
    </row>
    <row r="194" spans="1:9" x14ac:dyDescent="0.25">
      <c r="A194" s="12" t="s">
        <v>17</v>
      </c>
      <c r="B194" s="34"/>
      <c r="C194" s="16"/>
      <c r="D194" s="16"/>
      <c r="E194" s="16"/>
      <c r="F194" s="10">
        <v>3</v>
      </c>
      <c r="G194" s="80"/>
      <c r="H194" s="81"/>
      <c r="I194" s="82"/>
    </row>
    <row r="195" spans="1:9" x14ac:dyDescent="0.25">
      <c r="A195" s="14" t="s">
        <v>8</v>
      </c>
      <c r="B195" s="85"/>
      <c r="C195" s="78"/>
      <c r="D195" s="78"/>
      <c r="E195" s="86"/>
      <c r="F195" s="10">
        <v>0</v>
      </c>
      <c r="G195" s="80"/>
      <c r="H195" s="81"/>
      <c r="I195" s="82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1</v>
      </c>
      <c r="G196" s="81"/>
      <c r="H196" s="81"/>
      <c r="I196" s="82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1</v>
      </c>
      <c r="G197" s="81"/>
      <c r="H197" s="81"/>
      <c r="I197" s="82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81"/>
      <c r="H198" s="81"/>
      <c r="I198" s="82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3</v>
      </c>
      <c r="G199" s="81"/>
      <c r="H199" s="81"/>
      <c r="I199" s="82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66</v>
      </c>
      <c r="G200" s="81"/>
      <c r="H200" s="81"/>
      <c r="I200" s="82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2</v>
      </c>
      <c r="G201" s="81"/>
      <c r="H201" s="81"/>
      <c r="I201" s="82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1</v>
      </c>
      <c r="G202" s="81"/>
      <c r="H202" s="81"/>
      <c r="I202" s="82"/>
    </row>
    <row r="203" spans="1:9" ht="13.5" customHeight="1" x14ac:dyDescent="0.25">
      <c r="A203" s="18" t="s">
        <v>43</v>
      </c>
      <c r="B203" s="42"/>
      <c r="C203" s="43"/>
      <c r="D203" s="43"/>
      <c r="E203" s="44">
        <v>5</v>
      </c>
      <c r="F203" s="19">
        <v>3</v>
      </c>
      <c r="G203" s="81"/>
      <c r="H203" s="81"/>
      <c r="I203" s="82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3</v>
      </c>
      <c r="G204" s="81"/>
      <c r="H204" s="81"/>
      <c r="I204" s="82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>
        <v>0</v>
      </c>
      <c r="G205" s="81"/>
      <c r="H205" s="81"/>
      <c r="I205" s="82"/>
    </row>
    <row r="206" spans="1:9" ht="13.5" customHeight="1" x14ac:dyDescent="0.25">
      <c r="A206" s="18" t="s">
        <v>52</v>
      </c>
      <c r="B206"/>
      <c r="E206" s="54"/>
      <c r="F206" s="18">
        <v>2</v>
      </c>
      <c r="G206" s="81"/>
      <c r="H206" s="81"/>
      <c r="I206" s="82"/>
    </row>
    <row r="207" spans="1:9" x14ac:dyDescent="0.25">
      <c r="A207" s="12" t="s">
        <v>37</v>
      </c>
      <c r="B207" s="36"/>
      <c r="C207" s="13">
        <v>152</v>
      </c>
      <c r="D207" s="13">
        <v>403</v>
      </c>
      <c r="E207" s="18"/>
      <c r="F207" s="15">
        <f>SUM(D207,E207,F189:F195,F197,C198,F198,F200,F203:F206,C207,E203,E206)</f>
        <v>649</v>
      </c>
      <c r="G207" s="83"/>
      <c r="H207" s="83"/>
      <c r="I207" s="84"/>
    </row>
    <row r="208" spans="1:9" x14ac:dyDescent="0.25">
      <c r="A208" s="9" t="s">
        <v>4</v>
      </c>
      <c r="B208" s="74">
        <v>43993</v>
      </c>
      <c r="C208" s="75"/>
      <c r="D208" s="75"/>
      <c r="E208" s="76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7"/>
      <c r="C209" s="78"/>
      <c r="D209" s="78"/>
      <c r="E209" s="78"/>
      <c r="F209" s="10">
        <v>1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3</v>
      </c>
      <c r="G210" s="22"/>
      <c r="H210" s="22"/>
      <c r="I210" s="22" t="s">
        <v>59</v>
      </c>
    </row>
    <row r="211" spans="1:9" x14ac:dyDescent="0.25">
      <c r="A211" s="9" t="s">
        <v>5</v>
      </c>
      <c r="B211" s="79"/>
      <c r="C211" s="75"/>
      <c r="D211" s="75"/>
      <c r="E211" s="75"/>
      <c r="F211" s="17">
        <v>1</v>
      </c>
      <c r="G211" s="18"/>
      <c r="H211" s="18"/>
      <c r="I211" s="18" t="s">
        <v>60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3</v>
      </c>
      <c r="G212" s="18"/>
      <c r="H212" s="18"/>
      <c r="I212" s="18"/>
    </row>
    <row r="213" spans="1:9" ht="14.25" customHeight="1" x14ac:dyDescent="0.25">
      <c r="A213" s="9" t="s">
        <v>6</v>
      </c>
      <c r="B213" s="79"/>
      <c r="C213" s="75"/>
      <c r="D213" s="75"/>
      <c r="E213" s="75"/>
      <c r="F213" s="10">
        <v>1</v>
      </c>
      <c r="G213" s="80" t="s">
        <v>74</v>
      </c>
      <c r="H213" s="81"/>
      <c r="I213" s="82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3</v>
      </c>
      <c r="G214" s="80"/>
      <c r="H214" s="81"/>
      <c r="I214" s="82"/>
    </row>
    <row r="215" spans="1:9" x14ac:dyDescent="0.25">
      <c r="A215" s="14" t="s">
        <v>8</v>
      </c>
      <c r="B215" s="85"/>
      <c r="C215" s="78"/>
      <c r="D215" s="78"/>
      <c r="E215" s="86"/>
      <c r="F215" s="10">
        <v>0</v>
      </c>
      <c r="G215" s="80"/>
      <c r="H215" s="81"/>
      <c r="I215" s="82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1</v>
      </c>
      <c r="G216" s="81"/>
      <c r="H216" s="81"/>
      <c r="I216" s="82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1</v>
      </c>
      <c r="G217" s="81"/>
      <c r="H217" s="81"/>
      <c r="I217" s="82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81"/>
      <c r="H218" s="81"/>
      <c r="I218" s="82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3</v>
      </c>
      <c r="G219" s="81"/>
      <c r="H219" s="81"/>
      <c r="I219" s="82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78</v>
      </c>
      <c r="G220" s="81"/>
      <c r="H220" s="81"/>
      <c r="I220" s="82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2</v>
      </c>
      <c r="G221" s="81"/>
      <c r="H221" s="81"/>
      <c r="I221" s="82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1</v>
      </c>
      <c r="G222" s="81"/>
      <c r="H222" s="81"/>
      <c r="I222" s="82"/>
    </row>
    <row r="223" spans="1:9" ht="13.5" customHeight="1" x14ac:dyDescent="0.25">
      <c r="A223" s="18" t="s">
        <v>43</v>
      </c>
      <c r="B223" s="42"/>
      <c r="C223" s="43"/>
      <c r="D223" s="43"/>
      <c r="E223" s="44">
        <v>6</v>
      </c>
      <c r="F223" s="19">
        <v>3</v>
      </c>
      <c r="G223" s="81"/>
      <c r="H223" s="81"/>
      <c r="I223" s="82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3</v>
      </c>
      <c r="G224" s="81"/>
      <c r="H224" s="81"/>
      <c r="I224" s="82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>
        <v>0</v>
      </c>
      <c r="G225" s="81"/>
      <c r="H225" s="81"/>
      <c r="I225" s="82"/>
    </row>
    <row r="226" spans="1:9" ht="13.5" customHeight="1" x14ac:dyDescent="0.25">
      <c r="A226" s="18" t="s">
        <v>52</v>
      </c>
      <c r="B226"/>
      <c r="E226" s="54"/>
      <c r="F226" s="18">
        <v>2</v>
      </c>
      <c r="G226" s="81"/>
      <c r="H226" s="81"/>
      <c r="I226" s="82"/>
    </row>
    <row r="227" spans="1:9" x14ac:dyDescent="0.25">
      <c r="A227" s="12" t="s">
        <v>37</v>
      </c>
      <c r="B227" s="36"/>
      <c r="C227" s="13">
        <v>123</v>
      </c>
      <c r="D227" s="13">
        <v>445</v>
      </c>
      <c r="E227" s="18"/>
      <c r="F227" s="23">
        <f>SUM(D227,E227,F209:F215,F217,C218,F218,F220,F223:F226,C227,E223,E226)</f>
        <v>675</v>
      </c>
      <c r="G227" s="83"/>
      <c r="H227" s="83"/>
      <c r="I227" s="84"/>
    </row>
    <row r="228" spans="1:9" x14ac:dyDescent="0.25">
      <c r="A228" s="9" t="s">
        <v>4</v>
      </c>
      <c r="B228" s="74">
        <v>43994</v>
      </c>
      <c r="C228" s="75"/>
      <c r="D228" s="75"/>
      <c r="E228" s="76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7"/>
      <c r="C229" s="78"/>
      <c r="D229" s="78"/>
      <c r="E229" s="78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3</v>
      </c>
      <c r="G230" s="22"/>
      <c r="H230" s="22"/>
      <c r="I230" s="22" t="s">
        <v>59</v>
      </c>
    </row>
    <row r="231" spans="1:9" x14ac:dyDescent="0.25">
      <c r="A231" s="9" t="s">
        <v>5</v>
      </c>
      <c r="B231" s="79"/>
      <c r="C231" s="75"/>
      <c r="D231" s="75"/>
      <c r="E231" s="75"/>
      <c r="F231" s="17">
        <v>1</v>
      </c>
      <c r="G231" s="18"/>
      <c r="H231" s="18"/>
      <c r="I231" s="18" t="s">
        <v>60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3</v>
      </c>
      <c r="G232" s="18"/>
      <c r="H232" s="18"/>
      <c r="I232" s="18"/>
    </row>
    <row r="233" spans="1:9" ht="15" customHeight="1" x14ac:dyDescent="0.25">
      <c r="A233" s="9" t="s">
        <v>6</v>
      </c>
      <c r="B233" s="79"/>
      <c r="C233" s="75"/>
      <c r="D233" s="75"/>
      <c r="E233" s="75"/>
      <c r="F233" s="10">
        <v>1</v>
      </c>
      <c r="G233" s="80" t="s">
        <v>75</v>
      </c>
      <c r="H233" s="81"/>
      <c r="I233" s="82"/>
    </row>
    <row r="234" spans="1:9" x14ac:dyDescent="0.25">
      <c r="A234" s="12" t="s">
        <v>17</v>
      </c>
      <c r="B234" s="34"/>
      <c r="C234" s="16"/>
      <c r="D234" s="16"/>
      <c r="E234" s="16"/>
      <c r="F234" s="10">
        <v>3</v>
      </c>
      <c r="G234" s="80"/>
      <c r="H234" s="81"/>
      <c r="I234" s="82"/>
    </row>
    <row r="235" spans="1:9" x14ac:dyDescent="0.25">
      <c r="A235" s="14" t="s">
        <v>8</v>
      </c>
      <c r="B235" s="85"/>
      <c r="C235" s="78"/>
      <c r="D235" s="78"/>
      <c r="E235" s="86"/>
      <c r="F235" s="10">
        <v>0</v>
      </c>
      <c r="G235" s="80"/>
      <c r="H235" s="81"/>
      <c r="I235" s="82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81"/>
      <c r="H236" s="81"/>
      <c r="I236" s="82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81"/>
      <c r="H237" s="81"/>
      <c r="I237" s="82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81"/>
      <c r="H238" s="81"/>
      <c r="I238" s="82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3</v>
      </c>
      <c r="G239" s="81"/>
      <c r="H239" s="81"/>
      <c r="I239" s="82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74</v>
      </c>
      <c r="G240" s="81"/>
      <c r="H240" s="81"/>
      <c r="I240" s="82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2</v>
      </c>
      <c r="G241" s="81"/>
      <c r="H241" s="81"/>
      <c r="I241" s="82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81"/>
      <c r="H242" s="81"/>
      <c r="I242" s="82"/>
    </row>
    <row r="243" spans="1:9" ht="13.5" customHeight="1" x14ac:dyDescent="0.25">
      <c r="A243" s="18" t="s">
        <v>43</v>
      </c>
      <c r="B243" s="42"/>
      <c r="C243" s="43"/>
      <c r="D243" s="43"/>
      <c r="E243" s="44">
        <v>5</v>
      </c>
      <c r="F243" s="19">
        <v>3</v>
      </c>
      <c r="G243" s="81"/>
      <c r="H243" s="81"/>
      <c r="I243" s="82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3</v>
      </c>
      <c r="G244" s="81"/>
      <c r="H244" s="81"/>
      <c r="I244" s="82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>
        <v>0</v>
      </c>
      <c r="G245" s="81"/>
      <c r="H245" s="81"/>
      <c r="I245" s="82"/>
    </row>
    <row r="246" spans="1:9" ht="13.5" customHeight="1" x14ac:dyDescent="0.25">
      <c r="A246" s="18" t="s">
        <v>52</v>
      </c>
      <c r="B246"/>
      <c r="E246" s="54"/>
      <c r="F246" s="18">
        <v>2</v>
      </c>
      <c r="G246" s="81"/>
      <c r="H246" s="81"/>
      <c r="I246" s="82"/>
    </row>
    <row r="247" spans="1:9" x14ac:dyDescent="0.25">
      <c r="A247" s="12" t="s">
        <v>37</v>
      </c>
      <c r="B247" s="36"/>
      <c r="C247" s="13">
        <v>242</v>
      </c>
      <c r="D247" s="13">
        <v>648</v>
      </c>
      <c r="E247" s="18"/>
      <c r="F247" s="15">
        <f>SUM(D247,E247,F229:F235,F237,C238,F238,F240,F243:F246,C247,E243,E246)</f>
        <v>992</v>
      </c>
      <c r="G247" s="83"/>
      <c r="H247" s="83"/>
      <c r="I247" s="84"/>
    </row>
    <row r="248" spans="1:9" x14ac:dyDescent="0.25">
      <c r="A248" s="9" t="s">
        <v>4</v>
      </c>
      <c r="B248" s="74">
        <v>43964</v>
      </c>
      <c r="C248" s="75"/>
      <c r="D248" s="75"/>
      <c r="E248" s="76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7"/>
      <c r="C249" s="78"/>
      <c r="D249" s="78"/>
      <c r="E249" s="78"/>
      <c r="F249" s="10">
        <v>1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3</v>
      </c>
      <c r="G250" s="22"/>
      <c r="H250" s="22"/>
      <c r="I250" s="22" t="s">
        <v>59</v>
      </c>
    </row>
    <row r="251" spans="1:9" x14ac:dyDescent="0.25">
      <c r="A251" s="9" t="s">
        <v>5</v>
      </c>
      <c r="B251" s="79"/>
      <c r="C251" s="75"/>
      <c r="D251" s="75"/>
      <c r="E251" s="75"/>
      <c r="F251" s="17">
        <v>1</v>
      </c>
      <c r="G251" s="18"/>
      <c r="H251" s="18"/>
      <c r="I251" s="18" t="s">
        <v>60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3</v>
      </c>
      <c r="G252" s="18"/>
      <c r="H252" s="18"/>
      <c r="I252" s="18"/>
    </row>
    <row r="253" spans="1:9" ht="15" customHeight="1" x14ac:dyDescent="0.25">
      <c r="A253" s="9" t="s">
        <v>6</v>
      </c>
      <c r="B253" s="79"/>
      <c r="C253" s="75"/>
      <c r="D253" s="75"/>
      <c r="E253" s="75"/>
      <c r="F253" s="10">
        <v>1</v>
      </c>
      <c r="G253" s="80" t="s">
        <v>76</v>
      </c>
      <c r="H253" s="81"/>
      <c r="I253" s="82"/>
    </row>
    <row r="254" spans="1:9" x14ac:dyDescent="0.25">
      <c r="A254" s="12" t="s">
        <v>17</v>
      </c>
      <c r="B254" s="34"/>
      <c r="C254" s="16"/>
      <c r="D254" s="16"/>
      <c r="E254" s="16"/>
      <c r="F254" s="10">
        <v>3</v>
      </c>
      <c r="G254" s="80"/>
      <c r="H254" s="81"/>
      <c r="I254" s="82"/>
    </row>
    <row r="255" spans="1:9" x14ac:dyDescent="0.25">
      <c r="A255" s="14" t="s">
        <v>8</v>
      </c>
      <c r="B255" s="85"/>
      <c r="C255" s="78"/>
      <c r="D255" s="78"/>
      <c r="E255" s="86"/>
      <c r="F255" s="10">
        <v>0</v>
      </c>
      <c r="G255" s="80"/>
      <c r="H255" s="81"/>
      <c r="I255" s="82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1</v>
      </c>
      <c r="G256" s="81"/>
      <c r="H256" s="81"/>
      <c r="I256" s="82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1</v>
      </c>
      <c r="G257" s="81"/>
      <c r="H257" s="81"/>
      <c r="I257" s="82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81"/>
      <c r="H258" s="81"/>
      <c r="I258" s="82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3</v>
      </c>
      <c r="G259" s="81"/>
      <c r="H259" s="81"/>
      <c r="I259" s="82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74</v>
      </c>
      <c r="G260" s="81"/>
      <c r="H260" s="81"/>
      <c r="I260" s="82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81"/>
      <c r="H261" s="81"/>
      <c r="I261" s="82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1</v>
      </c>
      <c r="G262" s="81"/>
      <c r="H262" s="81"/>
      <c r="I262" s="82"/>
    </row>
    <row r="263" spans="1:9" ht="13.5" customHeight="1" x14ac:dyDescent="0.25">
      <c r="A263" s="18" t="s">
        <v>43</v>
      </c>
      <c r="B263" s="42"/>
      <c r="C263" s="43"/>
      <c r="D263" s="43"/>
      <c r="E263" s="44">
        <v>6</v>
      </c>
      <c r="F263" s="19">
        <v>3</v>
      </c>
      <c r="G263" s="81"/>
      <c r="H263" s="81"/>
      <c r="I263" s="82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3</v>
      </c>
      <c r="G264" s="81"/>
      <c r="H264" s="81"/>
      <c r="I264" s="82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>
        <v>0</v>
      </c>
      <c r="G265" s="81"/>
      <c r="H265" s="81"/>
      <c r="I265" s="82"/>
    </row>
    <row r="266" spans="1:9" ht="13.5" customHeight="1" x14ac:dyDescent="0.25">
      <c r="A266" s="18" t="s">
        <v>52</v>
      </c>
      <c r="B266"/>
      <c r="E266" s="54"/>
      <c r="F266" s="18">
        <v>2</v>
      </c>
      <c r="G266" s="81"/>
      <c r="H266" s="81"/>
      <c r="I266" s="82"/>
    </row>
    <row r="267" spans="1:9" x14ac:dyDescent="0.25">
      <c r="A267" s="12" t="s">
        <v>37</v>
      </c>
      <c r="B267" s="36"/>
      <c r="C267" s="13">
        <v>287</v>
      </c>
      <c r="D267" s="13">
        <v>418</v>
      </c>
      <c r="E267" s="18"/>
      <c r="F267" s="15">
        <f>SUM(D267,E267,F249:F255,F257,C258,F258,F260,F263:F266,C267,E263,E266)</f>
        <v>808</v>
      </c>
      <c r="G267" s="83"/>
      <c r="H267" s="83"/>
      <c r="I267" s="84"/>
    </row>
    <row r="268" spans="1:9" x14ac:dyDescent="0.25">
      <c r="A268" s="9" t="s">
        <v>4</v>
      </c>
      <c r="B268" s="74">
        <v>43996</v>
      </c>
      <c r="C268" s="75"/>
      <c r="D268" s="75"/>
      <c r="E268" s="76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7"/>
      <c r="C269" s="78"/>
      <c r="D269" s="78"/>
      <c r="E269" s="78"/>
      <c r="F269" s="10">
        <v>1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3</v>
      </c>
      <c r="G270" s="22"/>
      <c r="H270" s="22"/>
      <c r="I270" s="22" t="s">
        <v>59</v>
      </c>
    </row>
    <row r="271" spans="1:9" x14ac:dyDescent="0.25">
      <c r="A271" s="9" t="s">
        <v>5</v>
      </c>
      <c r="B271" s="79"/>
      <c r="C271" s="75"/>
      <c r="D271" s="75"/>
      <c r="E271" s="75"/>
      <c r="F271" s="17">
        <v>1</v>
      </c>
      <c r="G271" s="18"/>
      <c r="H271" s="18"/>
      <c r="I271" s="18" t="s">
        <v>60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3</v>
      </c>
      <c r="G272" s="18"/>
      <c r="H272" s="18"/>
      <c r="I272" s="18"/>
    </row>
    <row r="273" spans="1:9" ht="15" customHeight="1" x14ac:dyDescent="0.25">
      <c r="A273" s="9" t="s">
        <v>6</v>
      </c>
      <c r="B273" s="79"/>
      <c r="C273" s="75"/>
      <c r="D273" s="75"/>
      <c r="E273" s="75"/>
      <c r="F273" s="10">
        <v>1</v>
      </c>
      <c r="G273" s="80" t="s">
        <v>77</v>
      </c>
      <c r="H273" s="81"/>
      <c r="I273" s="82"/>
    </row>
    <row r="274" spans="1:9" x14ac:dyDescent="0.25">
      <c r="A274" s="12" t="s">
        <v>17</v>
      </c>
      <c r="B274" s="34"/>
      <c r="C274" s="16"/>
      <c r="D274" s="16"/>
      <c r="E274" s="16"/>
      <c r="F274" s="10">
        <v>3</v>
      </c>
      <c r="G274" s="80"/>
      <c r="H274" s="81"/>
      <c r="I274" s="82"/>
    </row>
    <row r="275" spans="1:9" x14ac:dyDescent="0.25">
      <c r="A275" s="14" t="s">
        <v>8</v>
      </c>
      <c r="B275" s="85"/>
      <c r="C275" s="78"/>
      <c r="D275" s="78"/>
      <c r="E275" s="86"/>
      <c r="F275" s="10">
        <v>0</v>
      </c>
      <c r="G275" s="80"/>
      <c r="H275" s="81"/>
      <c r="I275" s="82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1</v>
      </c>
      <c r="G276" s="81"/>
      <c r="H276" s="81"/>
      <c r="I276" s="82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1</v>
      </c>
      <c r="G277" s="81"/>
      <c r="H277" s="81"/>
      <c r="I277" s="82"/>
    </row>
    <row r="278" spans="1:9" ht="13.5" customHeight="1" x14ac:dyDescent="0.25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81"/>
      <c r="H278" s="81"/>
      <c r="I278" s="82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3</v>
      </c>
      <c r="G279" s="81"/>
      <c r="H279" s="81"/>
      <c r="I279" s="82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88</v>
      </c>
      <c r="G280" s="81"/>
      <c r="H280" s="81"/>
      <c r="I280" s="82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81"/>
      <c r="H281" s="81"/>
      <c r="I281" s="82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1</v>
      </c>
      <c r="G282" s="81"/>
      <c r="H282" s="81"/>
      <c r="I282" s="82"/>
    </row>
    <row r="283" spans="1:9" ht="13.5" customHeight="1" x14ac:dyDescent="0.25">
      <c r="A283" s="18" t="s">
        <v>43</v>
      </c>
      <c r="B283" s="42"/>
      <c r="C283" s="43"/>
      <c r="D283" s="43"/>
      <c r="E283" s="44">
        <v>5</v>
      </c>
      <c r="F283" s="19">
        <v>3</v>
      </c>
      <c r="G283" s="81"/>
      <c r="H283" s="81"/>
      <c r="I283" s="82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3</v>
      </c>
      <c r="G284" s="81"/>
      <c r="H284" s="81"/>
      <c r="I284" s="82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>
        <v>0</v>
      </c>
      <c r="G285" s="81"/>
      <c r="H285" s="81"/>
      <c r="I285" s="82"/>
    </row>
    <row r="286" spans="1:9" ht="13.5" customHeight="1" x14ac:dyDescent="0.25">
      <c r="A286" s="18" t="s">
        <v>52</v>
      </c>
      <c r="B286"/>
      <c r="E286" s="54">
        <v>135</v>
      </c>
      <c r="F286" s="18">
        <v>2</v>
      </c>
      <c r="G286" s="81"/>
      <c r="H286" s="81"/>
      <c r="I286" s="82"/>
    </row>
    <row r="287" spans="1:9" x14ac:dyDescent="0.25">
      <c r="A287" s="12" t="s">
        <v>37</v>
      </c>
      <c r="B287" s="36"/>
      <c r="C287" s="13"/>
      <c r="D287" s="13"/>
      <c r="E287" s="18">
        <v>695</v>
      </c>
      <c r="F287" s="15">
        <f>SUM(D287,E287,F269:F275,F277,C278,F278,F280,F283:F286,C287, E283,E286)</f>
        <v>945</v>
      </c>
      <c r="G287" s="83"/>
      <c r="H287" s="83"/>
      <c r="I287" s="84"/>
    </row>
    <row r="288" spans="1:9" x14ac:dyDescent="0.25">
      <c r="A288" s="9" t="s">
        <v>4</v>
      </c>
      <c r="B288" s="87">
        <v>43997</v>
      </c>
      <c r="C288" s="76"/>
      <c r="D288" s="76"/>
      <c r="E288" s="88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7"/>
      <c r="C289" s="78"/>
      <c r="D289" s="78"/>
      <c r="E289" s="89"/>
      <c r="F289" s="10">
        <v>1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3</v>
      </c>
      <c r="G290" s="22"/>
      <c r="H290" s="22"/>
      <c r="I290" s="22" t="s">
        <v>61</v>
      </c>
    </row>
    <row r="291" spans="1:9" x14ac:dyDescent="0.25">
      <c r="A291" s="9" t="s">
        <v>5</v>
      </c>
      <c r="B291" s="79"/>
      <c r="C291" s="75"/>
      <c r="D291" s="75"/>
      <c r="E291" s="75"/>
      <c r="F291" s="17">
        <v>1</v>
      </c>
      <c r="G291" s="18"/>
      <c r="H291" s="18"/>
      <c r="I291" s="18" t="s">
        <v>60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3</v>
      </c>
      <c r="G292" s="18"/>
      <c r="H292" s="18"/>
      <c r="I292" s="18"/>
    </row>
    <row r="293" spans="1:9" ht="15" customHeight="1" x14ac:dyDescent="0.25">
      <c r="A293" s="9" t="s">
        <v>6</v>
      </c>
      <c r="B293" s="79"/>
      <c r="C293" s="75"/>
      <c r="D293" s="75"/>
      <c r="E293" s="75"/>
      <c r="F293" s="10">
        <v>1</v>
      </c>
      <c r="G293" s="80" t="s">
        <v>78</v>
      </c>
      <c r="H293" s="81"/>
      <c r="I293" s="82"/>
    </row>
    <row r="294" spans="1:9" x14ac:dyDescent="0.25">
      <c r="A294" s="12" t="s">
        <v>17</v>
      </c>
      <c r="B294" s="34"/>
      <c r="C294" s="16"/>
      <c r="D294" s="16"/>
      <c r="E294" s="16"/>
      <c r="F294" s="10">
        <v>3</v>
      </c>
      <c r="G294" s="80"/>
      <c r="H294" s="81"/>
      <c r="I294" s="82"/>
    </row>
    <row r="295" spans="1:9" x14ac:dyDescent="0.25">
      <c r="A295" s="14" t="s">
        <v>8</v>
      </c>
      <c r="B295" s="85"/>
      <c r="C295" s="78"/>
      <c r="D295" s="78"/>
      <c r="E295" s="86"/>
      <c r="F295" s="10">
        <v>0</v>
      </c>
      <c r="G295" s="80"/>
      <c r="H295" s="81"/>
      <c r="I295" s="82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1</v>
      </c>
      <c r="G296" s="81"/>
      <c r="H296" s="81"/>
      <c r="I296" s="82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1</v>
      </c>
      <c r="G297" s="81"/>
      <c r="H297" s="81"/>
      <c r="I297" s="82"/>
    </row>
    <row r="298" spans="1:9" ht="13.5" customHeight="1" x14ac:dyDescent="0.25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81"/>
      <c r="H298" s="81"/>
      <c r="I298" s="82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3</v>
      </c>
      <c r="G299" s="81"/>
      <c r="H299" s="81"/>
      <c r="I299" s="82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106</v>
      </c>
      <c r="G300" s="81"/>
      <c r="H300" s="81"/>
      <c r="I300" s="82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2</v>
      </c>
      <c r="G301" s="81"/>
      <c r="H301" s="81"/>
      <c r="I301" s="82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1</v>
      </c>
      <c r="G302" s="81"/>
      <c r="H302" s="81"/>
      <c r="I302" s="82"/>
    </row>
    <row r="303" spans="1:9" ht="13.5" customHeight="1" x14ac:dyDescent="0.25">
      <c r="A303" s="18" t="s">
        <v>43</v>
      </c>
      <c r="B303" s="42"/>
      <c r="C303" s="43"/>
      <c r="D303" s="43"/>
      <c r="E303" s="44">
        <v>5</v>
      </c>
      <c r="F303" s="19">
        <v>3</v>
      </c>
      <c r="G303" s="81"/>
      <c r="H303" s="81"/>
      <c r="I303" s="82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3</v>
      </c>
      <c r="G304" s="81"/>
      <c r="H304" s="81"/>
      <c r="I304" s="82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>
        <v>0</v>
      </c>
      <c r="G305" s="81"/>
      <c r="H305" s="81"/>
      <c r="I305" s="82"/>
    </row>
    <row r="306" spans="1:9" ht="13.5" customHeight="1" x14ac:dyDescent="0.25">
      <c r="A306" s="18" t="s">
        <v>52</v>
      </c>
      <c r="B306"/>
      <c r="E306" s="54"/>
      <c r="F306" s="18">
        <v>4</v>
      </c>
      <c r="G306" s="81"/>
      <c r="H306" s="81"/>
      <c r="I306" s="82"/>
    </row>
    <row r="307" spans="1:9" x14ac:dyDescent="0.25">
      <c r="A307" s="12" t="s">
        <v>37</v>
      </c>
      <c r="B307" s="36"/>
      <c r="C307" s="13">
        <v>257</v>
      </c>
      <c r="D307" s="13">
        <v>561</v>
      </c>
      <c r="E307" s="18"/>
      <c r="F307" s="15">
        <f>SUM(D307,E307,F289:F295,F297,C298,F298,F300,F303:F306,C307,E303,E306)</f>
        <v>954</v>
      </c>
      <c r="G307" s="83"/>
      <c r="H307" s="83"/>
      <c r="I307" s="84"/>
    </row>
    <row r="308" spans="1:9" x14ac:dyDescent="0.25">
      <c r="A308" s="9" t="s">
        <v>4</v>
      </c>
      <c r="B308" s="87">
        <v>43998</v>
      </c>
      <c r="C308" s="76"/>
      <c r="D308" s="76"/>
      <c r="E308" s="88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7"/>
      <c r="C309" s="78"/>
      <c r="D309" s="78"/>
      <c r="E309" s="89"/>
      <c r="F309" s="10">
        <v>1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3</v>
      </c>
      <c r="G310" s="22"/>
      <c r="H310" s="22"/>
      <c r="I310" s="22" t="s">
        <v>60</v>
      </c>
    </row>
    <row r="311" spans="1:9" x14ac:dyDescent="0.25">
      <c r="A311" s="9" t="s">
        <v>5</v>
      </c>
      <c r="B311" s="79"/>
      <c r="C311" s="75"/>
      <c r="D311" s="75"/>
      <c r="E311" s="75"/>
      <c r="F311" s="17">
        <v>1</v>
      </c>
      <c r="G311" s="18"/>
      <c r="H311" s="18"/>
      <c r="I311" s="18" t="s">
        <v>59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3</v>
      </c>
      <c r="G312" s="18"/>
      <c r="H312" s="18"/>
      <c r="I312" s="18"/>
    </row>
    <row r="313" spans="1:9" ht="15" customHeight="1" x14ac:dyDescent="0.25">
      <c r="A313" s="9" t="s">
        <v>6</v>
      </c>
      <c r="B313" s="79"/>
      <c r="C313" s="75"/>
      <c r="D313" s="75"/>
      <c r="E313" s="75"/>
      <c r="F313" s="10">
        <v>1</v>
      </c>
      <c r="G313" s="80" t="s">
        <v>79</v>
      </c>
      <c r="H313" s="81"/>
      <c r="I313" s="82"/>
    </row>
    <row r="314" spans="1:9" x14ac:dyDescent="0.25">
      <c r="A314" s="12" t="s">
        <v>17</v>
      </c>
      <c r="B314" s="34"/>
      <c r="C314" s="16"/>
      <c r="D314" s="16"/>
      <c r="E314" s="16"/>
      <c r="F314" s="10">
        <v>3</v>
      </c>
      <c r="G314" s="80"/>
      <c r="H314" s="81"/>
      <c r="I314" s="82"/>
    </row>
    <row r="315" spans="1:9" x14ac:dyDescent="0.25">
      <c r="A315" s="14" t="s">
        <v>8</v>
      </c>
      <c r="B315" s="85"/>
      <c r="C315" s="78"/>
      <c r="D315" s="78"/>
      <c r="E315" s="86"/>
      <c r="F315" s="10">
        <v>0</v>
      </c>
      <c r="G315" s="80"/>
      <c r="H315" s="81"/>
      <c r="I315" s="82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81"/>
      <c r="H316" s="81"/>
      <c r="I316" s="82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81"/>
      <c r="H317" s="81"/>
      <c r="I317" s="82"/>
    </row>
    <row r="318" spans="1:9" ht="13.5" customHeight="1" x14ac:dyDescent="0.25">
      <c r="A318" s="12" t="s">
        <v>46</v>
      </c>
      <c r="B318" s="39" t="s">
        <v>50</v>
      </c>
      <c r="C318" s="56">
        <v>1</v>
      </c>
      <c r="D318" s="56"/>
      <c r="E318" s="56" t="s">
        <v>49</v>
      </c>
      <c r="F318" s="45">
        <v>1</v>
      </c>
      <c r="G318" s="81"/>
      <c r="H318" s="81"/>
      <c r="I318" s="82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3</v>
      </c>
      <c r="G319" s="81"/>
      <c r="H319" s="81"/>
      <c r="I319" s="82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96</v>
      </c>
      <c r="G320" s="81"/>
      <c r="H320" s="81"/>
      <c r="I320" s="82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2</v>
      </c>
      <c r="G321" s="81"/>
      <c r="H321" s="81"/>
      <c r="I321" s="82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</v>
      </c>
      <c r="G322" s="81"/>
      <c r="H322" s="81"/>
      <c r="I322" s="82"/>
    </row>
    <row r="323" spans="1:9" ht="13.5" customHeight="1" x14ac:dyDescent="0.25">
      <c r="A323" s="18" t="s">
        <v>43</v>
      </c>
      <c r="B323" s="42"/>
      <c r="C323" s="43"/>
      <c r="D323" s="43"/>
      <c r="E323" s="44">
        <v>5</v>
      </c>
      <c r="F323" s="19">
        <v>3</v>
      </c>
      <c r="G323" s="81"/>
      <c r="H323" s="81"/>
      <c r="I323" s="82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3</v>
      </c>
      <c r="G324" s="81"/>
      <c r="H324" s="81"/>
      <c r="I324" s="82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>
        <v>0</v>
      </c>
      <c r="G325" s="81"/>
      <c r="H325" s="81"/>
      <c r="I325" s="82"/>
    </row>
    <row r="326" spans="1:9" ht="13.5" customHeight="1" x14ac:dyDescent="0.25">
      <c r="A326" s="18" t="s">
        <v>52</v>
      </c>
      <c r="B326"/>
      <c r="E326" s="54"/>
      <c r="F326" s="18">
        <v>4</v>
      </c>
      <c r="G326" s="81"/>
      <c r="H326" s="81"/>
      <c r="I326" s="82"/>
    </row>
    <row r="327" spans="1:9" x14ac:dyDescent="0.25">
      <c r="A327" s="12" t="s">
        <v>37</v>
      </c>
      <c r="B327" s="36"/>
      <c r="C327" s="13">
        <v>176</v>
      </c>
      <c r="D327" s="13">
        <v>235</v>
      </c>
      <c r="E327" s="18"/>
      <c r="F327" s="15">
        <f>SUM(D327,E327,F309:F315,F317,C318,F318,F320,F323:F326,C327,E323,E326)</f>
        <v>537</v>
      </c>
      <c r="G327" s="83"/>
      <c r="H327" s="83"/>
      <c r="I327" s="84"/>
    </row>
    <row r="328" spans="1:9" x14ac:dyDescent="0.25">
      <c r="A328" s="9" t="s">
        <v>4</v>
      </c>
      <c r="B328" s="74">
        <v>43999</v>
      </c>
      <c r="C328" s="76"/>
      <c r="D328" s="76"/>
      <c r="E328" s="76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7"/>
      <c r="C329" s="78"/>
      <c r="D329" s="78"/>
      <c r="E329" s="78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3</v>
      </c>
      <c r="G330" s="22"/>
      <c r="H330" s="22"/>
      <c r="I330" s="22" t="s">
        <v>59</v>
      </c>
    </row>
    <row r="331" spans="1:9" x14ac:dyDescent="0.25">
      <c r="A331" s="9" t="s">
        <v>5</v>
      </c>
      <c r="B331" s="79"/>
      <c r="C331" s="75"/>
      <c r="D331" s="75"/>
      <c r="E331" s="75"/>
      <c r="F331" s="17">
        <v>1</v>
      </c>
      <c r="G331" s="18"/>
      <c r="H331" s="18"/>
      <c r="I331" s="18" t="s">
        <v>60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3</v>
      </c>
      <c r="G332" s="18"/>
      <c r="H332" s="18"/>
      <c r="I332" s="18"/>
    </row>
    <row r="333" spans="1:9" ht="15" customHeight="1" x14ac:dyDescent="0.25">
      <c r="A333" s="9" t="s">
        <v>6</v>
      </c>
      <c r="B333" s="79"/>
      <c r="C333" s="75"/>
      <c r="D333" s="75"/>
      <c r="E333" s="75"/>
      <c r="F333" s="10">
        <v>1</v>
      </c>
      <c r="G333" s="80" t="s">
        <v>80</v>
      </c>
      <c r="H333" s="81"/>
      <c r="I333" s="82"/>
    </row>
    <row r="334" spans="1:9" x14ac:dyDescent="0.25">
      <c r="A334" s="12" t="s">
        <v>17</v>
      </c>
      <c r="B334" s="34"/>
      <c r="C334" s="16"/>
      <c r="D334" s="16"/>
      <c r="E334" s="16"/>
      <c r="F334" s="10">
        <v>3</v>
      </c>
      <c r="G334" s="80"/>
      <c r="H334" s="81"/>
      <c r="I334" s="82"/>
    </row>
    <row r="335" spans="1:9" x14ac:dyDescent="0.25">
      <c r="A335" s="14" t="s">
        <v>8</v>
      </c>
      <c r="B335" s="85"/>
      <c r="C335" s="78"/>
      <c r="D335" s="78"/>
      <c r="E335" s="86"/>
      <c r="F335" s="10">
        <v>1</v>
      </c>
      <c r="G335" s="80"/>
      <c r="H335" s="81"/>
      <c r="I335" s="82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81"/>
      <c r="H336" s="81"/>
      <c r="I336" s="82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81"/>
      <c r="H337" s="81"/>
      <c r="I337" s="82"/>
    </row>
    <row r="338" spans="1:9" ht="13.5" customHeight="1" x14ac:dyDescent="0.25">
      <c r="A338" s="12" t="s">
        <v>46</v>
      </c>
      <c r="B338" s="39" t="s">
        <v>50</v>
      </c>
      <c r="C338" s="56">
        <v>1</v>
      </c>
      <c r="D338" s="56"/>
      <c r="E338" s="56" t="s">
        <v>49</v>
      </c>
      <c r="F338" s="45">
        <v>1</v>
      </c>
      <c r="G338" s="81"/>
      <c r="H338" s="81"/>
      <c r="I338" s="82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3</v>
      </c>
      <c r="G339" s="81"/>
      <c r="H339" s="81"/>
      <c r="I339" s="82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94</v>
      </c>
      <c r="G340" s="81"/>
      <c r="H340" s="81"/>
      <c r="I340" s="82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81"/>
      <c r="H341" s="81"/>
      <c r="I341" s="82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81"/>
      <c r="H342" s="81"/>
      <c r="I342" s="82"/>
    </row>
    <row r="343" spans="1:9" ht="13.5" customHeight="1" x14ac:dyDescent="0.25">
      <c r="A343" s="18" t="s">
        <v>43</v>
      </c>
      <c r="B343" s="42"/>
      <c r="C343" s="43"/>
      <c r="D343" s="43"/>
      <c r="E343" s="44">
        <v>5</v>
      </c>
      <c r="F343" s="19">
        <v>3</v>
      </c>
      <c r="G343" s="81"/>
      <c r="H343" s="81"/>
      <c r="I343" s="82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3</v>
      </c>
      <c r="G344" s="81"/>
      <c r="H344" s="81"/>
      <c r="I344" s="82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>
        <v>1</v>
      </c>
      <c r="G345" s="81"/>
      <c r="H345" s="81"/>
      <c r="I345" s="82"/>
    </row>
    <row r="346" spans="1:9" ht="13.5" customHeight="1" x14ac:dyDescent="0.25">
      <c r="A346" s="18" t="s">
        <v>52</v>
      </c>
      <c r="B346"/>
      <c r="E346" s="54"/>
      <c r="F346" s="18">
        <v>3</v>
      </c>
      <c r="G346" s="81"/>
      <c r="H346" s="81"/>
      <c r="I346" s="82"/>
    </row>
    <row r="347" spans="1:9" x14ac:dyDescent="0.25">
      <c r="A347" s="12" t="s">
        <v>37</v>
      </c>
      <c r="B347" s="36"/>
      <c r="C347" s="13">
        <v>233</v>
      </c>
      <c r="D347" s="13">
        <v>384</v>
      </c>
      <c r="E347" s="18"/>
      <c r="F347" s="15">
        <f>SUM(D347,E347,F329:F335,F337,C338,F338,F340,F343:F346,C347,E343,E346)</f>
        <v>742</v>
      </c>
      <c r="G347" s="83"/>
      <c r="H347" s="83"/>
      <c r="I347" s="84"/>
    </row>
    <row r="348" spans="1:9" x14ac:dyDescent="0.25">
      <c r="A348" s="9" t="s">
        <v>4</v>
      </c>
      <c r="B348" s="74">
        <v>44000</v>
      </c>
      <c r="C348" s="75"/>
      <c r="D348" s="75"/>
      <c r="E348" s="76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7"/>
      <c r="C349" s="78"/>
      <c r="D349" s="78"/>
      <c r="E349" s="78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3</v>
      </c>
      <c r="G350" s="22"/>
      <c r="H350" s="22"/>
      <c r="I350" s="22" t="s">
        <v>59</v>
      </c>
    </row>
    <row r="351" spans="1:9" x14ac:dyDescent="0.25">
      <c r="A351" s="9" t="s">
        <v>5</v>
      </c>
      <c r="B351" s="79"/>
      <c r="C351" s="75"/>
      <c r="D351" s="75"/>
      <c r="E351" s="75"/>
      <c r="F351" s="17">
        <v>1</v>
      </c>
      <c r="G351" s="18"/>
      <c r="H351" s="18"/>
      <c r="I351" s="18" t="s">
        <v>60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3</v>
      </c>
      <c r="G352" s="18"/>
      <c r="H352" s="18"/>
      <c r="I352" s="18"/>
    </row>
    <row r="353" spans="1:9" ht="15" customHeight="1" x14ac:dyDescent="0.25">
      <c r="A353" s="9" t="s">
        <v>6</v>
      </c>
      <c r="B353" s="79"/>
      <c r="C353" s="75"/>
      <c r="D353" s="75"/>
      <c r="E353" s="75"/>
      <c r="F353" s="10">
        <v>1</v>
      </c>
      <c r="G353" s="80" t="s">
        <v>81</v>
      </c>
      <c r="H353" s="81"/>
      <c r="I353" s="82"/>
    </row>
    <row r="354" spans="1:9" x14ac:dyDescent="0.25">
      <c r="A354" s="12" t="s">
        <v>17</v>
      </c>
      <c r="B354" s="34"/>
      <c r="C354" s="16"/>
      <c r="D354" s="16"/>
      <c r="E354" s="16"/>
      <c r="F354" s="10">
        <v>3</v>
      </c>
      <c r="G354" s="80"/>
      <c r="H354" s="81"/>
      <c r="I354" s="82"/>
    </row>
    <row r="355" spans="1:9" x14ac:dyDescent="0.25">
      <c r="A355" s="14" t="s">
        <v>8</v>
      </c>
      <c r="B355" s="85"/>
      <c r="C355" s="78"/>
      <c r="D355" s="78"/>
      <c r="E355" s="86"/>
      <c r="F355" s="10">
        <v>1</v>
      </c>
      <c r="G355" s="80"/>
      <c r="H355" s="81"/>
      <c r="I355" s="82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81"/>
      <c r="H356" s="81"/>
      <c r="I356" s="82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81"/>
      <c r="H357" s="81"/>
      <c r="I357" s="82"/>
    </row>
    <row r="358" spans="1:9" ht="13.5" customHeight="1" x14ac:dyDescent="0.25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81"/>
      <c r="H358" s="81"/>
      <c r="I358" s="82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3</v>
      </c>
      <c r="G359" s="81"/>
      <c r="H359" s="81"/>
      <c r="I359" s="82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61</v>
      </c>
      <c r="G360" s="81"/>
      <c r="H360" s="81"/>
      <c r="I360" s="82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81"/>
      <c r="H361" s="81"/>
      <c r="I361" s="82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81"/>
      <c r="H362" s="81"/>
      <c r="I362" s="82"/>
    </row>
    <row r="363" spans="1:9" ht="13.5" customHeight="1" x14ac:dyDescent="0.25">
      <c r="A363" s="18" t="s">
        <v>43</v>
      </c>
      <c r="B363" s="42"/>
      <c r="C363" s="43"/>
      <c r="D363" s="43"/>
      <c r="E363" s="44">
        <v>5</v>
      </c>
      <c r="F363" s="19">
        <v>3</v>
      </c>
      <c r="G363" s="81"/>
      <c r="H363" s="81"/>
      <c r="I363" s="82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3</v>
      </c>
      <c r="G364" s="81"/>
      <c r="H364" s="81"/>
      <c r="I364" s="82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1"/>
      <c r="H365" s="81"/>
      <c r="I365" s="82"/>
    </row>
    <row r="366" spans="1:9" ht="13.5" customHeight="1" x14ac:dyDescent="0.25">
      <c r="A366" s="18" t="s">
        <v>52</v>
      </c>
      <c r="B366"/>
      <c r="E366" s="54"/>
      <c r="F366" s="18">
        <v>2</v>
      </c>
      <c r="G366" s="81"/>
      <c r="H366" s="81"/>
      <c r="I366" s="82"/>
    </row>
    <row r="367" spans="1:9" x14ac:dyDescent="0.25">
      <c r="A367" s="12" t="s">
        <v>37</v>
      </c>
      <c r="B367" s="36"/>
      <c r="C367" s="13">
        <v>251</v>
      </c>
      <c r="D367" s="13">
        <v>357</v>
      </c>
      <c r="E367" s="18"/>
      <c r="F367" s="19">
        <f>SUM(D367,F349:F355,F357,C358,F358,F360,E367,F363:F366,C367, E363,E366)</f>
        <v>697</v>
      </c>
      <c r="G367" s="83"/>
      <c r="H367" s="83"/>
      <c r="I367" s="84"/>
    </row>
    <row r="368" spans="1:9" x14ac:dyDescent="0.25">
      <c r="A368" s="9" t="s">
        <v>4</v>
      </c>
      <c r="B368" s="74">
        <v>43970</v>
      </c>
      <c r="C368" s="75"/>
      <c r="D368" s="75"/>
      <c r="E368" s="76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7"/>
      <c r="C369" s="78"/>
      <c r="D369" s="78"/>
      <c r="E369" s="78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3</v>
      </c>
      <c r="G370" s="22"/>
      <c r="H370" s="22"/>
      <c r="I370" s="22" t="s">
        <v>59</v>
      </c>
    </row>
    <row r="371" spans="1:9" x14ac:dyDescent="0.25">
      <c r="A371" s="9" t="s">
        <v>5</v>
      </c>
      <c r="B371" s="79"/>
      <c r="C371" s="75"/>
      <c r="D371" s="75"/>
      <c r="E371" s="75"/>
      <c r="F371" s="17">
        <v>1</v>
      </c>
      <c r="G371" s="18"/>
      <c r="H371" s="18"/>
      <c r="I371" s="18" t="s">
        <v>60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3</v>
      </c>
      <c r="G372" s="18"/>
      <c r="H372" s="18"/>
      <c r="I372" s="18"/>
    </row>
    <row r="373" spans="1:9" ht="15" customHeight="1" x14ac:dyDescent="0.25">
      <c r="A373" s="9" t="s">
        <v>6</v>
      </c>
      <c r="B373" s="79"/>
      <c r="C373" s="75"/>
      <c r="D373" s="75"/>
      <c r="E373" s="75"/>
      <c r="F373" s="10">
        <v>1</v>
      </c>
      <c r="G373" s="80" t="s">
        <v>82</v>
      </c>
      <c r="H373" s="81"/>
      <c r="I373" s="82"/>
    </row>
    <row r="374" spans="1:9" x14ac:dyDescent="0.25">
      <c r="A374" s="12" t="s">
        <v>17</v>
      </c>
      <c r="B374" s="34"/>
      <c r="C374" s="16"/>
      <c r="D374" s="16"/>
      <c r="E374" s="16"/>
      <c r="F374" s="10">
        <v>3</v>
      </c>
      <c r="G374" s="80"/>
      <c r="H374" s="81"/>
      <c r="I374" s="82"/>
    </row>
    <row r="375" spans="1:9" x14ac:dyDescent="0.25">
      <c r="A375" s="14" t="s">
        <v>8</v>
      </c>
      <c r="B375" s="85"/>
      <c r="C375" s="78"/>
      <c r="D375" s="78"/>
      <c r="E375" s="86"/>
      <c r="F375" s="10">
        <v>1</v>
      </c>
      <c r="G375" s="80"/>
      <c r="H375" s="81"/>
      <c r="I375" s="82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81"/>
      <c r="H376" s="81"/>
      <c r="I376" s="82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81"/>
      <c r="H377" s="81"/>
      <c r="I377" s="82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81"/>
      <c r="H378" s="81"/>
      <c r="I378" s="82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3</v>
      </c>
      <c r="G379" s="81"/>
      <c r="H379" s="81"/>
      <c r="I379" s="82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36</v>
      </c>
      <c r="G380" s="81"/>
      <c r="H380" s="81"/>
      <c r="I380" s="82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81"/>
      <c r="H381" s="81"/>
      <c r="I381" s="82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81"/>
      <c r="H382" s="81"/>
      <c r="I382" s="82"/>
    </row>
    <row r="383" spans="1:9" ht="13.5" customHeight="1" x14ac:dyDescent="0.25">
      <c r="A383" s="18" t="s">
        <v>43</v>
      </c>
      <c r="B383" s="42"/>
      <c r="C383" s="43"/>
      <c r="D383" s="43"/>
      <c r="E383" s="44">
        <v>5</v>
      </c>
      <c r="F383" s="19">
        <v>3</v>
      </c>
      <c r="G383" s="81"/>
      <c r="H383" s="81"/>
      <c r="I383" s="82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3</v>
      </c>
      <c r="G384" s="81"/>
      <c r="H384" s="81"/>
      <c r="I384" s="82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81"/>
      <c r="H385" s="81"/>
      <c r="I385" s="82"/>
    </row>
    <row r="386" spans="1:9" ht="13.5" customHeight="1" x14ac:dyDescent="0.25">
      <c r="A386" s="18" t="s">
        <v>52</v>
      </c>
      <c r="B386"/>
      <c r="E386" s="54"/>
      <c r="F386" s="18">
        <v>3</v>
      </c>
      <c r="G386" s="81"/>
      <c r="H386" s="81"/>
      <c r="I386" s="82"/>
    </row>
    <row r="387" spans="1:9" x14ac:dyDescent="0.25">
      <c r="A387" s="12" t="s">
        <v>37</v>
      </c>
      <c r="B387" s="36"/>
      <c r="C387" s="13"/>
      <c r="D387" s="13"/>
      <c r="E387" s="18"/>
      <c r="F387" s="15">
        <f>SUM(D387,F369:F375,F377,C378,F378,F380,E387,F383:F386,C387,E383,E386)</f>
        <v>65</v>
      </c>
      <c r="G387" s="83"/>
      <c r="H387" s="83"/>
      <c r="I387" s="84"/>
    </row>
    <row r="388" spans="1:9" x14ac:dyDescent="0.25">
      <c r="A388" s="9" t="s">
        <v>4</v>
      </c>
      <c r="B388" s="74">
        <v>43971</v>
      </c>
      <c r="C388" s="75"/>
      <c r="D388" s="75"/>
      <c r="E388" s="76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7"/>
      <c r="C389" s="78"/>
      <c r="D389" s="78"/>
      <c r="E389" s="78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3</v>
      </c>
      <c r="G390" s="22"/>
      <c r="H390" s="22"/>
      <c r="I390" s="22" t="s">
        <v>59</v>
      </c>
    </row>
    <row r="391" spans="1:9" x14ac:dyDescent="0.25">
      <c r="A391" s="9" t="s">
        <v>5</v>
      </c>
      <c r="B391" s="79"/>
      <c r="C391" s="75"/>
      <c r="D391" s="75"/>
      <c r="E391" s="75"/>
      <c r="F391" s="17">
        <v>1</v>
      </c>
      <c r="G391" s="18"/>
      <c r="H391" s="18"/>
      <c r="I391" s="18" t="s">
        <v>60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3</v>
      </c>
      <c r="G392" s="18"/>
      <c r="H392" s="18"/>
      <c r="I392" s="18"/>
    </row>
    <row r="393" spans="1:9" ht="15" customHeight="1" x14ac:dyDescent="0.25">
      <c r="A393" s="9" t="s">
        <v>6</v>
      </c>
      <c r="B393" s="79"/>
      <c r="C393" s="75"/>
      <c r="D393" s="75"/>
      <c r="E393" s="75"/>
      <c r="F393" s="10">
        <v>1</v>
      </c>
      <c r="G393" s="80" t="s">
        <v>63</v>
      </c>
      <c r="H393" s="81"/>
      <c r="I393" s="82"/>
    </row>
    <row r="394" spans="1:9" x14ac:dyDescent="0.25">
      <c r="A394" s="12" t="s">
        <v>17</v>
      </c>
      <c r="B394" s="34"/>
      <c r="C394" s="16"/>
      <c r="D394" s="16"/>
      <c r="E394" s="16"/>
      <c r="F394" s="10">
        <v>3</v>
      </c>
      <c r="G394" s="80"/>
      <c r="H394" s="81"/>
      <c r="I394" s="82"/>
    </row>
    <row r="395" spans="1:9" x14ac:dyDescent="0.25">
      <c r="A395" s="14" t="s">
        <v>8</v>
      </c>
      <c r="B395" s="85"/>
      <c r="C395" s="78"/>
      <c r="D395" s="78"/>
      <c r="E395" s="86"/>
      <c r="F395" s="10">
        <v>1</v>
      </c>
      <c r="G395" s="80"/>
      <c r="H395" s="81"/>
      <c r="I395" s="82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81"/>
      <c r="H396" s="81"/>
      <c r="I396" s="82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81"/>
      <c r="H397" s="81"/>
      <c r="I397" s="82"/>
    </row>
    <row r="398" spans="1:9" ht="13.5" customHeight="1" x14ac:dyDescent="0.25">
      <c r="A398" s="12" t="s">
        <v>46</v>
      </c>
      <c r="B398" s="39" t="s">
        <v>50</v>
      </c>
      <c r="C398" s="56">
        <v>1</v>
      </c>
      <c r="D398" s="56"/>
      <c r="E398" s="56" t="s">
        <v>49</v>
      </c>
      <c r="F398" s="45">
        <v>1</v>
      </c>
      <c r="G398" s="81"/>
      <c r="H398" s="81"/>
      <c r="I398" s="82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3</v>
      </c>
      <c r="G399" s="81"/>
      <c r="H399" s="81"/>
      <c r="I399" s="82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103</v>
      </c>
      <c r="G400" s="81"/>
      <c r="H400" s="81"/>
      <c r="I400" s="82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2</v>
      </c>
      <c r="G401" s="81"/>
      <c r="H401" s="81"/>
      <c r="I401" s="82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81"/>
      <c r="H402" s="81"/>
      <c r="I402" s="82"/>
    </row>
    <row r="403" spans="1:9" ht="13.5" customHeight="1" x14ac:dyDescent="0.25">
      <c r="A403" s="18" t="s">
        <v>43</v>
      </c>
      <c r="B403" s="42"/>
      <c r="C403" s="43"/>
      <c r="D403" s="43"/>
      <c r="E403" s="44">
        <v>5</v>
      </c>
      <c r="F403" s="19">
        <v>3</v>
      </c>
      <c r="G403" s="81"/>
      <c r="H403" s="81"/>
      <c r="I403" s="82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3</v>
      </c>
      <c r="G404" s="81"/>
      <c r="H404" s="81"/>
      <c r="I404" s="82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>
        <v>3</v>
      </c>
      <c r="G405" s="81"/>
      <c r="H405" s="81"/>
      <c r="I405" s="82"/>
    </row>
    <row r="406" spans="1:9" ht="13.5" customHeight="1" x14ac:dyDescent="0.25">
      <c r="A406" s="18" t="s">
        <v>52</v>
      </c>
      <c r="B406"/>
      <c r="E406" s="54"/>
      <c r="F406" s="18">
        <v>1</v>
      </c>
      <c r="G406" s="81"/>
      <c r="H406" s="81"/>
      <c r="I406" s="82"/>
    </row>
    <row r="407" spans="1:9" x14ac:dyDescent="0.25">
      <c r="A407" s="12" t="s">
        <v>37</v>
      </c>
      <c r="B407" s="36"/>
      <c r="C407" s="13">
        <v>357</v>
      </c>
      <c r="D407" s="13">
        <v>557</v>
      </c>
      <c r="E407" s="18"/>
      <c r="F407" s="15">
        <f>SUM(D407,F389:F395,F397,C398,F398,F400,E407,F403:F406,C407,E403,E406)</f>
        <v>1048</v>
      </c>
      <c r="G407" s="83"/>
      <c r="H407" s="83"/>
      <c r="I407" s="84"/>
    </row>
    <row r="408" spans="1:9" x14ac:dyDescent="0.25">
      <c r="A408" s="9" t="s">
        <v>4</v>
      </c>
      <c r="B408" s="87">
        <v>44003</v>
      </c>
      <c r="C408" s="76"/>
      <c r="D408" s="76"/>
      <c r="E408" s="88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7"/>
      <c r="C409" s="78"/>
      <c r="D409" s="78"/>
      <c r="E409" s="89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3</v>
      </c>
      <c r="G410" s="22"/>
      <c r="H410" s="22"/>
      <c r="I410" s="22" t="s">
        <v>59</v>
      </c>
    </row>
    <row r="411" spans="1:9" x14ac:dyDescent="0.25">
      <c r="A411" s="9" t="s">
        <v>5</v>
      </c>
      <c r="B411" s="79"/>
      <c r="C411" s="75"/>
      <c r="D411" s="75"/>
      <c r="E411" s="75"/>
      <c r="F411" s="17">
        <v>1</v>
      </c>
      <c r="G411" s="18"/>
      <c r="H411" s="18"/>
      <c r="I411" s="18" t="s">
        <v>60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3</v>
      </c>
      <c r="G412" s="18"/>
      <c r="H412" s="18"/>
      <c r="I412" s="18"/>
    </row>
    <row r="413" spans="1:9" ht="15" customHeight="1" x14ac:dyDescent="0.25">
      <c r="A413" s="9" t="s">
        <v>6</v>
      </c>
      <c r="B413" s="79"/>
      <c r="C413" s="75"/>
      <c r="D413" s="75"/>
      <c r="E413" s="75"/>
      <c r="F413" s="10">
        <v>1</v>
      </c>
      <c r="G413" s="80" t="s">
        <v>83</v>
      </c>
      <c r="H413" s="81"/>
      <c r="I413" s="82"/>
    </row>
    <row r="414" spans="1:9" x14ac:dyDescent="0.25">
      <c r="A414" s="12" t="s">
        <v>17</v>
      </c>
      <c r="B414" s="34"/>
      <c r="C414" s="16"/>
      <c r="D414" s="16"/>
      <c r="E414" s="16"/>
      <c r="F414" s="10">
        <v>3</v>
      </c>
      <c r="G414" s="80"/>
      <c r="H414" s="81"/>
      <c r="I414" s="82"/>
    </row>
    <row r="415" spans="1:9" x14ac:dyDescent="0.25">
      <c r="A415" s="14" t="s">
        <v>8</v>
      </c>
      <c r="B415" s="85"/>
      <c r="C415" s="78"/>
      <c r="D415" s="78"/>
      <c r="E415" s="86"/>
      <c r="F415" s="10">
        <v>1</v>
      </c>
      <c r="G415" s="80"/>
      <c r="H415" s="81"/>
      <c r="I415" s="82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81"/>
      <c r="H416" s="81"/>
      <c r="I416" s="82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81"/>
      <c r="H417" s="81"/>
      <c r="I417" s="82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>
        <v>1</v>
      </c>
      <c r="G418" s="81"/>
      <c r="H418" s="81"/>
      <c r="I418" s="82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3</v>
      </c>
      <c r="G419" s="81"/>
      <c r="H419" s="81"/>
      <c r="I419" s="82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81</v>
      </c>
      <c r="G420" s="81"/>
      <c r="H420" s="81"/>
      <c r="I420" s="82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81"/>
      <c r="H421" s="81"/>
      <c r="I421" s="82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81"/>
      <c r="H422" s="81"/>
      <c r="I422" s="82"/>
    </row>
    <row r="423" spans="1:9" ht="13.5" customHeight="1" x14ac:dyDescent="0.25">
      <c r="A423" s="18" t="s">
        <v>43</v>
      </c>
      <c r="B423" s="42"/>
      <c r="C423" s="43"/>
      <c r="D423" s="43"/>
      <c r="E423" s="44">
        <v>5</v>
      </c>
      <c r="F423" s="19">
        <v>3</v>
      </c>
      <c r="G423" s="81"/>
      <c r="H423" s="81"/>
      <c r="I423" s="82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3</v>
      </c>
      <c r="G424" s="81"/>
      <c r="H424" s="81"/>
      <c r="I424" s="82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1"/>
      <c r="H425" s="81"/>
      <c r="I425" s="82"/>
    </row>
    <row r="426" spans="1:9" ht="13.5" customHeight="1" x14ac:dyDescent="0.25">
      <c r="A426" s="18" t="s">
        <v>52</v>
      </c>
      <c r="B426"/>
      <c r="E426" s="54">
        <v>102</v>
      </c>
      <c r="F426" s="18">
        <v>4</v>
      </c>
      <c r="G426" s="81"/>
      <c r="H426" s="81"/>
      <c r="I426" s="82"/>
    </row>
    <row r="427" spans="1:9" x14ac:dyDescent="0.25">
      <c r="A427" s="12" t="s">
        <v>37</v>
      </c>
      <c r="B427" s="36"/>
      <c r="C427" s="13"/>
      <c r="D427" s="13"/>
      <c r="E427" s="18">
        <v>612</v>
      </c>
      <c r="F427" s="15">
        <f>SUM(D427,F409:F415,F417,C418,F418,F420,E427,F423:F426,C427, E423,E426)</f>
        <v>826</v>
      </c>
      <c r="G427" s="83"/>
      <c r="H427" s="83"/>
      <c r="I427" s="84"/>
    </row>
    <row r="428" spans="1:9" x14ac:dyDescent="0.25">
      <c r="A428" s="9" t="s">
        <v>4</v>
      </c>
      <c r="B428" s="74">
        <v>44004</v>
      </c>
      <c r="C428" s="75"/>
      <c r="D428" s="75"/>
      <c r="E428" s="76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7"/>
      <c r="C429" s="78"/>
      <c r="D429" s="78"/>
      <c r="E429" s="78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3</v>
      </c>
      <c r="G430" s="22"/>
      <c r="H430" s="22"/>
      <c r="I430" s="22" t="s">
        <v>59</v>
      </c>
    </row>
    <row r="431" spans="1:9" x14ac:dyDescent="0.25">
      <c r="A431" s="9" t="s">
        <v>5</v>
      </c>
      <c r="B431" s="79"/>
      <c r="C431" s="75"/>
      <c r="D431" s="75"/>
      <c r="E431" s="75"/>
      <c r="F431" s="17">
        <v>1</v>
      </c>
      <c r="G431" s="18"/>
      <c r="H431" s="18"/>
      <c r="I431" s="18" t="s">
        <v>60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3</v>
      </c>
      <c r="G432" s="18"/>
      <c r="H432" s="18"/>
      <c r="I432" s="18"/>
    </row>
    <row r="433" spans="1:9" ht="15" customHeight="1" x14ac:dyDescent="0.25">
      <c r="A433" s="9" t="s">
        <v>6</v>
      </c>
      <c r="B433" s="79"/>
      <c r="C433" s="75"/>
      <c r="D433" s="75"/>
      <c r="E433" s="75"/>
      <c r="F433" s="10">
        <v>1</v>
      </c>
      <c r="G433" s="80" t="s">
        <v>84</v>
      </c>
      <c r="H433" s="81"/>
      <c r="I433" s="82"/>
    </row>
    <row r="434" spans="1:9" x14ac:dyDescent="0.25">
      <c r="A434" s="12" t="s">
        <v>17</v>
      </c>
      <c r="B434" s="34"/>
      <c r="C434" s="16"/>
      <c r="D434" s="16"/>
      <c r="E434" s="16"/>
      <c r="F434" s="10">
        <v>3</v>
      </c>
      <c r="G434" s="80"/>
      <c r="H434" s="81"/>
      <c r="I434" s="82"/>
    </row>
    <row r="435" spans="1:9" x14ac:dyDescent="0.25">
      <c r="A435" s="14" t="s">
        <v>8</v>
      </c>
      <c r="B435" s="85"/>
      <c r="C435" s="78"/>
      <c r="D435" s="78"/>
      <c r="E435" s="86"/>
      <c r="F435" s="10">
        <v>1</v>
      </c>
      <c r="G435" s="80"/>
      <c r="H435" s="81"/>
      <c r="I435" s="82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81"/>
      <c r="H436" s="81"/>
      <c r="I436" s="82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81"/>
      <c r="H437" s="81"/>
      <c r="I437" s="82"/>
    </row>
    <row r="438" spans="1:9" ht="13.5" customHeight="1" x14ac:dyDescent="0.25">
      <c r="A438" s="12" t="s">
        <v>46</v>
      </c>
      <c r="B438" s="39" t="s">
        <v>50</v>
      </c>
      <c r="C438" s="56">
        <v>1</v>
      </c>
      <c r="D438" s="56"/>
      <c r="E438" s="56" t="s">
        <v>49</v>
      </c>
      <c r="F438" s="45">
        <v>1</v>
      </c>
      <c r="G438" s="81"/>
      <c r="H438" s="81"/>
      <c r="I438" s="82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3</v>
      </c>
      <c r="G439" s="81"/>
      <c r="H439" s="81"/>
      <c r="I439" s="82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7</v>
      </c>
      <c r="G440" s="81"/>
      <c r="H440" s="81"/>
      <c r="I440" s="82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2</v>
      </c>
      <c r="G441" s="81"/>
      <c r="H441" s="81"/>
      <c r="I441" s="82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81"/>
      <c r="H442" s="81"/>
      <c r="I442" s="82"/>
    </row>
    <row r="443" spans="1:9" ht="13.5" customHeight="1" x14ac:dyDescent="0.25">
      <c r="A443" s="18" t="s">
        <v>43</v>
      </c>
      <c r="B443" s="42"/>
      <c r="C443" s="43"/>
      <c r="D443" s="43"/>
      <c r="E443" s="44">
        <v>5</v>
      </c>
      <c r="F443" s="19">
        <v>3</v>
      </c>
      <c r="G443" s="81"/>
      <c r="H443" s="81"/>
      <c r="I443" s="82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3</v>
      </c>
      <c r="G444" s="81"/>
      <c r="H444" s="81"/>
      <c r="I444" s="82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1"/>
      <c r="H445" s="81"/>
      <c r="I445" s="82"/>
    </row>
    <row r="446" spans="1:9" ht="13.5" customHeight="1" x14ac:dyDescent="0.25">
      <c r="A446" s="18" t="s">
        <v>52</v>
      </c>
      <c r="B446"/>
      <c r="E446" s="54"/>
      <c r="F446" s="18">
        <v>2</v>
      </c>
      <c r="G446" s="81"/>
      <c r="H446" s="81"/>
      <c r="I446" s="82"/>
    </row>
    <row r="447" spans="1:9" x14ac:dyDescent="0.25">
      <c r="A447" s="12" t="s">
        <v>37</v>
      </c>
      <c r="B447" s="36"/>
      <c r="C447" s="13">
        <v>155</v>
      </c>
      <c r="D447" s="13">
        <v>500</v>
      </c>
      <c r="E447" s="18"/>
      <c r="F447" s="23">
        <f>SUM(D447,F429:F435,F437,C438,F438,F440,E447,F443:F446,C447, E443,E446)</f>
        <v>691</v>
      </c>
      <c r="G447" s="83"/>
      <c r="H447" s="83"/>
      <c r="I447" s="84"/>
    </row>
    <row r="448" spans="1:9" x14ac:dyDescent="0.25">
      <c r="A448" s="9" t="s">
        <v>4</v>
      </c>
      <c r="B448" s="74">
        <v>44005</v>
      </c>
      <c r="C448" s="75"/>
      <c r="D448" s="75"/>
      <c r="E448" s="76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7"/>
      <c r="C449" s="78"/>
      <c r="D449" s="78"/>
      <c r="E449" s="78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3</v>
      </c>
      <c r="G450" s="22"/>
      <c r="H450" s="22"/>
      <c r="I450" s="22" t="s">
        <v>59</v>
      </c>
    </row>
    <row r="451" spans="1:9" x14ac:dyDescent="0.25">
      <c r="A451" s="9" t="s">
        <v>5</v>
      </c>
      <c r="B451" s="79"/>
      <c r="C451" s="75"/>
      <c r="D451" s="75"/>
      <c r="E451" s="75"/>
      <c r="F451" s="17">
        <v>1</v>
      </c>
      <c r="G451" s="18"/>
      <c r="H451" s="18"/>
      <c r="I451" s="18" t="s">
        <v>60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3</v>
      </c>
      <c r="G452" s="18"/>
      <c r="H452" s="18"/>
      <c r="I452" s="18"/>
    </row>
    <row r="453" spans="1:9" ht="15" customHeight="1" x14ac:dyDescent="0.25">
      <c r="A453" s="9" t="s">
        <v>6</v>
      </c>
      <c r="B453" s="79"/>
      <c r="C453" s="75"/>
      <c r="D453" s="75"/>
      <c r="E453" s="75"/>
      <c r="F453" s="10">
        <v>1</v>
      </c>
      <c r="G453" s="80" t="s">
        <v>85</v>
      </c>
      <c r="H453" s="81"/>
      <c r="I453" s="82"/>
    </row>
    <row r="454" spans="1:9" x14ac:dyDescent="0.25">
      <c r="A454" s="12" t="s">
        <v>17</v>
      </c>
      <c r="B454" s="34"/>
      <c r="C454" s="16"/>
      <c r="D454" s="16"/>
      <c r="E454" s="16"/>
      <c r="F454" s="10">
        <v>3</v>
      </c>
      <c r="G454" s="80"/>
      <c r="H454" s="81"/>
      <c r="I454" s="82"/>
    </row>
    <row r="455" spans="1:9" x14ac:dyDescent="0.25">
      <c r="A455" s="14" t="s">
        <v>8</v>
      </c>
      <c r="B455" s="85"/>
      <c r="C455" s="78"/>
      <c r="D455" s="78"/>
      <c r="E455" s="86"/>
      <c r="F455" s="10">
        <v>1</v>
      </c>
      <c r="G455" s="80"/>
      <c r="H455" s="81"/>
      <c r="I455" s="82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81"/>
      <c r="H456" s="81"/>
      <c r="I456" s="82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81"/>
      <c r="H457" s="81"/>
      <c r="I457" s="82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81"/>
      <c r="H458" s="81"/>
      <c r="I458" s="82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3</v>
      </c>
      <c r="G459" s="81"/>
      <c r="H459" s="81"/>
      <c r="I459" s="82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83</v>
      </c>
      <c r="G460" s="81"/>
      <c r="H460" s="81"/>
      <c r="I460" s="82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2</v>
      </c>
      <c r="G461" s="81"/>
      <c r="H461" s="81"/>
      <c r="I461" s="82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81"/>
      <c r="H462" s="81"/>
      <c r="I462" s="82"/>
    </row>
    <row r="463" spans="1:9" ht="13.5" customHeight="1" x14ac:dyDescent="0.25">
      <c r="A463" s="18" t="s">
        <v>43</v>
      </c>
      <c r="B463" s="42"/>
      <c r="C463" s="43"/>
      <c r="D463" s="43"/>
      <c r="E463" s="44">
        <v>5</v>
      </c>
      <c r="F463" s="19">
        <v>3</v>
      </c>
      <c r="G463" s="81"/>
      <c r="H463" s="81"/>
      <c r="I463" s="82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3</v>
      </c>
      <c r="G464" s="81"/>
      <c r="H464" s="81"/>
      <c r="I464" s="82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1"/>
      <c r="H465" s="81"/>
      <c r="I465" s="82"/>
    </row>
    <row r="466" spans="1:9" ht="13.5" customHeight="1" x14ac:dyDescent="0.25">
      <c r="A466" s="18" t="s">
        <v>52</v>
      </c>
      <c r="B466"/>
      <c r="E466" s="54"/>
      <c r="F466" s="18">
        <v>1</v>
      </c>
      <c r="G466" s="81"/>
      <c r="H466" s="81"/>
      <c r="I466" s="82"/>
    </row>
    <row r="467" spans="1:9" x14ac:dyDescent="0.25">
      <c r="A467" s="12" t="s">
        <v>37</v>
      </c>
      <c r="B467" s="36"/>
      <c r="C467" s="13">
        <v>248</v>
      </c>
      <c r="D467" s="13">
        <v>444</v>
      </c>
      <c r="E467" s="18"/>
      <c r="F467" s="15">
        <f>SUM(D467,F449:F455,F457,C458,F458,F460,E467,F463:F466,C467, E463,E466)</f>
        <v>802</v>
      </c>
      <c r="G467" s="83"/>
      <c r="H467" s="83"/>
      <c r="I467" s="84"/>
    </row>
    <row r="468" spans="1:9" x14ac:dyDescent="0.25">
      <c r="A468" s="9" t="s">
        <v>4</v>
      </c>
      <c r="B468" s="74">
        <v>44006</v>
      </c>
      <c r="C468" s="75"/>
      <c r="D468" s="75"/>
      <c r="E468" s="76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7"/>
      <c r="C469" s="78"/>
      <c r="D469" s="78"/>
      <c r="E469" s="78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3</v>
      </c>
      <c r="G470" s="22"/>
      <c r="H470" s="22"/>
      <c r="I470" s="22" t="s">
        <v>59</v>
      </c>
    </row>
    <row r="471" spans="1:9" ht="13.5" customHeight="1" x14ac:dyDescent="0.25">
      <c r="A471" s="9" t="s">
        <v>5</v>
      </c>
      <c r="B471" s="79"/>
      <c r="C471" s="75"/>
      <c r="D471" s="75"/>
      <c r="E471" s="75"/>
      <c r="F471" s="17">
        <v>1</v>
      </c>
      <c r="G471" s="18"/>
      <c r="H471" s="18"/>
      <c r="I471" s="18" t="s">
        <v>60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3</v>
      </c>
      <c r="G472" s="18"/>
      <c r="H472" s="18"/>
      <c r="I472" s="18"/>
    </row>
    <row r="473" spans="1:9" ht="15" customHeight="1" x14ac:dyDescent="0.25">
      <c r="A473" s="9" t="s">
        <v>6</v>
      </c>
      <c r="B473" s="79"/>
      <c r="C473" s="75"/>
      <c r="D473" s="75"/>
      <c r="E473" s="75"/>
      <c r="F473" s="10">
        <v>1</v>
      </c>
      <c r="G473" s="80" t="s">
        <v>86</v>
      </c>
      <c r="H473" s="81"/>
      <c r="I473" s="82"/>
    </row>
    <row r="474" spans="1:9" x14ac:dyDescent="0.25">
      <c r="A474" s="12" t="s">
        <v>17</v>
      </c>
      <c r="B474" s="34"/>
      <c r="C474" s="16"/>
      <c r="D474" s="16"/>
      <c r="E474" s="16"/>
      <c r="F474" s="10">
        <v>3</v>
      </c>
      <c r="G474" s="80"/>
      <c r="H474" s="81"/>
      <c r="I474" s="82"/>
    </row>
    <row r="475" spans="1:9" x14ac:dyDescent="0.25">
      <c r="A475" s="14" t="s">
        <v>8</v>
      </c>
      <c r="B475" s="85"/>
      <c r="C475" s="78"/>
      <c r="D475" s="78"/>
      <c r="E475" s="86"/>
      <c r="F475" s="10">
        <v>1</v>
      </c>
      <c r="G475" s="80"/>
      <c r="H475" s="81"/>
      <c r="I475" s="82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81"/>
      <c r="H476" s="81"/>
      <c r="I476" s="82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81"/>
      <c r="H477" s="81"/>
      <c r="I477" s="82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81"/>
      <c r="H478" s="81"/>
      <c r="I478" s="82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3</v>
      </c>
      <c r="G479" s="81"/>
      <c r="H479" s="81"/>
      <c r="I479" s="82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67</v>
      </c>
      <c r="G480" s="81"/>
      <c r="H480" s="81"/>
      <c r="I480" s="82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2</v>
      </c>
      <c r="G481" s="81"/>
      <c r="H481" s="81"/>
      <c r="I481" s="82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81"/>
      <c r="H482" s="81"/>
      <c r="I482" s="82"/>
    </row>
    <row r="483" spans="1:9" ht="13.5" customHeight="1" x14ac:dyDescent="0.25">
      <c r="A483" s="18" t="s">
        <v>43</v>
      </c>
      <c r="B483" s="42"/>
      <c r="C483" s="43"/>
      <c r="D483" s="43"/>
      <c r="E483" s="44">
        <v>5</v>
      </c>
      <c r="F483" s="19">
        <v>3</v>
      </c>
      <c r="G483" s="81"/>
      <c r="H483" s="81"/>
      <c r="I483" s="82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3</v>
      </c>
      <c r="G484" s="81"/>
      <c r="H484" s="81"/>
      <c r="I484" s="82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0</v>
      </c>
      <c r="G485" s="81"/>
      <c r="H485" s="81"/>
      <c r="I485" s="82"/>
    </row>
    <row r="486" spans="1:9" ht="13.5" customHeight="1" x14ac:dyDescent="0.25">
      <c r="A486" s="18" t="s">
        <v>52</v>
      </c>
      <c r="B486"/>
      <c r="E486" s="54" t="s">
        <v>57</v>
      </c>
      <c r="F486" s="18">
        <v>1</v>
      </c>
      <c r="G486" s="81"/>
      <c r="H486" s="81"/>
      <c r="I486" s="82"/>
    </row>
    <row r="487" spans="1:9" x14ac:dyDescent="0.25">
      <c r="A487" s="12" t="s">
        <v>37</v>
      </c>
      <c r="B487" s="36"/>
      <c r="C487" s="13">
        <v>182</v>
      </c>
      <c r="D487" s="13">
        <v>612</v>
      </c>
      <c r="E487" s="18"/>
      <c r="F487" s="15">
        <f>SUM(D487,F469:F475,F477,C478,F478,F480,E487,F483:F486,C487, E483,E486)</f>
        <v>889</v>
      </c>
      <c r="G487" s="83"/>
      <c r="H487" s="83"/>
      <c r="I487" s="84"/>
    </row>
    <row r="488" spans="1:9" x14ac:dyDescent="0.25">
      <c r="A488" s="9" t="s">
        <v>4</v>
      </c>
      <c r="B488" s="87">
        <v>43976</v>
      </c>
      <c r="C488" s="76"/>
      <c r="D488" s="76"/>
      <c r="E488" s="88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7"/>
      <c r="C489" s="78"/>
      <c r="D489" s="78"/>
      <c r="E489" s="89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3</v>
      </c>
      <c r="G490" s="22"/>
      <c r="H490" s="22"/>
      <c r="I490" s="22" t="s">
        <v>59</v>
      </c>
    </row>
    <row r="491" spans="1:9" x14ac:dyDescent="0.25">
      <c r="A491" s="9" t="s">
        <v>5</v>
      </c>
      <c r="B491" s="79"/>
      <c r="C491" s="75"/>
      <c r="D491" s="75"/>
      <c r="E491" s="75"/>
      <c r="F491" s="17">
        <v>1</v>
      </c>
      <c r="G491" s="18"/>
      <c r="H491" s="18"/>
      <c r="I491" s="18" t="s">
        <v>60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3</v>
      </c>
      <c r="G492" s="18"/>
      <c r="H492" s="18"/>
      <c r="I492" s="18"/>
    </row>
    <row r="493" spans="1:9" ht="15" customHeight="1" x14ac:dyDescent="0.25">
      <c r="A493" s="9" t="s">
        <v>6</v>
      </c>
      <c r="B493" s="79"/>
      <c r="C493" s="75"/>
      <c r="D493" s="75"/>
      <c r="E493" s="75"/>
      <c r="F493" s="10">
        <v>1</v>
      </c>
      <c r="G493" s="80" t="s">
        <v>87</v>
      </c>
      <c r="H493" s="81"/>
      <c r="I493" s="82"/>
    </row>
    <row r="494" spans="1:9" x14ac:dyDescent="0.25">
      <c r="A494" s="12" t="s">
        <v>17</v>
      </c>
      <c r="B494" s="34"/>
      <c r="C494" s="16"/>
      <c r="D494" s="16"/>
      <c r="E494" s="16"/>
      <c r="F494" s="10">
        <v>3</v>
      </c>
      <c r="G494" s="80"/>
      <c r="H494" s="81"/>
      <c r="I494" s="82"/>
    </row>
    <row r="495" spans="1:9" x14ac:dyDescent="0.25">
      <c r="A495" s="14" t="s">
        <v>8</v>
      </c>
      <c r="B495" s="85"/>
      <c r="C495" s="78"/>
      <c r="D495" s="78"/>
      <c r="E495" s="86"/>
      <c r="F495" s="10">
        <v>1</v>
      </c>
      <c r="G495" s="80"/>
      <c r="H495" s="81"/>
      <c r="I495" s="82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81"/>
      <c r="H496" s="81"/>
      <c r="I496" s="82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81"/>
      <c r="H497" s="81"/>
      <c r="I497" s="82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81"/>
      <c r="H498" s="81"/>
      <c r="I498" s="82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3</v>
      </c>
      <c r="G499" s="81"/>
      <c r="H499" s="81"/>
      <c r="I499" s="82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92</v>
      </c>
      <c r="G500" s="81"/>
      <c r="H500" s="81"/>
      <c r="I500" s="82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2</v>
      </c>
      <c r="G501" s="81"/>
      <c r="H501" s="81"/>
      <c r="I501" s="82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81"/>
      <c r="H502" s="81"/>
      <c r="I502" s="82"/>
    </row>
    <row r="503" spans="1:9" ht="13.5" customHeight="1" x14ac:dyDescent="0.25">
      <c r="A503" s="18" t="s">
        <v>43</v>
      </c>
      <c r="B503" s="42"/>
      <c r="C503" s="43"/>
      <c r="D503" s="43"/>
      <c r="E503" s="44">
        <v>5</v>
      </c>
      <c r="F503" s="19">
        <v>3</v>
      </c>
      <c r="G503" s="81"/>
      <c r="H503" s="81"/>
      <c r="I503" s="82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3</v>
      </c>
      <c r="G504" s="81"/>
      <c r="H504" s="81"/>
      <c r="I504" s="82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1"/>
      <c r="H505" s="81"/>
      <c r="I505" s="82"/>
    </row>
    <row r="506" spans="1:9" ht="13.5" customHeight="1" x14ac:dyDescent="0.25">
      <c r="A506" s="18" t="s">
        <v>52</v>
      </c>
      <c r="B506"/>
      <c r="E506" s="54"/>
      <c r="F506" s="18">
        <v>2</v>
      </c>
      <c r="G506" s="81"/>
      <c r="H506" s="81"/>
      <c r="I506" s="82"/>
    </row>
    <row r="507" spans="1:9" x14ac:dyDescent="0.25">
      <c r="A507" s="12" t="s">
        <v>37</v>
      </c>
      <c r="B507" s="36"/>
      <c r="C507" s="13">
        <v>258</v>
      </c>
      <c r="D507" s="13">
        <v>752</v>
      </c>
      <c r="E507" s="18"/>
      <c r="F507" s="15">
        <f>SUM(D507,F489:F495,F497,C498,F498,F500,E507,F503:F506,C507,E506)</f>
        <v>1126</v>
      </c>
      <c r="G507" s="83"/>
      <c r="H507" s="83"/>
      <c r="I507" s="84"/>
    </row>
    <row r="508" spans="1:9" x14ac:dyDescent="0.25">
      <c r="A508" s="9" t="s">
        <v>4</v>
      </c>
      <c r="B508" s="74">
        <v>44008</v>
      </c>
      <c r="C508" s="75"/>
      <c r="D508" s="75"/>
      <c r="E508" s="76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7"/>
      <c r="C509" s="78"/>
      <c r="D509" s="78"/>
      <c r="E509" s="78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3</v>
      </c>
      <c r="G510" s="22"/>
      <c r="H510" s="22"/>
      <c r="I510" s="22" t="s">
        <v>59</v>
      </c>
    </row>
    <row r="511" spans="1:9" x14ac:dyDescent="0.25">
      <c r="A511" s="9" t="s">
        <v>5</v>
      </c>
      <c r="B511" s="79"/>
      <c r="C511" s="75"/>
      <c r="D511" s="75"/>
      <c r="E511" s="75"/>
      <c r="F511" s="17">
        <v>1</v>
      </c>
      <c r="G511" s="18"/>
      <c r="H511" s="18"/>
      <c r="I511" s="18" t="s">
        <v>60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3</v>
      </c>
      <c r="G512" s="18"/>
      <c r="H512" s="18"/>
      <c r="I512" s="18"/>
    </row>
    <row r="513" spans="1:9" ht="15" customHeight="1" x14ac:dyDescent="0.25">
      <c r="A513" s="9" t="s">
        <v>6</v>
      </c>
      <c r="B513" s="79"/>
      <c r="C513" s="75"/>
      <c r="D513" s="75"/>
      <c r="E513" s="75"/>
      <c r="F513" s="10">
        <v>1</v>
      </c>
      <c r="G513" s="80" t="s">
        <v>88</v>
      </c>
      <c r="H513" s="81"/>
      <c r="I513" s="82"/>
    </row>
    <row r="514" spans="1:9" x14ac:dyDescent="0.25">
      <c r="A514" s="12" t="s">
        <v>17</v>
      </c>
      <c r="B514" s="34"/>
      <c r="C514" s="16"/>
      <c r="D514" s="16"/>
      <c r="E514" s="16"/>
      <c r="F514" s="10">
        <v>3</v>
      </c>
      <c r="G514" s="80"/>
      <c r="H514" s="81"/>
      <c r="I514" s="82"/>
    </row>
    <row r="515" spans="1:9" x14ac:dyDescent="0.25">
      <c r="A515" s="14" t="s">
        <v>8</v>
      </c>
      <c r="B515" s="85"/>
      <c r="C515" s="78"/>
      <c r="D515" s="78"/>
      <c r="E515" s="86"/>
      <c r="F515" s="10">
        <v>1</v>
      </c>
      <c r="G515" s="80"/>
      <c r="H515" s="81"/>
      <c r="I515" s="82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81"/>
      <c r="H516" s="81"/>
      <c r="I516" s="82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81"/>
      <c r="H517" s="81"/>
      <c r="I517" s="82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81"/>
      <c r="H518" s="81"/>
      <c r="I518" s="82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3</v>
      </c>
      <c r="G519" s="81"/>
      <c r="H519" s="81"/>
      <c r="I519" s="82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113</v>
      </c>
      <c r="G520" s="81"/>
      <c r="H520" s="81"/>
      <c r="I520" s="82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2</v>
      </c>
      <c r="G521" s="81"/>
      <c r="H521" s="81"/>
      <c r="I521" s="82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81"/>
      <c r="H522" s="81"/>
      <c r="I522" s="82"/>
    </row>
    <row r="523" spans="1:9" ht="13.5" customHeight="1" x14ac:dyDescent="0.25">
      <c r="A523" s="18" t="s">
        <v>43</v>
      </c>
      <c r="B523" s="42"/>
      <c r="C523" s="43"/>
      <c r="D523" s="43"/>
      <c r="E523" s="44">
        <v>5</v>
      </c>
      <c r="F523" s="19">
        <v>3</v>
      </c>
      <c r="G523" s="81"/>
      <c r="H523" s="81"/>
      <c r="I523" s="82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3</v>
      </c>
      <c r="G524" s="81"/>
      <c r="H524" s="81"/>
      <c r="I524" s="82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1"/>
      <c r="H525" s="81"/>
      <c r="I525" s="82"/>
    </row>
    <row r="526" spans="1:9" ht="13.5" customHeight="1" x14ac:dyDescent="0.25">
      <c r="A526" s="18" t="s">
        <v>52</v>
      </c>
      <c r="B526"/>
      <c r="E526" s="54"/>
      <c r="F526" s="18">
        <v>2</v>
      </c>
      <c r="G526" s="81"/>
      <c r="H526" s="81"/>
      <c r="I526" s="82"/>
    </row>
    <row r="527" spans="1:9" x14ac:dyDescent="0.25">
      <c r="A527" s="12" t="s">
        <v>37</v>
      </c>
      <c r="B527" s="36"/>
      <c r="C527" s="13">
        <v>212</v>
      </c>
      <c r="D527" s="13">
        <v>371</v>
      </c>
      <c r="E527" s="18"/>
      <c r="F527" s="15">
        <f>SUM(D527,E527,F509:F515,F517,C518,F518,F520,F523:F526,C527,E523,E526)</f>
        <v>725</v>
      </c>
      <c r="G527" s="83"/>
      <c r="H527" s="83"/>
      <c r="I527" s="84"/>
    </row>
    <row r="528" spans="1:9" x14ac:dyDescent="0.25">
      <c r="A528" s="9" t="s">
        <v>4</v>
      </c>
      <c r="B528" s="74">
        <v>44009</v>
      </c>
      <c r="C528" s="75"/>
      <c r="D528" s="75"/>
      <c r="E528" s="76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7"/>
      <c r="C529" s="78"/>
      <c r="D529" s="78"/>
      <c r="E529" s="78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2</v>
      </c>
      <c r="G530" s="22"/>
      <c r="H530" s="22"/>
      <c r="I530" s="22" t="s">
        <v>59</v>
      </c>
    </row>
    <row r="531" spans="1:9" x14ac:dyDescent="0.25">
      <c r="A531" s="9" t="s">
        <v>5</v>
      </c>
      <c r="B531" s="79"/>
      <c r="C531" s="75"/>
      <c r="D531" s="75"/>
      <c r="E531" s="75"/>
      <c r="F531" s="17">
        <v>1</v>
      </c>
      <c r="G531" s="18"/>
      <c r="H531" s="18"/>
      <c r="I531" s="18" t="s">
        <v>60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2</v>
      </c>
      <c r="G532" s="18"/>
      <c r="H532" s="18"/>
      <c r="I532" s="18"/>
    </row>
    <row r="533" spans="1:9" ht="15" customHeight="1" x14ac:dyDescent="0.25">
      <c r="A533" s="9" t="s">
        <v>6</v>
      </c>
      <c r="B533" s="79"/>
      <c r="C533" s="75"/>
      <c r="D533" s="75"/>
      <c r="E533" s="75"/>
      <c r="F533" s="10">
        <v>1</v>
      </c>
      <c r="G533" s="80" t="s">
        <v>89</v>
      </c>
      <c r="H533" s="81"/>
      <c r="I533" s="82"/>
    </row>
    <row r="534" spans="1:9" x14ac:dyDescent="0.25">
      <c r="A534" s="12" t="s">
        <v>17</v>
      </c>
      <c r="B534" s="16"/>
      <c r="C534" s="16"/>
      <c r="D534" s="16"/>
      <c r="E534" s="16"/>
      <c r="F534" s="10">
        <v>2</v>
      </c>
      <c r="G534" s="80"/>
      <c r="H534" s="81"/>
      <c r="I534" s="82"/>
    </row>
    <row r="535" spans="1:9" ht="16.5" customHeight="1" x14ac:dyDescent="0.25">
      <c r="A535" s="14" t="s">
        <v>8</v>
      </c>
      <c r="B535" s="85"/>
      <c r="C535" s="78"/>
      <c r="D535" s="78"/>
      <c r="E535" s="86"/>
      <c r="F535" s="10">
        <v>1</v>
      </c>
      <c r="G535" s="80"/>
      <c r="H535" s="81"/>
      <c r="I535" s="82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81"/>
      <c r="H536" s="81"/>
      <c r="I536" s="82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81"/>
      <c r="H537" s="81"/>
      <c r="I537" s="82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81"/>
      <c r="H538" s="81"/>
      <c r="I538" s="82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2</v>
      </c>
      <c r="G539" s="81"/>
      <c r="H539" s="81"/>
      <c r="I539" s="82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6</v>
      </c>
      <c r="G540" s="81"/>
      <c r="H540" s="81"/>
      <c r="I540" s="82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1</v>
      </c>
      <c r="G541" s="81"/>
      <c r="H541" s="81"/>
      <c r="I541" s="82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81"/>
      <c r="H542" s="81"/>
      <c r="I542" s="82"/>
    </row>
    <row r="543" spans="1:9" ht="13.5" customHeight="1" x14ac:dyDescent="0.25">
      <c r="A543" s="18" t="s">
        <v>43</v>
      </c>
      <c r="B543" s="42"/>
      <c r="C543" s="43"/>
      <c r="D543" s="43"/>
      <c r="E543" s="44">
        <v>5</v>
      </c>
      <c r="F543" s="19">
        <v>2</v>
      </c>
      <c r="G543" s="81"/>
      <c r="H543" s="81"/>
      <c r="I543" s="82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2</v>
      </c>
      <c r="G544" s="81"/>
      <c r="H544" s="81"/>
      <c r="I544" s="82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1"/>
      <c r="H545" s="81"/>
      <c r="I545" s="82"/>
    </row>
    <row r="546" spans="1:9" ht="13.5" customHeight="1" x14ac:dyDescent="0.25">
      <c r="A546" s="18" t="s">
        <v>52</v>
      </c>
      <c r="B546"/>
      <c r="E546" s="54"/>
      <c r="F546" s="18">
        <v>1</v>
      </c>
      <c r="G546" s="81"/>
      <c r="H546" s="81"/>
      <c r="I546" s="82"/>
    </row>
    <row r="547" spans="1:9" x14ac:dyDescent="0.25">
      <c r="A547" s="12" t="s">
        <v>37</v>
      </c>
      <c r="B547" s="36"/>
      <c r="C547" s="13">
        <v>377</v>
      </c>
      <c r="D547" s="13">
        <v>511</v>
      </c>
      <c r="E547" s="18"/>
      <c r="F547" s="23">
        <f>SUM(F529:F546,E547,D547,C547,E543,C538,E546)</f>
        <v>921</v>
      </c>
      <c r="G547" s="83"/>
      <c r="H547" s="83"/>
      <c r="I547" s="84"/>
    </row>
    <row r="548" spans="1:9" x14ac:dyDescent="0.25">
      <c r="A548" s="9" t="s">
        <v>4</v>
      </c>
      <c r="B548" s="87">
        <v>43979</v>
      </c>
      <c r="C548" s="76"/>
      <c r="D548" s="76"/>
      <c r="E548" s="88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7"/>
      <c r="C549" s="78"/>
      <c r="D549" s="78"/>
      <c r="E549" s="89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2</v>
      </c>
      <c r="G550" s="22"/>
      <c r="H550" s="22"/>
      <c r="I550" s="22" t="s">
        <v>59</v>
      </c>
    </row>
    <row r="551" spans="1:9" x14ac:dyDescent="0.25">
      <c r="A551" s="9" t="s">
        <v>5</v>
      </c>
      <c r="B551" s="79"/>
      <c r="C551" s="75"/>
      <c r="D551" s="75"/>
      <c r="E551" s="75"/>
      <c r="F551" s="17">
        <v>1</v>
      </c>
      <c r="G551" s="18"/>
      <c r="H551" s="18"/>
      <c r="I551" s="18" t="s">
        <v>60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2</v>
      </c>
      <c r="G552" s="18"/>
      <c r="H552" s="18"/>
      <c r="I552" s="18"/>
    </row>
    <row r="553" spans="1:9" ht="15" customHeight="1" x14ac:dyDescent="0.25">
      <c r="A553" s="9" t="s">
        <v>6</v>
      </c>
      <c r="B553" s="79"/>
      <c r="C553" s="75"/>
      <c r="D553" s="75"/>
      <c r="E553" s="75"/>
      <c r="F553" s="10">
        <v>1</v>
      </c>
      <c r="G553" s="80" t="s">
        <v>90</v>
      </c>
      <c r="H553" s="81"/>
      <c r="I553" s="82"/>
    </row>
    <row r="554" spans="1:9" x14ac:dyDescent="0.25">
      <c r="A554" s="12" t="s">
        <v>17</v>
      </c>
      <c r="B554" s="34"/>
      <c r="C554" s="16"/>
      <c r="D554" s="16"/>
      <c r="E554" s="16"/>
      <c r="F554" s="10">
        <v>2</v>
      </c>
      <c r="G554" s="80"/>
      <c r="H554" s="81"/>
      <c r="I554" s="82"/>
    </row>
    <row r="555" spans="1:9" x14ac:dyDescent="0.25">
      <c r="A555" s="14" t="s">
        <v>8</v>
      </c>
      <c r="B555" s="85"/>
      <c r="C555" s="78"/>
      <c r="D555" s="78"/>
      <c r="E555" s="86"/>
      <c r="F555" s="10">
        <v>1</v>
      </c>
      <c r="G555" s="80"/>
      <c r="H555" s="81"/>
      <c r="I555" s="82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81"/>
      <c r="H556" s="81"/>
      <c r="I556" s="82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81"/>
      <c r="H557" s="81"/>
      <c r="I557" s="82"/>
    </row>
    <row r="558" spans="1:9" ht="13.5" customHeight="1" x14ac:dyDescent="0.25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81"/>
      <c r="H558" s="81"/>
      <c r="I558" s="82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2</v>
      </c>
      <c r="G559" s="81"/>
      <c r="H559" s="81"/>
      <c r="I559" s="82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51</v>
      </c>
      <c r="G560" s="81"/>
      <c r="H560" s="81"/>
      <c r="I560" s="82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1</v>
      </c>
      <c r="G561" s="81"/>
      <c r="H561" s="81"/>
      <c r="I561" s="82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81"/>
      <c r="H562" s="81"/>
      <c r="I562" s="82"/>
    </row>
    <row r="563" spans="1:9" ht="13.5" customHeight="1" x14ac:dyDescent="0.25">
      <c r="A563" s="18" t="s">
        <v>43</v>
      </c>
      <c r="B563" s="42"/>
      <c r="C563" s="43"/>
      <c r="D563" s="43"/>
      <c r="E563" s="44">
        <v>5</v>
      </c>
      <c r="F563" s="19">
        <v>2</v>
      </c>
      <c r="G563" s="81"/>
      <c r="H563" s="81"/>
      <c r="I563" s="82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2</v>
      </c>
      <c r="G564" s="81"/>
      <c r="H564" s="81"/>
      <c r="I564" s="82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1"/>
      <c r="H565" s="81"/>
      <c r="I565" s="82"/>
    </row>
    <row r="566" spans="1:9" ht="13.5" customHeight="1" x14ac:dyDescent="0.25">
      <c r="A566" s="18" t="s">
        <v>52</v>
      </c>
      <c r="B566"/>
      <c r="E566" s="54">
        <v>66</v>
      </c>
      <c r="F566" s="18">
        <v>0</v>
      </c>
      <c r="G566" s="81"/>
      <c r="H566" s="81"/>
      <c r="I566" s="82"/>
    </row>
    <row r="567" spans="1:9" x14ac:dyDescent="0.25">
      <c r="A567" s="12" t="s">
        <v>37</v>
      </c>
      <c r="B567" s="36"/>
      <c r="C567" s="13"/>
      <c r="D567" s="13"/>
      <c r="E567" s="18">
        <v>414</v>
      </c>
      <c r="F567" s="23">
        <f>SUM(D567,F549:F555,F557,C558,F558,F560,E567,F563:F566,C567,E563,E566)</f>
        <v>553</v>
      </c>
      <c r="G567" s="83"/>
      <c r="H567" s="83"/>
      <c r="I567" s="84"/>
    </row>
    <row r="568" spans="1:9" x14ac:dyDescent="0.25">
      <c r="A568" s="9" t="s">
        <v>4</v>
      </c>
      <c r="B568" s="74">
        <v>43950</v>
      </c>
      <c r="C568" s="75"/>
      <c r="D568" s="75"/>
      <c r="E568" s="76"/>
      <c r="F568" s="9" t="s">
        <v>9</v>
      </c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7"/>
      <c r="C569" s="78"/>
      <c r="D569" s="78"/>
      <c r="E569" s="78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2</v>
      </c>
      <c r="G570" s="22"/>
      <c r="H570" s="22"/>
      <c r="I570" s="22" t="s">
        <v>59</v>
      </c>
    </row>
    <row r="571" spans="1:9" x14ac:dyDescent="0.25">
      <c r="A571" s="9" t="s">
        <v>5</v>
      </c>
      <c r="B571" s="79"/>
      <c r="C571" s="75"/>
      <c r="D571" s="75"/>
      <c r="E571" s="75"/>
      <c r="F571" s="17">
        <v>1</v>
      </c>
      <c r="G571" s="18"/>
      <c r="H571" s="18"/>
      <c r="I571" s="18" t="s">
        <v>60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2</v>
      </c>
      <c r="G572" s="18"/>
      <c r="H572" s="18"/>
      <c r="I572" s="18"/>
    </row>
    <row r="573" spans="1:9" ht="15" customHeight="1" x14ac:dyDescent="0.25">
      <c r="A573" s="9" t="s">
        <v>6</v>
      </c>
      <c r="B573" s="79"/>
      <c r="C573" s="75"/>
      <c r="D573" s="75"/>
      <c r="E573" s="75"/>
      <c r="F573" s="10">
        <v>1</v>
      </c>
      <c r="G573" s="80" t="s">
        <v>91</v>
      </c>
      <c r="H573" s="81"/>
      <c r="I573" s="82"/>
    </row>
    <row r="574" spans="1:9" x14ac:dyDescent="0.25">
      <c r="A574" s="12" t="s">
        <v>17</v>
      </c>
      <c r="B574" s="34"/>
      <c r="C574" s="16"/>
      <c r="D574" s="16"/>
      <c r="E574" s="16"/>
      <c r="F574" s="10">
        <v>2</v>
      </c>
      <c r="G574" s="80"/>
      <c r="H574" s="81"/>
      <c r="I574" s="82"/>
    </row>
    <row r="575" spans="1:9" x14ac:dyDescent="0.25">
      <c r="A575" s="14" t="s">
        <v>8</v>
      </c>
      <c r="B575" s="85"/>
      <c r="C575" s="78"/>
      <c r="D575" s="78"/>
      <c r="E575" s="86"/>
      <c r="F575" s="10">
        <v>1</v>
      </c>
      <c r="G575" s="80"/>
      <c r="H575" s="81"/>
      <c r="I575" s="82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81"/>
      <c r="H576" s="81"/>
      <c r="I576" s="82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81"/>
      <c r="H577" s="81"/>
      <c r="I577" s="82"/>
    </row>
    <row r="578" spans="1:9" ht="13.5" customHeight="1" x14ac:dyDescent="0.25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81"/>
      <c r="H578" s="81"/>
      <c r="I578" s="82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2</v>
      </c>
      <c r="G579" s="81"/>
      <c r="H579" s="81"/>
      <c r="I579" s="82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84</v>
      </c>
      <c r="G580" s="81"/>
      <c r="H580" s="81"/>
      <c r="I580" s="82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1</v>
      </c>
      <c r="G581" s="81"/>
      <c r="H581" s="81"/>
      <c r="I581" s="82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81"/>
      <c r="H582" s="81"/>
      <c r="I582" s="82"/>
    </row>
    <row r="583" spans="1:9" ht="13.5" customHeight="1" x14ac:dyDescent="0.25">
      <c r="A583" s="18" t="s">
        <v>43</v>
      </c>
      <c r="B583" s="42"/>
      <c r="C583" s="43"/>
      <c r="D583" s="43"/>
      <c r="E583" s="44">
        <v>5</v>
      </c>
      <c r="F583" s="19">
        <v>2</v>
      </c>
      <c r="G583" s="81"/>
      <c r="H583" s="81"/>
      <c r="I583" s="82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2</v>
      </c>
      <c r="G584" s="81"/>
      <c r="H584" s="81"/>
      <c r="I584" s="82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1"/>
      <c r="H585" s="81"/>
      <c r="I585" s="82"/>
    </row>
    <row r="586" spans="1:9" ht="13.5" customHeight="1" x14ac:dyDescent="0.25">
      <c r="A586" s="18" t="s">
        <v>52</v>
      </c>
      <c r="B586"/>
      <c r="E586" s="54"/>
      <c r="F586" s="18">
        <v>2</v>
      </c>
      <c r="G586" s="81"/>
      <c r="H586" s="81"/>
      <c r="I586" s="82"/>
    </row>
    <row r="587" spans="1:9" x14ac:dyDescent="0.25">
      <c r="A587" s="12" t="s">
        <v>37</v>
      </c>
      <c r="B587" s="36"/>
      <c r="C587" s="13">
        <v>147</v>
      </c>
      <c r="D587" s="13">
        <v>323</v>
      </c>
      <c r="E587" s="18"/>
      <c r="F587" s="15">
        <f>SUM(D587,F569:F575,F577,C578,F578,F580,E587,F583:F586,C587,E583,E586)</f>
        <v>578</v>
      </c>
      <c r="G587" s="83"/>
      <c r="H587" s="83"/>
      <c r="I587" s="84"/>
    </row>
    <row r="588" spans="1:9" x14ac:dyDescent="0.25">
      <c r="A588" s="9" t="s">
        <v>4</v>
      </c>
      <c r="B588" s="74">
        <v>43981</v>
      </c>
      <c r="C588" s="75"/>
      <c r="D588" s="75"/>
      <c r="E588" s="76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25">
      <c r="A589" s="9" t="s">
        <v>7</v>
      </c>
      <c r="B589" s="77"/>
      <c r="C589" s="78"/>
      <c r="D589" s="78"/>
      <c r="E589" s="78"/>
      <c r="F589" s="10">
        <v>1</v>
      </c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2</v>
      </c>
      <c r="G590" s="22"/>
      <c r="H590" s="22"/>
      <c r="I590" s="22" t="s">
        <v>59</v>
      </c>
    </row>
    <row r="591" spans="1:9" x14ac:dyDescent="0.25">
      <c r="A591" s="9" t="s">
        <v>5</v>
      </c>
      <c r="B591" s="79"/>
      <c r="C591" s="75"/>
      <c r="D591" s="75"/>
      <c r="E591" s="75"/>
      <c r="F591" s="17">
        <v>1</v>
      </c>
      <c r="G591" s="18"/>
      <c r="H591" s="18"/>
      <c r="I591" s="18" t="s">
        <v>60</v>
      </c>
    </row>
    <row r="592" spans="1:9" x14ac:dyDescent="0.25">
      <c r="A592" s="9" t="s">
        <v>16</v>
      </c>
      <c r="B592" s="30"/>
      <c r="C592" s="16"/>
      <c r="D592" s="16"/>
      <c r="E592" s="16"/>
      <c r="F592" s="17">
        <v>2</v>
      </c>
      <c r="G592" s="18"/>
      <c r="H592" s="18"/>
      <c r="I592" s="18"/>
    </row>
    <row r="593" spans="1:9" ht="15" customHeight="1" x14ac:dyDescent="0.25">
      <c r="A593" s="9" t="s">
        <v>6</v>
      </c>
      <c r="B593" s="79"/>
      <c r="C593" s="75"/>
      <c r="D593" s="75"/>
      <c r="E593" s="75"/>
      <c r="F593" s="10">
        <v>1</v>
      </c>
      <c r="G593" s="80" t="s">
        <v>93</v>
      </c>
      <c r="H593" s="81"/>
      <c r="I593" s="82"/>
    </row>
    <row r="594" spans="1:9" x14ac:dyDescent="0.25">
      <c r="A594" s="12" t="s">
        <v>17</v>
      </c>
      <c r="B594" s="34"/>
      <c r="C594" s="16"/>
      <c r="D594" s="16"/>
      <c r="E594" s="16"/>
      <c r="F594" s="10">
        <v>2</v>
      </c>
      <c r="G594" s="80"/>
      <c r="H594" s="81"/>
      <c r="I594" s="82"/>
    </row>
    <row r="595" spans="1:9" x14ac:dyDescent="0.25">
      <c r="A595" s="14" t="s">
        <v>8</v>
      </c>
      <c r="B595" s="85"/>
      <c r="C595" s="78"/>
      <c r="D595" s="78"/>
      <c r="E595" s="86"/>
      <c r="F595" s="10">
        <v>1</v>
      </c>
      <c r="G595" s="80"/>
      <c r="H595" s="81"/>
      <c r="I595" s="82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1</v>
      </c>
      <c r="G596" s="81"/>
      <c r="H596" s="81"/>
      <c r="I596" s="82"/>
    </row>
    <row r="597" spans="1:9" ht="13.5" customHeight="1" x14ac:dyDescent="0.25">
      <c r="A597" s="12" t="s">
        <v>46</v>
      </c>
      <c r="B597" s="39" t="s">
        <v>50</v>
      </c>
      <c r="C597" s="56">
        <v>1</v>
      </c>
      <c r="D597" s="56"/>
      <c r="E597" s="56" t="s">
        <v>49</v>
      </c>
      <c r="F597" s="24">
        <v>1</v>
      </c>
      <c r="G597" s="81"/>
      <c r="H597" s="81"/>
      <c r="I597" s="82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1</v>
      </c>
      <c r="G598" s="81"/>
      <c r="H598" s="81"/>
      <c r="I598" s="82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SUM(F601:F602)</f>
        <v>2</v>
      </c>
      <c r="G599" s="81"/>
      <c r="H599" s="81"/>
      <c r="I599" s="82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98</v>
      </c>
      <c r="G600" s="81"/>
      <c r="H600" s="81"/>
      <c r="I600" s="82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1</v>
      </c>
      <c r="G601" s="81"/>
      <c r="H601" s="81"/>
      <c r="I601" s="82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81"/>
      <c r="H602" s="81"/>
      <c r="I602" s="82"/>
    </row>
    <row r="603" spans="1:9" ht="13.5" customHeight="1" x14ac:dyDescent="0.25">
      <c r="A603" s="18" t="s">
        <v>43</v>
      </c>
      <c r="B603" s="42"/>
      <c r="C603" s="43"/>
      <c r="D603" s="43"/>
      <c r="E603" s="44">
        <v>5</v>
      </c>
      <c r="F603" s="19">
        <v>2</v>
      </c>
      <c r="G603" s="81"/>
      <c r="H603" s="81"/>
      <c r="I603" s="82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</v>
      </c>
      <c r="G604" s="81"/>
      <c r="H604" s="81"/>
      <c r="I604" s="82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>
        <v>0</v>
      </c>
      <c r="G605" s="81"/>
      <c r="H605" s="81"/>
      <c r="I605" s="82"/>
    </row>
    <row r="606" spans="1:9" ht="13.5" customHeight="1" x14ac:dyDescent="0.25">
      <c r="A606" s="18" t="s">
        <v>52</v>
      </c>
      <c r="B606"/>
      <c r="E606" s="54">
        <v>0</v>
      </c>
      <c r="F606" s="18">
        <v>1</v>
      </c>
      <c r="G606" s="81"/>
      <c r="H606" s="81"/>
      <c r="I606" s="82"/>
    </row>
    <row r="607" spans="1:9" x14ac:dyDescent="0.25">
      <c r="A607" s="12" t="s">
        <v>37</v>
      </c>
      <c r="B607" s="36"/>
      <c r="C607" s="13">
        <v>252</v>
      </c>
      <c r="D607" s="13">
        <v>512</v>
      </c>
      <c r="E607" s="18"/>
      <c r="F607" s="15">
        <f>SUM(D607,F589:F595,C597,F597,F598,F600,E607,F603:F606,C607,E603,E606)</f>
        <v>885</v>
      </c>
      <c r="G607" s="83"/>
      <c r="H607" s="83"/>
      <c r="I607" s="84"/>
    </row>
    <row r="608" spans="1:9" x14ac:dyDescent="0.25">
      <c r="A608" s="9" t="s">
        <v>4</v>
      </c>
      <c r="B608" s="74">
        <v>43982</v>
      </c>
      <c r="C608" s="75"/>
      <c r="D608" s="75"/>
      <c r="E608" s="76"/>
      <c r="F608" s="9" t="s">
        <v>9</v>
      </c>
      <c r="G608" s="11" t="s">
        <v>11</v>
      </c>
      <c r="H608" s="9"/>
      <c r="I608" s="9" t="s">
        <v>45</v>
      </c>
    </row>
    <row r="609" spans="1:9" x14ac:dyDescent="0.25">
      <c r="A609" s="9" t="s">
        <v>7</v>
      </c>
      <c r="B609" s="77"/>
      <c r="C609" s="78"/>
      <c r="D609" s="78"/>
      <c r="E609" s="78"/>
      <c r="F609" s="10"/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/>
      <c r="G610" s="22"/>
      <c r="H610" s="22"/>
      <c r="I610" s="22" t="s">
        <v>59</v>
      </c>
    </row>
    <row r="611" spans="1:9" x14ac:dyDescent="0.25">
      <c r="A611" s="9" t="s">
        <v>5</v>
      </c>
      <c r="B611" s="79"/>
      <c r="C611" s="75"/>
      <c r="D611" s="75"/>
      <c r="E611" s="75"/>
      <c r="F611" s="17"/>
      <c r="G611" s="18"/>
      <c r="H611" s="18"/>
      <c r="I611" s="18" t="s">
        <v>60</v>
      </c>
    </row>
    <row r="612" spans="1:9" x14ac:dyDescent="0.25">
      <c r="A612" s="9" t="s">
        <v>16</v>
      </c>
      <c r="B612" s="30"/>
      <c r="C612" s="16"/>
      <c r="D612" s="16"/>
      <c r="E612" s="16"/>
      <c r="F612" s="17"/>
      <c r="G612" s="18"/>
      <c r="H612" s="18"/>
      <c r="I612" s="18"/>
    </row>
    <row r="613" spans="1:9" ht="15" customHeight="1" x14ac:dyDescent="0.25">
      <c r="A613" s="9" t="s">
        <v>6</v>
      </c>
      <c r="B613" s="79"/>
      <c r="C613" s="75"/>
      <c r="D613" s="75"/>
      <c r="E613" s="75"/>
      <c r="F613" s="10"/>
      <c r="G613" s="80" t="s">
        <v>92</v>
      </c>
      <c r="H613" s="81"/>
      <c r="I613" s="82"/>
    </row>
    <row r="614" spans="1:9" x14ac:dyDescent="0.25">
      <c r="A614" s="12" t="s">
        <v>17</v>
      </c>
      <c r="B614" s="34"/>
      <c r="C614" s="16"/>
      <c r="D614" s="16"/>
      <c r="E614" s="16"/>
      <c r="F614" s="10"/>
      <c r="G614" s="80"/>
      <c r="H614" s="81"/>
      <c r="I614" s="82"/>
    </row>
    <row r="615" spans="1:9" x14ac:dyDescent="0.25">
      <c r="A615" s="14" t="s">
        <v>8</v>
      </c>
      <c r="B615" s="85"/>
      <c r="C615" s="78"/>
      <c r="D615" s="78"/>
      <c r="E615" s="86"/>
      <c r="F615" s="10"/>
      <c r="G615" s="80"/>
      <c r="H615" s="81"/>
      <c r="I615" s="82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/>
      <c r="G616" s="81"/>
      <c r="H616" s="81"/>
      <c r="I616" s="82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/>
      <c r="G617" s="81"/>
      <c r="H617" s="81"/>
      <c r="I617" s="82"/>
    </row>
    <row r="618" spans="1:9" ht="13.5" customHeight="1" x14ac:dyDescent="0.25">
      <c r="A618" s="12" t="s">
        <v>46</v>
      </c>
      <c r="B618" s="39" t="s">
        <v>50</v>
      </c>
      <c r="C618" s="56"/>
      <c r="D618" s="56"/>
      <c r="E618" s="56" t="s">
        <v>49</v>
      </c>
      <c r="F618" s="45"/>
      <c r="G618" s="81"/>
      <c r="H618" s="81"/>
      <c r="I618" s="82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/>
      <c r="G619" s="81"/>
      <c r="H619" s="81"/>
      <c r="I619" s="82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/>
      <c r="G620" s="81"/>
      <c r="H620" s="81"/>
      <c r="I620" s="82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/>
      <c r="G621" s="81"/>
      <c r="H621" s="81"/>
      <c r="I621" s="82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/>
      <c r="G622" s="81"/>
      <c r="H622" s="81"/>
      <c r="I622" s="82"/>
    </row>
    <row r="623" spans="1:9" ht="13.5" customHeight="1" x14ac:dyDescent="0.25">
      <c r="A623" s="18" t="s">
        <v>43</v>
      </c>
      <c r="B623" s="42"/>
      <c r="C623" s="43"/>
      <c r="D623" s="43"/>
      <c r="E623" s="44"/>
      <c r="F623" s="19"/>
      <c r="G623" s="81"/>
      <c r="H623" s="81"/>
      <c r="I623" s="82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/>
      <c r="G624" s="81"/>
      <c r="H624" s="81"/>
      <c r="I624" s="82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81"/>
      <c r="H625" s="81"/>
      <c r="I625" s="82"/>
    </row>
    <row r="626" spans="1:12" ht="13.5" customHeight="1" x14ac:dyDescent="0.25">
      <c r="A626" s="18" t="s">
        <v>52</v>
      </c>
      <c r="B626"/>
      <c r="E626" s="54"/>
      <c r="F626" s="18"/>
      <c r="G626" s="81"/>
      <c r="H626" s="81"/>
      <c r="I626" s="82"/>
    </row>
    <row r="627" spans="1:12" x14ac:dyDescent="0.25">
      <c r="A627" s="12" t="s">
        <v>37</v>
      </c>
      <c r="B627" s="36"/>
      <c r="C627" s="13"/>
      <c r="D627" s="13"/>
      <c r="E627" s="18"/>
      <c r="F627" s="15">
        <f>SUM(F609:F626,E623,E627,C627:E627,E626,C618)</f>
        <v>0</v>
      </c>
      <c r="G627" s="83"/>
      <c r="H627" s="83"/>
      <c r="I627" s="84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371</v>
      </c>
      <c r="B630" s="38">
        <f>SUM(F9,F29,F49,F69,F89,F109,F129,F149,F169,F189,F209,F229,F249,F269,F589,F569,F549,F529,F509,F489,F469,F449,F429,F409,F389,F369,F349,F329,F309,F289,F609)</f>
        <v>30</v>
      </c>
      <c r="C630" s="21">
        <f>SUM(F11,F31,F51,F70,F90,F111,F131,F151,F171,F191,F211,F231,F251,F271,F591,F571,F551,F531,F511,F491,F471,F451,F431,F411,F391,F371,F351,F331,F311,F291,F611)</f>
        <v>34</v>
      </c>
      <c r="D630" s="21">
        <f>SUM(F13,F33,F53,F73,F93,F113,F133,F153,F173,F193,F213,F233,F253,F273,F593,F573,F553,F533,F513,F493,F473,F453,F433,F413,F393,F373,F353,F333,F313,F293,F613)</f>
        <v>30</v>
      </c>
      <c r="E630" s="21">
        <f>SUM(F15,F35,F55,F75,F95,F115,F135,F155,F175,F195,F215,F235,F255,F275,F595,F575,F555,F535,F515,F495,F475,F455,F435,F415,F395,F375,F355,F335,F315,F295,F615)</f>
        <v>19</v>
      </c>
      <c r="F630" s="27">
        <f>SUM(B630,C630,D630,E630,C632,A635)</f>
        <v>173</v>
      </c>
      <c r="G630" s="28">
        <f>SUM(F10,F30,F50,F70,F90,F110,F130,F150,F170,F190,F210,F230,F250,F270,F290,F310,F330,F350,F370,F390,F410,F430,F450,F470,F490,F510,F530,F550,F570,F590,F610)</f>
        <v>86</v>
      </c>
      <c r="H630" s="28">
        <f>SUM(F12,F32,F52,F72,F92,F112,F132,F152,F172,F192,F212,F232,F252,F272,F292,F312,F572,F592,F552,F532,F512,F492,F472,F452,F432,F412,F392,F374,F352,F332,F612)</f>
        <v>86</v>
      </c>
      <c r="I630" s="28">
        <f>SUM(F314,F294,F274,F254,F234,F214,F194,F174,F154,F134,F114,F94,F74,F54,F34,F14,F594,F574,F554,F534,F514,F494,F474,F454,F432,F414,F394,F374,F354,F334,F614)</f>
        <v>86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2721</v>
      </c>
      <c r="K630" s="28">
        <f>SUM(G630,H630,I630,H632,B635,C635)</f>
        <v>2662</v>
      </c>
      <c r="L630" s="19">
        <f>SUM(F22,F42,F62,F82,F102,F122,F142,F162,F182,F202,F222,F242,F262,F282,F302,F322,F342,F362,F382,F402,F422,F442,F462,F482,F502,F522,F542,F562,F582,F602,F622)</f>
        <v>30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21117</v>
      </c>
      <c r="B632" s="40">
        <f>SUM(F16,F36,F56,F76,F96,F116,F136,F156,F176,F196,F216,F236,F256,F276,F296,F316,F336,F356,F376,F396,F416,F436,F456,F476,F496,F516,F536,F556,F576,F596,F616)</f>
        <v>30</v>
      </c>
      <c r="C632" s="19">
        <f>SUM(F17,F37,F57,F77,F97,F117,F137,F157,F177,F197,F217,F237,F257,F277,F297,F317,F337,F357,F377,F397,F417,F437,F457,F477,F497,F517,F537,F557,F577,F598,F617)</f>
        <v>30</v>
      </c>
      <c r="D632" s="19">
        <f>SUM(F23,F43,F63,F83,F103,F123,F143,F163,F183,F203,F223,F243,F263,F283,F303,F323,F343,F363,F383,F403,F423,F443,F463,F483,F503,F523,F543,F563,F583,F603,F623)</f>
        <v>83</v>
      </c>
      <c r="E632" s="18">
        <f>SUM(F24,F44,F64,F84,F104,F124,F144,F164,F184,F204,F224,F244,F264,F284,F304,F324,F344,F364,F384,F404,F424,F444,F464,F484,F504,F524,F544,F564,F584,F604,F624)</f>
        <v>83</v>
      </c>
      <c r="F632" s="18">
        <f>SUM(F25,F45,F65,F85,F105,F125,F145,F165,F185,F205,F225,F245,F265,F285,F305,F325,F345,F365,F385,F405,F425,F445,F465,F485,F505,F525,F545,F565,F585,F605,F625)</f>
        <v>4</v>
      </c>
      <c r="G632" s="19">
        <f>SUM(F19,F39,F59,F79,F99,F119,F139,F159,F179,F199,F219,F239,F259,F279,F299,F319,F339,F359,F379,F399,F419,F439,F459,F479,F499,F519,F539,F559,F579,F599,F619)</f>
        <v>86</v>
      </c>
      <c r="H632" s="19">
        <f>SUM(F20,F40,F60,F80,F100,F120,F140,F160,F180,F200,F220,F240,F260,F280,F300,F320,F340,F360,F380,F400,F420,F440,F460,F480,F500,F520,F540,F560,F580,F600,F620)</f>
        <v>2317</v>
      </c>
      <c r="I632" s="18">
        <f>SUM(H8,H28,H48,H68,H88,H108,H128,H148,H168,H188,H208,H228,H248,H268,H288,H308,H328,H348,H368,H388,H408,H428,H448,H468,H488,H508,H528,H548,H568,H588,H608)</f>
        <v>120</v>
      </c>
      <c r="J632" s="18">
        <f>SUM(D27,D47,D67,D87,D107,D126,D147,D166,D187,D207,D227,D247,D267,D287,D307,D327,D347,D367,D387,D407,D427,D447,D467,D487,D507,D527,D547,D567,D587,D607,D627)</f>
        <v>10253</v>
      </c>
      <c r="K632" s="19">
        <f>SUM(B632,G632)</f>
        <v>116</v>
      </c>
      <c r="L632" s="19">
        <f>SUM(F21,F41,F61,F81,F101,F121,F141,F161,F181,F201,F221,F241,F261,F281,F301,F321,F341,F361,F381,F401,F421,F441,F461,F481,F501,F521,F541,F561,F581,F601,F621)</f>
        <v>56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30</v>
      </c>
      <c r="B635" s="39">
        <f>SUM(C618,C597,C578,C558,C538,C518,C498,C478,C458,C438,C418,C398,C378,C358,C338,C318,C298,C278,C258,C238,C218,C198,C178,C158,C138,C118,C98,C78,C58,C38,C18)</f>
        <v>23</v>
      </c>
      <c r="C635" s="19">
        <f>SUM(F26,F46,F66,F86,F106,F126,F146,F166,F186,F206,F226,F246,F266,F286,F306,F326,F346,F366,F386,F406,F426,F446,F466,F486,F506,F526,F546,F566,F586,F606,F626)</f>
        <v>64</v>
      </c>
      <c r="D635" s="18">
        <f>SUM(C627,C607,C587,C567,C547,C527,C487,C467,C447,C427,C407,C387,C367,C347,C327,C307,C287,C267,C247,C227,C207,C187,C167,C147,C127,C107,C87,C67,C47,C27)</f>
        <v>5138</v>
      </c>
      <c r="E635" s="18">
        <f>SUM(E603,E623,E583,E563,E543,E523,E503,E483,E463,E443,E423,E403,E383,E363,E343,E323,E303,E283,E263,E223,E243,E203,E183,E163,E143,E123,E103,E83,E63,E43,E23)</f>
        <v>148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2020-07-01T13:58:19Z</dcterms:modified>
</cp:coreProperties>
</file>