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https://d.docs.live.net/66566aa8e7365185/God's Love International/Ministry Reports 2023/"/>
    </mc:Choice>
  </mc:AlternateContent>
  <xr:revisionPtr revIDLastSave="708" documentId="8_{8665D0E4-4EB1-4191-8671-2939CC4F2074}" xr6:coauthVersionLast="47" xr6:coauthVersionMax="47" xr10:uidLastSave="{9EB5935F-3C3C-475B-A0DC-346AC7651572}"/>
  <bookViews>
    <workbookView xWindow="-108" yWindow="-108" windowWidth="23256" windowHeight="12456" xr2:uid="{00000000-000D-0000-FFFF-FFFF00000000}"/>
  </bookViews>
  <sheets>
    <sheet name="Sheet1" sheetId="1" r:id="rId1"/>
    <sheet name="Sheet3" sheetId="3" r:id="rId2"/>
    <sheet name="Sheet2" sheetId="2" r:id="rId3"/>
  </sheet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649" i="1" l="1"/>
  <c r="C661" i="1"/>
  <c r="F271" i="1"/>
  <c r="F322" i="1"/>
  <c r="F145" i="1"/>
  <c r="F124" i="1"/>
  <c r="F91" i="1"/>
  <c r="F565" i="1"/>
  <c r="F574" i="1"/>
  <c r="F418" i="1"/>
  <c r="F397" i="1"/>
  <c r="F103" i="1"/>
  <c r="F523" i="1"/>
  <c r="F481" i="1"/>
  <c r="F112" i="1"/>
  <c r="F607" i="1"/>
  <c r="F82" i="1"/>
  <c r="F49" i="1"/>
  <c r="F616" i="1"/>
  <c r="F448" i="1"/>
  <c r="F376" i="1"/>
  <c r="F385" i="1"/>
  <c r="F427" i="1"/>
  <c r="F280" i="1"/>
  <c r="F217" i="1"/>
  <c r="L663" i="1"/>
  <c r="L661" i="1"/>
  <c r="G663" i="1"/>
  <c r="F595" i="1"/>
  <c r="F658" i="1"/>
  <c r="F532" i="1"/>
  <c r="F238" i="1"/>
  <c r="F196" i="1"/>
  <c r="F364" i="1"/>
  <c r="F28" i="1"/>
  <c r="F628" i="1"/>
  <c r="F355" i="1"/>
  <c r="F229" i="1"/>
  <c r="F301" i="1"/>
  <c r="F166" i="1"/>
  <c r="F439" i="1"/>
  <c r="F313" i="1"/>
  <c r="F208" i="1"/>
  <c r="F175" i="1"/>
  <c r="F133" i="1"/>
  <c r="F666" i="1"/>
  <c r="H663" i="1"/>
  <c r="C666" i="1"/>
  <c r="G661" i="1"/>
  <c r="H661" i="1"/>
  <c r="I661" i="1"/>
  <c r="B666" i="1"/>
  <c r="K661" i="1"/>
  <c r="F663" i="1"/>
  <c r="D663" i="1"/>
  <c r="E663" i="1"/>
  <c r="B661" i="1"/>
  <c r="D661" i="1"/>
  <c r="E661" i="1"/>
  <c r="C663" i="1"/>
  <c r="A666" i="1"/>
  <c r="F661" i="1"/>
  <c r="A663" i="1"/>
  <c r="F637" i="1"/>
  <c r="F553" i="1"/>
  <c r="F511" i="1"/>
  <c r="F490" i="1"/>
  <c r="F469" i="1"/>
  <c r="F406" i="1"/>
  <c r="F259" i="1"/>
  <c r="F154" i="1"/>
  <c r="F70" i="1"/>
  <c r="F40" i="1"/>
  <c r="F334" i="1"/>
  <c r="F292" i="1"/>
  <c r="F250" i="1"/>
  <c r="F187" i="1"/>
  <c r="F460" i="1"/>
  <c r="F61" i="1"/>
  <c r="F586" i="1"/>
  <c r="F544" i="1"/>
  <c r="J661" i="1"/>
  <c r="F502" i="1"/>
  <c r="F19" i="1"/>
  <c r="E666" i="1"/>
  <c r="D666" i="1"/>
  <c r="I663" i="1"/>
  <c r="J663" i="1"/>
  <c r="B663" i="1"/>
  <c r="K663" i="1"/>
  <c r="A661" i="1"/>
</calcChain>
</file>

<file path=xl/sharedStrings.xml><?xml version="1.0" encoding="utf-8"?>
<sst xmlns="http://schemas.openxmlformats.org/spreadsheetml/2006/main" count="1140" uniqueCount="96">
  <si>
    <t>God’s Love International</t>
  </si>
  <si>
    <t>ron@godsloveinternational.com</t>
  </si>
  <si>
    <t xml:space="preserve"> Date:</t>
  </si>
  <si>
    <t>Totals</t>
  </si>
  <si>
    <t xml:space="preserve"># Of Staff: </t>
  </si>
  <si>
    <t>Ron</t>
  </si>
  <si>
    <t>Youth Breakfast:</t>
  </si>
  <si>
    <t xml:space="preserve">Names: </t>
  </si>
  <si>
    <t>Adult Breakfast</t>
  </si>
  <si>
    <t xml:space="preserve">Youth Lunch: </t>
  </si>
  <si>
    <t xml:space="preserve"> </t>
  </si>
  <si>
    <t>Adult  Lunch</t>
  </si>
  <si>
    <t>Youth Dinner :</t>
  </si>
  <si>
    <t>Adult  Dinner</t>
  </si>
  <si>
    <t>HW 1st :</t>
  </si>
  <si>
    <t>Y Door Count</t>
  </si>
  <si>
    <t>Y Counsel</t>
  </si>
  <si>
    <t>GED</t>
  </si>
  <si>
    <t>Adult</t>
  </si>
  <si>
    <t xml:space="preserve">Youth </t>
  </si>
  <si>
    <t>Adult Door Count</t>
  </si>
  <si>
    <t>A Counsel</t>
  </si>
  <si>
    <t>Male</t>
  </si>
  <si>
    <t>Female</t>
  </si>
  <si>
    <t>Shelter</t>
  </si>
  <si>
    <t>Food Bank</t>
  </si>
  <si>
    <t>Clothing Bank</t>
  </si>
  <si>
    <t>Social Media Touches</t>
  </si>
  <si>
    <t xml:space="preserve">Misc. Bathroom, phone , pop in </t>
  </si>
  <si>
    <t>Totaled Served</t>
  </si>
  <si>
    <t>`</t>
  </si>
  <si>
    <t xml:space="preserve">Totals  Meals </t>
  </si>
  <si>
    <t>Breakfast</t>
  </si>
  <si>
    <t>Lunch</t>
  </si>
  <si>
    <t>Dinner</t>
  </si>
  <si>
    <t>HW 1St</t>
  </si>
  <si>
    <t xml:space="preserve">T Y Served </t>
  </si>
  <si>
    <t xml:space="preserve">SK Breakfast </t>
  </si>
  <si>
    <t>Sk Lunch</t>
  </si>
  <si>
    <t>Sk Dinner</t>
  </si>
  <si>
    <t>Service</t>
  </si>
  <si>
    <t>T A Served</t>
  </si>
  <si>
    <t>Total Served</t>
  </si>
  <si>
    <t>Y D Count</t>
  </si>
  <si>
    <t>`YC</t>
  </si>
  <si>
    <t>A D Count</t>
  </si>
  <si>
    <t>AC</t>
  </si>
  <si>
    <t>Staff</t>
  </si>
  <si>
    <t>Bible Study</t>
  </si>
  <si>
    <t>Door Count</t>
  </si>
  <si>
    <t>m</t>
  </si>
  <si>
    <t>GED Y</t>
  </si>
  <si>
    <t>GED A</t>
  </si>
  <si>
    <t>Misc</t>
  </si>
  <si>
    <t>Prayer</t>
  </si>
  <si>
    <t>Animals</t>
  </si>
  <si>
    <t>Name:</t>
  </si>
  <si>
    <t>,</t>
  </si>
  <si>
    <t xml:space="preserve">Hunter </t>
  </si>
  <si>
    <t>930 W 2nd Ave</t>
  </si>
  <si>
    <t>Spokane WA 99201</t>
  </si>
  <si>
    <t>509-455-3631or Cell 509-312-9875</t>
  </si>
  <si>
    <t xml:space="preserve">  </t>
  </si>
  <si>
    <t xml:space="preserve"> Ron</t>
  </si>
  <si>
    <t xml:space="preserve"> Names</t>
  </si>
  <si>
    <t xml:space="preserve">Talk or Event: Prayed/Feed Animals/ Do you Trust YHWH with all your, heart, soul, mind and strength?  /  update minsitry numbers/Made Prayer Video/ No Love Feast as I am Fasting/ No Eucharist no particpants/ 2 Kings 19:1-37/Took Dogs for a walk /Steak Fajtas for dinner / prayed prayed prayed prayed </t>
  </si>
  <si>
    <t>Talk or Event: prayed/2 Kings 19:1-37/Set to post at midnight /took care the animals /Made Verse of the Day and Preayer of the day videos and posted them/Cleaned up Kitchen made coffee and set up the breakfasr/cleaned fish tank/ /2 Kings 20:1-21/  Cleaned Ministry Building/ Hamburgers for Dinner/Deep Cleaned HQ/Made - for dinner / prayed prayed prayed Prayed</t>
  </si>
  <si>
    <t xml:space="preserve">Talk or Event: prayedl/2 Kings 20:1-21 /took care the animals /Cereal and Bagels  for breakfast/Made Verse of the Day and Prayer of the day videos and posted them / Called Doug to make arrangments to fix teh breaks on teh truck / Avista called and they are being very gracious allowing me to pay 500 of the back due to stay off discionnection and givening me until teh 1st of march to come up with the rest of the funds/ Tuna Sandiwches for lunch/ Tuna Helper and Birthday Cake for Marlina i for  dinner/2  Kings 21:1-26/Called Shannon Duncan with with Healthcare for Homelss Vet regarding a COC leter and to see if we can partner with CMIS data entery / Receiveed a (3) day notice to pay or vacte ffrom the property Manager Christopher Green- Composed email to Bree Black, Owner, Christopher Green, James Black, and our board asking for extentionto the end of Febraury to pay teh lease and excute the purchase and sell agreement/ Shannon Duncan Callled and said tehy do not work with the CIty CMIS it woiudl be better to partner with Good Will SSVF progamr Chrsit McKinney ios is the porgram Director Called and left a message with him  Cleaned Shelter/Prayed, prayed , prayed. prayed for protect of teh minsitry our Family, and for funding of the ministry ASAP </t>
  </si>
  <si>
    <t>Talk or Event:  Prayed/2 Kings 21:1-26/ updated minsitry numbers /made to monthly templates /Started working on monthly reports for Board Meeting  /Took Care of Animals/Made the New Months Spread Sheets-Ste up the front Desk for the Day/Received email from Christopher Greene asking fro proff of the grants in proceess- emailed them to the board and to Bree and James Blanck and Bree/ tired to binrg in the grabage dumpster back inside but to ice out had to leave it in teh parking lot- brought it in afte rI got back from Dougs  /Made Verse of the Day and Prayer of the Day videos and posted tehm / 2 Kings 22: 1-20/  Went to Dougs to do the breaks on the truck- right front wheel bearing was shot cause the break issues had to replace the wheel bearing the hub , the rotor and the the breaks it cost a toal of 490 dollar I was abow to place oll of teh parts 290 on our credit account at Napa- Need to pay the bill- Paid Rick Scully a 100 for doign teh work Doug did it as a favor / Cleaned HQ Ministry Building / Made Hamberhelper for dinner/ prayed/prayed/Prayed Prayed- we need a miracle, we need a miracle//</t>
  </si>
  <si>
    <t>Talk or Event:/ Prayes/2 Kings 22:1-20/update ministry numbers/feed animals /Made Verse of the Day and Prayer of teh Day Videos/ Worked on Monthly Reports/Praying Praying Praying Praying for a miracle bless on this Ministry/Cereal for breakfast/ Tuna Fish Sandwiches for Lunch/ Worked on Grants-Called SBA -800-827-5722 and emailed the answer email address / LO for Dinner for Dinner/2 Kings 23:1-43/Talked to James Black regarding turning over the keys On Saturday-informed him that we feel like we are supposed to stay and fight -that we are not going to turn over the keys as we want to hear what the grants say and we are still believing in a miracle from YHWH/ Jolie Knight stopped by and brought more Narc Can /cleaned HQ building/  Prayed Prayed Prayed Prayed</t>
  </si>
  <si>
    <t>Talk or Event:  Prayed/2 Kings 23:1-43/  updated ministry numbers /update ministry number for board meeting/ updated the Board Meeting agenda/Took Care of the Animals/Made Verse of the Day and Prayers of the day videos and posted them/ Fried Chicken from Roseours  / Hung out and Wacth TV until 20:00/2 Kings 24:1-20/Prayed Prayed Prayed Prayed</t>
  </si>
  <si>
    <t xml:space="preserve">Talk or Event:  Prayed  /2 Kings 24:1-20/ updated ministry numbers / posted on all Social Media/ Made Verse of the day and Prayer of teh Day videos and posted them / update ministry number for board meeting/ updated the Board Meeting agenda/Took Care of the Animals/Cereal and muffins fro breakfast/We are supposed to be out of the Building today as teh 3 day pay or vacte is up/ We are srtill praying for a miracle blessing from YHWH - I believe that we are being told to stay and YHWH Jireh is here with us. - The Board voted to stay and Pray for a Mirracle blessing from YHWH/All guest are out of teh building now as we do not want anyone forced out if they come to evict us/ 2 Kings 25:1-30 / Prayed </t>
  </si>
  <si>
    <t xml:space="preserve">Talk or Event: Prayed /2 Kings 25:1-30 /update on all social media/took care of the animals/Worked on the reports fro the Board meeting /Wrote upp the Bible Study Template for 1st and 2n Chronciles/Wrote up Back Ground of Chronicles for Wednesday post/Fellowship Serivce, Are you being Perfected in Christ/ eggs, bacon and cheese wraps for the Love Feast/Eucharist/ relaxed and NICS  / Hamburger Rice for Dinner/Back Ground on 1 Chronicles/prayed Prayed Prayed Prayed </t>
  </si>
  <si>
    <t xml:space="preserve">Talk or Event:  Prayed /Back Ground on 1 and 2 Chronciles  /set to post at midnitght/updated ministry numbers/Made Verse of the day and Prayer of he day videos and posted them/ Published the Book of 2 Kings / Bought Powerball ticket Jackpot is 747 Mil /Praying that YHWH will provide these to fund the ministry /Talked with Jerry yesterday he was goign to write a response letter to the termination of Lease that was given to us/  I am fasting this entire week-stopping the cycle of stress eating and giving all to YHWH /  Made Bible Study template for 1 and 2 Chroncles/ 1 Chronicles 1:1- / Prayed Prayed Prayed Prayed   </t>
  </si>
  <si>
    <t>Talk or Event: Prayed/Back Ground of 1 and 2nd Chronicles/ Made Verse of the Day and Prayer of teh Day Videos/ / Worked on Board Minutes and Reports for Saturdays's Board Meeting/I am still fasting/ Giving all to YHWH and praying for a Mircale/ Praying for YHWH to provide a miracle of rthe ministry we did nto win the 747 million dollar jack pot last night/ But we will not stop living for YHWH/ I believe He as a plan for us to Bring this Ministry world wide that all come back to the Body fo Christ and I must stay string and stay eeh corse/ YHWH will claim the Victory on this Building on this Block in htis City and Around the World/Completed the Annual Report for the Department of Charities/ Received letter from Jerry Rebutal on the termnation of Leaseand eviction notice/ Sent it off to Chris Greene got an immdeiate response to get out /   Prayed Prayed Prayed Prayed</t>
  </si>
  <si>
    <t xml:space="preserve">Talk or Event: Prayed/Back Ground on 1 Chronicles 1:1-54  /updated minsitry numbers /  /?Took care of the animals/Made Verse of the day and Prayer of the Day Videos/ Prayed Prayed Prayed Prayed about weathe I was supposed to pack up the Ministry to leave?/  2 Chronicles  2:1-55/ received email on Perdium Grants of 1,119,500 FAIN/Grant ID: GLIL760-3441-668-
PD-24 and the 75 Million Homeless shelter grant  need form SF424 completed and sent back Immedaitely completed them and sent them back/ Started packing and moving things to stroage Locker and setting up the truck to live in/Intake with SSVF Shane Dale for services/  Still fasting and praying praying Praying Praying  end 3 day full fast </t>
  </si>
  <si>
    <t>Talk or Event : Prayed /2 Chronicles 2:1-55/ Poated to website set to post at midnight/Worked on teh Board reports/ Cleaned the Kitchen Made Coffee / Made Verse of teh Day and prayer of the day Videos /1 Chroicles 3:1-3 /Prepared Sermon Notes for 1 Chronicles 3:1-24/ Worked on Grants 2023-02341 Case Management / and SSVF Grants submitted  /called Boast Mobile regarding mising calls and voice mails/Add Phnak Hearing app back on my phone to see if that help with problem with poor connections still having issues as the intake with Vetans Homeless service had to be done with speaker phone / In Take with Don Golisp-Veteran Homeless Serivce/  Costco runner for gas-kitty litter and Ice/Walked to drop of survey for the VA and teo gentlemand said that they would be here Monday to remove eveyhting, I infomed that they woudl not removed anything as we where not surrending teh keys as the process for teh unlawful deatner had not gone through and I have my rights to beard in Court/ and If I had to I would file restaring order against them/ they asked if I was ging back on my words and I said yes and they informed me that they have it all in writing and informed them so do I and they said the would be here on Monday with the polcie and I said that would be fine we will see them on Monday/  Fasting until Dinner /Hamburger Helper for dinner /prayed  prayed prayed prayed Fasting all this week</t>
  </si>
  <si>
    <t>Event or Talk of the Day : Prayed/received Emailed Bree Black requesting us out and they will be turing it and the swer off/ wrote draft and sent it to the Board to approve and Jerry Ressa and Janice Folland/updated ministry numbers/took care of the animals /Fasting /Made verse of the day and prayer videos and posted them/ 1 Chronicles 3:1-24/Drove to Pullmans for Olive's Surgery -picked up drove the Pullamsn Hospital satayed with him through Surgery/Sheba tried to run off at Campus had to full on talk her and I scrapped both hands/ and the drove back to campus and picked up jhis meds and StarDust-drove back to Spokane/sent rebuttle email from Pullman Hosptial/ /Finished intake with SFVV asked for teh newest letter from Breean Black sen it to them / Housing for Homeless vets called set up intake over the phone at 13:00 On onday/  Went to Rosuarers for medical supplies  for Oliver and some donuts/ Oicked up Mash Potatoes and Gravy fruit salad chees an Broccili soup for Oliver and I had Chicken for l Dinner/ Had a two and a half hour fellowship with Amanda Vaugh  who offered a place for all of our aniamsla nd myself tostay until I got on my feet/ What an aamazing bless ing/ Cleanned Shelter  /Prayed/ Prayed/ Prayed/ Prayed /</t>
  </si>
  <si>
    <t>Talk or Event:Prayed/1 Chronicles 3:1-24 / Worked on Ministry Numbers/Made Verse of teh day and Prayer of the Day Video and posted them/ Took care of the Animals/Cereal and Donuts for Breakfast/Board Meeting Jerry and Katie ressa came to explain why we should not close down/ board voted to stand firm/  1 Chronicles 4:1-43/ Took Oliver back to Pullaman /Very tired after trip to Pullman Chicken and fruit Salad for Dinner / Went to Trony and Amanda Vaugh for a Bible Study/ Prayed Prayed Prayed Prayed</t>
  </si>
  <si>
    <t xml:space="preserve">Talk or Event:  Prayed /Are You (1) in the Body of Christ Jesus?  / update Ministry Numbers/ Took Care of the Animals/MAde Prayer Video/1 Chronicles 4:1-43/ 1 Chronicles 5:1-26/ Fasting Day and Prayer / Completed the Biometrics form for my appointment on the 1st of March / Had a 3 Hours vist with Pastor Jet and we prayed together over minsitry it was beautiful Thank You Jesus for the annointing on the minsitry </t>
  </si>
  <si>
    <t>Talk or Event:  Prayer /1 Chronicles 5:1-26/  set to post at midnight/ updates ministry numbers/took care of the animals/Made Verse of the Day and Prayer of the Day Videos /Sandrah Rangel came by need here letter for Community Service-Printed it off for her/Checked on Status of Grants/Today is the day the LanLord wants us out-Praying that YHWH prevails/ 1 Chronicles 6:1-81/ Day 2 Of 40 Fasting I ate Dinner-that is when I was served-and when power was turned off in 175 /received notice to responsed to weather we want a unlawful detainer hearing we have until March 6th to respond/ Prayed Prayed Prayed Prayed</t>
  </si>
  <si>
    <t xml:space="preserve">Talk or Event: Prayed/Power if off in 175 and I was not able to use my Sleep Apnea Machine-did not sleep well/Prayed / 1 Chronicle 6:1-81/set to post at midnight on all social medica/updated ministry numbers/Made and Made Verse of the Day Video and Prayer of the Day Video/ Started working out program/ 1 hours of calistnitcs nmanaged 20 miutes on 1st  day / cleaned shelter/Called Avista to discuss power issue with 175- all of the bill was trnasfered back to the B;acks had to transfer it back to GLI so we can contue to pay the Bill.  /Laundry/I beleive that that power might be disciipline for not holding to the forty day full fast and listening to Satan that I can do a dinner to dinner fast/ restarteed 40 day fast  praying YHWH will have mercy on me. Forgive me of my disobediance and turn the power back on-  Hallaljuh the power is back on /Serve with notice that some one will be in to insoect on Thurday/ worked and submitted VA Grant for Case Managers GLIL760-5338-668-CM-24/Received and email regarding the Human Gathering- a group of 125 people that come together to express their ideas- need to havea linked in account and 4995- asked if teh fee could be waved/ Prayed/Prayed/Prayed/   Prayed / </t>
  </si>
  <si>
    <t>Talk or Event: Slept 8 hours straingt last night-I feel awesome/ 1 Chronicles 7:1-40 / update Ministry numbers/Made Verse of the day and Prayer of the Day videos and posted them/ cared for animals/ Day 2 of forty day fast/ day 2 of work out routine/Watched TV the rest fo the day/ reopened LinkedIn and Twitter Accounts/Checked on Name Change with teh VA and Phramcy on Missing Meds left voice mail for Pricay office on Name Change 509-434-7525- Phramacy is checking on why the are not mail to the correct address and will resned it /Applied for admission to the Human Gathering/  Kings 7:1-20 Prayed Prayed Prayed Prayed</t>
  </si>
  <si>
    <t xml:space="preserve">Talk or Event:  Prayer/Awake at midnight again-dozed and prayed until 4 wen I final got up/2 Chronicles  8:1-40 set to post at Midnight/ update Ministry numbers /Feed the animals/Made Verse of teh Day and Prayer of teh day Videos / Check on Mables's Visa still has Biometrics meeting the 1st of March/checked on grants / 1 Chronicles 9:1-44  Prayed Prayed Prayed Prayed  for a Miracle from YHWH Asked YHWH to help me fast this week  Day 3 of 40 day full fasting /LandLord is supposed to be in to check on the facility today/Worked on New Grant for Kampala for cultural exchange-and leaership building Due July 15th 40,000 Submitted for 40k / OP0009371
FY 2023 Notice of Funding Opportunity for NGO Programs Benefiting Refugees in Ethiopia and Kenya, Department of State Bureau of Population Refugees and Migration Due Marchj 24 submitted for 5 Million/ took grants.gov survey/ SFOP0009405 2023 Notice of Funding Opportunity for NGO programs in Tanzania and Uganda Department of State Bureau of Population Refugees and Migration/ Christopher Greene and Dustin Contractor did show up tried to convince me to leave-YHWH kept me calm and rational and allowed me to answer in a very professional manner and intelligently  answr all thier darts intend to up set me/   Praying Praying Praying Praying </t>
  </si>
  <si>
    <t xml:space="preserve">Talk or Event Prayer/Did not get to sleep until 22:00/ 1 Chronicles 9:1-44/ Updated ministry numbers/took care of all the animals /Made Vers of the day and Prayer of the day Videos/Called Riverside about W-2 so I cann finish my taxes and Mables Tazxes/1 Chronicles 10:1-14/ Daily work out /Issues with Linked in -emailed support/ Cleaned Shelter/Prayed Prayed Prayed Prayeed for answer prayer </t>
  </si>
  <si>
    <t xml:space="preserve">Talk or Event: Prayed/2 Chronicles 10:1-14 /Made Verse of the Day and Prayer of the day videos and posted them on Soical media /Day 5 of 40 day fast but I did eat last night /2 Chronicles 11:1-/Uruology appointment/ have an enlarged prostrate -Doc put me on Medication to shrink it and help with the swelling bladder//Worked Out today-went for 2 hours walk with the dogs it went really well/Went to Costco-and Walmart for Dog food and Fish Food/ DOL was closed and could not get Licnsed renewed/2 Hot dogs and one handful of chips for dinner /cleaned up the Kitchen/Prayed </t>
  </si>
  <si>
    <t xml:space="preserve">Talk or Event: Prayed/Is YHWH Prefecting You/update ministry numbers/Took Care of the animals/Made  Prayer of the day Video/ Day 6 of 40 day fast only eating at night if YHWH tells me to- I need to eat smaller portions when I do eat asking YHWH to help me with this/1 Chronicles 11:1-46 /Day of Rest- Took dogs a walk/  2 Hot dogs and one handful of chips for dinner /cleaned up the kitchen / Was sent a add  212 South Diviiosn Redemption Church Builind aking priice is 2 million but we could get it for 1.6 it is twice hte hsize of our current building with a full apaprtment for the fmaily. Oversize kitchen for the soup kitchen and a gym and sacntuary for sleeping / Asked the board if we should look into it and they all voted Yes/ Emailed Jmaes Black to see if he would be intersted in representing GLI/ Also emailed listing agent / prayed prayed prayed prayed </t>
  </si>
  <si>
    <t>Talk or Event: Prayed /update ministry numbers/Took Care of the animals/MadeVerse of teh day and Prayer Videos/1 Chronicles 11:1-44/C Coffe for breakfast/Prayed all day for miracle funding /Praying for a Miracle and praying about the possible new ministry building 212 S Division/ Started 7 day fast /Called Housing for Homelss Vet to see when Appointment is/ an d Jolele Our appoinbtment is on th e9th of March/   1 Chronicles 12:1-40  /Went and look at the Ministry Building  it is a lot bigger place and in the heart of teh homeless- at the heart of WHo YHWH wants touched/ Took lots of pictures/ It will need 24 hour prayer over that building to break Satan's Hold on the street Corner/ Financial it a way bigger risk and we really need YHWH to bless it/ It will need roof repair shortly and it need the tower and the bell to be repaired/ I really like the building and the mission field is huge there and YHWH if this is where You want GLI we accept Your assignment for us/ We accept the opporunityt o preach and teach Your world in the heart of the Sin going on/ Helpus drive Satan out help us to claim the area in Your Holy and Precious name/ Help us to casr all sin out of the area and claim victory for you/Dinner to Dinner Fast Blood Sugar was low 73 so made hot dogsd for dinner  prayed, prayed, prayed prayed</t>
  </si>
  <si>
    <t>Talk or Event:Prayed/took care of animals/Updated Ministry Numbers /1 Chronicles 12:1-40 / Made Verse of the Day and Prayer of the day Videos and posted them/Day fo fasting/Checked on Mable's Visa/Called  Housing for Honekess Vets about appointment is on the 23rd at 10 / Emailed Department of Commerce NOFA #MHU-2022-06 Vets &amp; Family Shelter Project -asking when we might hear somethign on teh grangts/ 1 Chronicles 13:1-14/Day of Fasting for Lunch/Day 8 of 40 Fasting  /cleaned up Ministry Building /Prayed Prayed Prayed Prayed</t>
  </si>
  <si>
    <t>Talk or Event: Prayer- / 1 Chronicles  13:1-14 /Set to post a midnight /updated ministry numbers /day 9 of 40 day fast Only eating dinner/Snow Shovel the driveway and the Sidewalks /Counseled and prayed for Dustin over the phone/ 1 Chronchincles 14:1-17/ Praying Praying Praying  / Prayed</t>
  </si>
  <si>
    <t>Talk or Event:  Prayed/update minsitry numbers/took care of thE animals/ Made Prayer and Verse of the Day Videos/Day 10 of 40day fast only eating when YHWH Directs me to eat /1 Chronicles 14:1-17/cleaned Mnistry Builing /Had Counseling appointment at the Housing for Homeless Vets / Went and took care of Ash and Claude/Had to overdraft teh checking account as I had to get gas/ 1 Chronicles 15:1-29/Hamburger Helper LO for dinner/Prayer session with Jonath and Timothy/ Cleaned Ministry/ Prayer</t>
  </si>
  <si>
    <t>Talk or Event:  Prayed/1 Chronicles 15:1-29/ updated minsitry numbers/took care of aniamls/Made Verse of he Day and Prayer of he day Videos and posted them/Day 11 of 40 fasting only eating when YHWH directs me to/Meeting with the Ligh House - to help set up live feeds for Andrea concert/Sermon Prep 1 Chronivles 15:1-29 Have you been cleansed of Your sins? /1 Chronicles 16:1-43/Went to VA I burned my back witht eh rice bag, picked up meds some of them and they now have place a do not mail on my medication so I will have to pick thme up at the phramcy from now on but it should stop teh problem of meds not being delivered/ Nichols with Privacy Office called to say that name change has taken affect in DOD system but not Deers they ahve to go to Fairchild AFB to make they change which should happen on Monday they will call me On Tuesdaya dn hopefully I can pick up new ID Card and then go to Drives License to get new ID / So I am ready for Bio meteric meeting on Wednesday  cleaned Minisstry Building/prayed prayed prayed prayed</t>
  </si>
  <si>
    <t>Talk or Event: Prayed/2 Chronicles 16:1-43/ updated ministry numbers/Took Care of Aninmals/Made Verse of the Daya nd Prayer of the day Video with Mable So awesome/ day 12 of 40 fasting  breakfast  / 1 Chronicles 17:1-27/I was able to get my linked in Account reestablished Took Care of Ash and Claude for Mo Fasting for Lunch / then just hung out/ Made Chicken for dinner/ Prayed/ Prayed /Prayed Prayed</t>
  </si>
  <si>
    <t xml:space="preserve">Talk or Event: Prayed / Updated ministry numbers/took care of animals/Made  Prayer of the Day Videos with Mable and posted them / Made Morning Coffee-Fastng -complete fast for as long as I can manage it /Do you Worship YHWH with all Your Heart, Soul, Minds and Strength?  /1 Chronicles 17:1-27 / Cleaned Center/ Day 13 of Fast now doing complete fast for as Long as I can /Shovels the side walks and the driveways of snow /  Prayed Prayed Prayed Prayed  1 st day of a complet fast </t>
  </si>
  <si>
    <t xml:space="preserve">Talk or  Event: Prayer/Updated Ministry numbers/Took Care of the Animals /1 CHronicles  17:1-27/  Day 14 of 40 Day Fast /Prayed Prayed Prayed Prayed /Counseled with Dustin Timons for 40 Minutes over teh phone/  Took care of Claude and Ash/1 Chronicles  18:1-17  /Completed Income Tax just need SSN for Mable/Called Mable regardnign Truck insurance - /  Cleaned up  Centered  /Prayed,   </t>
  </si>
  <si>
    <t>Talk or Event:Prayed/ Shoveled snow for 2.5 hours / 1  Chronciels  18:1-17/Took Care of the Animals/Day 14 of 40 day fast only eating when YHWH says I can //Made Verse of the Day and Prayer for the dayVideos /1 Chronicles  19:1-19/Called teh Phramacy about teh Ozempic again/ emailed geico about coverage for teh truck/ Went to off Broadway to help set up for Concert on teh 5th   Cleaned Clenaed/ cleaned up Kitchen made coffee for the morning/ Prayed Prayed Prayed Prayed/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</si>
</sst>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4"/>
      <color rgb="FF0070C0"/>
      <name val="Calibri"/>
      <family val="2"/>
      <scheme val="minor"/>
    </font>
    <font>
      <u/>
      <sz val="11"/>
      <color theme="10"/>
      <name val="Calibri"/>
      <family val="2"/>
      <scheme val="minor"/>
    </font>
  </fonts>
  <fills count="2">
    <fill>
      <patternFill patternType="none"/>
    </fill>
    <fill>
      <patternFill patternType="gray125"/>
    </fill>
  </fills>
  <borders count="57">
    <border>
      <left/>
      <right/>
      <top/>
      <bottom/>
      <diagonal/>
    </border>
    <border>
      <left style="medium">
        <color rgb="FF0070C0"/>
      </left>
      <right/>
      <top/>
      <bottom/>
      <diagonal/>
    </border>
    <border>
      <left/>
      <right style="medium">
        <color rgb="FF0070C0"/>
      </right>
      <top/>
      <bottom/>
      <diagonal/>
    </border>
    <border>
      <left style="medium">
        <color rgb="FF0070C0"/>
      </left>
      <right/>
      <top style="thin">
        <color theme="3" tint="0.39997558519241921"/>
      </top>
      <bottom style="thin">
        <color theme="3" tint="0.39997558519241921"/>
      </bottom>
      <diagonal/>
    </border>
    <border>
      <left/>
      <right/>
      <top style="thin">
        <color theme="3" tint="0.39997558519241921"/>
      </top>
      <bottom/>
      <diagonal/>
    </border>
    <border>
      <left/>
      <right style="medium">
        <color rgb="FF0070C0"/>
      </right>
      <top style="thin">
        <color theme="3" tint="0.39997558519241921"/>
      </top>
      <bottom/>
      <diagonal/>
    </border>
    <border>
      <left style="medium">
        <color rgb="FF0070C0"/>
      </left>
      <right/>
      <top/>
      <bottom style="double">
        <color theme="3" tint="0.39997558519241921"/>
      </bottom>
      <diagonal/>
    </border>
    <border>
      <left/>
      <right/>
      <top/>
      <bottom style="double">
        <color theme="3" tint="0.39997558519241921"/>
      </bottom>
      <diagonal/>
    </border>
    <border>
      <left/>
      <right style="medium">
        <color rgb="FF0070C0"/>
      </right>
      <top/>
      <bottom style="double">
        <color theme="3" tint="0.3999755851924192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bottom style="thin">
        <color theme="1"/>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right style="medium">
        <color theme="4" tint="-0.249977111117893"/>
      </right>
      <top/>
      <bottom/>
      <diagonal/>
    </border>
    <border>
      <left style="medium">
        <color theme="4" tint="-0.249977111117893"/>
      </left>
      <right/>
      <top/>
      <bottom style="medium">
        <color theme="4" tint="-0.249977111117893"/>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thin">
        <color theme="1"/>
      </left>
      <right style="thin">
        <color indexed="64"/>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theme="1"/>
      </top>
      <bottom/>
      <diagonal/>
    </border>
    <border>
      <left/>
      <right style="thin">
        <color indexed="64"/>
      </right>
      <top/>
      <bottom style="thin">
        <color theme="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style="thin">
        <color theme="1"/>
      </right>
      <top/>
      <bottom/>
      <diagonal/>
    </border>
    <border>
      <left/>
      <right style="thin">
        <color theme="1"/>
      </right>
      <top style="thin">
        <color theme="1"/>
      </top>
      <bottom/>
      <diagonal/>
    </border>
  </borders>
  <cellStyleXfs count="2">
    <xf numFmtId="0" fontId="0" fillId="0" borderId="0"/>
    <xf numFmtId="0" fontId="2" fillId="0" borderId="0" applyNumberFormat="0" applyFill="0" applyBorder="0" applyAlignment="0" applyProtection="0"/>
  </cellStyleXfs>
  <cellXfs count="109">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1" fontId="0" fillId="0" borderId="9" xfId="0" applyNumberFormat="1" applyBorder="1"/>
    <xf numFmtId="0" fontId="0" fillId="0" borderId="20" xfId="0" applyBorder="1"/>
    <xf numFmtId="0" fontId="0" fillId="0" borderId="10" xfId="0" applyBorder="1"/>
    <xf numFmtId="0" fontId="0" fillId="0" borderId="11" xfId="0" applyBorder="1"/>
    <xf numFmtId="0" fontId="0" fillId="0" borderId="29" xfId="0" applyBorder="1"/>
    <xf numFmtId="1" fontId="0" fillId="0" borderId="12" xfId="0" applyNumberFormat="1" applyBorder="1"/>
    <xf numFmtId="0" fontId="0" fillId="0" borderId="11" xfId="0" applyBorder="1" applyAlignment="1">
      <alignment horizontal="left"/>
    </xf>
    <xf numFmtId="1" fontId="0" fillId="0" borderId="10" xfId="0" applyNumberFormat="1" applyBorder="1"/>
    <xf numFmtId="0" fontId="0" fillId="0" borderId="32" xfId="0" applyBorder="1"/>
    <xf numFmtId="1" fontId="0" fillId="0" borderId="32" xfId="0" applyNumberFormat="1" applyBorder="1"/>
    <xf numFmtId="0" fontId="0" fillId="0" borderId="11" xfId="0" applyBorder="1" applyAlignment="1">
      <alignment horizontal="center"/>
    </xf>
    <xf numFmtId="1" fontId="0" fillId="0" borderId="33" xfId="0" applyNumberFormat="1" applyBorder="1"/>
    <xf numFmtId="0" fontId="0" fillId="0" borderId="33" xfId="0" applyBorder="1"/>
    <xf numFmtId="1" fontId="0" fillId="0" borderId="19" xfId="0" applyNumberFormat="1" applyBorder="1"/>
    <xf numFmtId="1" fontId="0" fillId="0" borderId="30" xfId="0" applyNumberFormat="1" applyBorder="1"/>
    <xf numFmtId="0" fontId="0" fillId="0" borderId="37" xfId="0" applyBorder="1" applyAlignment="1">
      <alignment horizontal="center"/>
    </xf>
    <xf numFmtId="0" fontId="0" fillId="0" borderId="40" xfId="0" applyBorder="1" applyAlignment="1">
      <alignment horizontal="center"/>
    </xf>
    <xf numFmtId="1" fontId="0" fillId="0" borderId="13" xfId="0" applyNumberFormat="1" applyBorder="1"/>
    <xf numFmtId="1" fontId="0" fillId="0" borderId="39" xfId="0" applyNumberFormat="1" applyBorder="1"/>
    <xf numFmtId="0" fontId="0" fillId="0" borderId="39" xfId="0" applyBorder="1"/>
    <xf numFmtId="0" fontId="0" fillId="0" borderId="10" xfId="0" applyBorder="1" applyAlignment="1">
      <alignment horizontal="left"/>
    </xf>
    <xf numFmtId="0" fontId="0" fillId="0" borderId="4" xfId="0" applyBorder="1" applyAlignment="1">
      <alignment horizontal="left"/>
    </xf>
    <xf numFmtId="0" fontId="0" fillId="0" borderId="0" xfId="0" applyAlignment="1">
      <alignment horizontal="left"/>
    </xf>
    <xf numFmtId="0" fontId="0" fillId="0" borderId="7" xfId="0" applyBorder="1" applyAlignment="1">
      <alignment horizontal="left"/>
    </xf>
    <xf numFmtId="0" fontId="0" fillId="0" borderId="31" xfId="0" applyBorder="1" applyAlignment="1">
      <alignment horizontal="left"/>
    </xf>
    <xf numFmtId="0" fontId="0" fillId="0" borderId="38" xfId="0" applyBorder="1" applyAlignment="1">
      <alignment horizontal="left"/>
    </xf>
    <xf numFmtId="0" fontId="0" fillId="0" borderId="30" xfId="0" applyBorder="1" applyAlignment="1">
      <alignment horizontal="left"/>
    </xf>
    <xf numFmtId="0" fontId="0" fillId="0" borderId="9" xfId="0" applyBorder="1" applyAlignment="1">
      <alignment horizontal="left"/>
    </xf>
    <xf numFmtId="1" fontId="0" fillId="0" borderId="33" xfId="0" applyNumberFormat="1" applyBorder="1" applyAlignment="1">
      <alignment horizontal="left"/>
    </xf>
    <xf numFmtId="0" fontId="0" fillId="0" borderId="32" xfId="0" applyBorder="1" applyAlignment="1">
      <alignment horizontal="left"/>
    </xf>
    <xf numFmtId="1" fontId="0" fillId="0" borderId="32" xfId="0" applyNumberFormat="1" applyBorder="1" applyAlignment="1">
      <alignment horizontal="left"/>
    </xf>
    <xf numFmtId="0" fontId="0" fillId="0" borderId="13" xfId="0" applyBorder="1"/>
    <xf numFmtId="0" fontId="0" fillId="0" borderId="41" xfId="0" applyBorder="1" applyAlignment="1">
      <alignment horizontal="left"/>
    </xf>
    <xf numFmtId="0" fontId="0" fillId="0" borderId="42" xfId="0" applyBorder="1" applyAlignment="1">
      <alignment horizontal="center"/>
    </xf>
    <xf numFmtId="0" fontId="0" fillId="0" borderId="43" xfId="0" applyBorder="1" applyAlignment="1">
      <alignment horizontal="center"/>
    </xf>
    <xf numFmtId="1" fontId="0" fillId="0" borderId="44" xfId="0" applyNumberFormat="1" applyBorder="1"/>
    <xf numFmtId="0" fontId="0" fillId="0" borderId="17" xfId="0" applyBorder="1"/>
    <xf numFmtId="0" fontId="0" fillId="0" borderId="45" xfId="0" applyBorder="1" applyAlignment="1">
      <alignment horizontal="left"/>
    </xf>
    <xf numFmtId="0" fontId="0" fillId="0" borderId="18" xfId="0" applyBorder="1"/>
    <xf numFmtId="0" fontId="0" fillId="0" borderId="46" xfId="0" applyBorder="1"/>
    <xf numFmtId="0" fontId="0" fillId="0" borderId="38" xfId="0" applyBorder="1"/>
    <xf numFmtId="0" fontId="0" fillId="0" borderId="40" xfId="0" applyBorder="1"/>
    <xf numFmtId="0" fontId="0" fillId="0" borderId="47" xfId="0" applyBorder="1"/>
    <xf numFmtId="0" fontId="0" fillId="0" borderId="48" xfId="0" applyBorder="1"/>
    <xf numFmtId="0" fontId="0" fillId="0" borderId="49" xfId="0" applyBorder="1"/>
    <xf numFmtId="0" fontId="0" fillId="0" borderId="37" xfId="0" applyBorder="1"/>
    <xf numFmtId="0" fontId="0" fillId="0" borderId="32" xfId="0" applyBorder="1" applyAlignment="1">
      <alignment horizontal="center"/>
    </xf>
    <xf numFmtId="0" fontId="0" fillId="0" borderId="9" xfId="0" applyBorder="1" applyAlignment="1">
      <alignment horizontal="center"/>
    </xf>
    <xf numFmtId="0" fontId="0" fillId="0" borderId="9" xfId="0" applyBorder="1" applyAlignment="1">
      <alignment horizontal="center" vertical="center"/>
    </xf>
    <xf numFmtId="0" fontId="0" fillId="0" borderId="41" xfId="0" applyBorder="1"/>
    <xf numFmtId="0" fontId="0" fillId="0" borderId="50" xfId="0" applyBorder="1"/>
    <xf numFmtId="0" fontId="0" fillId="0" borderId="51" xfId="0" applyBorder="1"/>
    <xf numFmtId="0" fontId="0" fillId="0" borderId="52" xfId="0" applyBorder="1"/>
    <xf numFmtId="0" fontId="0" fillId="0" borderId="53" xfId="0" applyBorder="1"/>
    <xf numFmtId="0" fontId="0" fillId="0" borderId="54" xfId="0" applyBorder="1"/>
    <xf numFmtId="0" fontId="0" fillId="0" borderId="32" xfId="0" quotePrefix="1" applyBorder="1"/>
    <xf numFmtId="0" fontId="0" fillId="0" borderId="33" xfId="0" applyBorder="1" applyAlignment="1">
      <alignment horizontal="center"/>
    </xf>
    <xf numFmtId="0" fontId="0" fillId="0" borderId="55" xfId="0" applyBorder="1"/>
    <xf numFmtId="0" fontId="0" fillId="0" borderId="32" xfId="0" applyBorder="1" applyAlignment="1">
      <alignment wrapText="1"/>
    </xf>
    <xf numFmtId="0" fontId="0" fillId="0" borderId="56" xfId="0" applyBorder="1"/>
    <xf numFmtId="0" fontId="0" fillId="0" borderId="32" xfId="0" applyBorder="1" applyAlignment="1">
      <alignment vertical="top" wrapText="1"/>
    </xf>
    <xf numFmtId="0" fontId="0" fillId="0" borderId="33" xfId="0" applyBorder="1" applyAlignment="1">
      <alignment horizontal="center" vertical="center"/>
    </xf>
    <xf numFmtId="0" fontId="0" fillId="0" borderId="32" xfId="0" applyBorder="1" applyAlignment="1">
      <alignment horizontal="center" vertical="center"/>
    </xf>
    <xf numFmtId="16" fontId="0" fillId="0" borderId="10" xfId="0" applyNumberFormat="1" applyBorder="1" applyAlignment="1">
      <alignment horizontal="left"/>
    </xf>
    <xf numFmtId="0" fontId="0" fillId="0" borderId="11" xfId="0" applyBorder="1" applyAlignment="1">
      <alignment horizontal="left"/>
    </xf>
    <xf numFmtId="0" fontId="0" fillId="0" borderId="18" xfId="0" applyBorder="1" applyAlignment="1">
      <alignment horizontal="left"/>
    </xf>
    <xf numFmtId="0" fontId="0" fillId="0" borderId="15" xfId="0" applyBorder="1" applyAlignment="1">
      <alignment horizontal="left" vertical="top" wrapText="1"/>
    </xf>
    <xf numFmtId="0" fontId="0" fillId="0" borderId="0" xfId="0" applyAlignment="1">
      <alignment horizontal="left" vertical="top" wrapText="1"/>
    </xf>
    <xf numFmtId="0" fontId="0" fillId="0" borderId="16"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31" xfId="0" applyBorder="1" applyAlignment="1">
      <alignment horizontal="center"/>
    </xf>
    <xf numFmtId="0" fontId="0" fillId="0" borderId="11" xfId="0" applyBorder="1" applyAlignment="1">
      <alignment horizontal="center"/>
    </xf>
    <xf numFmtId="0" fontId="0" fillId="0" borderId="14" xfId="0" applyBorder="1" applyAlignment="1">
      <alignment horizontal="center"/>
    </xf>
    <xf numFmtId="16" fontId="0" fillId="0" borderId="17" xfId="0" applyNumberFormat="1" applyBorder="1" applyAlignment="1">
      <alignment horizontal="left"/>
    </xf>
    <xf numFmtId="0" fontId="0" fillId="0" borderId="19" xfId="0" applyBorder="1" applyAlignment="1">
      <alignment horizontal="left"/>
    </xf>
    <xf numFmtId="0" fontId="1" fillId="0" borderId="21" xfId="0" applyFont="1" applyBorder="1" applyAlignment="1">
      <alignment horizontal="center" vertical="top"/>
    </xf>
    <xf numFmtId="0" fontId="1" fillId="0" borderId="22" xfId="0" applyFont="1" applyBorder="1" applyAlignment="1">
      <alignment horizontal="center" vertical="top"/>
    </xf>
    <xf numFmtId="0" fontId="1" fillId="0" borderId="23" xfId="0" applyFont="1" applyBorder="1" applyAlignment="1">
      <alignment horizontal="center" vertical="top"/>
    </xf>
    <xf numFmtId="0" fontId="1" fillId="0" borderId="24" xfId="0" applyFont="1" applyBorder="1" applyAlignment="1">
      <alignment horizontal="center" vertical="top"/>
    </xf>
    <xf numFmtId="0" fontId="1" fillId="0" borderId="0" xfId="0" applyFont="1" applyAlignment="1">
      <alignment horizontal="center" vertical="top"/>
    </xf>
    <xf numFmtId="0" fontId="1" fillId="0" borderId="25" xfId="0" applyFont="1" applyBorder="1" applyAlignment="1">
      <alignment horizontal="center" vertical="top"/>
    </xf>
    <xf numFmtId="0" fontId="0" fillId="0" borderId="24" xfId="0" applyBorder="1" applyAlignment="1">
      <alignment horizontal="center"/>
    </xf>
    <xf numFmtId="0" fontId="0" fillId="0" borderId="0" xfId="0" applyAlignment="1">
      <alignment horizontal="center"/>
    </xf>
    <xf numFmtId="0" fontId="0" fillId="0" borderId="25" xfId="0" applyBorder="1" applyAlignment="1">
      <alignment horizontal="center"/>
    </xf>
    <xf numFmtId="0" fontId="2" fillId="0" borderId="24" xfId="1" applyBorder="1" applyAlignment="1">
      <alignment horizontal="center" vertical="top"/>
    </xf>
    <xf numFmtId="0" fontId="0" fillId="0" borderId="0" xfId="0" applyAlignment="1">
      <alignment horizontal="center" vertical="top"/>
    </xf>
    <xf numFmtId="0" fontId="0" fillId="0" borderId="25" xfId="0" applyBorder="1" applyAlignment="1">
      <alignment horizontal="center" vertical="top"/>
    </xf>
    <xf numFmtId="0" fontId="0" fillId="0" borderId="26" xfId="0" applyBorder="1" applyAlignment="1">
      <alignment horizontal="center" vertical="top"/>
    </xf>
    <xf numFmtId="0" fontId="0" fillId="0" borderId="27" xfId="0" applyBorder="1" applyAlignment="1">
      <alignment horizontal="center" vertical="top"/>
    </xf>
    <xf numFmtId="0" fontId="0" fillId="0" borderId="28" xfId="0" applyBorder="1" applyAlignment="1">
      <alignment horizontal="center" vertical="top"/>
    </xf>
    <xf numFmtId="0" fontId="0" fillId="0" borderId="17" xfId="0" applyBorder="1" applyAlignment="1">
      <alignment horizontal="center"/>
    </xf>
    <xf numFmtId="0" fontId="0" fillId="0" borderId="45" xfId="0" applyBorder="1" applyAlignment="1">
      <alignment horizontal="center"/>
    </xf>
    <xf numFmtId="0" fontId="0" fillId="0" borderId="52" xfId="0" applyBorder="1" applyAlignment="1">
      <alignment horizontal="center"/>
    </xf>
    <xf numFmtId="0" fontId="0" fillId="0" borderId="54" xfId="0" applyBorder="1" applyAlignment="1">
      <alignment horizontal="center"/>
    </xf>
    <xf numFmtId="14" fontId="0" fillId="0" borderId="10" xfId="0" applyNumberFormat="1" applyBorder="1" applyAlignment="1">
      <alignment horizontal="left"/>
    </xf>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102482</xdr:colOff>
      <xdr:row>0</xdr:row>
      <xdr:rowOff>0</xdr:rowOff>
    </xdr:from>
    <xdr:to>
      <xdr:col>1</xdr:col>
      <xdr:colOff>514737</xdr:colOff>
      <xdr:row>6</xdr:row>
      <xdr:rowOff>160020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2482" y="0"/>
          <a:ext cx="1021855" cy="1245870"/>
        </a:xfrm>
        <a:prstGeom prst="rect">
          <a:avLst/>
        </a:prstGeom>
        <a:noFill/>
        <a:ln>
          <a:noFill/>
        </a:ln>
      </xdr:spPr>
    </xdr:pic>
    <xdr:clientData/>
  </xdr:twoCellAnchor>
  <xdr:twoCellAnchor editAs="oneCell">
    <xdr:from>
      <xdr:col>7</xdr:col>
      <xdr:colOff>15240</xdr:colOff>
      <xdr:row>0</xdr:row>
      <xdr:rowOff>15240</xdr:rowOff>
    </xdr:from>
    <xdr:to>
      <xdr:col>8</xdr:col>
      <xdr:colOff>586740</xdr:colOff>
      <xdr:row>6</xdr:row>
      <xdr:rowOff>167640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46320" y="15240"/>
          <a:ext cx="1181100" cy="124968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on@godsloveinternation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66"/>
  <sheetViews>
    <sheetView tabSelected="1" topLeftCell="A580" zoomScale="112" zoomScaleNormal="145" workbookViewId="0">
      <selection activeCell="D590" sqref="D590"/>
    </sheetView>
  </sheetViews>
  <sheetFormatPr defaultRowHeight="14.4" x14ac:dyDescent="0.3"/>
  <cols>
    <col min="2" max="2" width="9.109375" style="32"/>
    <col min="5" max="5" width="10.6640625" customWidth="1"/>
    <col min="6" max="6" width="12.88671875" customWidth="1"/>
    <col min="9" max="9" width="9.109375" customWidth="1"/>
  </cols>
  <sheetData>
    <row r="1" spans="1:9" ht="14.4" customHeight="1" x14ac:dyDescent="0.3">
      <c r="A1" s="3"/>
      <c r="B1" s="31"/>
      <c r="C1" s="86" t="s">
        <v>0</v>
      </c>
      <c r="D1" s="87"/>
      <c r="E1" s="87"/>
      <c r="F1" s="87"/>
      <c r="G1" s="88"/>
      <c r="H1" s="4"/>
      <c r="I1" s="5"/>
    </row>
    <row r="2" spans="1:9" ht="14.4" customHeight="1" x14ac:dyDescent="0.3">
      <c r="A2" s="1"/>
      <c r="C2" s="89"/>
      <c r="D2" s="90"/>
      <c r="E2" s="90"/>
      <c r="F2" s="90"/>
      <c r="G2" s="91"/>
      <c r="I2" s="2"/>
    </row>
    <row r="3" spans="1:9" ht="14.4" customHeight="1" x14ac:dyDescent="0.3">
      <c r="A3" s="1"/>
      <c r="C3" s="92" t="s">
        <v>59</v>
      </c>
      <c r="D3" s="93"/>
      <c r="E3" s="93"/>
      <c r="F3" s="93"/>
      <c r="G3" s="94"/>
      <c r="I3" s="2"/>
    </row>
    <row r="4" spans="1:9" ht="14.4" customHeight="1" x14ac:dyDescent="0.3">
      <c r="A4" s="1"/>
      <c r="C4" s="92" t="s">
        <v>60</v>
      </c>
      <c r="D4" s="93"/>
      <c r="E4" s="93"/>
      <c r="F4" s="93"/>
      <c r="G4" s="94"/>
      <c r="I4" s="2"/>
    </row>
    <row r="5" spans="1:9" ht="14.4" customHeight="1" x14ac:dyDescent="0.3">
      <c r="A5" s="1"/>
      <c r="C5" s="92" t="s">
        <v>61</v>
      </c>
      <c r="D5" s="93"/>
      <c r="E5" s="93"/>
      <c r="F5" s="93"/>
      <c r="G5" s="94"/>
      <c r="I5" s="2"/>
    </row>
    <row r="6" spans="1:9" ht="14.4" customHeight="1" x14ac:dyDescent="0.3">
      <c r="A6" s="1"/>
      <c r="C6" s="95" t="s">
        <v>1</v>
      </c>
      <c r="D6" s="96"/>
      <c r="E6" s="96"/>
      <c r="F6" s="96"/>
      <c r="G6" s="97"/>
      <c r="I6" s="2"/>
    </row>
    <row r="7" spans="1:9" ht="15" thickBot="1" x14ac:dyDescent="0.35">
      <c r="A7" s="6"/>
      <c r="B7" s="33"/>
      <c r="C7" s="98"/>
      <c r="D7" s="99"/>
      <c r="E7" s="99"/>
      <c r="F7" s="99"/>
      <c r="G7" s="100"/>
      <c r="H7" s="7"/>
      <c r="I7" s="8"/>
    </row>
    <row r="8" spans="1:9" ht="12" customHeight="1" thickTop="1" x14ac:dyDescent="0.3">
      <c r="A8" s="9" t="s">
        <v>2</v>
      </c>
      <c r="B8" s="105">
        <v>44958</v>
      </c>
      <c r="C8" s="75"/>
      <c r="D8" s="75"/>
      <c r="E8" s="75"/>
      <c r="F8" s="11" t="s">
        <v>3</v>
      </c>
      <c r="G8" s="11" t="s">
        <v>4</v>
      </c>
      <c r="H8" s="9">
        <v>1</v>
      </c>
      <c r="I8" s="9" t="s">
        <v>5</v>
      </c>
    </row>
    <row r="9" spans="1:9" ht="13.5" customHeight="1" x14ac:dyDescent="0.3">
      <c r="A9" s="9" t="s">
        <v>6</v>
      </c>
      <c r="B9" s="12"/>
      <c r="C9" s="13"/>
      <c r="D9" s="13"/>
      <c r="E9" s="13"/>
      <c r="F9" s="10">
        <v>0</v>
      </c>
      <c r="G9" s="9" t="s">
        <v>7</v>
      </c>
      <c r="H9" s="58"/>
      <c r="I9" s="9" t="s">
        <v>10</v>
      </c>
    </row>
    <row r="10" spans="1:9" ht="13.5" customHeight="1" x14ac:dyDescent="0.3">
      <c r="A10" s="9" t="s">
        <v>8</v>
      </c>
      <c r="B10" s="30"/>
      <c r="C10" s="20"/>
      <c r="D10" s="20"/>
      <c r="E10" s="20"/>
      <c r="F10" s="10">
        <v>3</v>
      </c>
      <c r="G10" s="22" t="s">
        <v>58</v>
      </c>
      <c r="H10" s="22"/>
      <c r="I10" s="22" t="s">
        <v>10</v>
      </c>
    </row>
    <row r="11" spans="1:9" ht="13.5" customHeight="1" x14ac:dyDescent="0.3">
      <c r="A11" s="9" t="s">
        <v>9</v>
      </c>
      <c r="B11" s="12"/>
      <c r="C11" s="13"/>
      <c r="D11" s="13"/>
      <c r="E11" s="13"/>
      <c r="F11" s="17">
        <v>0</v>
      </c>
      <c r="G11" s="18"/>
      <c r="H11" s="18"/>
      <c r="I11" s="18"/>
    </row>
    <row r="12" spans="1:9" ht="13.5" customHeight="1" x14ac:dyDescent="0.3">
      <c r="A12" s="9" t="s">
        <v>11</v>
      </c>
      <c r="B12" s="30"/>
      <c r="C12" s="16"/>
      <c r="D12" s="16"/>
      <c r="E12" s="16"/>
      <c r="F12" s="17">
        <v>3</v>
      </c>
      <c r="G12" s="18"/>
      <c r="H12" s="18"/>
      <c r="I12" s="18"/>
    </row>
    <row r="13" spans="1:9" ht="13.5" customHeight="1" x14ac:dyDescent="0.3">
      <c r="A13" s="9" t="s">
        <v>12</v>
      </c>
      <c r="B13" s="12"/>
      <c r="C13" s="13"/>
      <c r="D13" s="13"/>
      <c r="E13" s="13"/>
      <c r="F13" s="10">
        <v>0</v>
      </c>
      <c r="G13" s="76" t="s">
        <v>68</v>
      </c>
      <c r="H13" s="77"/>
      <c r="I13" s="78"/>
    </row>
    <row r="14" spans="1:9" ht="13.5" customHeight="1" x14ac:dyDescent="0.3">
      <c r="A14" s="12" t="s">
        <v>13</v>
      </c>
      <c r="B14" s="34"/>
      <c r="C14" s="16"/>
      <c r="D14" s="16"/>
      <c r="E14" s="16"/>
      <c r="F14" s="10">
        <v>3</v>
      </c>
      <c r="G14" s="76"/>
      <c r="H14" s="77"/>
      <c r="I14" s="78"/>
    </row>
    <row r="15" spans="1:9" ht="13.5" customHeight="1" x14ac:dyDescent="0.3">
      <c r="A15" s="14" t="s">
        <v>14</v>
      </c>
      <c r="B15" s="106"/>
      <c r="C15" s="107"/>
      <c r="D15" s="107"/>
      <c r="E15" s="108"/>
      <c r="F15" s="10">
        <v>0</v>
      </c>
      <c r="G15" s="76"/>
      <c r="H15" s="77"/>
      <c r="I15" s="78"/>
    </row>
    <row r="16" spans="1:9" ht="13.5" customHeight="1" x14ac:dyDescent="0.3">
      <c r="A16" s="12" t="s">
        <v>15</v>
      </c>
      <c r="B16" s="35"/>
      <c r="C16" s="25"/>
      <c r="D16" s="25"/>
      <c r="E16" s="26"/>
      <c r="F16" s="24">
        <v>0</v>
      </c>
      <c r="G16" s="77"/>
      <c r="H16" s="77"/>
      <c r="I16" s="78"/>
    </row>
    <row r="17" spans="1:9" ht="13.5" customHeight="1" x14ac:dyDescent="0.3">
      <c r="A17" s="12" t="s">
        <v>16</v>
      </c>
      <c r="B17" s="35"/>
      <c r="C17" s="25"/>
      <c r="D17" s="25"/>
      <c r="E17" s="26"/>
      <c r="F17" s="24">
        <v>0</v>
      </c>
      <c r="G17" s="77"/>
      <c r="H17" s="77"/>
      <c r="I17" s="78"/>
    </row>
    <row r="18" spans="1:9" ht="13.5" customHeight="1" x14ac:dyDescent="0.3">
      <c r="A18" s="41" t="s">
        <v>17</v>
      </c>
      <c r="B18" s="39" t="s">
        <v>18</v>
      </c>
      <c r="C18" s="56">
        <v>0</v>
      </c>
      <c r="D18" s="56"/>
      <c r="E18" s="56" t="s">
        <v>19</v>
      </c>
      <c r="F18" s="45">
        <v>0</v>
      </c>
      <c r="G18" s="77"/>
      <c r="H18" s="77"/>
      <c r="I18" s="78"/>
    </row>
    <row r="19" spans="1:9" ht="13.5" customHeight="1" x14ac:dyDescent="0.3">
      <c r="A19" s="41" t="s">
        <v>20</v>
      </c>
      <c r="B19" s="35"/>
      <c r="C19" s="25"/>
      <c r="D19" s="25"/>
      <c r="E19" s="26"/>
      <c r="F19" s="45">
        <f>SUM(F21,F22)</f>
        <v>3</v>
      </c>
      <c r="G19" s="77"/>
      <c r="H19" s="77"/>
      <c r="I19" s="78"/>
    </row>
    <row r="20" spans="1:9" ht="13.5" customHeight="1" x14ac:dyDescent="0.3">
      <c r="A20" s="18" t="s">
        <v>21</v>
      </c>
      <c r="B20" s="42"/>
      <c r="C20" s="43"/>
      <c r="D20" s="43"/>
      <c r="E20" s="44"/>
      <c r="F20" s="19">
        <v>131</v>
      </c>
      <c r="G20" s="77"/>
      <c r="H20" s="77"/>
      <c r="I20" s="78"/>
    </row>
    <row r="21" spans="1:9" ht="13.5" customHeight="1" x14ac:dyDescent="0.3">
      <c r="A21" s="18" t="s">
        <v>22</v>
      </c>
      <c r="B21" s="42"/>
      <c r="C21" s="43"/>
      <c r="D21" s="43"/>
      <c r="E21" s="44"/>
      <c r="F21" s="19">
        <v>1</v>
      </c>
      <c r="G21" s="77"/>
      <c r="H21" s="77"/>
      <c r="I21" s="78"/>
    </row>
    <row r="22" spans="1:9" ht="13.5" customHeight="1" x14ac:dyDescent="0.3">
      <c r="A22" s="18" t="s">
        <v>23</v>
      </c>
      <c r="B22" s="42"/>
      <c r="C22" s="43"/>
      <c r="D22" s="43"/>
      <c r="E22" s="44"/>
      <c r="F22" s="19">
        <v>2</v>
      </c>
      <c r="G22" s="77"/>
      <c r="H22" s="77"/>
      <c r="I22" s="78"/>
    </row>
    <row r="23" spans="1:9" ht="13.5" customHeight="1" x14ac:dyDescent="0.3">
      <c r="A23" s="18" t="s">
        <v>24</v>
      </c>
      <c r="B23" s="42"/>
      <c r="C23" s="43"/>
      <c r="D23" s="43"/>
      <c r="E23" s="44" t="s">
        <v>10</v>
      </c>
      <c r="F23" s="19">
        <v>3</v>
      </c>
      <c r="G23" s="77"/>
      <c r="H23" s="77"/>
      <c r="I23" s="78"/>
    </row>
    <row r="24" spans="1:9" ht="13.5" customHeight="1" x14ac:dyDescent="0.3">
      <c r="A24" s="50" t="s">
        <v>25</v>
      </c>
      <c r="B24" s="50"/>
      <c r="C24" s="55"/>
      <c r="D24" s="55"/>
      <c r="E24" s="51"/>
      <c r="F24" s="51">
        <v>0</v>
      </c>
      <c r="G24" s="77"/>
      <c r="H24" s="77"/>
      <c r="I24" s="78"/>
    </row>
    <row r="25" spans="1:9" ht="13.5" customHeight="1" thickBot="1" x14ac:dyDescent="0.35">
      <c r="A25" s="59" t="s">
        <v>26</v>
      </c>
      <c r="B25" s="60"/>
      <c r="E25" s="61"/>
      <c r="F25" s="51">
        <v>0</v>
      </c>
      <c r="G25" s="77"/>
      <c r="H25" s="77"/>
      <c r="I25" s="78"/>
    </row>
    <row r="26" spans="1:9" ht="13.5" customHeight="1" thickBot="1" x14ac:dyDescent="0.35">
      <c r="A26" s="62" t="s">
        <v>27</v>
      </c>
      <c r="B26" s="63"/>
      <c r="C26" s="63"/>
      <c r="D26" s="63"/>
      <c r="E26" s="64"/>
      <c r="F26" s="51">
        <v>417</v>
      </c>
      <c r="G26" s="77"/>
      <c r="H26" s="77"/>
      <c r="I26" s="78"/>
    </row>
    <row r="27" spans="1:9" ht="13.5" customHeight="1" x14ac:dyDescent="0.3">
      <c r="A27" s="49" t="s">
        <v>28</v>
      </c>
      <c r="B27"/>
      <c r="E27" s="54" t="s">
        <v>10</v>
      </c>
      <c r="F27" s="18">
        <v>0</v>
      </c>
      <c r="G27" s="77"/>
      <c r="H27" s="77"/>
      <c r="I27" s="78"/>
    </row>
    <row r="28" spans="1:9" ht="13.5" customHeight="1" x14ac:dyDescent="0.3">
      <c r="A28" s="46" t="s">
        <v>29</v>
      </c>
      <c r="B28" s="47"/>
      <c r="C28" s="48">
        <v>64</v>
      </c>
      <c r="D28" s="48">
        <v>96</v>
      </c>
      <c r="E28" s="49" t="s">
        <v>10</v>
      </c>
      <c r="F28" s="19">
        <f>SUM(F9:F18,F20,F21,F25,F24,F23,F22,F26,F27,E28,E27,D28,C28,C18,E23)</f>
        <v>723</v>
      </c>
      <c r="G28" s="79"/>
      <c r="H28" s="79"/>
      <c r="I28" s="80"/>
    </row>
    <row r="29" spans="1:9" ht="13.5" customHeight="1" x14ac:dyDescent="0.3">
      <c r="A29" s="9" t="s">
        <v>2</v>
      </c>
      <c r="B29" s="73">
        <v>44959</v>
      </c>
      <c r="C29" s="74"/>
      <c r="D29" s="74"/>
      <c r="E29" s="75"/>
      <c r="F29" s="11" t="s">
        <v>3</v>
      </c>
      <c r="G29" s="9" t="s">
        <v>7</v>
      </c>
      <c r="H29" s="9">
        <v>1</v>
      </c>
      <c r="I29" s="9" t="s">
        <v>5</v>
      </c>
    </row>
    <row r="30" spans="1:9" ht="13.5" customHeight="1" x14ac:dyDescent="0.3">
      <c r="A30" s="9" t="s">
        <v>6</v>
      </c>
      <c r="B30" s="12"/>
      <c r="C30" s="13"/>
      <c r="D30" s="13"/>
      <c r="E30" s="13"/>
      <c r="F30" s="10">
        <v>0</v>
      </c>
      <c r="G30" s="9"/>
      <c r="H30" s="58"/>
      <c r="I30" s="9" t="s">
        <v>10</v>
      </c>
    </row>
    <row r="31" spans="1:9" ht="13.5" customHeight="1" x14ac:dyDescent="0.3">
      <c r="A31" s="9" t="s">
        <v>8</v>
      </c>
      <c r="B31" s="30"/>
      <c r="C31" s="20"/>
      <c r="D31" s="20"/>
      <c r="E31" s="20"/>
      <c r="F31" s="10">
        <v>3</v>
      </c>
      <c r="G31" s="22"/>
      <c r="H31" s="22"/>
      <c r="I31" s="22" t="s">
        <v>10</v>
      </c>
    </row>
    <row r="32" spans="1:9" ht="13.5" customHeight="1" x14ac:dyDescent="0.3">
      <c r="A32" s="9" t="s">
        <v>9</v>
      </c>
      <c r="B32" s="12"/>
      <c r="C32" s="13"/>
      <c r="D32" s="13"/>
      <c r="E32" s="13"/>
      <c r="F32" s="17">
        <v>0</v>
      </c>
      <c r="G32" s="18"/>
      <c r="H32" s="18"/>
      <c r="I32" s="18" t="s">
        <v>10</v>
      </c>
    </row>
    <row r="33" spans="1:9" ht="13.5" customHeight="1" x14ac:dyDescent="0.3">
      <c r="A33" s="9" t="s">
        <v>11</v>
      </c>
      <c r="B33" s="30"/>
      <c r="C33" s="16"/>
      <c r="D33" s="16"/>
      <c r="E33" s="16"/>
      <c r="F33" s="17">
        <v>3</v>
      </c>
      <c r="G33" s="18"/>
      <c r="H33" s="18"/>
      <c r="I33" s="18"/>
    </row>
    <row r="34" spans="1:9" ht="13.5" customHeight="1" x14ac:dyDescent="0.3">
      <c r="A34" s="9" t="s">
        <v>12</v>
      </c>
      <c r="B34" s="12"/>
      <c r="C34" s="13"/>
      <c r="D34" s="13"/>
      <c r="E34" s="13"/>
      <c r="F34" s="10">
        <v>0</v>
      </c>
      <c r="G34" s="76" t="s">
        <v>69</v>
      </c>
      <c r="H34" s="77"/>
      <c r="I34" s="78"/>
    </row>
    <row r="35" spans="1:9" ht="13.5" customHeight="1" x14ac:dyDescent="0.3">
      <c r="A35" s="12" t="s">
        <v>13</v>
      </c>
      <c r="B35" s="34"/>
      <c r="C35" s="16"/>
      <c r="D35" s="16"/>
      <c r="E35" s="16"/>
      <c r="F35" s="10">
        <v>4</v>
      </c>
      <c r="G35" s="76"/>
      <c r="H35" s="77"/>
      <c r="I35" s="78"/>
    </row>
    <row r="36" spans="1:9" ht="13.5" customHeight="1" x14ac:dyDescent="0.3">
      <c r="A36" s="14" t="s">
        <v>14</v>
      </c>
      <c r="B36" s="81"/>
      <c r="C36" s="82"/>
      <c r="D36" s="82"/>
      <c r="E36" s="83"/>
      <c r="F36" s="10">
        <v>0</v>
      </c>
      <c r="G36" s="76"/>
      <c r="H36" s="77"/>
      <c r="I36" s="78"/>
    </row>
    <row r="37" spans="1:9" ht="13.5" customHeight="1" x14ac:dyDescent="0.3">
      <c r="A37" s="12" t="s">
        <v>15</v>
      </c>
      <c r="B37" s="35"/>
      <c r="C37" s="25"/>
      <c r="D37" s="25"/>
      <c r="E37" s="26"/>
      <c r="F37" s="24">
        <v>0</v>
      </c>
      <c r="G37" s="77"/>
      <c r="H37" s="77"/>
      <c r="I37" s="78"/>
    </row>
    <row r="38" spans="1:9" ht="13.5" customHeight="1" x14ac:dyDescent="0.3">
      <c r="A38" s="12" t="s">
        <v>16</v>
      </c>
      <c r="B38" s="35"/>
      <c r="C38" s="25"/>
      <c r="D38" s="25"/>
      <c r="E38" s="26"/>
      <c r="F38" s="24">
        <v>0</v>
      </c>
      <c r="G38" s="77"/>
      <c r="H38" s="77"/>
      <c r="I38" s="78"/>
    </row>
    <row r="39" spans="1:9" ht="13.5" customHeight="1" x14ac:dyDescent="0.3">
      <c r="A39" s="12" t="s">
        <v>17</v>
      </c>
      <c r="B39" s="39" t="s">
        <v>18</v>
      </c>
      <c r="C39" s="56"/>
      <c r="D39" s="56"/>
      <c r="E39" s="56" t="s">
        <v>19</v>
      </c>
      <c r="F39" s="45">
        <v>0</v>
      </c>
      <c r="G39" s="77"/>
      <c r="H39" s="77"/>
      <c r="I39" s="78"/>
    </row>
    <row r="40" spans="1:9" ht="13.5" customHeight="1" x14ac:dyDescent="0.3">
      <c r="A40" s="12" t="s">
        <v>20</v>
      </c>
      <c r="B40" s="35"/>
      <c r="C40" s="25"/>
      <c r="D40" s="25"/>
      <c r="E40" s="26"/>
      <c r="F40" s="45">
        <f>SUM(F42,F43)</f>
        <v>4</v>
      </c>
      <c r="G40" s="77"/>
      <c r="H40" s="77"/>
      <c r="I40" s="78"/>
    </row>
    <row r="41" spans="1:9" ht="13.5" customHeight="1" x14ac:dyDescent="0.3">
      <c r="A41" s="12" t="s">
        <v>21</v>
      </c>
      <c r="B41" s="35"/>
      <c r="C41" s="25"/>
      <c r="D41" s="25"/>
      <c r="E41" s="26"/>
      <c r="F41" s="19">
        <v>143</v>
      </c>
      <c r="G41" s="77"/>
      <c r="H41" s="77"/>
      <c r="I41" s="78"/>
    </row>
    <row r="42" spans="1:9" ht="13.5" customHeight="1" x14ac:dyDescent="0.3">
      <c r="A42" s="18" t="s">
        <v>22</v>
      </c>
      <c r="B42" s="42"/>
      <c r="C42" s="43"/>
      <c r="D42" s="43"/>
      <c r="E42" s="44"/>
      <c r="F42" s="19">
        <v>1</v>
      </c>
      <c r="G42" s="77"/>
      <c r="H42" s="77"/>
      <c r="I42" s="78"/>
    </row>
    <row r="43" spans="1:9" ht="13.5" customHeight="1" x14ac:dyDescent="0.3">
      <c r="A43" s="18" t="s">
        <v>23</v>
      </c>
      <c r="B43" s="42"/>
      <c r="C43" s="43"/>
      <c r="D43" s="43"/>
      <c r="E43" s="44"/>
      <c r="F43" s="19">
        <v>3</v>
      </c>
      <c r="G43" s="77"/>
      <c r="H43" s="77"/>
      <c r="I43" s="78"/>
    </row>
    <row r="44" spans="1:9" ht="13.5" customHeight="1" x14ac:dyDescent="0.3">
      <c r="A44" s="18" t="s">
        <v>24</v>
      </c>
      <c r="B44" s="42"/>
      <c r="C44" s="43"/>
      <c r="D44" s="43"/>
      <c r="E44" s="44" t="s">
        <v>10</v>
      </c>
      <c r="F44" s="19">
        <v>3</v>
      </c>
      <c r="G44" s="77"/>
      <c r="H44" s="77"/>
      <c r="I44" s="78"/>
    </row>
    <row r="45" spans="1:9" ht="12" customHeight="1" x14ac:dyDescent="0.3">
      <c r="A45" s="50" t="s">
        <v>25</v>
      </c>
      <c r="B45" s="50"/>
      <c r="C45" s="55"/>
      <c r="D45" s="55"/>
      <c r="E45" s="51"/>
      <c r="F45" s="51">
        <v>0</v>
      </c>
      <c r="G45" s="77"/>
      <c r="H45" s="77"/>
      <c r="I45" s="78"/>
    </row>
    <row r="46" spans="1:9" ht="12" customHeight="1" x14ac:dyDescent="0.3">
      <c r="A46" s="50" t="s">
        <v>26</v>
      </c>
      <c r="B46" s="52"/>
      <c r="C46" s="53"/>
      <c r="D46" s="53"/>
      <c r="E46" s="54"/>
      <c r="F46" s="51">
        <v>0</v>
      </c>
      <c r="G46" s="77"/>
      <c r="H46" s="77"/>
      <c r="I46" s="78"/>
    </row>
    <row r="47" spans="1:9" ht="12" customHeight="1" x14ac:dyDescent="0.3">
      <c r="A47" s="50" t="s">
        <v>27</v>
      </c>
      <c r="B47"/>
      <c r="E47" s="54"/>
      <c r="F47" s="51">
        <v>127</v>
      </c>
      <c r="G47" s="77"/>
      <c r="H47" s="77"/>
      <c r="I47" s="78"/>
    </row>
    <row r="48" spans="1:9" ht="13.5" customHeight="1" x14ac:dyDescent="0.3">
      <c r="A48" s="18" t="s">
        <v>28</v>
      </c>
      <c r="B48"/>
      <c r="E48" s="54" t="s">
        <v>10</v>
      </c>
      <c r="F48" s="18">
        <v>2</v>
      </c>
      <c r="G48" s="77"/>
      <c r="H48" s="77"/>
      <c r="I48" s="78"/>
    </row>
    <row r="49" spans="1:9" ht="12" customHeight="1" x14ac:dyDescent="0.3">
      <c r="A49" s="12" t="s">
        <v>29</v>
      </c>
      <c r="B49" s="36">
        <v>0</v>
      </c>
      <c r="C49" s="13">
        <v>525</v>
      </c>
      <c r="D49" s="13">
        <v>112</v>
      </c>
      <c r="E49" s="18" t="s">
        <v>10</v>
      </c>
      <c r="F49" s="23">
        <f>SUM(D49,E49,F30,F36,F31,F32,F33,F34,F35,F38,F41,C39,F39,F44,F48,F45:F46,C49,E44,E48,F47)</f>
        <v>922</v>
      </c>
      <c r="G49" s="79"/>
      <c r="H49" s="79"/>
      <c r="I49" s="80"/>
    </row>
    <row r="50" spans="1:9" ht="13.5" customHeight="1" x14ac:dyDescent="0.3">
      <c r="A50" s="9" t="s">
        <v>2</v>
      </c>
      <c r="B50" s="73">
        <v>44960</v>
      </c>
      <c r="C50" s="74"/>
      <c r="D50" s="74"/>
      <c r="E50" s="75"/>
      <c r="F50" s="11" t="s">
        <v>3</v>
      </c>
      <c r="G50" s="9" t="s">
        <v>7</v>
      </c>
      <c r="H50" s="9">
        <v>1</v>
      </c>
      <c r="I50" s="9" t="s">
        <v>5</v>
      </c>
    </row>
    <row r="51" spans="1:9" ht="13.5" customHeight="1" x14ac:dyDescent="0.3">
      <c r="A51" s="9" t="s">
        <v>6</v>
      </c>
      <c r="B51" s="12"/>
      <c r="C51" s="13"/>
      <c r="D51" s="13"/>
      <c r="E51" s="13"/>
      <c r="F51" s="10">
        <v>0</v>
      </c>
      <c r="G51" s="9"/>
      <c r="H51" s="58" t="s">
        <v>10</v>
      </c>
      <c r="I51" s="9" t="s">
        <v>10</v>
      </c>
    </row>
    <row r="52" spans="1:9" ht="13.5" customHeight="1" x14ac:dyDescent="0.3">
      <c r="A52" s="9" t="s">
        <v>8</v>
      </c>
      <c r="B52" s="30"/>
      <c r="C52" s="20"/>
      <c r="D52" s="20"/>
      <c r="E52" s="20"/>
      <c r="F52" s="10">
        <v>2</v>
      </c>
      <c r="G52" s="22"/>
      <c r="H52" s="22" t="s">
        <v>10</v>
      </c>
      <c r="I52" s="22" t="s">
        <v>10</v>
      </c>
    </row>
    <row r="53" spans="1:9" ht="13.5" customHeight="1" x14ac:dyDescent="0.3">
      <c r="A53" s="9" t="s">
        <v>9</v>
      </c>
      <c r="B53" s="12"/>
      <c r="C53" s="13"/>
      <c r="D53" s="13"/>
      <c r="E53" s="13"/>
      <c r="F53" s="17">
        <v>0</v>
      </c>
      <c r="G53" s="18"/>
      <c r="H53" s="18" t="s">
        <v>10</v>
      </c>
      <c r="I53" s="18" t="s">
        <v>10</v>
      </c>
    </row>
    <row r="54" spans="1:9" ht="13.5" customHeight="1" x14ac:dyDescent="0.3">
      <c r="A54" s="9" t="s">
        <v>11</v>
      </c>
      <c r="B54" s="30"/>
      <c r="C54" s="16"/>
      <c r="D54" s="16"/>
      <c r="E54" s="16"/>
      <c r="F54" s="17">
        <v>2</v>
      </c>
      <c r="G54" s="18"/>
      <c r="H54" s="18" t="s">
        <v>10</v>
      </c>
      <c r="I54" s="18" t="s">
        <v>10</v>
      </c>
    </row>
    <row r="55" spans="1:9" ht="13.5" customHeight="1" x14ac:dyDescent="0.3">
      <c r="A55" s="9" t="s">
        <v>12</v>
      </c>
      <c r="B55" s="12"/>
      <c r="C55" s="13"/>
      <c r="D55" s="13"/>
      <c r="E55" s="13"/>
      <c r="F55" s="10">
        <v>0</v>
      </c>
      <c r="G55" s="76" t="s">
        <v>70</v>
      </c>
      <c r="H55" s="77"/>
      <c r="I55" s="78"/>
    </row>
    <row r="56" spans="1:9" ht="13.5" customHeight="1" x14ac:dyDescent="0.3">
      <c r="A56" s="12" t="s">
        <v>13</v>
      </c>
      <c r="B56" s="34"/>
      <c r="C56" s="16"/>
      <c r="D56" s="16"/>
      <c r="E56" s="16"/>
      <c r="F56" s="10">
        <v>2</v>
      </c>
      <c r="G56" s="76"/>
      <c r="H56" s="77"/>
      <c r="I56" s="78"/>
    </row>
    <row r="57" spans="1:9" ht="13.5" customHeight="1" x14ac:dyDescent="0.3">
      <c r="A57" s="14" t="s">
        <v>14</v>
      </c>
      <c r="B57" s="81"/>
      <c r="C57" s="82"/>
      <c r="D57" s="82"/>
      <c r="E57" s="83"/>
      <c r="F57" s="10">
        <v>0</v>
      </c>
      <c r="G57" s="76"/>
      <c r="H57" s="77"/>
      <c r="I57" s="78"/>
    </row>
    <row r="58" spans="1:9" ht="13.5" customHeight="1" x14ac:dyDescent="0.3">
      <c r="A58" s="12" t="s">
        <v>15</v>
      </c>
      <c r="B58" s="35"/>
      <c r="C58" s="25"/>
      <c r="D58" s="25"/>
      <c r="E58" s="26"/>
      <c r="F58" s="24">
        <v>0</v>
      </c>
      <c r="G58" s="77"/>
      <c r="H58" s="77"/>
      <c r="I58" s="78"/>
    </row>
    <row r="59" spans="1:9" ht="13.5" customHeight="1" x14ac:dyDescent="0.3">
      <c r="A59" s="12" t="s">
        <v>16</v>
      </c>
      <c r="B59" s="35"/>
      <c r="C59" s="25"/>
      <c r="D59" s="25"/>
      <c r="E59" s="26"/>
      <c r="F59" s="24">
        <v>0</v>
      </c>
      <c r="G59" s="77"/>
      <c r="H59" s="77"/>
      <c r="I59" s="78"/>
    </row>
    <row r="60" spans="1:9" ht="13.5" customHeight="1" x14ac:dyDescent="0.3">
      <c r="A60" s="12" t="s">
        <v>17</v>
      </c>
      <c r="B60" s="39" t="s">
        <v>18</v>
      </c>
      <c r="C60" s="56">
        <v>0</v>
      </c>
      <c r="D60" s="56"/>
      <c r="E60" s="56" t="s">
        <v>19</v>
      </c>
      <c r="F60" s="45">
        <v>0</v>
      </c>
      <c r="G60" s="77"/>
      <c r="H60" s="77"/>
      <c r="I60" s="78"/>
    </row>
    <row r="61" spans="1:9" ht="13.5" customHeight="1" x14ac:dyDescent="0.3">
      <c r="A61" s="12" t="s">
        <v>20</v>
      </c>
      <c r="B61" s="35"/>
      <c r="C61" s="25"/>
      <c r="D61" s="25"/>
      <c r="E61" s="26"/>
      <c r="F61" s="45">
        <f>SUM(F63,F64)</f>
        <v>2</v>
      </c>
      <c r="G61" s="77"/>
      <c r="H61" s="77"/>
      <c r="I61" s="78"/>
    </row>
    <row r="62" spans="1:9" ht="13.5" customHeight="1" x14ac:dyDescent="0.3">
      <c r="A62" s="12" t="s">
        <v>21</v>
      </c>
      <c r="B62" s="35"/>
      <c r="C62" s="25"/>
      <c r="D62" s="25"/>
      <c r="E62" s="26"/>
      <c r="F62" s="19">
        <v>129</v>
      </c>
      <c r="G62" s="77"/>
      <c r="H62" s="77"/>
      <c r="I62" s="78"/>
    </row>
    <row r="63" spans="1:9" ht="13.5" customHeight="1" x14ac:dyDescent="0.3">
      <c r="A63" s="18" t="s">
        <v>22</v>
      </c>
      <c r="B63" s="42"/>
      <c r="C63" s="43"/>
      <c r="D63" s="43"/>
      <c r="E63" s="44"/>
      <c r="F63" s="19">
        <v>1</v>
      </c>
      <c r="G63" s="77"/>
      <c r="H63" s="77"/>
      <c r="I63" s="78"/>
    </row>
    <row r="64" spans="1:9" ht="13.5" customHeight="1" x14ac:dyDescent="0.3">
      <c r="A64" s="18" t="s">
        <v>23</v>
      </c>
      <c r="B64" s="42"/>
      <c r="C64" s="43"/>
      <c r="D64" s="43"/>
      <c r="E64" s="44"/>
      <c r="F64" s="19">
        <v>1</v>
      </c>
      <c r="G64" s="77"/>
      <c r="H64" s="77"/>
      <c r="I64" s="78"/>
    </row>
    <row r="65" spans="1:9" ht="13.5" customHeight="1" x14ac:dyDescent="0.3">
      <c r="A65" s="18" t="s">
        <v>24</v>
      </c>
      <c r="B65" s="42"/>
      <c r="C65" s="43"/>
      <c r="D65" s="43"/>
      <c r="E65" s="44" t="s">
        <v>10</v>
      </c>
      <c r="F65" s="19">
        <v>2</v>
      </c>
      <c r="G65" s="77"/>
      <c r="H65" s="77"/>
      <c r="I65" s="78"/>
    </row>
    <row r="66" spans="1:9" ht="12" customHeight="1" x14ac:dyDescent="0.3">
      <c r="A66" s="50" t="s">
        <v>25</v>
      </c>
      <c r="B66" s="50"/>
      <c r="C66" s="55"/>
      <c r="D66" s="55"/>
      <c r="E66" s="51"/>
      <c r="F66" s="51">
        <v>0</v>
      </c>
      <c r="G66" s="77"/>
      <c r="H66" s="77"/>
      <c r="I66" s="78"/>
    </row>
    <row r="67" spans="1:9" ht="12" customHeight="1" x14ac:dyDescent="0.3">
      <c r="A67" s="50" t="s">
        <v>26</v>
      </c>
      <c r="B67" s="52"/>
      <c r="C67" s="53"/>
      <c r="D67" s="53"/>
      <c r="E67" s="54"/>
      <c r="F67" s="51">
        <v>0</v>
      </c>
      <c r="G67" s="77"/>
      <c r="H67" s="77"/>
      <c r="I67" s="78"/>
    </row>
    <row r="68" spans="1:9" ht="12" customHeight="1" x14ac:dyDescent="0.3">
      <c r="A68" s="50" t="s">
        <v>27</v>
      </c>
      <c r="B68"/>
      <c r="E68" s="54"/>
      <c r="F68" s="51">
        <v>217</v>
      </c>
      <c r="G68" s="77"/>
      <c r="H68" s="77"/>
      <c r="I68" s="78"/>
    </row>
    <row r="69" spans="1:9" ht="13.5" customHeight="1" x14ac:dyDescent="0.3">
      <c r="A69" s="18" t="s">
        <v>28</v>
      </c>
      <c r="B69"/>
      <c r="E69" s="54"/>
      <c r="F69" s="18">
        <v>0</v>
      </c>
      <c r="G69" s="77"/>
      <c r="H69" s="77"/>
      <c r="I69" s="78"/>
    </row>
    <row r="70" spans="1:9" ht="12" customHeight="1" x14ac:dyDescent="0.3">
      <c r="A70" s="12" t="s">
        <v>29</v>
      </c>
      <c r="B70" s="36"/>
      <c r="C70" s="13">
        <v>76</v>
      </c>
      <c r="D70" s="13">
        <v>108</v>
      </c>
      <c r="E70" s="18">
        <v>0</v>
      </c>
      <c r="F70" s="23">
        <f>SUM(D70,E70,F51:F57,F59,C60,F60,F62,F69,F65:F67,C70,E65,E69,F68)</f>
        <v>538</v>
      </c>
      <c r="G70" s="79"/>
      <c r="H70" s="79"/>
      <c r="I70" s="80"/>
    </row>
    <row r="71" spans="1:9" ht="13.5" customHeight="1" x14ac:dyDescent="0.3">
      <c r="A71" s="9" t="s">
        <v>2</v>
      </c>
      <c r="B71" s="73">
        <v>44961</v>
      </c>
      <c r="C71" s="74"/>
      <c r="D71" s="74"/>
      <c r="E71" s="75"/>
      <c r="F71" s="11" t="s">
        <v>3</v>
      </c>
      <c r="G71" s="9" t="s">
        <v>7</v>
      </c>
      <c r="H71" s="9">
        <v>1</v>
      </c>
      <c r="I71" s="9" t="s">
        <v>5</v>
      </c>
    </row>
    <row r="72" spans="1:9" ht="13.5" customHeight="1" x14ac:dyDescent="0.3">
      <c r="A72" s="9" t="s">
        <v>6</v>
      </c>
      <c r="B72" s="12"/>
      <c r="C72" s="13"/>
      <c r="D72" s="13"/>
      <c r="E72" s="13"/>
      <c r="F72" s="10">
        <v>0</v>
      </c>
      <c r="G72" s="9"/>
      <c r="H72" s="58" t="s">
        <v>10</v>
      </c>
      <c r="I72" s="57" t="s">
        <v>10</v>
      </c>
    </row>
    <row r="73" spans="1:9" ht="13.5" customHeight="1" x14ac:dyDescent="0.3">
      <c r="A73" s="9" t="s">
        <v>8</v>
      </c>
      <c r="B73" s="30"/>
      <c r="C73" s="20"/>
      <c r="D73" s="20"/>
      <c r="E73" s="20"/>
      <c r="F73" s="10">
        <v>2</v>
      </c>
      <c r="G73" s="22"/>
      <c r="H73" s="66" t="s">
        <v>10</v>
      </c>
      <c r="I73" s="66" t="s">
        <v>10</v>
      </c>
    </row>
    <row r="74" spans="1:9" ht="13.5" customHeight="1" x14ac:dyDescent="0.3">
      <c r="A74" s="9" t="s">
        <v>9</v>
      </c>
      <c r="B74" s="12"/>
      <c r="C74" s="13"/>
      <c r="D74" s="13"/>
      <c r="E74" s="13"/>
      <c r="F74" s="17">
        <v>0</v>
      </c>
      <c r="G74" s="18"/>
      <c r="H74" s="56" t="s">
        <v>10</v>
      </c>
      <c r="I74" s="56" t="s">
        <v>10</v>
      </c>
    </row>
    <row r="75" spans="1:9" ht="13.5" customHeight="1" x14ac:dyDescent="0.3">
      <c r="A75" s="9" t="s">
        <v>11</v>
      </c>
      <c r="B75" s="30"/>
      <c r="C75" s="16"/>
      <c r="D75" s="16"/>
      <c r="E75" s="16"/>
      <c r="F75" s="17">
        <v>2</v>
      </c>
      <c r="G75" s="18"/>
      <c r="H75" s="56" t="s">
        <v>62</v>
      </c>
      <c r="I75" s="56" t="s">
        <v>10</v>
      </c>
    </row>
    <row r="76" spans="1:9" ht="13.5" customHeight="1" x14ac:dyDescent="0.3">
      <c r="A76" s="9" t="s">
        <v>12</v>
      </c>
      <c r="B76" s="12"/>
      <c r="C76" s="13"/>
      <c r="D76" s="13"/>
      <c r="E76" s="13"/>
      <c r="F76" s="10">
        <v>0</v>
      </c>
      <c r="G76" s="76" t="s">
        <v>71</v>
      </c>
      <c r="H76" s="77"/>
      <c r="I76" s="78"/>
    </row>
    <row r="77" spans="1:9" ht="13.5" customHeight="1" x14ac:dyDescent="0.3">
      <c r="A77" s="12" t="s">
        <v>13</v>
      </c>
      <c r="B77" s="34"/>
      <c r="C77" s="16"/>
      <c r="D77" s="16"/>
      <c r="E77" s="16"/>
      <c r="F77" s="10">
        <v>2</v>
      </c>
      <c r="G77" s="76"/>
      <c r="H77" s="77"/>
      <c r="I77" s="78"/>
    </row>
    <row r="78" spans="1:9" ht="13.5" customHeight="1" x14ac:dyDescent="0.3">
      <c r="A78" s="14" t="s">
        <v>14</v>
      </c>
      <c r="B78" s="81"/>
      <c r="C78" s="82"/>
      <c r="D78" s="82"/>
      <c r="E78" s="83"/>
      <c r="F78" s="10">
        <v>0</v>
      </c>
      <c r="G78" s="76"/>
      <c r="H78" s="77"/>
      <c r="I78" s="78"/>
    </row>
    <row r="79" spans="1:9" ht="13.5" customHeight="1" x14ac:dyDescent="0.3">
      <c r="A79" s="12" t="s">
        <v>15</v>
      </c>
      <c r="B79" s="35"/>
      <c r="C79" s="25"/>
      <c r="D79" s="25"/>
      <c r="E79" s="26"/>
      <c r="F79" s="24">
        <v>0</v>
      </c>
      <c r="G79" s="77"/>
      <c r="H79" s="77"/>
      <c r="I79" s="78"/>
    </row>
    <row r="80" spans="1:9" ht="13.5" customHeight="1" x14ac:dyDescent="0.3">
      <c r="A80" s="12" t="s">
        <v>16</v>
      </c>
      <c r="B80" s="35"/>
      <c r="C80" s="25"/>
      <c r="D80" s="25"/>
      <c r="E80" s="26"/>
      <c r="F80" s="24">
        <v>0</v>
      </c>
      <c r="G80" s="77"/>
      <c r="H80" s="77"/>
      <c r="I80" s="78"/>
    </row>
    <row r="81" spans="1:9" ht="13.5" customHeight="1" x14ac:dyDescent="0.3">
      <c r="A81" s="12" t="s">
        <v>17</v>
      </c>
      <c r="B81" s="39" t="s">
        <v>18</v>
      </c>
      <c r="C81" s="56">
        <v>0</v>
      </c>
      <c r="D81" s="56"/>
      <c r="E81" s="56" t="s">
        <v>19</v>
      </c>
      <c r="F81" s="45">
        <v>0</v>
      </c>
      <c r="G81" s="77"/>
      <c r="H81" s="77"/>
      <c r="I81" s="78"/>
    </row>
    <row r="82" spans="1:9" ht="13.5" customHeight="1" x14ac:dyDescent="0.3">
      <c r="A82" s="12" t="s">
        <v>20</v>
      </c>
      <c r="B82" s="35"/>
      <c r="C82" s="25"/>
      <c r="D82" s="25"/>
      <c r="E82" s="26"/>
      <c r="F82" s="45">
        <f>SUM(F84,F85)</f>
        <v>2</v>
      </c>
      <c r="G82" s="77"/>
      <c r="H82" s="77"/>
      <c r="I82" s="78"/>
    </row>
    <row r="83" spans="1:9" ht="13.5" customHeight="1" x14ac:dyDescent="0.3">
      <c r="A83" s="12" t="s">
        <v>21</v>
      </c>
      <c r="B83" s="35"/>
      <c r="C83" s="25"/>
      <c r="D83" s="25"/>
      <c r="E83" s="26"/>
      <c r="F83" s="19">
        <v>125</v>
      </c>
      <c r="G83" s="77"/>
      <c r="H83" s="77"/>
      <c r="I83" s="78"/>
    </row>
    <row r="84" spans="1:9" ht="13.5" customHeight="1" x14ac:dyDescent="0.3">
      <c r="A84" s="18" t="s">
        <v>22</v>
      </c>
      <c r="B84" s="42"/>
      <c r="C84" s="43"/>
      <c r="D84" s="43"/>
      <c r="E84" s="44"/>
      <c r="F84" s="19">
        <v>1</v>
      </c>
      <c r="G84" s="77"/>
      <c r="H84" s="77"/>
      <c r="I84" s="78"/>
    </row>
    <row r="85" spans="1:9" ht="13.5" customHeight="1" x14ac:dyDescent="0.3">
      <c r="A85" s="18" t="s">
        <v>23</v>
      </c>
      <c r="B85" s="42"/>
      <c r="C85" s="43"/>
      <c r="D85" s="43"/>
      <c r="E85" s="44"/>
      <c r="F85" s="19">
        <v>1</v>
      </c>
      <c r="G85" s="77"/>
      <c r="H85" s="77"/>
      <c r="I85" s="78"/>
    </row>
    <row r="86" spans="1:9" ht="13.5" customHeight="1" x14ac:dyDescent="0.3">
      <c r="A86" s="18" t="s">
        <v>24</v>
      </c>
      <c r="B86" s="42"/>
      <c r="C86" s="43"/>
      <c r="D86" s="43"/>
      <c r="E86" s="44" t="s">
        <v>10</v>
      </c>
      <c r="F86" s="19">
        <v>2</v>
      </c>
      <c r="G86" s="77"/>
      <c r="H86" s="77"/>
      <c r="I86" s="78"/>
    </row>
    <row r="87" spans="1:9" ht="12" customHeight="1" x14ac:dyDescent="0.3">
      <c r="A87" s="50" t="s">
        <v>25</v>
      </c>
      <c r="B87" s="50"/>
      <c r="C87" s="55"/>
      <c r="D87" s="55"/>
      <c r="E87" s="51"/>
      <c r="F87" s="51">
        <v>0</v>
      </c>
      <c r="G87" s="77"/>
      <c r="H87" s="77"/>
      <c r="I87" s="78"/>
    </row>
    <row r="88" spans="1:9" ht="12" customHeight="1" x14ac:dyDescent="0.3">
      <c r="A88" s="50" t="s">
        <v>26</v>
      </c>
      <c r="B88" s="52"/>
      <c r="C88" s="53"/>
      <c r="D88" s="53"/>
      <c r="E88" s="54"/>
      <c r="F88" s="51">
        <v>0</v>
      </c>
      <c r="G88" s="77"/>
      <c r="H88" s="77"/>
      <c r="I88" s="78"/>
    </row>
    <row r="89" spans="1:9" ht="12" customHeight="1" x14ac:dyDescent="0.3">
      <c r="A89" s="50" t="s">
        <v>27</v>
      </c>
      <c r="B89"/>
      <c r="E89" s="54"/>
      <c r="F89" s="18">
        <v>219</v>
      </c>
      <c r="G89" s="77"/>
      <c r="H89" s="77"/>
      <c r="I89" s="78"/>
    </row>
    <row r="90" spans="1:9" ht="13.5" customHeight="1" x14ac:dyDescent="0.3">
      <c r="A90" s="18" t="s">
        <v>28</v>
      </c>
      <c r="B90"/>
      <c r="E90" s="54" t="s">
        <v>10</v>
      </c>
      <c r="F90" s="18" t="s">
        <v>10</v>
      </c>
      <c r="G90" s="77"/>
      <c r="H90" s="77"/>
      <c r="I90" s="78"/>
    </row>
    <row r="91" spans="1:9" ht="13.5" customHeight="1" x14ac:dyDescent="0.3">
      <c r="A91" s="12" t="s">
        <v>29</v>
      </c>
      <c r="B91" s="36"/>
      <c r="C91" s="13">
        <v>325</v>
      </c>
      <c r="D91" s="13">
        <v>314</v>
      </c>
      <c r="E91" s="18" t="s">
        <v>10</v>
      </c>
      <c r="F91" s="15">
        <f>SUM(D91,E91,F72,F73,F74,F75,F76,F77,F78,F80,C81,F81,F83,F86:F90,C91,E86,E90,)</f>
        <v>991</v>
      </c>
      <c r="G91" s="79"/>
      <c r="H91" s="79"/>
      <c r="I91" s="80"/>
    </row>
    <row r="92" spans="1:9" ht="13.5" customHeight="1" x14ac:dyDescent="0.3">
      <c r="A92" s="9" t="s">
        <v>2</v>
      </c>
      <c r="B92" s="84">
        <v>44962</v>
      </c>
      <c r="C92" s="75"/>
      <c r="D92" s="75"/>
      <c r="E92" s="85"/>
      <c r="F92" s="9" t="s">
        <v>3</v>
      </c>
      <c r="G92" s="9" t="s">
        <v>7</v>
      </c>
      <c r="H92" s="9">
        <v>1</v>
      </c>
      <c r="I92" s="9" t="s">
        <v>63</v>
      </c>
    </row>
    <row r="93" spans="1:9" ht="13.5" customHeight="1" x14ac:dyDescent="0.3">
      <c r="A93" s="9" t="s">
        <v>6</v>
      </c>
      <c r="B93" s="12"/>
      <c r="C93" s="13"/>
      <c r="D93" s="13"/>
      <c r="E93" s="13"/>
      <c r="F93" s="10">
        <v>0</v>
      </c>
      <c r="G93" s="9" t="s">
        <v>10</v>
      </c>
      <c r="H93" s="58" t="s">
        <v>10</v>
      </c>
      <c r="I93" s="9" t="s">
        <v>10</v>
      </c>
    </row>
    <row r="94" spans="1:9" ht="13.5" customHeight="1" x14ac:dyDescent="0.3">
      <c r="A94" s="9" t="s">
        <v>8</v>
      </c>
      <c r="B94" s="30"/>
      <c r="C94" s="20"/>
      <c r="D94" s="20"/>
      <c r="E94" s="20"/>
      <c r="F94" s="10">
        <v>1</v>
      </c>
      <c r="G94" s="22" t="s">
        <v>10</v>
      </c>
      <c r="H94" s="22" t="s">
        <v>10</v>
      </c>
      <c r="I94" s="22" t="s">
        <v>10</v>
      </c>
    </row>
    <row r="95" spans="1:9" ht="13.5" customHeight="1" x14ac:dyDescent="0.3">
      <c r="A95" s="9" t="s">
        <v>9</v>
      </c>
      <c r="B95" s="12"/>
      <c r="C95" s="13"/>
      <c r="D95" s="13"/>
      <c r="E95" s="13"/>
      <c r="F95" s="17">
        <v>0</v>
      </c>
      <c r="G95" s="18"/>
      <c r="H95" s="18" t="s">
        <v>10</v>
      </c>
      <c r="I95" s="18" t="s">
        <v>10</v>
      </c>
    </row>
    <row r="96" spans="1:9" ht="13.5" customHeight="1" x14ac:dyDescent="0.3">
      <c r="A96" s="9" t="s">
        <v>11</v>
      </c>
      <c r="B96" s="30"/>
      <c r="C96" s="16"/>
      <c r="D96" s="16"/>
      <c r="E96" s="16"/>
      <c r="F96" s="17">
        <v>1</v>
      </c>
      <c r="G96" s="18"/>
      <c r="H96" s="18" t="s">
        <v>10</v>
      </c>
      <c r="I96" s="18" t="s">
        <v>10</v>
      </c>
    </row>
    <row r="97" spans="1:9" ht="13.5" customHeight="1" x14ac:dyDescent="0.3">
      <c r="A97" s="9" t="s">
        <v>12</v>
      </c>
      <c r="B97" s="12"/>
      <c r="C97" s="13"/>
      <c r="D97" s="13"/>
      <c r="E97" s="13"/>
      <c r="F97" s="10">
        <v>0</v>
      </c>
      <c r="G97" s="76" t="s">
        <v>72</v>
      </c>
      <c r="H97" s="77"/>
      <c r="I97" s="78"/>
    </row>
    <row r="98" spans="1:9" ht="13.5" customHeight="1" x14ac:dyDescent="0.3">
      <c r="A98" s="12" t="s">
        <v>13</v>
      </c>
      <c r="B98" s="34"/>
      <c r="C98" s="16"/>
      <c r="D98" s="16"/>
      <c r="E98" s="16"/>
      <c r="F98" s="10">
        <v>1</v>
      </c>
      <c r="G98" s="76"/>
      <c r="H98" s="77"/>
      <c r="I98" s="78"/>
    </row>
    <row r="99" spans="1:9" ht="13.5" customHeight="1" x14ac:dyDescent="0.3">
      <c r="A99" s="14" t="s">
        <v>14</v>
      </c>
      <c r="B99" s="81"/>
      <c r="C99" s="82"/>
      <c r="D99" s="82"/>
      <c r="E99" s="83"/>
      <c r="F99" s="10">
        <v>0</v>
      </c>
      <c r="G99" s="76"/>
      <c r="H99" s="77"/>
      <c r="I99" s="78"/>
    </row>
    <row r="100" spans="1:9" ht="13.5" customHeight="1" x14ac:dyDescent="0.3">
      <c r="A100" s="12" t="s">
        <v>15</v>
      </c>
      <c r="B100" s="35"/>
      <c r="C100" s="25"/>
      <c r="D100" s="25"/>
      <c r="E100" s="26"/>
      <c r="F100" s="24">
        <v>0</v>
      </c>
      <c r="G100" s="77"/>
      <c r="H100" s="77"/>
      <c r="I100" s="78"/>
    </row>
    <row r="101" spans="1:9" ht="13.5" customHeight="1" x14ac:dyDescent="0.3">
      <c r="A101" s="12" t="s">
        <v>16</v>
      </c>
      <c r="B101" s="35"/>
      <c r="C101" s="25"/>
      <c r="D101" s="25"/>
      <c r="E101" s="26"/>
      <c r="F101" s="24">
        <v>0</v>
      </c>
      <c r="G101" s="77"/>
      <c r="H101" s="77"/>
      <c r="I101" s="78"/>
    </row>
    <row r="102" spans="1:9" ht="13.5" customHeight="1" x14ac:dyDescent="0.3">
      <c r="A102" s="12" t="s">
        <v>17</v>
      </c>
      <c r="B102" s="39" t="s">
        <v>18</v>
      </c>
      <c r="C102" s="56"/>
      <c r="D102" s="56"/>
      <c r="E102" s="56" t="s">
        <v>19</v>
      </c>
      <c r="F102" s="45">
        <v>0</v>
      </c>
      <c r="G102" s="77"/>
      <c r="H102" s="77"/>
      <c r="I102" s="78"/>
    </row>
    <row r="103" spans="1:9" ht="13.5" customHeight="1" x14ac:dyDescent="0.3">
      <c r="A103" s="12" t="s">
        <v>20</v>
      </c>
      <c r="B103" s="35"/>
      <c r="C103" s="25"/>
      <c r="D103" s="25"/>
      <c r="E103" s="26"/>
      <c r="F103" s="45">
        <f>SUM(F105,F106)</f>
        <v>1</v>
      </c>
      <c r="G103" s="77"/>
      <c r="H103" s="77"/>
      <c r="I103" s="78"/>
    </row>
    <row r="104" spans="1:9" ht="13.5" customHeight="1" x14ac:dyDescent="0.3">
      <c r="A104" s="12" t="s">
        <v>21</v>
      </c>
      <c r="B104" s="35"/>
      <c r="C104" s="25"/>
      <c r="D104" s="25"/>
      <c r="E104" s="26"/>
      <c r="F104" s="19">
        <v>139</v>
      </c>
      <c r="G104" s="77"/>
      <c r="H104" s="77"/>
      <c r="I104" s="78"/>
    </row>
    <row r="105" spans="1:9" ht="13.5" customHeight="1" x14ac:dyDescent="0.3">
      <c r="A105" s="18" t="s">
        <v>22</v>
      </c>
      <c r="B105" s="42"/>
      <c r="C105" s="43"/>
      <c r="D105" s="43"/>
      <c r="E105" s="44"/>
      <c r="F105" s="19">
        <v>1</v>
      </c>
      <c r="G105" s="77"/>
      <c r="H105" s="77"/>
      <c r="I105" s="78"/>
    </row>
    <row r="106" spans="1:9" ht="13.5" customHeight="1" x14ac:dyDescent="0.3">
      <c r="A106" s="18" t="s">
        <v>23</v>
      </c>
      <c r="B106" s="42"/>
      <c r="C106" s="43"/>
      <c r="D106" s="43"/>
      <c r="E106" s="44"/>
      <c r="F106" s="19">
        <v>0</v>
      </c>
      <c r="G106" s="77"/>
      <c r="H106" s="77"/>
      <c r="I106" s="78"/>
    </row>
    <row r="107" spans="1:9" ht="13.5" customHeight="1" x14ac:dyDescent="0.3">
      <c r="A107" s="18" t="s">
        <v>24</v>
      </c>
      <c r="B107" s="42"/>
      <c r="C107" s="43"/>
      <c r="D107" s="43"/>
      <c r="E107" s="44" t="s">
        <v>10</v>
      </c>
      <c r="F107" s="19">
        <v>1</v>
      </c>
      <c r="G107" s="77"/>
      <c r="H107" s="77"/>
      <c r="I107" s="78"/>
    </row>
    <row r="108" spans="1:9" ht="12" customHeight="1" x14ac:dyDescent="0.3">
      <c r="A108" s="50" t="s">
        <v>25</v>
      </c>
      <c r="B108" s="50"/>
      <c r="C108" s="55"/>
      <c r="D108" s="55"/>
      <c r="E108" s="51"/>
      <c r="F108" s="51">
        <v>0</v>
      </c>
      <c r="G108" s="77"/>
      <c r="H108" s="77"/>
      <c r="I108" s="78"/>
    </row>
    <row r="109" spans="1:9" ht="12" customHeight="1" x14ac:dyDescent="0.3">
      <c r="A109" s="50" t="s">
        <v>26</v>
      </c>
      <c r="B109" s="52"/>
      <c r="C109" s="53"/>
      <c r="D109" s="53"/>
      <c r="E109" s="54"/>
      <c r="F109" s="51">
        <v>0</v>
      </c>
      <c r="G109" s="77"/>
      <c r="H109" s="77"/>
      <c r="I109" s="78"/>
    </row>
    <row r="110" spans="1:9" ht="12" customHeight="1" x14ac:dyDescent="0.3">
      <c r="A110" s="50" t="s">
        <v>27</v>
      </c>
      <c r="B110"/>
      <c r="E110" s="54"/>
      <c r="F110" s="51">
        <v>500</v>
      </c>
      <c r="G110" s="77"/>
      <c r="H110" s="77"/>
      <c r="I110" s="78"/>
    </row>
    <row r="111" spans="1:9" ht="13.5" customHeight="1" x14ac:dyDescent="0.3">
      <c r="A111" s="18" t="s">
        <v>28</v>
      </c>
      <c r="B111"/>
      <c r="E111" s="54"/>
      <c r="F111" s="18">
        <v>0</v>
      </c>
      <c r="G111" s="77"/>
      <c r="H111" s="77"/>
      <c r="I111" s="78"/>
    </row>
    <row r="112" spans="1:9" ht="13.5" customHeight="1" x14ac:dyDescent="0.3">
      <c r="A112" s="12" t="s">
        <v>29</v>
      </c>
      <c r="B112" s="36"/>
      <c r="C112" s="13">
        <v>48</v>
      </c>
      <c r="D112" s="13" t="s">
        <v>10</v>
      </c>
      <c r="E112" s="18">
        <v>102</v>
      </c>
      <c r="F112" s="15">
        <f>SUM(D112,E112,F93:F99,F101,C102,F102,F104,F107:F111,C112,E107,E111,)</f>
        <v>793</v>
      </c>
      <c r="G112" s="79"/>
      <c r="H112" s="79"/>
      <c r="I112" s="80"/>
    </row>
    <row r="113" spans="1:9" ht="13.5" customHeight="1" x14ac:dyDescent="0.3">
      <c r="A113" s="9" t="s">
        <v>2</v>
      </c>
      <c r="B113" s="84">
        <v>44963</v>
      </c>
      <c r="C113" s="75"/>
      <c r="D113" s="75"/>
      <c r="E113" s="85"/>
      <c r="F113" s="9" t="s">
        <v>3</v>
      </c>
      <c r="G113" s="11" t="s">
        <v>4</v>
      </c>
      <c r="H113" s="9">
        <v>1</v>
      </c>
      <c r="I113" s="9" t="s">
        <v>5</v>
      </c>
    </row>
    <row r="114" spans="1:9" ht="13.5" customHeight="1" x14ac:dyDescent="0.3">
      <c r="A114" s="9" t="s">
        <v>6</v>
      </c>
      <c r="B114" s="12"/>
      <c r="C114" s="13"/>
      <c r="D114" s="13"/>
      <c r="E114" s="13"/>
      <c r="F114" s="10">
        <v>0</v>
      </c>
      <c r="G114" s="9"/>
      <c r="H114" s="9"/>
      <c r="I114" s="9" t="s">
        <v>10</v>
      </c>
    </row>
    <row r="115" spans="1:9" ht="13.5" customHeight="1" x14ac:dyDescent="0.3">
      <c r="A115" s="9" t="s">
        <v>8</v>
      </c>
      <c r="B115" s="30"/>
      <c r="C115" s="20"/>
      <c r="D115" s="20"/>
      <c r="E115" s="20"/>
      <c r="F115" s="10">
        <v>1</v>
      </c>
      <c r="G115" s="22"/>
      <c r="H115" s="22"/>
      <c r="I115" s="22" t="s">
        <v>10</v>
      </c>
    </row>
    <row r="116" spans="1:9" ht="13.5" customHeight="1" x14ac:dyDescent="0.3">
      <c r="A116" s="9" t="s">
        <v>9</v>
      </c>
      <c r="B116" s="12"/>
      <c r="C116" s="13"/>
      <c r="D116" s="13"/>
      <c r="E116" s="13"/>
      <c r="F116" s="17">
        <v>0</v>
      </c>
      <c r="G116" s="18"/>
      <c r="H116" s="18"/>
      <c r="I116" s="18" t="s">
        <v>10</v>
      </c>
    </row>
    <row r="117" spans="1:9" ht="13.5" customHeight="1" x14ac:dyDescent="0.3">
      <c r="A117" s="9" t="s">
        <v>11</v>
      </c>
      <c r="B117" s="30"/>
      <c r="C117" s="16"/>
      <c r="D117" s="16"/>
      <c r="E117" s="16"/>
      <c r="F117" s="17">
        <v>1</v>
      </c>
      <c r="G117" s="18"/>
      <c r="H117" s="18"/>
      <c r="I117" s="18" t="s">
        <v>10</v>
      </c>
    </row>
    <row r="118" spans="1:9" ht="13.5" customHeight="1" x14ac:dyDescent="0.3">
      <c r="A118" s="9" t="s">
        <v>12</v>
      </c>
      <c r="B118" s="12"/>
      <c r="C118" s="13"/>
      <c r="D118" s="13"/>
      <c r="E118" s="13"/>
      <c r="F118" s="10">
        <v>0</v>
      </c>
      <c r="G118" s="76" t="s">
        <v>73</v>
      </c>
      <c r="H118" s="77"/>
      <c r="I118" s="78"/>
    </row>
    <row r="119" spans="1:9" ht="13.5" customHeight="1" x14ac:dyDescent="0.3">
      <c r="A119" s="12" t="s">
        <v>13</v>
      </c>
      <c r="B119" s="34"/>
      <c r="C119" s="16"/>
      <c r="D119" s="16"/>
      <c r="E119" s="16"/>
      <c r="F119" s="10">
        <v>1</v>
      </c>
      <c r="G119" s="76"/>
      <c r="H119" s="77"/>
      <c r="I119" s="78"/>
    </row>
    <row r="120" spans="1:9" ht="13.5" customHeight="1" x14ac:dyDescent="0.3">
      <c r="A120" s="14" t="s">
        <v>14</v>
      </c>
      <c r="B120" s="81"/>
      <c r="C120" s="82"/>
      <c r="D120" s="82"/>
      <c r="E120" s="83"/>
      <c r="F120" s="10">
        <v>0</v>
      </c>
      <c r="G120" s="76"/>
      <c r="H120" s="77"/>
      <c r="I120" s="78"/>
    </row>
    <row r="121" spans="1:9" ht="13.5" customHeight="1" x14ac:dyDescent="0.3">
      <c r="A121" s="12" t="s">
        <v>15</v>
      </c>
      <c r="B121" s="35"/>
      <c r="C121" s="25"/>
      <c r="D121" s="25"/>
      <c r="E121" s="26"/>
      <c r="F121" s="24">
        <v>0</v>
      </c>
      <c r="G121" s="77"/>
      <c r="H121" s="77"/>
      <c r="I121" s="78"/>
    </row>
    <row r="122" spans="1:9" ht="13.5" customHeight="1" x14ac:dyDescent="0.3">
      <c r="A122" s="12" t="s">
        <v>16</v>
      </c>
      <c r="B122" s="35"/>
      <c r="C122" s="25"/>
      <c r="D122" s="25"/>
      <c r="E122" s="26"/>
      <c r="F122" s="24">
        <v>0</v>
      </c>
      <c r="G122" s="77"/>
      <c r="H122" s="77"/>
      <c r="I122" s="78"/>
    </row>
    <row r="123" spans="1:9" ht="13.5" customHeight="1" x14ac:dyDescent="0.3">
      <c r="A123" s="12" t="s">
        <v>17</v>
      </c>
      <c r="B123" s="39" t="s">
        <v>18</v>
      </c>
      <c r="C123" s="56"/>
      <c r="D123" s="56"/>
      <c r="E123" s="56" t="s">
        <v>19</v>
      </c>
      <c r="F123" s="45">
        <v>0</v>
      </c>
      <c r="G123" s="77"/>
      <c r="H123" s="77"/>
      <c r="I123" s="78"/>
    </row>
    <row r="124" spans="1:9" ht="13.5" customHeight="1" x14ac:dyDescent="0.3">
      <c r="A124" s="12" t="s">
        <v>20</v>
      </c>
      <c r="B124" s="35"/>
      <c r="C124" s="25"/>
      <c r="D124" s="25"/>
      <c r="E124" s="26"/>
      <c r="F124" s="45">
        <f>SUM(F126,F127)</f>
        <v>1</v>
      </c>
      <c r="G124" s="77"/>
      <c r="H124" s="77"/>
      <c r="I124" s="78"/>
    </row>
    <row r="125" spans="1:9" ht="13.5" customHeight="1" x14ac:dyDescent="0.3">
      <c r="A125" s="12" t="s">
        <v>21</v>
      </c>
      <c r="B125" s="35"/>
      <c r="C125" s="25"/>
      <c r="D125" s="25"/>
      <c r="E125" s="26"/>
      <c r="F125" s="19">
        <v>126</v>
      </c>
      <c r="G125" s="77"/>
      <c r="H125" s="77"/>
      <c r="I125" s="78"/>
    </row>
    <row r="126" spans="1:9" ht="13.5" customHeight="1" x14ac:dyDescent="0.3">
      <c r="A126" s="18" t="s">
        <v>22</v>
      </c>
      <c r="B126" s="42"/>
      <c r="C126" s="43"/>
      <c r="D126" s="43"/>
      <c r="E126" s="44"/>
      <c r="F126" s="19">
        <v>1</v>
      </c>
      <c r="G126" s="77"/>
      <c r="H126" s="77"/>
      <c r="I126" s="78"/>
    </row>
    <row r="127" spans="1:9" ht="13.5" customHeight="1" x14ac:dyDescent="0.3">
      <c r="A127" s="18" t="s">
        <v>23</v>
      </c>
      <c r="B127" s="42"/>
      <c r="C127" s="43">
        <v>0</v>
      </c>
      <c r="D127" s="43"/>
      <c r="E127" s="44"/>
      <c r="F127" s="19">
        <v>0</v>
      </c>
      <c r="G127" s="77"/>
      <c r="H127" s="77"/>
      <c r="I127" s="78"/>
    </row>
    <row r="128" spans="1:9" ht="13.5" customHeight="1" x14ac:dyDescent="0.3">
      <c r="A128" s="18" t="s">
        <v>24</v>
      </c>
      <c r="B128" s="42"/>
      <c r="C128" s="43"/>
      <c r="D128" s="43"/>
      <c r="E128" s="44" t="s">
        <v>10</v>
      </c>
      <c r="F128" s="19">
        <v>1</v>
      </c>
      <c r="G128" s="77"/>
      <c r="H128" s="77"/>
      <c r="I128" s="78"/>
    </row>
    <row r="129" spans="1:9" ht="12" customHeight="1" x14ac:dyDescent="0.3">
      <c r="A129" s="50" t="s">
        <v>25</v>
      </c>
      <c r="B129" s="50"/>
      <c r="C129" s="55"/>
      <c r="D129" s="55"/>
      <c r="E129" s="51"/>
      <c r="F129" s="51">
        <v>0</v>
      </c>
      <c r="G129" s="77"/>
      <c r="H129" s="77"/>
      <c r="I129" s="78"/>
    </row>
    <row r="130" spans="1:9" ht="12" customHeight="1" x14ac:dyDescent="0.3">
      <c r="A130" s="50" t="s">
        <v>26</v>
      </c>
      <c r="B130" s="52"/>
      <c r="C130" s="53"/>
      <c r="D130" s="53"/>
      <c r="E130" s="54"/>
      <c r="F130" s="51">
        <v>0</v>
      </c>
      <c r="G130" s="77"/>
      <c r="H130" s="77"/>
      <c r="I130" s="78"/>
    </row>
    <row r="131" spans="1:9" ht="12" customHeight="1" x14ac:dyDescent="0.3">
      <c r="A131" s="50" t="s">
        <v>27</v>
      </c>
      <c r="B131"/>
      <c r="E131" s="54"/>
      <c r="F131" s="51">
        <v>483</v>
      </c>
      <c r="G131" s="77"/>
      <c r="H131" s="77"/>
      <c r="I131" s="78"/>
    </row>
    <row r="132" spans="1:9" ht="13.5" customHeight="1" x14ac:dyDescent="0.3">
      <c r="A132" s="18" t="s">
        <v>28</v>
      </c>
      <c r="B132"/>
      <c r="E132" s="54"/>
      <c r="F132" s="18">
        <v>3</v>
      </c>
      <c r="G132" s="77"/>
      <c r="H132" s="77"/>
      <c r="I132" s="78"/>
    </row>
    <row r="133" spans="1:9" ht="13.5" customHeight="1" x14ac:dyDescent="0.3">
      <c r="A133" s="12" t="s">
        <v>29</v>
      </c>
      <c r="B133" s="36"/>
      <c r="C133" s="13">
        <v>60</v>
      </c>
      <c r="D133" s="13">
        <v>229</v>
      </c>
      <c r="E133" s="18">
        <v>0</v>
      </c>
      <c r="F133" s="15">
        <f>SUM(D133,E133,F114:F120,F122,C123,F123,F125,F128:F132,C133,E128,E132)</f>
        <v>905</v>
      </c>
      <c r="G133" s="79"/>
      <c r="H133" s="79"/>
      <c r="I133" s="80"/>
    </row>
    <row r="134" spans="1:9" ht="13.5" customHeight="1" x14ac:dyDescent="0.3">
      <c r="A134" s="9" t="s">
        <v>2</v>
      </c>
      <c r="B134" s="73">
        <v>44964</v>
      </c>
      <c r="C134" s="74"/>
      <c r="D134" s="74"/>
      <c r="E134" s="75"/>
      <c r="F134" s="9" t="s">
        <v>3</v>
      </c>
      <c r="G134" s="11" t="s">
        <v>4</v>
      </c>
      <c r="H134" s="9">
        <v>1</v>
      </c>
      <c r="I134" s="9" t="s">
        <v>5</v>
      </c>
    </row>
    <row r="135" spans="1:9" ht="13.5" customHeight="1" x14ac:dyDescent="0.3">
      <c r="A135" s="9" t="s">
        <v>6</v>
      </c>
      <c r="B135" s="12"/>
      <c r="C135" s="13"/>
      <c r="D135" s="13"/>
      <c r="E135" s="13"/>
      <c r="F135" s="10">
        <v>0</v>
      </c>
      <c r="G135" s="9" t="s">
        <v>7</v>
      </c>
      <c r="H135" s="9" t="s">
        <v>10</v>
      </c>
      <c r="I135" s="9" t="s">
        <v>10</v>
      </c>
    </row>
    <row r="136" spans="1:9" ht="13.5" customHeight="1" x14ac:dyDescent="0.3">
      <c r="A136" s="9" t="s">
        <v>8</v>
      </c>
      <c r="B136" s="30"/>
      <c r="C136" s="20"/>
      <c r="D136" s="20"/>
      <c r="E136" s="20"/>
      <c r="F136" s="10">
        <v>1</v>
      </c>
      <c r="G136" s="22" t="s">
        <v>10</v>
      </c>
      <c r="H136" s="22" t="s">
        <v>10</v>
      </c>
      <c r="I136" s="22" t="s">
        <v>10</v>
      </c>
    </row>
    <row r="137" spans="1:9" ht="13.5" customHeight="1" x14ac:dyDescent="0.3">
      <c r="A137" s="9" t="s">
        <v>9</v>
      </c>
      <c r="B137" s="12"/>
      <c r="C137" s="13"/>
      <c r="D137" s="13"/>
      <c r="E137" s="13"/>
      <c r="F137" s="17">
        <v>0</v>
      </c>
      <c r="G137" s="18"/>
      <c r="H137" s="18" t="s">
        <v>10</v>
      </c>
      <c r="I137" s="18" t="s">
        <v>10</v>
      </c>
    </row>
    <row r="138" spans="1:9" ht="13.5" customHeight="1" x14ac:dyDescent="0.3">
      <c r="A138" s="9" t="s">
        <v>11</v>
      </c>
      <c r="B138" s="30"/>
      <c r="C138" s="16"/>
      <c r="D138" s="16"/>
      <c r="E138" s="16"/>
      <c r="F138" s="17">
        <v>1</v>
      </c>
      <c r="G138" s="18"/>
      <c r="H138" s="18" t="s">
        <v>10</v>
      </c>
      <c r="I138" s="18" t="s">
        <v>10</v>
      </c>
    </row>
    <row r="139" spans="1:9" ht="13.5" customHeight="1" x14ac:dyDescent="0.3">
      <c r="A139" s="9" t="s">
        <v>12</v>
      </c>
      <c r="B139" s="12"/>
      <c r="C139" s="13"/>
      <c r="D139" s="13"/>
      <c r="E139" s="13"/>
      <c r="F139" s="10">
        <v>0</v>
      </c>
      <c r="G139" s="76" t="s">
        <v>74</v>
      </c>
      <c r="H139" s="77"/>
      <c r="I139" s="78"/>
    </row>
    <row r="140" spans="1:9" ht="13.5" customHeight="1" x14ac:dyDescent="0.3">
      <c r="A140" s="12" t="s">
        <v>13</v>
      </c>
      <c r="B140" s="34"/>
      <c r="C140" s="16"/>
      <c r="D140" s="16"/>
      <c r="E140" s="16"/>
      <c r="F140" s="10">
        <v>1</v>
      </c>
      <c r="G140" s="76"/>
      <c r="H140" s="77"/>
      <c r="I140" s="78"/>
    </row>
    <row r="141" spans="1:9" ht="13.5" customHeight="1" x14ac:dyDescent="0.3">
      <c r="A141" s="14" t="s">
        <v>14</v>
      </c>
      <c r="B141" s="81"/>
      <c r="C141" s="82"/>
      <c r="D141" s="82"/>
      <c r="E141" s="83"/>
      <c r="F141" s="10">
        <v>0</v>
      </c>
      <c r="G141" s="76"/>
      <c r="H141" s="77"/>
      <c r="I141" s="78"/>
    </row>
    <row r="142" spans="1:9" ht="13.5" customHeight="1" x14ac:dyDescent="0.3">
      <c r="A142" s="12" t="s">
        <v>15</v>
      </c>
      <c r="B142" s="35"/>
      <c r="C142" s="25"/>
      <c r="D142" s="25"/>
      <c r="E142" s="26"/>
      <c r="F142" s="24">
        <v>0</v>
      </c>
      <c r="G142" s="77"/>
      <c r="H142" s="77"/>
      <c r="I142" s="78"/>
    </row>
    <row r="143" spans="1:9" ht="13.5" customHeight="1" x14ac:dyDescent="0.3">
      <c r="A143" s="12" t="s">
        <v>16</v>
      </c>
      <c r="B143" s="35"/>
      <c r="C143" s="25"/>
      <c r="D143" s="25"/>
      <c r="E143" s="26"/>
      <c r="F143" s="24">
        <v>0</v>
      </c>
      <c r="G143" s="77"/>
      <c r="H143" s="77"/>
      <c r="I143" s="78"/>
    </row>
    <row r="144" spans="1:9" ht="13.5" customHeight="1" x14ac:dyDescent="0.3">
      <c r="A144" s="12" t="s">
        <v>17</v>
      </c>
      <c r="B144" s="39" t="s">
        <v>18</v>
      </c>
      <c r="C144" s="56">
        <v>1</v>
      </c>
      <c r="D144" s="56"/>
      <c r="E144" s="56" t="s">
        <v>19</v>
      </c>
      <c r="F144" s="45">
        <v>0</v>
      </c>
      <c r="G144" s="77"/>
      <c r="H144" s="77"/>
      <c r="I144" s="78"/>
    </row>
    <row r="145" spans="1:9" ht="13.5" customHeight="1" x14ac:dyDescent="0.3">
      <c r="A145" s="12" t="s">
        <v>20</v>
      </c>
      <c r="B145" s="35"/>
      <c r="C145" s="25"/>
      <c r="D145" s="25"/>
      <c r="E145" s="26"/>
      <c r="F145" s="45">
        <f>SUM(F147:F148)</f>
        <v>2</v>
      </c>
      <c r="G145" s="77"/>
      <c r="H145" s="77"/>
      <c r="I145" s="78"/>
    </row>
    <row r="146" spans="1:9" ht="13.5" customHeight="1" x14ac:dyDescent="0.3">
      <c r="A146" s="12" t="s">
        <v>21</v>
      </c>
      <c r="B146" s="35"/>
      <c r="C146" s="25"/>
      <c r="D146" s="25"/>
      <c r="E146" s="26"/>
      <c r="F146" s="19">
        <v>131</v>
      </c>
      <c r="G146" s="77"/>
      <c r="H146" s="77"/>
      <c r="I146" s="78"/>
    </row>
    <row r="147" spans="1:9" ht="13.5" customHeight="1" x14ac:dyDescent="0.3">
      <c r="A147" s="18" t="s">
        <v>22</v>
      </c>
      <c r="B147" s="42"/>
      <c r="C147" s="43"/>
      <c r="D147" s="43"/>
      <c r="E147" s="44"/>
      <c r="F147" s="19">
        <v>2</v>
      </c>
      <c r="G147" s="77"/>
      <c r="H147" s="77"/>
      <c r="I147" s="78"/>
    </row>
    <row r="148" spans="1:9" ht="13.5" customHeight="1" x14ac:dyDescent="0.3">
      <c r="A148" s="18" t="s">
        <v>23</v>
      </c>
      <c r="B148" s="42"/>
      <c r="C148" s="43"/>
      <c r="D148" s="43"/>
      <c r="E148" s="44"/>
      <c r="F148" s="19">
        <v>0</v>
      </c>
      <c r="G148" s="77"/>
      <c r="H148" s="77"/>
      <c r="I148" s="78"/>
    </row>
    <row r="149" spans="1:9" ht="13.5" customHeight="1" x14ac:dyDescent="0.3">
      <c r="A149" s="18" t="s">
        <v>24</v>
      </c>
      <c r="B149" s="42"/>
      <c r="C149" s="43"/>
      <c r="D149" s="43"/>
      <c r="E149" s="44" t="s">
        <v>10</v>
      </c>
      <c r="F149" s="19">
        <v>1</v>
      </c>
      <c r="G149" s="77"/>
      <c r="H149" s="77"/>
      <c r="I149" s="78"/>
    </row>
    <row r="150" spans="1:9" ht="12" customHeight="1" x14ac:dyDescent="0.3">
      <c r="A150" s="50" t="s">
        <v>25</v>
      </c>
      <c r="B150" s="50"/>
      <c r="C150" s="55"/>
      <c r="D150" s="55"/>
      <c r="E150" s="51"/>
      <c r="F150" s="51">
        <v>0</v>
      </c>
      <c r="G150" s="77"/>
      <c r="H150" s="77"/>
      <c r="I150" s="78"/>
    </row>
    <row r="151" spans="1:9" ht="12" customHeight="1" x14ac:dyDescent="0.3">
      <c r="A151" s="50" t="s">
        <v>26</v>
      </c>
      <c r="B151" s="52"/>
      <c r="C151" s="53"/>
      <c r="D151" s="53"/>
      <c r="E151" s="54" t="s">
        <v>10</v>
      </c>
      <c r="F151" s="51">
        <v>0</v>
      </c>
      <c r="G151" s="77"/>
      <c r="H151" s="77"/>
      <c r="I151" s="78"/>
    </row>
    <row r="152" spans="1:9" ht="12" customHeight="1" x14ac:dyDescent="0.3">
      <c r="A152" s="50" t="s">
        <v>27</v>
      </c>
      <c r="B152"/>
      <c r="E152" s="54"/>
      <c r="F152" s="51">
        <v>457</v>
      </c>
      <c r="G152" s="77"/>
      <c r="H152" s="77"/>
      <c r="I152" s="78"/>
    </row>
    <row r="153" spans="1:9" ht="13.5" customHeight="1" x14ac:dyDescent="0.3">
      <c r="A153" s="18" t="s">
        <v>28</v>
      </c>
      <c r="B153"/>
      <c r="E153" s="54">
        <v>0</v>
      </c>
      <c r="F153" s="18">
        <v>3</v>
      </c>
      <c r="G153" s="77"/>
      <c r="H153" s="77"/>
      <c r="I153" s="78"/>
    </row>
    <row r="154" spans="1:9" ht="13.5" customHeight="1" x14ac:dyDescent="0.3">
      <c r="A154" s="12" t="s">
        <v>29</v>
      </c>
      <c r="B154" s="36"/>
      <c r="C154" s="13">
        <v>54</v>
      </c>
      <c r="D154" s="13">
        <v>126</v>
      </c>
      <c r="E154" s="18" t="s">
        <v>10</v>
      </c>
      <c r="F154" s="15">
        <f>SUM(F135:F151,E149,C144,D154,C154,E153,E154,F152)</f>
        <v>777</v>
      </c>
      <c r="G154" s="79"/>
      <c r="H154" s="79"/>
      <c r="I154" s="80"/>
    </row>
    <row r="155" spans="1:9" x14ac:dyDescent="0.3">
      <c r="A155" s="9" t="s">
        <v>2</v>
      </c>
      <c r="B155" s="84">
        <v>44965</v>
      </c>
      <c r="C155" s="75"/>
      <c r="D155" s="75"/>
      <c r="E155" s="85"/>
      <c r="F155" s="9" t="s">
        <v>3</v>
      </c>
      <c r="G155" s="11" t="s">
        <v>4</v>
      </c>
      <c r="H155" s="9">
        <v>1</v>
      </c>
      <c r="I155" s="9" t="s">
        <v>5</v>
      </c>
    </row>
    <row r="156" spans="1:9" x14ac:dyDescent="0.3">
      <c r="A156" s="9" t="s">
        <v>6</v>
      </c>
      <c r="B156" s="12"/>
      <c r="C156" s="13"/>
      <c r="D156" s="13"/>
      <c r="E156" s="13"/>
      <c r="F156" s="10">
        <v>0</v>
      </c>
      <c r="G156" s="9" t="s">
        <v>64</v>
      </c>
      <c r="H156" s="9" t="s">
        <v>10</v>
      </c>
      <c r="I156" s="9" t="s">
        <v>10</v>
      </c>
    </row>
    <row r="157" spans="1:9" x14ac:dyDescent="0.3">
      <c r="A157" s="9" t="s">
        <v>8</v>
      </c>
      <c r="B157" s="30"/>
      <c r="C157" s="20"/>
      <c r="D157" s="20"/>
      <c r="E157" s="20"/>
      <c r="F157" s="10">
        <v>1</v>
      </c>
      <c r="G157" s="22"/>
      <c r="H157" s="22"/>
      <c r="I157" s="22" t="s">
        <v>10</v>
      </c>
    </row>
    <row r="158" spans="1:9" x14ac:dyDescent="0.3">
      <c r="A158" s="9" t="s">
        <v>9</v>
      </c>
      <c r="B158" s="12"/>
      <c r="C158" s="13"/>
      <c r="D158" s="13"/>
      <c r="E158" s="13"/>
      <c r="F158" s="17">
        <v>0</v>
      </c>
      <c r="G158" s="18"/>
      <c r="H158" s="18"/>
      <c r="I158" s="18" t="s">
        <v>10</v>
      </c>
    </row>
    <row r="159" spans="1:9" x14ac:dyDescent="0.3">
      <c r="A159" s="9" t="s">
        <v>11</v>
      </c>
      <c r="B159" s="30"/>
      <c r="C159" s="16"/>
      <c r="D159" s="16"/>
      <c r="E159" s="16"/>
      <c r="F159" s="17">
        <v>1</v>
      </c>
      <c r="G159" s="18"/>
      <c r="H159" s="18"/>
      <c r="I159" s="18" t="s">
        <v>10</v>
      </c>
    </row>
    <row r="160" spans="1:9" ht="15" customHeight="1" x14ac:dyDescent="0.3">
      <c r="A160" s="9" t="s">
        <v>12</v>
      </c>
      <c r="B160" s="12"/>
      <c r="C160" s="13"/>
      <c r="D160" s="13"/>
      <c r="E160" s="13"/>
      <c r="F160" s="10">
        <v>0</v>
      </c>
      <c r="G160" s="76" t="s">
        <v>75</v>
      </c>
      <c r="H160" s="77"/>
      <c r="I160" s="78"/>
    </row>
    <row r="161" spans="1:9" x14ac:dyDescent="0.3">
      <c r="A161" s="12" t="s">
        <v>13</v>
      </c>
      <c r="B161" s="34"/>
      <c r="C161" s="16"/>
      <c r="D161" s="16"/>
      <c r="E161" s="16"/>
      <c r="F161" s="10">
        <v>1</v>
      </c>
      <c r="G161" s="76"/>
      <c r="H161" s="77"/>
      <c r="I161" s="78"/>
    </row>
    <row r="162" spans="1:9" x14ac:dyDescent="0.3">
      <c r="A162" s="14" t="s">
        <v>14</v>
      </c>
      <c r="B162" s="81"/>
      <c r="C162" s="82"/>
      <c r="D162" s="82"/>
      <c r="E162" s="83"/>
      <c r="F162" s="10">
        <v>0</v>
      </c>
      <c r="G162" s="76"/>
      <c r="H162" s="77"/>
      <c r="I162" s="78"/>
    </row>
    <row r="163" spans="1:9" ht="13.5" customHeight="1" x14ac:dyDescent="0.3">
      <c r="A163" s="12" t="s">
        <v>15</v>
      </c>
      <c r="B163" s="35"/>
      <c r="C163" s="25"/>
      <c r="D163" s="25"/>
      <c r="E163" s="26"/>
      <c r="F163" s="24">
        <v>0</v>
      </c>
      <c r="G163" s="77"/>
      <c r="H163" s="77"/>
      <c r="I163" s="78"/>
    </row>
    <row r="164" spans="1:9" ht="13.5" customHeight="1" x14ac:dyDescent="0.3">
      <c r="A164" s="12" t="s">
        <v>16</v>
      </c>
      <c r="B164" s="35"/>
      <c r="C164" s="25"/>
      <c r="D164" s="25"/>
      <c r="E164" s="26"/>
      <c r="F164" s="24">
        <v>0</v>
      </c>
      <c r="G164" s="77"/>
      <c r="H164" s="77"/>
      <c r="I164" s="78"/>
    </row>
    <row r="165" spans="1:9" ht="13.5" customHeight="1" x14ac:dyDescent="0.3">
      <c r="A165" s="12" t="s">
        <v>17</v>
      </c>
      <c r="B165" s="39" t="s">
        <v>18</v>
      </c>
      <c r="C165" s="56">
        <v>0</v>
      </c>
      <c r="D165" s="56"/>
      <c r="E165" s="56" t="s">
        <v>19</v>
      </c>
      <c r="F165" s="45">
        <v>0</v>
      </c>
      <c r="G165" s="77"/>
      <c r="H165" s="77"/>
      <c r="I165" s="78"/>
    </row>
    <row r="166" spans="1:9" ht="13.5" customHeight="1" x14ac:dyDescent="0.3">
      <c r="A166" s="12" t="s">
        <v>20</v>
      </c>
      <c r="B166" s="35"/>
      <c r="C166" s="25"/>
      <c r="D166" s="25"/>
      <c r="E166" s="26"/>
      <c r="F166" s="45">
        <f>SUM(F168,F169)</f>
        <v>1</v>
      </c>
      <c r="G166" s="77"/>
      <c r="H166" s="77"/>
      <c r="I166" s="78"/>
    </row>
    <row r="167" spans="1:9" ht="13.5" customHeight="1" x14ac:dyDescent="0.3">
      <c r="A167" s="12" t="s">
        <v>21</v>
      </c>
      <c r="B167" s="35"/>
      <c r="C167" s="25"/>
      <c r="D167" s="25"/>
      <c r="E167" s="26"/>
      <c r="F167" s="19">
        <v>138</v>
      </c>
      <c r="G167" s="77"/>
      <c r="H167" s="77"/>
      <c r="I167" s="78"/>
    </row>
    <row r="168" spans="1:9" ht="13.5" customHeight="1" x14ac:dyDescent="0.3">
      <c r="A168" s="18" t="s">
        <v>22</v>
      </c>
      <c r="B168" s="42"/>
      <c r="C168" s="43"/>
      <c r="D168" s="43"/>
      <c r="E168" s="44"/>
      <c r="F168" s="19">
        <v>1</v>
      </c>
      <c r="G168" s="77"/>
      <c r="H168" s="77"/>
      <c r="I168" s="78"/>
    </row>
    <row r="169" spans="1:9" ht="13.5" customHeight="1" x14ac:dyDescent="0.3">
      <c r="A169" s="18" t="s">
        <v>23</v>
      </c>
      <c r="B169" s="42"/>
      <c r="C169" s="43"/>
      <c r="D169" s="43"/>
      <c r="E169" s="44"/>
      <c r="F169" s="19">
        <v>0</v>
      </c>
      <c r="G169" s="77"/>
      <c r="H169" s="77"/>
      <c r="I169" s="78"/>
    </row>
    <row r="170" spans="1:9" ht="13.5" customHeight="1" x14ac:dyDescent="0.3">
      <c r="A170" s="18" t="s">
        <v>24</v>
      </c>
      <c r="B170" s="42"/>
      <c r="C170" s="43"/>
      <c r="D170" s="43"/>
      <c r="E170" s="44" t="s">
        <v>10</v>
      </c>
      <c r="F170" s="19">
        <v>1</v>
      </c>
      <c r="G170" s="77"/>
      <c r="H170" s="77"/>
      <c r="I170" s="78"/>
    </row>
    <row r="171" spans="1:9" ht="12" customHeight="1" x14ac:dyDescent="0.3">
      <c r="A171" s="50" t="s">
        <v>25</v>
      </c>
      <c r="B171" s="50"/>
      <c r="C171" s="55"/>
      <c r="D171" s="55"/>
      <c r="E171" s="51"/>
      <c r="F171" s="51">
        <v>0</v>
      </c>
      <c r="G171" s="77"/>
      <c r="H171" s="77"/>
      <c r="I171" s="78"/>
    </row>
    <row r="172" spans="1:9" ht="12" customHeight="1" x14ac:dyDescent="0.3">
      <c r="A172" s="50" t="s">
        <v>26</v>
      </c>
      <c r="B172" s="52"/>
      <c r="C172" s="53"/>
      <c r="D172" s="53"/>
      <c r="E172" s="54"/>
      <c r="F172" s="51">
        <v>0</v>
      </c>
      <c r="G172" s="77"/>
      <c r="H172" s="77"/>
      <c r="I172" s="78"/>
    </row>
    <row r="173" spans="1:9" ht="12" customHeight="1" x14ac:dyDescent="0.3">
      <c r="A173" s="50" t="s">
        <v>27</v>
      </c>
      <c r="B173"/>
      <c r="E173" s="54"/>
      <c r="F173" s="51">
        <v>270</v>
      </c>
      <c r="G173" s="77"/>
      <c r="H173" s="77"/>
      <c r="I173" s="78"/>
    </row>
    <row r="174" spans="1:9" ht="13.5" customHeight="1" x14ac:dyDescent="0.3">
      <c r="A174" s="18" t="s">
        <v>28</v>
      </c>
      <c r="B174"/>
      <c r="E174" s="54"/>
      <c r="F174" s="18">
        <v>2</v>
      </c>
      <c r="G174" s="77"/>
      <c r="H174" s="77"/>
      <c r="I174" s="78"/>
    </row>
    <row r="175" spans="1:9" ht="13.5" customHeight="1" x14ac:dyDescent="0.3">
      <c r="A175" s="12" t="s">
        <v>29</v>
      </c>
      <c r="B175" s="36"/>
      <c r="C175" s="13">
        <v>21</v>
      </c>
      <c r="D175" s="13">
        <v>363</v>
      </c>
      <c r="E175" s="18" t="s">
        <v>10</v>
      </c>
      <c r="F175" s="15">
        <f>SUM(D175,E175,F156:F162,F164,C165,F165,F167,F170:F174,C175,E170,E174,)</f>
        <v>798</v>
      </c>
      <c r="G175" s="79"/>
      <c r="H175" s="79"/>
      <c r="I175" s="80"/>
    </row>
    <row r="176" spans="1:9" x14ac:dyDescent="0.3">
      <c r="A176" s="9" t="s">
        <v>2</v>
      </c>
      <c r="B176" s="73">
        <v>44966</v>
      </c>
      <c r="C176" s="74"/>
      <c r="D176" s="74"/>
      <c r="E176" s="75"/>
      <c r="F176" s="9" t="s">
        <v>3</v>
      </c>
      <c r="G176" s="11" t="s">
        <v>4</v>
      </c>
      <c r="H176" s="9">
        <v>1</v>
      </c>
      <c r="I176" s="9" t="s">
        <v>63</v>
      </c>
    </row>
    <row r="177" spans="1:9" x14ac:dyDescent="0.3">
      <c r="A177" s="9" t="s">
        <v>6</v>
      </c>
      <c r="B177" s="12"/>
      <c r="C177" s="13"/>
      <c r="D177" s="13"/>
      <c r="E177" s="13"/>
      <c r="F177" s="10">
        <v>0</v>
      </c>
      <c r="G177" s="9" t="s">
        <v>7</v>
      </c>
      <c r="H177" s="57" t="s">
        <v>10</v>
      </c>
      <c r="I177" s="9"/>
    </row>
    <row r="178" spans="1:9" x14ac:dyDescent="0.3">
      <c r="A178" s="9" t="s">
        <v>8</v>
      </c>
      <c r="B178" s="30"/>
      <c r="C178" s="20"/>
      <c r="D178" s="20"/>
      <c r="E178" s="20"/>
      <c r="F178" s="10">
        <v>1</v>
      </c>
      <c r="G178" s="22"/>
      <c r="H178" s="22" t="s">
        <v>10</v>
      </c>
      <c r="I178" s="22" t="s">
        <v>10</v>
      </c>
    </row>
    <row r="179" spans="1:9" x14ac:dyDescent="0.3">
      <c r="A179" s="9" t="s">
        <v>9</v>
      </c>
      <c r="B179" s="12"/>
      <c r="C179" s="13"/>
      <c r="D179" s="13"/>
      <c r="E179" s="13"/>
      <c r="F179" s="17">
        <v>0</v>
      </c>
      <c r="G179" s="18"/>
      <c r="H179" s="18"/>
      <c r="I179" s="18" t="s">
        <v>10</v>
      </c>
    </row>
    <row r="180" spans="1:9" x14ac:dyDescent="0.3">
      <c r="A180" s="9" t="s">
        <v>11</v>
      </c>
      <c r="B180" s="30"/>
      <c r="C180" s="16"/>
      <c r="D180" s="16"/>
      <c r="E180" s="16"/>
      <c r="F180" s="17">
        <v>1</v>
      </c>
      <c r="G180" s="18"/>
      <c r="H180" s="18"/>
      <c r="I180" s="18" t="s">
        <v>10</v>
      </c>
    </row>
    <row r="181" spans="1:9" ht="15" customHeight="1" x14ac:dyDescent="0.3">
      <c r="A181" s="9" t="s">
        <v>12</v>
      </c>
      <c r="B181" s="12"/>
      <c r="C181" s="13"/>
      <c r="D181" s="13"/>
      <c r="E181" s="13"/>
      <c r="F181" s="10">
        <v>0</v>
      </c>
      <c r="G181" s="76" t="s">
        <v>76</v>
      </c>
      <c r="H181" s="77"/>
      <c r="I181" s="78"/>
    </row>
    <row r="182" spans="1:9" x14ac:dyDescent="0.3">
      <c r="A182" s="12" t="s">
        <v>13</v>
      </c>
      <c r="B182" s="34"/>
      <c r="C182" s="16"/>
      <c r="D182" s="16"/>
      <c r="E182" s="16"/>
      <c r="F182" s="10">
        <v>1</v>
      </c>
      <c r="G182" s="76"/>
      <c r="H182" s="77"/>
      <c r="I182" s="78"/>
    </row>
    <row r="183" spans="1:9" x14ac:dyDescent="0.3">
      <c r="A183" s="14" t="s">
        <v>14</v>
      </c>
      <c r="B183" s="81"/>
      <c r="C183" s="82"/>
      <c r="D183" s="82"/>
      <c r="E183" s="83"/>
      <c r="F183" s="10">
        <v>0</v>
      </c>
      <c r="G183" s="76"/>
      <c r="H183" s="77"/>
      <c r="I183" s="78"/>
    </row>
    <row r="184" spans="1:9" ht="13.5" customHeight="1" x14ac:dyDescent="0.3">
      <c r="A184" s="12" t="s">
        <v>15</v>
      </c>
      <c r="B184" s="35"/>
      <c r="C184" s="25"/>
      <c r="D184" s="25"/>
      <c r="E184" s="26"/>
      <c r="F184" s="24">
        <v>0</v>
      </c>
      <c r="G184" s="77"/>
      <c r="H184" s="77"/>
      <c r="I184" s="78"/>
    </row>
    <row r="185" spans="1:9" ht="13.5" customHeight="1" x14ac:dyDescent="0.3">
      <c r="A185" s="12" t="s">
        <v>16</v>
      </c>
      <c r="B185" s="35"/>
      <c r="C185" s="25"/>
      <c r="D185" s="25"/>
      <c r="E185" s="26"/>
      <c r="F185" s="24">
        <v>0</v>
      </c>
      <c r="G185" s="77"/>
      <c r="H185" s="77"/>
      <c r="I185" s="78"/>
    </row>
    <row r="186" spans="1:9" ht="13.5" customHeight="1" x14ac:dyDescent="0.3">
      <c r="A186" s="12" t="s">
        <v>17</v>
      </c>
      <c r="B186" s="39" t="s">
        <v>18</v>
      </c>
      <c r="C186" s="56">
        <v>0</v>
      </c>
      <c r="D186" s="56"/>
      <c r="E186" s="56" t="s">
        <v>19</v>
      </c>
      <c r="F186" s="45">
        <v>0</v>
      </c>
      <c r="G186" s="77"/>
      <c r="H186" s="77"/>
      <c r="I186" s="78"/>
    </row>
    <row r="187" spans="1:9" ht="13.5" customHeight="1" x14ac:dyDescent="0.3">
      <c r="A187" s="12" t="s">
        <v>20</v>
      </c>
      <c r="B187" s="35"/>
      <c r="C187" s="25"/>
      <c r="D187" s="25"/>
      <c r="E187" s="26" t="s">
        <v>10</v>
      </c>
      <c r="F187" s="45">
        <f>SUM(F189,F190)</f>
        <v>1</v>
      </c>
      <c r="G187" s="77"/>
      <c r="H187" s="77"/>
      <c r="I187" s="78"/>
    </row>
    <row r="188" spans="1:9" ht="13.5" customHeight="1" x14ac:dyDescent="0.3">
      <c r="A188" s="12" t="s">
        <v>21</v>
      </c>
      <c r="B188" s="35"/>
      <c r="C188" s="25"/>
      <c r="D188" s="25"/>
      <c r="E188" s="26"/>
      <c r="F188" s="19" t="s">
        <v>10</v>
      </c>
      <c r="G188" s="77"/>
      <c r="H188" s="77"/>
      <c r="I188" s="78"/>
    </row>
    <row r="189" spans="1:9" ht="13.5" customHeight="1" x14ac:dyDescent="0.3">
      <c r="A189" s="18" t="s">
        <v>22</v>
      </c>
      <c r="B189" s="42"/>
      <c r="C189" s="43"/>
      <c r="D189" s="43"/>
      <c r="E189" s="44"/>
      <c r="F189" s="19">
        <v>1</v>
      </c>
      <c r="G189" s="77"/>
      <c r="H189" s="77"/>
      <c r="I189" s="78"/>
    </row>
    <row r="190" spans="1:9" ht="13.5" customHeight="1" x14ac:dyDescent="0.3">
      <c r="A190" s="18" t="s">
        <v>23</v>
      </c>
      <c r="B190" s="42"/>
      <c r="C190" s="43"/>
      <c r="D190" s="43"/>
      <c r="E190" s="44"/>
      <c r="F190" s="19">
        <v>0</v>
      </c>
      <c r="G190" s="77"/>
      <c r="H190" s="77"/>
      <c r="I190" s="78"/>
    </row>
    <row r="191" spans="1:9" ht="13.5" customHeight="1" x14ac:dyDescent="0.3">
      <c r="A191" s="18" t="s">
        <v>24</v>
      </c>
      <c r="B191" s="42"/>
      <c r="C191" s="43"/>
      <c r="D191" s="43"/>
      <c r="E191" s="44" t="s">
        <v>10</v>
      </c>
      <c r="F191" s="19">
        <v>1</v>
      </c>
      <c r="G191" s="77"/>
      <c r="H191" s="77"/>
      <c r="I191" s="78"/>
    </row>
    <row r="192" spans="1:9" ht="12" customHeight="1" x14ac:dyDescent="0.3">
      <c r="A192" s="50" t="s">
        <v>25</v>
      </c>
      <c r="B192" s="50"/>
      <c r="C192" s="55"/>
      <c r="D192" s="55"/>
      <c r="E192" s="51"/>
      <c r="F192" s="51">
        <v>0</v>
      </c>
      <c r="G192" s="77"/>
      <c r="H192" s="77"/>
      <c r="I192" s="78"/>
    </row>
    <row r="193" spans="1:9" ht="12" customHeight="1" x14ac:dyDescent="0.3">
      <c r="A193" s="50" t="s">
        <v>26</v>
      </c>
      <c r="B193" s="52"/>
      <c r="C193" s="53"/>
      <c r="D193" s="53"/>
      <c r="E193" s="54"/>
      <c r="F193" s="51">
        <v>0</v>
      </c>
      <c r="G193" s="77"/>
      <c r="H193" s="77"/>
      <c r="I193" s="78"/>
    </row>
    <row r="194" spans="1:9" ht="12" customHeight="1" x14ac:dyDescent="0.3">
      <c r="A194" s="50" t="s">
        <v>27</v>
      </c>
      <c r="B194"/>
      <c r="C194">
        <v>0</v>
      </c>
      <c r="E194" s="54"/>
      <c r="F194" s="51" t="s">
        <v>10</v>
      </c>
      <c r="G194" s="77"/>
      <c r="H194" s="77"/>
      <c r="I194" s="78"/>
    </row>
    <row r="195" spans="1:9" ht="13.5" customHeight="1" x14ac:dyDescent="0.3">
      <c r="A195" s="18" t="s">
        <v>28</v>
      </c>
      <c r="B195"/>
      <c r="E195" s="54"/>
      <c r="F195" s="18">
        <v>4</v>
      </c>
      <c r="G195" s="77"/>
      <c r="H195" s="77"/>
      <c r="I195" s="78"/>
    </row>
    <row r="196" spans="1:9" x14ac:dyDescent="0.3">
      <c r="A196" s="12" t="s">
        <v>29</v>
      </c>
      <c r="B196" s="36"/>
      <c r="C196" s="13" t="s">
        <v>10</v>
      </c>
      <c r="D196" s="13" t="s">
        <v>10</v>
      </c>
      <c r="E196" s="18"/>
      <c r="F196" s="15">
        <f>SUM(F177,F186,F178,F179,F180,F181,F182,F183,F184,F185,F188,F189,F190,F191,F192,F193,F194,F195,E196,E195,D196,C196,E191,C186)</f>
        <v>9</v>
      </c>
      <c r="G196" s="79"/>
      <c r="H196" s="79"/>
      <c r="I196" s="80"/>
    </row>
    <row r="197" spans="1:9" x14ac:dyDescent="0.3">
      <c r="A197" s="9" t="s">
        <v>2</v>
      </c>
      <c r="B197" s="73">
        <v>44967</v>
      </c>
      <c r="C197" s="74"/>
      <c r="D197" s="74"/>
      <c r="E197" s="75"/>
      <c r="F197" s="9" t="s">
        <v>3</v>
      </c>
      <c r="G197" s="11" t="s">
        <v>4</v>
      </c>
      <c r="H197" s="9">
        <v>1</v>
      </c>
      <c r="I197" s="9" t="s">
        <v>5</v>
      </c>
    </row>
    <row r="198" spans="1:9" x14ac:dyDescent="0.3">
      <c r="A198" s="9" t="s">
        <v>6</v>
      </c>
      <c r="B198" s="12"/>
      <c r="C198" s="13"/>
      <c r="D198" s="13"/>
      <c r="E198" s="13"/>
      <c r="F198" s="10">
        <v>0</v>
      </c>
      <c r="G198" s="9" t="s">
        <v>7</v>
      </c>
      <c r="H198" s="9" t="s">
        <v>10</v>
      </c>
      <c r="I198" s="9" t="s">
        <v>10</v>
      </c>
    </row>
    <row r="199" spans="1:9" x14ac:dyDescent="0.3">
      <c r="A199" s="9" t="s">
        <v>8</v>
      </c>
      <c r="B199" s="30"/>
      <c r="C199" s="20"/>
      <c r="D199" s="20"/>
      <c r="E199" s="20"/>
      <c r="F199" s="10">
        <v>2</v>
      </c>
      <c r="G199" s="22"/>
      <c r="H199" s="22" t="s">
        <v>10</v>
      </c>
      <c r="I199" s="22" t="s">
        <v>10</v>
      </c>
    </row>
    <row r="200" spans="1:9" x14ac:dyDescent="0.3">
      <c r="A200" s="9" t="s">
        <v>9</v>
      </c>
      <c r="B200" s="12"/>
      <c r="C200" s="13"/>
      <c r="D200" s="13"/>
      <c r="E200" s="13"/>
      <c r="F200" s="17">
        <v>0</v>
      </c>
      <c r="G200" s="18"/>
      <c r="H200" s="18" t="s">
        <v>10</v>
      </c>
      <c r="I200" s="18" t="s">
        <v>10</v>
      </c>
    </row>
    <row r="201" spans="1:9" x14ac:dyDescent="0.3">
      <c r="A201" s="9" t="s">
        <v>11</v>
      </c>
      <c r="B201" s="30"/>
      <c r="C201" s="16"/>
      <c r="D201" s="16"/>
      <c r="E201" s="16"/>
      <c r="F201" s="17">
        <v>2</v>
      </c>
      <c r="G201" s="18"/>
      <c r="H201" s="18"/>
      <c r="I201" s="18" t="s">
        <v>10</v>
      </c>
    </row>
    <row r="202" spans="1:9" ht="15" customHeight="1" x14ac:dyDescent="0.3">
      <c r="A202" s="9" t="s">
        <v>12</v>
      </c>
      <c r="B202" s="12"/>
      <c r="C202" s="13"/>
      <c r="D202" s="13"/>
      <c r="E202" s="13"/>
      <c r="F202" s="10">
        <v>0</v>
      </c>
      <c r="G202" s="76" t="s">
        <v>77</v>
      </c>
      <c r="H202" s="77"/>
      <c r="I202" s="78"/>
    </row>
    <row r="203" spans="1:9" x14ac:dyDescent="0.3">
      <c r="A203" s="12" t="s">
        <v>13</v>
      </c>
      <c r="B203" s="34"/>
      <c r="C203" s="16"/>
      <c r="D203" s="16"/>
      <c r="E203" s="16"/>
      <c r="F203" s="10">
        <v>2</v>
      </c>
      <c r="G203" s="76"/>
      <c r="H203" s="77"/>
      <c r="I203" s="78"/>
    </row>
    <row r="204" spans="1:9" x14ac:dyDescent="0.3">
      <c r="A204" s="14" t="s">
        <v>14</v>
      </c>
      <c r="B204" s="81"/>
      <c r="C204" s="82"/>
      <c r="D204" s="82"/>
      <c r="E204" s="83"/>
      <c r="F204" s="10">
        <v>0</v>
      </c>
      <c r="G204" s="76"/>
      <c r="H204" s="77"/>
      <c r="I204" s="78"/>
    </row>
    <row r="205" spans="1:9" ht="13.5" customHeight="1" x14ac:dyDescent="0.3">
      <c r="A205" s="12" t="s">
        <v>15</v>
      </c>
      <c r="B205" s="35"/>
      <c r="C205" s="25"/>
      <c r="D205" s="25"/>
      <c r="E205" s="26"/>
      <c r="F205" s="24">
        <v>0</v>
      </c>
      <c r="G205" s="77"/>
      <c r="H205" s="77"/>
      <c r="I205" s="78"/>
    </row>
    <row r="206" spans="1:9" ht="13.5" customHeight="1" x14ac:dyDescent="0.3">
      <c r="A206" s="12" t="s">
        <v>16</v>
      </c>
      <c r="B206" s="35"/>
      <c r="C206" s="25"/>
      <c r="D206" s="25"/>
      <c r="E206" s="26"/>
      <c r="F206" s="24">
        <v>0</v>
      </c>
      <c r="G206" s="77"/>
      <c r="H206" s="77"/>
      <c r="I206" s="78"/>
    </row>
    <row r="207" spans="1:9" ht="13.5" customHeight="1" x14ac:dyDescent="0.3">
      <c r="A207" s="12" t="s">
        <v>17</v>
      </c>
      <c r="B207" s="39" t="s">
        <v>18</v>
      </c>
      <c r="C207" s="56"/>
      <c r="D207" s="56"/>
      <c r="E207" s="56" t="s">
        <v>19</v>
      </c>
      <c r="F207" s="45">
        <v>0</v>
      </c>
      <c r="G207" s="77"/>
      <c r="H207" s="77"/>
      <c r="I207" s="78"/>
    </row>
    <row r="208" spans="1:9" ht="13.5" customHeight="1" x14ac:dyDescent="0.3">
      <c r="A208" s="12" t="s">
        <v>20</v>
      </c>
      <c r="B208" s="35"/>
      <c r="C208" s="25"/>
      <c r="D208" s="25"/>
      <c r="E208" s="26"/>
      <c r="F208" s="45">
        <f>SUM(F210,F211)</f>
        <v>4</v>
      </c>
      <c r="G208" s="77"/>
      <c r="H208" s="77"/>
      <c r="I208" s="78"/>
    </row>
    <row r="209" spans="1:9" ht="13.5" customHeight="1" x14ac:dyDescent="0.3">
      <c r="A209" s="12" t="s">
        <v>21</v>
      </c>
      <c r="B209" s="35"/>
      <c r="C209" s="25"/>
      <c r="D209" s="25"/>
      <c r="E209" s="26"/>
      <c r="F209" s="19">
        <v>143</v>
      </c>
      <c r="G209" s="77"/>
      <c r="H209" s="77"/>
      <c r="I209" s="78"/>
    </row>
    <row r="210" spans="1:9" ht="13.5" customHeight="1" x14ac:dyDescent="0.3">
      <c r="A210" s="18" t="s">
        <v>22</v>
      </c>
      <c r="B210" s="42"/>
      <c r="C210" s="43"/>
      <c r="D210" s="43"/>
      <c r="E210" s="44"/>
      <c r="F210" s="19">
        <v>3</v>
      </c>
      <c r="G210" s="77"/>
      <c r="H210" s="77"/>
      <c r="I210" s="78"/>
    </row>
    <row r="211" spans="1:9" ht="13.5" customHeight="1" x14ac:dyDescent="0.3">
      <c r="A211" s="18" t="s">
        <v>23</v>
      </c>
      <c r="B211" s="42"/>
      <c r="C211" s="43"/>
      <c r="D211" s="43"/>
      <c r="E211" s="44"/>
      <c r="F211" s="19">
        <v>1</v>
      </c>
      <c r="G211" s="77"/>
      <c r="H211" s="77"/>
      <c r="I211" s="78"/>
    </row>
    <row r="212" spans="1:9" ht="13.5" customHeight="1" x14ac:dyDescent="0.3">
      <c r="A212" s="18" t="s">
        <v>24</v>
      </c>
      <c r="B212" s="42"/>
      <c r="C212" s="43"/>
      <c r="D212" s="43"/>
      <c r="E212" s="44" t="s">
        <v>10</v>
      </c>
      <c r="F212" s="19">
        <v>2</v>
      </c>
      <c r="G212" s="77"/>
      <c r="H212" s="77"/>
      <c r="I212" s="78"/>
    </row>
    <row r="213" spans="1:9" ht="12" customHeight="1" x14ac:dyDescent="0.3">
      <c r="A213" s="50" t="s">
        <v>25</v>
      </c>
      <c r="B213" s="50"/>
      <c r="C213" s="55"/>
      <c r="D213" s="55"/>
      <c r="E213" s="51"/>
      <c r="F213" s="51">
        <v>2</v>
      </c>
      <c r="G213" s="77"/>
      <c r="H213" s="77"/>
      <c r="I213" s="78"/>
    </row>
    <row r="214" spans="1:9" ht="12" customHeight="1" x14ac:dyDescent="0.3">
      <c r="A214" s="50" t="s">
        <v>26</v>
      </c>
      <c r="B214" s="52"/>
      <c r="C214" s="53"/>
      <c r="D214" s="53"/>
      <c r="E214" s="54"/>
      <c r="F214" s="51">
        <v>2</v>
      </c>
      <c r="G214" s="77"/>
      <c r="H214" s="77"/>
      <c r="I214" s="78"/>
    </row>
    <row r="215" spans="1:9" ht="12" customHeight="1" x14ac:dyDescent="0.3">
      <c r="A215" s="50" t="s">
        <v>27</v>
      </c>
      <c r="B215"/>
      <c r="E215" s="54"/>
      <c r="F215" s="51">
        <v>200</v>
      </c>
      <c r="G215" s="77"/>
      <c r="H215" s="77"/>
      <c r="I215" s="78"/>
    </row>
    <row r="216" spans="1:9" ht="13.5" customHeight="1" x14ac:dyDescent="0.3">
      <c r="A216" s="18" t="s">
        <v>28</v>
      </c>
      <c r="B216"/>
      <c r="E216" s="54"/>
      <c r="F216" s="18">
        <v>4</v>
      </c>
      <c r="G216" s="77"/>
      <c r="H216" s="77"/>
      <c r="I216" s="78"/>
    </row>
    <row r="217" spans="1:9" x14ac:dyDescent="0.3">
      <c r="A217" s="12" t="s">
        <v>29</v>
      </c>
      <c r="B217" s="36"/>
      <c r="C217" s="13">
        <v>70</v>
      </c>
      <c r="D217" s="13">
        <v>95</v>
      </c>
      <c r="E217" s="18">
        <v>0</v>
      </c>
      <c r="F217" s="15">
        <f>SUM(D217,E217,F198:F204,F206,C207,F207,F209,F212:F216,C217,E212,E216,)</f>
        <v>524</v>
      </c>
      <c r="G217" s="79"/>
      <c r="H217" s="79"/>
      <c r="I217" s="80"/>
    </row>
    <row r="218" spans="1:9" x14ac:dyDescent="0.3">
      <c r="A218" s="9" t="s">
        <v>2</v>
      </c>
      <c r="B218" s="73">
        <v>44968</v>
      </c>
      <c r="C218" s="74"/>
      <c r="D218" s="74"/>
      <c r="E218" s="75"/>
      <c r="F218" s="9" t="s">
        <v>3</v>
      </c>
      <c r="G218" s="11" t="s">
        <v>4</v>
      </c>
      <c r="H218" s="9">
        <v>1</v>
      </c>
      <c r="I218" s="9" t="s">
        <v>5</v>
      </c>
    </row>
    <row r="219" spans="1:9" x14ac:dyDescent="0.3">
      <c r="A219" s="9" t="s">
        <v>6</v>
      </c>
      <c r="B219" s="12"/>
      <c r="C219" s="13"/>
      <c r="D219" s="13"/>
      <c r="E219" s="13"/>
      <c r="F219" s="10">
        <v>0</v>
      </c>
      <c r="G219" s="9" t="s">
        <v>7</v>
      </c>
      <c r="H219" s="9"/>
      <c r="I219" s="9" t="s">
        <v>10</v>
      </c>
    </row>
    <row r="220" spans="1:9" x14ac:dyDescent="0.3">
      <c r="A220" s="9" t="s">
        <v>8</v>
      </c>
      <c r="B220" s="30"/>
      <c r="C220" s="20"/>
      <c r="D220" s="20"/>
      <c r="E220" s="20"/>
      <c r="F220" s="10">
        <v>4</v>
      </c>
      <c r="G220" s="22"/>
      <c r="H220" s="22"/>
      <c r="I220" s="22" t="s">
        <v>10</v>
      </c>
    </row>
    <row r="221" spans="1:9" x14ac:dyDescent="0.3">
      <c r="A221" s="9" t="s">
        <v>9</v>
      </c>
      <c r="B221" s="12"/>
      <c r="C221" s="13"/>
      <c r="D221" s="13"/>
      <c r="E221" s="13"/>
      <c r="F221" s="17">
        <v>0</v>
      </c>
      <c r="G221" s="18"/>
      <c r="H221" s="18"/>
      <c r="I221" s="18" t="s">
        <v>10</v>
      </c>
    </row>
    <row r="222" spans="1:9" x14ac:dyDescent="0.3">
      <c r="A222" s="9" t="s">
        <v>11</v>
      </c>
      <c r="B222" s="30"/>
      <c r="C222" s="16"/>
      <c r="D222" s="16"/>
      <c r="E222" s="16"/>
      <c r="F222" s="17">
        <v>0</v>
      </c>
      <c r="G222" s="18"/>
      <c r="H222" s="18"/>
      <c r="I222" s="18" t="s">
        <v>10</v>
      </c>
    </row>
    <row r="223" spans="1:9" ht="14.25" customHeight="1" x14ac:dyDescent="0.3">
      <c r="A223" s="9" t="s">
        <v>12</v>
      </c>
      <c r="B223" s="12"/>
      <c r="C223" s="13"/>
      <c r="D223" s="13"/>
      <c r="E223" s="13"/>
      <c r="F223" s="10">
        <v>0</v>
      </c>
      <c r="G223" s="76" t="s">
        <v>78</v>
      </c>
      <c r="H223" s="77"/>
      <c r="I223" s="78"/>
    </row>
    <row r="224" spans="1:9" ht="14.25" customHeight="1" x14ac:dyDescent="0.3">
      <c r="A224" s="12" t="s">
        <v>13</v>
      </c>
      <c r="B224" s="34"/>
      <c r="C224" s="16"/>
      <c r="D224" s="16"/>
      <c r="E224" s="16"/>
      <c r="F224" s="10">
        <v>0</v>
      </c>
      <c r="G224" s="76"/>
      <c r="H224" s="77"/>
      <c r="I224" s="78"/>
    </row>
    <row r="225" spans="1:9" x14ac:dyDescent="0.3">
      <c r="A225" s="14" t="s">
        <v>14</v>
      </c>
      <c r="B225" s="81"/>
      <c r="C225" s="82"/>
      <c r="D225" s="82"/>
      <c r="E225" s="83"/>
      <c r="F225" s="10">
        <v>0</v>
      </c>
      <c r="G225" s="76"/>
      <c r="H225" s="77"/>
      <c r="I225" s="78"/>
    </row>
    <row r="226" spans="1:9" ht="13.5" customHeight="1" x14ac:dyDescent="0.3">
      <c r="A226" s="12" t="s">
        <v>15</v>
      </c>
      <c r="B226" s="35"/>
      <c r="C226" s="25"/>
      <c r="D226" s="25"/>
      <c r="E226" s="26"/>
      <c r="F226" s="24">
        <v>0</v>
      </c>
      <c r="G226" s="77"/>
      <c r="H226" s="77"/>
      <c r="I226" s="78"/>
    </row>
    <row r="227" spans="1:9" ht="13.5" customHeight="1" x14ac:dyDescent="0.3">
      <c r="A227" s="12" t="s">
        <v>16</v>
      </c>
      <c r="B227" s="35"/>
      <c r="C227" s="25"/>
      <c r="D227" s="25"/>
      <c r="E227" s="26"/>
      <c r="F227" s="24">
        <v>0</v>
      </c>
      <c r="G227" s="77"/>
      <c r="H227" s="77"/>
      <c r="I227" s="78"/>
    </row>
    <row r="228" spans="1:9" ht="13.5" customHeight="1" x14ac:dyDescent="0.3">
      <c r="A228" s="12" t="s">
        <v>17</v>
      </c>
      <c r="B228" s="39" t="s">
        <v>18</v>
      </c>
      <c r="C228" s="56">
        <v>0</v>
      </c>
      <c r="D228" s="56"/>
      <c r="E228" s="56" t="s">
        <v>19</v>
      </c>
      <c r="F228" s="45">
        <v>0</v>
      </c>
      <c r="G228" s="77"/>
      <c r="H228" s="77"/>
      <c r="I228" s="78"/>
    </row>
    <row r="229" spans="1:9" ht="13.5" customHeight="1" x14ac:dyDescent="0.3">
      <c r="A229" s="12" t="s">
        <v>20</v>
      </c>
      <c r="B229" s="35"/>
      <c r="C229" s="25"/>
      <c r="D229" s="25"/>
      <c r="E229" s="26"/>
      <c r="F229" s="45">
        <f>SUM(F231,F232)</f>
        <v>4</v>
      </c>
      <c r="G229" s="77"/>
      <c r="H229" s="77"/>
      <c r="I229" s="78"/>
    </row>
    <row r="230" spans="1:9" ht="13.5" customHeight="1" x14ac:dyDescent="0.3">
      <c r="A230" s="12" t="s">
        <v>21</v>
      </c>
      <c r="B230" s="35"/>
      <c r="C230" s="25"/>
      <c r="D230" s="25"/>
      <c r="E230" s="26"/>
      <c r="F230" s="19">
        <v>137</v>
      </c>
      <c r="G230" s="77"/>
      <c r="H230" s="77"/>
      <c r="I230" s="78"/>
    </row>
    <row r="231" spans="1:9" ht="13.5" customHeight="1" x14ac:dyDescent="0.3">
      <c r="A231" s="18" t="s">
        <v>22</v>
      </c>
      <c r="B231" s="42"/>
      <c r="C231" s="43"/>
      <c r="D231" s="43"/>
      <c r="E231" s="44" t="s">
        <v>10</v>
      </c>
      <c r="F231" s="19">
        <v>3</v>
      </c>
      <c r="G231" s="77"/>
      <c r="H231" s="77"/>
      <c r="I231" s="78"/>
    </row>
    <row r="232" spans="1:9" ht="13.5" customHeight="1" x14ac:dyDescent="0.3">
      <c r="A232" s="18" t="s">
        <v>23</v>
      </c>
      <c r="B232" s="42"/>
      <c r="C232" s="43"/>
      <c r="D232" s="43"/>
      <c r="E232" s="44"/>
      <c r="F232" s="19">
        <v>1</v>
      </c>
      <c r="G232" s="77"/>
      <c r="H232" s="77"/>
      <c r="I232" s="78"/>
    </row>
    <row r="233" spans="1:9" ht="13.5" customHeight="1" x14ac:dyDescent="0.3">
      <c r="A233" s="18" t="s">
        <v>24</v>
      </c>
      <c r="B233" s="42"/>
      <c r="C233" s="43"/>
      <c r="D233" s="43"/>
      <c r="E233" s="44" t="s">
        <v>10</v>
      </c>
      <c r="F233" s="19">
        <v>1</v>
      </c>
      <c r="G233" s="77"/>
      <c r="H233" s="77"/>
      <c r="I233" s="78"/>
    </row>
    <row r="234" spans="1:9" ht="12" customHeight="1" x14ac:dyDescent="0.3">
      <c r="A234" s="50" t="s">
        <v>25</v>
      </c>
      <c r="B234" s="50"/>
      <c r="C234" s="55"/>
      <c r="D234" s="55"/>
      <c r="E234" s="51"/>
      <c r="F234" s="51">
        <v>0</v>
      </c>
      <c r="G234" s="77"/>
      <c r="H234" s="77"/>
      <c r="I234" s="78"/>
    </row>
    <row r="235" spans="1:9" ht="12" customHeight="1" x14ac:dyDescent="0.3">
      <c r="A235" s="50" t="s">
        <v>26</v>
      </c>
      <c r="B235" s="52"/>
      <c r="C235" s="53"/>
      <c r="D235" s="53"/>
      <c r="E235" s="54"/>
      <c r="F235" s="51">
        <v>0</v>
      </c>
      <c r="G235" s="77"/>
      <c r="H235" s="77"/>
      <c r="I235" s="78"/>
    </row>
    <row r="236" spans="1:9" ht="12" customHeight="1" x14ac:dyDescent="0.3">
      <c r="A236" s="50" t="s">
        <v>27</v>
      </c>
      <c r="B236"/>
      <c r="E236" s="54"/>
      <c r="F236" s="51">
        <v>203</v>
      </c>
      <c r="G236" s="77"/>
      <c r="H236" s="77"/>
      <c r="I236" s="78"/>
    </row>
    <row r="237" spans="1:9" ht="13.5" customHeight="1" x14ac:dyDescent="0.3">
      <c r="A237" s="18" t="s">
        <v>28</v>
      </c>
      <c r="B237"/>
      <c r="E237" s="54" t="s">
        <v>10</v>
      </c>
      <c r="F237" s="18">
        <v>2</v>
      </c>
      <c r="G237" s="77"/>
      <c r="H237" s="77"/>
      <c r="I237" s="78"/>
    </row>
    <row r="238" spans="1:9" x14ac:dyDescent="0.3">
      <c r="A238" s="12" t="s">
        <v>29</v>
      </c>
      <c r="B238" s="36">
        <v>0</v>
      </c>
      <c r="C238" s="13">
        <v>78</v>
      </c>
      <c r="D238" s="13">
        <v>194</v>
      </c>
      <c r="E238" s="18" t="s">
        <v>10</v>
      </c>
      <c r="F238" s="15">
        <f>SUM(D238,E238,F219:F225,F227,C228,F228,F230,F233:F237,C238,E233,E237)</f>
        <v>619</v>
      </c>
      <c r="G238" s="79"/>
      <c r="H238" s="79"/>
      <c r="I238" s="80"/>
    </row>
    <row r="239" spans="1:9" x14ac:dyDescent="0.3">
      <c r="A239" s="9" t="s">
        <v>2</v>
      </c>
      <c r="B239" s="73">
        <v>44969</v>
      </c>
      <c r="C239" s="74"/>
      <c r="D239" s="74"/>
      <c r="E239" s="75"/>
      <c r="F239" s="9" t="s">
        <v>3</v>
      </c>
      <c r="G239" s="11" t="s">
        <v>4</v>
      </c>
      <c r="H239" s="9">
        <v>1</v>
      </c>
      <c r="I239" s="9" t="s">
        <v>5</v>
      </c>
    </row>
    <row r="240" spans="1:9" x14ac:dyDescent="0.3">
      <c r="A240" s="9" t="s">
        <v>6</v>
      </c>
      <c r="B240" s="12"/>
      <c r="C240" s="13"/>
      <c r="D240" s="13"/>
      <c r="E240" s="13"/>
      <c r="F240" s="10">
        <v>0</v>
      </c>
      <c r="G240" s="9" t="s">
        <v>7</v>
      </c>
      <c r="H240" s="9" t="s">
        <v>10</v>
      </c>
      <c r="I240" s="9" t="s">
        <v>10</v>
      </c>
    </row>
    <row r="241" spans="1:9" x14ac:dyDescent="0.3">
      <c r="A241" s="9" t="s">
        <v>8</v>
      </c>
      <c r="B241" s="30"/>
      <c r="C241" s="20"/>
      <c r="D241" s="20"/>
      <c r="E241" s="20"/>
      <c r="F241" s="10">
        <v>1</v>
      </c>
      <c r="G241" s="22" t="s">
        <v>10</v>
      </c>
      <c r="H241" s="22" t="s">
        <v>10</v>
      </c>
      <c r="I241" s="22" t="s">
        <v>10</v>
      </c>
    </row>
    <row r="242" spans="1:9" x14ac:dyDescent="0.3">
      <c r="A242" s="9" t="s">
        <v>9</v>
      </c>
      <c r="B242" s="12"/>
      <c r="C242" s="13"/>
      <c r="D242" s="13"/>
      <c r="E242" s="13"/>
      <c r="F242" s="17">
        <v>0</v>
      </c>
      <c r="G242" s="18"/>
      <c r="H242" s="18" t="s">
        <v>10</v>
      </c>
      <c r="I242" s="18" t="s">
        <v>10</v>
      </c>
    </row>
    <row r="243" spans="1:9" x14ac:dyDescent="0.3">
      <c r="A243" s="9" t="s">
        <v>11</v>
      </c>
      <c r="B243" s="30"/>
      <c r="C243" s="16"/>
      <c r="D243" s="16"/>
      <c r="E243" s="16"/>
      <c r="F243" s="17">
        <v>1</v>
      </c>
      <c r="G243" s="18"/>
      <c r="H243" s="18" t="s">
        <v>10</v>
      </c>
      <c r="I243" s="18" t="s">
        <v>10</v>
      </c>
    </row>
    <row r="244" spans="1:9" ht="15" customHeight="1" x14ac:dyDescent="0.3">
      <c r="A244" s="9" t="s">
        <v>12</v>
      </c>
      <c r="B244" s="12"/>
      <c r="C244" s="13"/>
      <c r="D244" s="13"/>
      <c r="E244" s="13"/>
      <c r="F244" s="10">
        <v>0</v>
      </c>
      <c r="G244" s="76" t="s">
        <v>79</v>
      </c>
      <c r="H244" s="77"/>
      <c r="I244" s="78"/>
    </row>
    <row r="245" spans="1:9" x14ac:dyDescent="0.3">
      <c r="A245" s="12" t="s">
        <v>13</v>
      </c>
      <c r="B245" s="34"/>
      <c r="C245" s="16"/>
      <c r="D245" s="16"/>
      <c r="E245" s="16"/>
      <c r="F245" s="10">
        <v>1</v>
      </c>
      <c r="G245" s="76"/>
      <c r="H245" s="77"/>
      <c r="I245" s="78"/>
    </row>
    <row r="246" spans="1:9" x14ac:dyDescent="0.3">
      <c r="A246" s="14" t="s">
        <v>14</v>
      </c>
      <c r="B246" s="81"/>
      <c r="C246" s="82"/>
      <c r="D246" s="82"/>
      <c r="E246" s="83"/>
      <c r="F246" s="10">
        <v>0</v>
      </c>
      <c r="G246" s="76"/>
      <c r="H246" s="77"/>
      <c r="I246" s="78"/>
    </row>
    <row r="247" spans="1:9" ht="13.5" customHeight="1" x14ac:dyDescent="0.3">
      <c r="A247" s="12" t="s">
        <v>15</v>
      </c>
      <c r="B247" s="35"/>
      <c r="C247" s="25"/>
      <c r="D247" s="25"/>
      <c r="E247" s="26"/>
      <c r="F247" s="24">
        <v>0</v>
      </c>
      <c r="G247" s="77"/>
      <c r="H247" s="77"/>
      <c r="I247" s="78"/>
    </row>
    <row r="248" spans="1:9" ht="13.5" customHeight="1" x14ac:dyDescent="0.3">
      <c r="A248" s="12" t="s">
        <v>16</v>
      </c>
      <c r="B248" s="35"/>
      <c r="C248" s="25"/>
      <c r="D248" s="25"/>
      <c r="E248" s="26"/>
      <c r="F248" s="24">
        <v>0</v>
      </c>
      <c r="G248" s="77"/>
      <c r="H248" s="77"/>
      <c r="I248" s="78"/>
    </row>
    <row r="249" spans="1:9" ht="13.5" customHeight="1" x14ac:dyDescent="0.3">
      <c r="A249" s="12" t="s">
        <v>17</v>
      </c>
      <c r="B249" s="39" t="s">
        <v>18</v>
      </c>
      <c r="C249" s="56">
        <v>0</v>
      </c>
      <c r="D249" s="56"/>
      <c r="E249" s="56" t="s">
        <v>19</v>
      </c>
      <c r="F249" s="45">
        <v>0</v>
      </c>
      <c r="G249" s="77"/>
      <c r="H249" s="77"/>
      <c r="I249" s="78"/>
    </row>
    <row r="250" spans="1:9" ht="13.5" customHeight="1" x14ac:dyDescent="0.3">
      <c r="A250" s="12" t="s">
        <v>20</v>
      </c>
      <c r="B250" s="35"/>
      <c r="C250" s="25"/>
      <c r="D250" s="25"/>
      <c r="E250" s="26"/>
      <c r="F250" s="45">
        <f>SUM(F252,F253)</f>
        <v>2</v>
      </c>
      <c r="G250" s="77"/>
      <c r="H250" s="77"/>
      <c r="I250" s="78"/>
    </row>
    <row r="251" spans="1:9" ht="13.5" customHeight="1" x14ac:dyDescent="0.3">
      <c r="A251" s="12" t="s">
        <v>21</v>
      </c>
      <c r="B251" s="35"/>
      <c r="C251" s="25"/>
      <c r="D251" s="25"/>
      <c r="E251" s="26"/>
      <c r="F251" s="19">
        <v>128</v>
      </c>
      <c r="G251" s="77"/>
      <c r="H251" s="77"/>
      <c r="I251" s="78"/>
    </row>
    <row r="252" spans="1:9" ht="13.5" customHeight="1" x14ac:dyDescent="0.3">
      <c r="A252" s="18" t="s">
        <v>22</v>
      </c>
      <c r="B252" s="42"/>
      <c r="C252" s="43"/>
      <c r="D252" s="43"/>
      <c r="E252" s="44"/>
      <c r="F252" s="19">
        <v>2</v>
      </c>
      <c r="G252" s="77"/>
      <c r="H252" s="77"/>
      <c r="I252" s="78"/>
    </row>
    <row r="253" spans="1:9" ht="13.5" customHeight="1" x14ac:dyDescent="0.3">
      <c r="A253" s="18" t="s">
        <v>23</v>
      </c>
      <c r="B253" s="42"/>
      <c r="C253" s="43"/>
      <c r="D253" s="43"/>
      <c r="E253" s="44"/>
      <c r="F253" s="19">
        <v>0</v>
      </c>
      <c r="G253" s="77"/>
      <c r="H253" s="77"/>
      <c r="I253" s="78"/>
    </row>
    <row r="254" spans="1:9" ht="13.5" customHeight="1" x14ac:dyDescent="0.3">
      <c r="A254" s="18" t="s">
        <v>24</v>
      </c>
      <c r="B254" s="42"/>
      <c r="C254" s="43"/>
      <c r="D254" s="43"/>
      <c r="E254" s="44" t="s">
        <v>10</v>
      </c>
      <c r="F254" s="19">
        <v>1</v>
      </c>
      <c r="G254" s="77"/>
      <c r="H254" s="77"/>
      <c r="I254" s="78"/>
    </row>
    <row r="255" spans="1:9" ht="12" customHeight="1" x14ac:dyDescent="0.3">
      <c r="A255" s="50" t="s">
        <v>25</v>
      </c>
      <c r="B255" s="50"/>
      <c r="C255" s="55"/>
      <c r="D255" s="55"/>
      <c r="E255" s="51"/>
      <c r="F255" s="51">
        <v>0</v>
      </c>
      <c r="G255" s="77"/>
      <c r="H255" s="77"/>
      <c r="I255" s="78"/>
    </row>
    <row r="256" spans="1:9" ht="12" customHeight="1" x14ac:dyDescent="0.3">
      <c r="A256" s="50" t="s">
        <v>26</v>
      </c>
      <c r="B256" s="52"/>
      <c r="C256" s="53"/>
      <c r="D256" s="53"/>
      <c r="E256" s="54"/>
      <c r="F256" s="51">
        <v>0</v>
      </c>
      <c r="G256" s="77"/>
      <c r="H256" s="77"/>
      <c r="I256" s="78"/>
    </row>
    <row r="257" spans="1:9" ht="12" customHeight="1" x14ac:dyDescent="0.3">
      <c r="A257" s="50" t="s">
        <v>27</v>
      </c>
      <c r="B257"/>
      <c r="E257" s="54"/>
      <c r="F257" s="51">
        <v>651</v>
      </c>
      <c r="G257" s="77"/>
      <c r="H257" s="77"/>
      <c r="I257" s="78"/>
    </row>
    <row r="258" spans="1:9" ht="13.5" customHeight="1" x14ac:dyDescent="0.3">
      <c r="A258" s="18" t="s">
        <v>28</v>
      </c>
      <c r="B258"/>
      <c r="E258" s="54"/>
      <c r="F258" s="18">
        <v>2</v>
      </c>
      <c r="G258" s="77"/>
      <c r="H258" s="77"/>
      <c r="I258" s="78"/>
    </row>
    <row r="259" spans="1:9" x14ac:dyDescent="0.3">
      <c r="A259" s="12" t="s">
        <v>29</v>
      </c>
      <c r="B259" s="36"/>
      <c r="C259" s="13">
        <v>32</v>
      </c>
      <c r="D259" s="13">
        <v>1</v>
      </c>
      <c r="E259" s="18">
        <v>121</v>
      </c>
      <c r="F259" s="15">
        <f>SUM(D259,E259,F240:F246,F248,C249,F249,F251,F254:F258,C259,E254,E258)</f>
        <v>939</v>
      </c>
      <c r="G259" s="79"/>
      <c r="H259" s="79"/>
      <c r="I259" s="80"/>
    </row>
    <row r="260" spans="1:9" x14ac:dyDescent="0.3">
      <c r="A260" s="9" t="s">
        <v>2</v>
      </c>
      <c r="B260" s="73">
        <v>44970</v>
      </c>
      <c r="C260" s="74"/>
      <c r="D260" s="74"/>
      <c r="E260" s="75"/>
      <c r="F260" s="9" t="s">
        <v>3</v>
      </c>
      <c r="G260" s="11" t="s">
        <v>4</v>
      </c>
      <c r="H260" s="9">
        <v>1</v>
      </c>
      <c r="I260" s="9" t="s">
        <v>63</v>
      </c>
    </row>
    <row r="261" spans="1:9" x14ac:dyDescent="0.3">
      <c r="A261" s="9" t="s">
        <v>6</v>
      </c>
      <c r="B261" s="12"/>
      <c r="D261" s="13"/>
      <c r="E261" s="13"/>
      <c r="F261" s="10">
        <v>0</v>
      </c>
      <c r="G261" s="9" t="s">
        <v>7</v>
      </c>
      <c r="H261" s="9" t="s">
        <v>10</v>
      </c>
      <c r="I261" s="9" t="s">
        <v>10</v>
      </c>
    </row>
    <row r="262" spans="1:9" x14ac:dyDescent="0.3">
      <c r="A262" s="9" t="s">
        <v>8</v>
      </c>
      <c r="B262" s="30"/>
      <c r="C262" s="20"/>
      <c r="D262" s="20"/>
      <c r="E262" s="20"/>
      <c r="F262" s="10">
        <v>1</v>
      </c>
      <c r="G262" s="22"/>
      <c r="H262" s="22" t="s">
        <v>10</v>
      </c>
      <c r="I262" s="22" t="s">
        <v>10</v>
      </c>
    </row>
    <row r="263" spans="1:9" x14ac:dyDescent="0.3">
      <c r="A263" s="9" t="s">
        <v>9</v>
      </c>
      <c r="B263" s="12">
        <v>0</v>
      </c>
      <c r="C263" s="13"/>
      <c r="D263" s="13"/>
      <c r="E263" s="13"/>
      <c r="F263" s="17">
        <v>0</v>
      </c>
      <c r="G263" s="18"/>
      <c r="H263" s="18" t="s">
        <v>10</v>
      </c>
      <c r="I263" s="18" t="s">
        <v>10</v>
      </c>
    </row>
    <row r="264" spans="1:9" x14ac:dyDescent="0.3">
      <c r="A264" s="9" t="s">
        <v>11</v>
      </c>
      <c r="B264" s="30"/>
      <c r="C264" s="16"/>
      <c r="D264" s="16"/>
      <c r="E264" s="16"/>
      <c r="F264" s="17">
        <v>1</v>
      </c>
      <c r="G264" s="18"/>
      <c r="H264" s="18"/>
      <c r="I264" s="18" t="s">
        <v>10</v>
      </c>
    </row>
    <row r="265" spans="1:9" ht="15" customHeight="1" x14ac:dyDescent="0.3">
      <c r="A265" s="9" t="s">
        <v>12</v>
      </c>
      <c r="B265" s="12"/>
      <c r="C265" s="13"/>
      <c r="D265" s="13"/>
      <c r="E265" s="13"/>
      <c r="F265" s="10">
        <v>0</v>
      </c>
      <c r="G265" s="76" t="s">
        <v>80</v>
      </c>
      <c r="H265" s="77"/>
      <c r="I265" s="78"/>
    </row>
    <row r="266" spans="1:9" x14ac:dyDescent="0.3">
      <c r="A266" s="12" t="s">
        <v>13</v>
      </c>
      <c r="B266" s="34"/>
      <c r="C266" s="16"/>
      <c r="D266" s="16"/>
      <c r="E266" s="16"/>
      <c r="F266" s="10">
        <v>1</v>
      </c>
      <c r="G266" s="76"/>
      <c r="H266" s="77"/>
      <c r="I266" s="78"/>
    </row>
    <row r="267" spans="1:9" x14ac:dyDescent="0.3">
      <c r="A267" s="14" t="s">
        <v>14</v>
      </c>
      <c r="B267" s="81"/>
      <c r="C267" s="82"/>
      <c r="D267" s="82"/>
      <c r="E267" s="83"/>
      <c r="F267" s="10">
        <v>0</v>
      </c>
      <c r="G267" s="76"/>
      <c r="H267" s="77"/>
      <c r="I267" s="78"/>
    </row>
    <row r="268" spans="1:9" ht="13.5" customHeight="1" x14ac:dyDescent="0.3">
      <c r="A268" s="12" t="s">
        <v>15</v>
      </c>
      <c r="B268" s="35"/>
      <c r="C268" s="25"/>
      <c r="D268" s="25"/>
      <c r="E268" s="26"/>
      <c r="F268" s="24">
        <v>0</v>
      </c>
      <c r="G268" s="77"/>
      <c r="H268" s="77"/>
      <c r="I268" s="78"/>
    </row>
    <row r="269" spans="1:9" ht="13.5" customHeight="1" x14ac:dyDescent="0.3">
      <c r="A269" s="12" t="s">
        <v>16</v>
      </c>
      <c r="B269" s="35"/>
      <c r="C269" s="25"/>
      <c r="D269" s="25"/>
      <c r="E269" s="26"/>
      <c r="F269" s="24">
        <v>0</v>
      </c>
      <c r="G269" s="77"/>
      <c r="H269" s="77"/>
      <c r="I269" s="78"/>
    </row>
    <row r="270" spans="1:9" ht="13.5" customHeight="1" x14ac:dyDescent="0.3">
      <c r="A270" s="12" t="s">
        <v>17</v>
      </c>
      <c r="B270" s="39" t="s">
        <v>18</v>
      </c>
      <c r="C270" s="56">
        <v>0</v>
      </c>
      <c r="D270" s="56"/>
      <c r="E270" s="56" t="s">
        <v>19</v>
      </c>
      <c r="F270" s="45">
        <v>0</v>
      </c>
      <c r="G270" s="77"/>
      <c r="H270" s="77"/>
      <c r="I270" s="78"/>
    </row>
    <row r="271" spans="1:9" x14ac:dyDescent="0.3">
      <c r="A271" s="12" t="s">
        <v>20</v>
      </c>
      <c r="B271" s="35"/>
      <c r="C271" s="25"/>
      <c r="D271" s="25"/>
      <c r="E271" s="26"/>
      <c r="F271" s="45">
        <f>SUM(F274,F273)</f>
        <v>2</v>
      </c>
      <c r="G271" s="77"/>
      <c r="H271" s="77"/>
      <c r="I271" s="78"/>
    </row>
    <row r="272" spans="1:9" ht="13.5" customHeight="1" x14ac:dyDescent="0.3">
      <c r="A272" s="12" t="s">
        <v>21</v>
      </c>
      <c r="B272" s="35"/>
      <c r="C272" s="25"/>
      <c r="D272" s="25"/>
      <c r="E272" s="26"/>
      <c r="F272" s="19">
        <v>154</v>
      </c>
      <c r="G272" s="77"/>
      <c r="H272" s="77"/>
      <c r="I272" s="78"/>
    </row>
    <row r="273" spans="1:9" ht="13.5" customHeight="1" x14ac:dyDescent="0.3">
      <c r="A273" s="18" t="s">
        <v>22</v>
      </c>
      <c r="B273" s="42"/>
      <c r="C273" s="43"/>
      <c r="D273" s="43"/>
      <c r="E273" s="44"/>
      <c r="F273" s="19">
        <v>1</v>
      </c>
      <c r="G273" s="77"/>
      <c r="H273" s="77"/>
      <c r="I273" s="78"/>
    </row>
    <row r="274" spans="1:9" ht="13.5" customHeight="1" x14ac:dyDescent="0.3">
      <c r="A274" s="18" t="s">
        <v>23</v>
      </c>
      <c r="B274" s="42"/>
      <c r="C274" s="43"/>
      <c r="D274" s="43"/>
      <c r="E274" s="44"/>
      <c r="F274" s="19">
        <v>1</v>
      </c>
      <c r="G274" s="77"/>
      <c r="H274" s="77"/>
      <c r="I274" s="78"/>
    </row>
    <row r="275" spans="1:9" ht="13.5" customHeight="1" x14ac:dyDescent="0.3">
      <c r="A275" s="18" t="s">
        <v>24</v>
      </c>
      <c r="B275" s="42"/>
      <c r="C275" s="43"/>
      <c r="D275" s="43"/>
      <c r="E275" s="44" t="s">
        <v>10</v>
      </c>
      <c r="F275" s="19">
        <v>1</v>
      </c>
      <c r="G275" s="77"/>
      <c r="H275" s="77"/>
      <c r="I275" s="78"/>
    </row>
    <row r="276" spans="1:9" ht="12" customHeight="1" x14ac:dyDescent="0.3">
      <c r="A276" s="50" t="s">
        <v>25</v>
      </c>
      <c r="B276" s="50"/>
      <c r="C276" s="55"/>
      <c r="D276" s="55"/>
      <c r="E276" s="51"/>
      <c r="F276" s="51">
        <v>0</v>
      </c>
      <c r="G276" s="77"/>
      <c r="H276" s="77"/>
      <c r="I276" s="78"/>
    </row>
    <row r="277" spans="1:9" ht="12" customHeight="1" x14ac:dyDescent="0.3">
      <c r="A277" s="50" t="s">
        <v>26</v>
      </c>
      <c r="B277" s="52"/>
      <c r="C277" s="53"/>
      <c r="D277" s="53"/>
      <c r="E277" s="54"/>
      <c r="F277" s="51">
        <v>0</v>
      </c>
      <c r="G277" s="77"/>
      <c r="H277" s="77"/>
      <c r="I277" s="78"/>
    </row>
    <row r="278" spans="1:9" ht="12" customHeight="1" x14ac:dyDescent="0.3">
      <c r="A278" s="50" t="s">
        <v>27</v>
      </c>
      <c r="B278"/>
      <c r="E278" s="54"/>
      <c r="F278" s="51">
        <v>485</v>
      </c>
      <c r="G278" s="77"/>
      <c r="H278" s="77"/>
      <c r="I278" s="78"/>
    </row>
    <row r="279" spans="1:9" ht="13.5" customHeight="1" x14ac:dyDescent="0.3">
      <c r="A279" s="18" t="s">
        <v>28</v>
      </c>
      <c r="B279"/>
      <c r="E279" s="54"/>
      <c r="F279" s="18">
        <v>1</v>
      </c>
      <c r="G279" s="77"/>
      <c r="H279" s="77"/>
      <c r="I279" s="78"/>
    </row>
    <row r="280" spans="1:9" x14ac:dyDescent="0.3">
      <c r="A280" s="12" t="s">
        <v>29</v>
      </c>
      <c r="B280" s="36"/>
      <c r="C280" s="13">
        <v>144</v>
      </c>
      <c r="D280" s="13">
        <v>341</v>
      </c>
      <c r="E280" s="18">
        <v>0</v>
      </c>
      <c r="F280" s="15">
        <f>SUM(D280,E280,F261:F267,F269,C270,F270,F272,F275:F279,F271,C280,E275,E279)</f>
        <v>1131</v>
      </c>
      <c r="G280" s="79"/>
      <c r="H280" s="79"/>
      <c r="I280" s="80"/>
    </row>
    <row r="281" spans="1:9" x14ac:dyDescent="0.3">
      <c r="A281" s="9" t="s">
        <v>2</v>
      </c>
      <c r="B281" s="73">
        <v>44940</v>
      </c>
      <c r="C281" s="74"/>
      <c r="D281" s="74"/>
      <c r="E281" s="75"/>
      <c r="F281" s="9" t="s">
        <v>3</v>
      </c>
      <c r="G281" s="11" t="s">
        <v>56</v>
      </c>
      <c r="H281" s="9">
        <v>1</v>
      </c>
      <c r="I281" s="9" t="s">
        <v>5</v>
      </c>
    </row>
    <row r="282" spans="1:9" x14ac:dyDescent="0.3">
      <c r="A282" s="9" t="s">
        <v>6</v>
      </c>
      <c r="B282" s="12"/>
      <c r="C282" s="13"/>
      <c r="D282" s="13"/>
      <c r="E282" s="13"/>
      <c r="F282" s="10">
        <v>0</v>
      </c>
      <c r="G282" s="9" t="s">
        <v>10</v>
      </c>
      <c r="H282" s="9" t="s">
        <v>10</v>
      </c>
      <c r="I282" s="9" t="s">
        <v>10</v>
      </c>
    </row>
    <row r="283" spans="1:9" x14ac:dyDescent="0.3">
      <c r="A283" s="9" t="s">
        <v>8</v>
      </c>
      <c r="B283" s="30"/>
      <c r="C283" s="20"/>
      <c r="D283" s="20"/>
      <c r="E283" s="20"/>
      <c r="F283" s="10">
        <v>1</v>
      </c>
      <c r="G283" s="22" t="s">
        <v>10</v>
      </c>
      <c r="H283" s="22" t="s">
        <v>10</v>
      </c>
      <c r="I283" s="22" t="s">
        <v>10</v>
      </c>
    </row>
    <row r="284" spans="1:9" x14ac:dyDescent="0.3">
      <c r="A284" s="9" t="s">
        <v>9</v>
      </c>
      <c r="B284" s="12"/>
      <c r="C284" s="13"/>
      <c r="D284" s="13"/>
      <c r="E284" s="13"/>
      <c r="F284" s="17">
        <v>0</v>
      </c>
      <c r="G284" s="18"/>
      <c r="H284" s="18" t="s">
        <v>10</v>
      </c>
      <c r="I284" s="18" t="s">
        <v>10</v>
      </c>
    </row>
    <row r="285" spans="1:9" x14ac:dyDescent="0.3">
      <c r="A285" s="9" t="s">
        <v>11</v>
      </c>
      <c r="B285" s="30"/>
      <c r="C285" s="16"/>
      <c r="D285" s="16"/>
      <c r="E285" s="16"/>
      <c r="F285" s="17">
        <v>1</v>
      </c>
      <c r="G285" s="18"/>
      <c r="H285" s="18" t="s">
        <v>10</v>
      </c>
      <c r="I285" s="18" t="s">
        <v>10</v>
      </c>
    </row>
    <row r="286" spans="1:9" ht="15" customHeight="1" x14ac:dyDescent="0.3">
      <c r="A286" s="9" t="s">
        <v>12</v>
      </c>
      <c r="B286" s="12"/>
      <c r="C286" s="13"/>
      <c r="D286" s="13"/>
      <c r="E286" s="13"/>
      <c r="F286" s="10">
        <v>0</v>
      </c>
      <c r="G286" s="76" t="s">
        <v>81</v>
      </c>
      <c r="H286" s="77"/>
      <c r="I286" s="78"/>
    </row>
    <row r="287" spans="1:9" x14ac:dyDescent="0.3">
      <c r="A287" s="12" t="s">
        <v>13</v>
      </c>
      <c r="B287" s="34"/>
      <c r="C287" s="16"/>
      <c r="D287" s="16"/>
      <c r="E287" s="16"/>
      <c r="F287" s="10">
        <v>1</v>
      </c>
      <c r="G287" s="76"/>
      <c r="H287" s="77"/>
      <c r="I287" s="78"/>
    </row>
    <row r="288" spans="1:9" x14ac:dyDescent="0.3">
      <c r="A288" s="14" t="s">
        <v>14</v>
      </c>
      <c r="B288" s="81"/>
      <c r="C288" s="82"/>
      <c r="D288" s="82"/>
      <c r="E288" s="83"/>
      <c r="F288" s="10">
        <v>0</v>
      </c>
      <c r="G288" s="76"/>
      <c r="H288" s="77"/>
      <c r="I288" s="78"/>
    </row>
    <row r="289" spans="1:9" ht="13.5" customHeight="1" x14ac:dyDescent="0.3">
      <c r="A289" s="12" t="s">
        <v>15</v>
      </c>
      <c r="B289" s="35"/>
      <c r="C289" s="25"/>
      <c r="D289" s="25"/>
      <c r="E289" s="26"/>
      <c r="F289" s="24">
        <v>0</v>
      </c>
      <c r="G289" s="77"/>
      <c r="H289" s="77"/>
      <c r="I289" s="78"/>
    </row>
    <row r="290" spans="1:9" ht="13.5" customHeight="1" x14ac:dyDescent="0.3">
      <c r="A290" s="12" t="s">
        <v>16</v>
      </c>
      <c r="B290" s="35"/>
      <c r="C290" s="25"/>
      <c r="D290" s="25"/>
      <c r="E290" s="26"/>
      <c r="F290" s="24">
        <v>0</v>
      </c>
      <c r="G290" s="77"/>
      <c r="H290" s="77"/>
      <c r="I290" s="78"/>
    </row>
    <row r="291" spans="1:9" ht="13.5" customHeight="1" x14ac:dyDescent="0.3">
      <c r="A291" s="12" t="s">
        <v>17</v>
      </c>
      <c r="B291" s="39" t="s">
        <v>18</v>
      </c>
      <c r="C291" s="56"/>
      <c r="D291" s="56"/>
      <c r="E291" s="56" t="s">
        <v>19</v>
      </c>
      <c r="F291" s="45">
        <v>0</v>
      </c>
      <c r="G291" s="77"/>
      <c r="H291" s="77"/>
      <c r="I291" s="78"/>
    </row>
    <row r="292" spans="1:9" ht="13.5" customHeight="1" x14ac:dyDescent="0.3">
      <c r="A292" s="12" t="s">
        <v>20</v>
      </c>
      <c r="B292" s="35"/>
      <c r="C292" s="25"/>
      <c r="D292" s="25"/>
      <c r="E292" s="26"/>
      <c r="F292" s="45">
        <f>SUM(F294,F295)</f>
        <v>1</v>
      </c>
      <c r="G292" s="77"/>
      <c r="H292" s="77"/>
      <c r="I292" s="78"/>
    </row>
    <row r="293" spans="1:9" ht="13.5" customHeight="1" x14ac:dyDescent="0.3">
      <c r="A293" s="12" t="s">
        <v>21</v>
      </c>
      <c r="B293" s="35"/>
      <c r="C293" s="25"/>
      <c r="D293" s="25"/>
      <c r="E293" s="26"/>
      <c r="F293" s="19">
        <v>159</v>
      </c>
      <c r="G293" s="77"/>
      <c r="H293" s="77"/>
      <c r="I293" s="78"/>
    </row>
    <row r="294" spans="1:9" ht="13.5" customHeight="1" x14ac:dyDescent="0.3">
      <c r="A294" s="18" t="s">
        <v>22</v>
      </c>
      <c r="B294" s="42"/>
      <c r="C294" s="43"/>
      <c r="D294" s="43"/>
      <c r="E294" s="44"/>
      <c r="F294" s="19">
        <v>1</v>
      </c>
      <c r="G294" s="77"/>
      <c r="H294" s="77"/>
      <c r="I294" s="78"/>
    </row>
    <row r="295" spans="1:9" ht="13.5" customHeight="1" x14ac:dyDescent="0.3">
      <c r="A295" s="18" t="s">
        <v>23</v>
      </c>
      <c r="B295" s="42"/>
      <c r="C295" s="43"/>
      <c r="D295" s="43"/>
      <c r="E295" s="44"/>
      <c r="F295" s="19" t="s">
        <v>10</v>
      </c>
      <c r="G295" s="77"/>
      <c r="H295" s="77"/>
      <c r="I295" s="78"/>
    </row>
    <row r="296" spans="1:9" ht="13.5" customHeight="1" x14ac:dyDescent="0.3">
      <c r="A296" s="18" t="s">
        <v>24</v>
      </c>
      <c r="B296" s="42"/>
      <c r="C296" s="43"/>
      <c r="D296" s="43"/>
      <c r="E296" s="44" t="s">
        <v>10</v>
      </c>
      <c r="F296" s="19">
        <v>1</v>
      </c>
      <c r="G296" s="77"/>
      <c r="H296" s="77"/>
      <c r="I296" s="78"/>
    </row>
    <row r="297" spans="1:9" ht="12" customHeight="1" x14ac:dyDescent="0.3">
      <c r="A297" s="50" t="s">
        <v>25</v>
      </c>
      <c r="B297" s="50"/>
      <c r="C297" s="55"/>
      <c r="D297" s="55"/>
      <c r="E297" s="51"/>
      <c r="F297" s="51">
        <v>0</v>
      </c>
      <c r="G297" s="77"/>
      <c r="H297" s="77"/>
      <c r="I297" s="78"/>
    </row>
    <row r="298" spans="1:9" ht="12" customHeight="1" x14ac:dyDescent="0.3">
      <c r="A298" s="50" t="s">
        <v>26</v>
      </c>
      <c r="B298" s="52"/>
      <c r="C298" s="53"/>
      <c r="D298" s="53"/>
      <c r="E298" s="54"/>
      <c r="F298" s="51">
        <v>0</v>
      </c>
      <c r="G298" s="77"/>
      <c r="H298" s="77"/>
      <c r="I298" s="78"/>
    </row>
    <row r="299" spans="1:9" ht="12" customHeight="1" x14ac:dyDescent="0.3">
      <c r="A299" s="50" t="s">
        <v>27</v>
      </c>
      <c r="B299"/>
      <c r="E299" s="54"/>
      <c r="F299" s="51">
        <v>199</v>
      </c>
      <c r="G299" s="77"/>
      <c r="H299" s="77"/>
      <c r="I299" s="78"/>
    </row>
    <row r="300" spans="1:9" ht="13.5" customHeight="1" x14ac:dyDescent="0.3">
      <c r="A300" s="18" t="s">
        <v>28</v>
      </c>
      <c r="B300"/>
      <c r="E300" s="54">
        <v>0</v>
      </c>
      <c r="F300" s="18">
        <v>0</v>
      </c>
      <c r="G300" s="77"/>
      <c r="H300" s="77"/>
      <c r="I300" s="78"/>
    </row>
    <row r="301" spans="1:9" x14ac:dyDescent="0.3">
      <c r="A301" s="12" t="s">
        <v>29</v>
      </c>
      <c r="B301" s="36"/>
      <c r="C301" s="13">
        <v>111</v>
      </c>
      <c r="D301" s="13">
        <v>371</v>
      </c>
      <c r="E301" s="18">
        <v>0</v>
      </c>
      <c r="F301" s="15">
        <f>SUM(F282:F291,F293:F300,E300,E301,D301,C301,E296,D291,C291)</f>
        <v>845</v>
      </c>
      <c r="G301" s="79"/>
      <c r="H301" s="79"/>
      <c r="I301" s="80"/>
    </row>
    <row r="302" spans="1:9" x14ac:dyDescent="0.3">
      <c r="A302" s="9" t="s">
        <v>2</v>
      </c>
      <c r="B302" s="84">
        <v>44972</v>
      </c>
      <c r="C302" s="75"/>
      <c r="D302" s="75"/>
      <c r="E302" s="85"/>
      <c r="F302" s="11"/>
      <c r="G302" s="11" t="s">
        <v>4</v>
      </c>
      <c r="H302" s="9">
        <v>1</v>
      </c>
      <c r="I302" s="9" t="s">
        <v>5</v>
      </c>
    </row>
    <row r="303" spans="1:9" x14ac:dyDescent="0.3">
      <c r="A303" s="9" t="s">
        <v>6</v>
      </c>
      <c r="B303" s="12"/>
      <c r="C303" s="13"/>
      <c r="D303" s="13"/>
      <c r="E303" s="13"/>
      <c r="F303" s="10">
        <v>0</v>
      </c>
      <c r="G303" s="9" t="s">
        <v>7</v>
      </c>
      <c r="H303" s="9" t="s">
        <v>10</v>
      </c>
      <c r="I303" s="9" t="s">
        <v>10</v>
      </c>
    </row>
    <row r="304" spans="1:9" x14ac:dyDescent="0.3">
      <c r="A304" s="9" t="s">
        <v>8</v>
      </c>
      <c r="B304" s="30"/>
      <c r="C304" s="20"/>
      <c r="D304" s="20"/>
      <c r="E304" s="20"/>
      <c r="F304" s="10">
        <v>1</v>
      </c>
      <c r="G304" s="22"/>
      <c r="H304" s="22" t="s">
        <v>10</v>
      </c>
      <c r="I304" s="22" t="s">
        <v>10</v>
      </c>
    </row>
    <row r="305" spans="1:9" x14ac:dyDescent="0.3">
      <c r="A305" s="9" t="s">
        <v>9</v>
      </c>
      <c r="B305" s="12"/>
      <c r="C305" s="13"/>
      <c r="D305" s="13"/>
      <c r="E305" s="13"/>
      <c r="F305" s="17">
        <v>0</v>
      </c>
      <c r="G305" s="18"/>
      <c r="H305" s="18" t="s">
        <v>10</v>
      </c>
      <c r="I305" s="18" t="s">
        <v>10</v>
      </c>
    </row>
    <row r="306" spans="1:9" x14ac:dyDescent="0.3">
      <c r="A306" s="9" t="s">
        <v>11</v>
      </c>
      <c r="B306" s="30"/>
      <c r="C306" s="16"/>
      <c r="D306" s="16"/>
      <c r="E306" s="16"/>
      <c r="F306" s="17">
        <v>1</v>
      </c>
      <c r="G306" s="18"/>
      <c r="H306" s="18"/>
      <c r="I306" s="18" t="s">
        <v>10</v>
      </c>
    </row>
    <row r="307" spans="1:9" ht="15" customHeight="1" x14ac:dyDescent="0.3">
      <c r="A307" s="9" t="s">
        <v>12</v>
      </c>
      <c r="B307" s="12"/>
      <c r="C307" s="13"/>
      <c r="D307" s="13"/>
      <c r="E307" s="13"/>
      <c r="F307" s="10">
        <v>0</v>
      </c>
      <c r="G307" s="76" t="s">
        <v>82</v>
      </c>
      <c r="H307" s="77"/>
      <c r="I307" s="78"/>
    </row>
    <row r="308" spans="1:9" x14ac:dyDescent="0.3">
      <c r="A308" s="12" t="s">
        <v>13</v>
      </c>
      <c r="B308" s="34"/>
      <c r="C308" s="16"/>
      <c r="D308" s="16"/>
      <c r="E308" s="16"/>
      <c r="F308" s="10">
        <v>1</v>
      </c>
      <c r="G308" s="76"/>
      <c r="H308" s="77"/>
      <c r="I308" s="78"/>
    </row>
    <row r="309" spans="1:9" x14ac:dyDescent="0.3">
      <c r="A309" s="14" t="s">
        <v>14</v>
      </c>
      <c r="B309" s="81"/>
      <c r="C309" s="82"/>
      <c r="D309" s="82"/>
      <c r="E309" s="83"/>
      <c r="F309" s="10">
        <v>0</v>
      </c>
      <c r="G309" s="76"/>
      <c r="H309" s="77"/>
      <c r="I309" s="78"/>
    </row>
    <row r="310" spans="1:9" ht="13.5" customHeight="1" x14ac:dyDescent="0.3">
      <c r="A310" s="12" t="s">
        <v>15</v>
      </c>
      <c r="B310" s="35"/>
      <c r="C310" s="25"/>
      <c r="D310" s="25"/>
      <c r="E310" s="26"/>
      <c r="F310" s="24">
        <v>0</v>
      </c>
      <c r="G310" s="77"/>
      <c r="H310" s="77"/>
      <c r="I310" s="78"/>
    </row>
    <row r="311" spans="1:9" ht="13.5" customHeight="1" x14ac:dyDescent="0.3">
      <c r="A311" s="12" t="s">
        <v>16</v>
      </c>
      <c r="B311" s="35"/>
      <c r="C311" s="25"/>
      <c r="D311" s="25"/>
      <c r="E311" s="26"/>
      <c r="F311" s="24">
        <v>0</v>
      </c>
      <c r="G311" s="77"/>
      <c r="H311" s="77"/>
      <c r="I311" s="78"/>
    </row>
    <row r="312" spans="1:9" ht="13.5" customHeight="1" x14ac:dyDescent="0.3">
      <c r="A312" s="12" t="s">
        <v>17</v>
      </c>
      <c r="B312" s="39" t="s">
        <v>18</v>
      </c>
      <c r="C312" s="56"/>
      <c r="D312" s="56"/>
      <c r="E312" s="56" t="s">
        <v>19</v>
      </c>
      <c r="F312" s="45">
        <v>0</v>
      </c>
      <c r="G312" s="77"/>
      <c r="H312" s="77"/>
      <c r="I312" s="78"/>
    </row>
    <row r="313" spans="1:9" ht="13.5" customHeight="1" x14ac:dyDescent="0.3">
      <c r="A313" s="12" t="s">
        <v>20</v>
      </c>
      <c r="B313" s="35"/>
      <c r="C313" s="25"/>
      <c r="D313" s="25"/>
      <c r="E313" s="26"/>
      <c r="F313" s="45">
        <f>SUM(F315,F316)</f>
        <v>1</v>
      </c>
      <c r="G313" s="77"/>
      <c r="H313" s="77"/>
      <c r="I313" s="78"/>
    </row>
    <row r="314" spans="1:9" ht="14.25" customHeight="1" x14ac:dyDescent="0.3">
      <c r="A314" s="12" t="s">
        <v>21</v>
      </c>
      <c r="B314" s="35"/>
      <c r="C314" s="25"/>
      <c r="D314" s="25"/>
      <c r="E314" s="26"/>
      <c r="F314" s="19">
        <v>157</v>
      </c>
      <c r="G314" s="77"/>
      <c r="H314" s="77"/>
      <c r="I314" s="78"/>
    </row>
    <row r="315" spans="1:9" ht="13.5" customHeight="1" x14ac:dyDescent="0.3">
      <c r="A315" s="18" t="s">
        <v>22</v>
      </c>
      <c r="B315" s="42"/>
      <c r="C315" s="43"/>
      <c r="D315" s="43"/>
      <c r="E315" s="44"/>
      <c r="F315" s="19">
        <v>1</v>
      </c>
      <c r="G315" s="77"/>
      <c r="H315" s="77"/>
      <c r="I315" s="78"/>
    </row>
    <row r="316" spans="1:9" ht="13.5" customHeight="1" x14ac:dyDescent="0.3">
      <c r="A316" s="18" t="s">
        <v>23</v>
      </c>
      <c r="B316" s="42"/>
      <c r="C316" s="43"/>
      <c r="D316" s="43"/>
      <c r="E316" s="44"/>
      <c r="F316" s="19" t="s">
        <v>10</v>
      </c>
      <c r="G316" s="77"/>
      <c r="H316" s="77"/>
      <c r="I316" s="78"/>
    </row>
    <row r="317" spans="1:9" ht="13.5" customHeight="1" x14ac:dyDescent="0.3">
      <c r="A317" s="18" t="s">
        <v>24</v>
      </c>
      <c r="B317" s="42"/>
      <c r="C317" s="43"/>
      <c r="D317" s="43"/>
      <c r="E317" s="44" t="s">
        <v>10</v>
      </c>
      <c r="F317" s="19">
        <v>1</v>
      </c>
      <c r="G317" s="77"/>
      <c r="H317" s="77"/>
      <c r="I317" s="78"/>
    </row>
    <row r="318" spans="1:9" ht="12" customHeight="1" x14ac:dyDescent="0.3">
      <c r="A318" s="50" t="s">
        <v>25</v>
      </c>
      <c r="B318" s="50"/>
      <c r="C318" s="55"/>
      <c r="D318" s="55"/>
      <c r="E318" s="51"/>
      <c r="F318" s="51">
        <v>0</v>
      </c>
      <c r="G318" s="77"/>
      <c r="H318" s="77"/>
      <c r="I318" s="78"/>
    </row>
    <row r="319" spans="1:9" ht="12" customHeight="1" x14ac:dyDescent="0.3">
      <c r="A319" s="50" t="s">
        <v>26</v>
      </c>
      <c r="B319" s="52"/>
      <c r="C319" s="53"/>
      <c r="D319" s="53"/>
      <c r="E319" s="54"/>
      <c r="F319" s="51">
        <v>0</v>
      </c>
      <c r="G319" s="77"/>
      <c r="H319" s="77"/>
      <c r="I319" s="78"/>
    </row>
    <row r="320" spans="1:9" ht="12" customHeight="1" x14ac:dyDescent="0.3">
      <c r="A320" s="50" t="s">
        <v>27</v>
      </c>
      <c r="B320"/>
      <c r="E320" s="54"/>
      <c r="F320" s="51">
        <v>219</v>
      </c>
      <c r="G320" s="77"/>
      <c r="H320" s="77"/>
      <c r="I320" s="78"/>
    </row>
    <row r="321" spans="1:9" ht="13.5" customHeight="1" x14ac:dyDescent="0.3">
      <c r="A321" s="18" t="s">
        <v>28</v>
      </c>
      <c r="B321"/>
      <c r="E321" s="54"/>
      <c r="F321" s="18">
        <v>0</v>
      </c>
      <c r="G321" s="77"/>
      <c r="H321" s="77"/>
      <c r="I321" s="78"/>
    </row>
    <row r="322" spans="1:9" x14ac:dyDescent="0.3">
      <c r="A322" s="12" t="s">
        <v>29</v>
      </c>
      <c r="B322" s="36"/>
      <c r="C322" s="13">
        <v>124</v>
      </c>
      <c r="D322" s="13">
        <v>187</v>
      </c>
      <c r="E322" s="18" t="s">
        <v>10</v>
      </c>
      <c r="F322" s="15">
        <f>SUM(D322,E322,F303:F309,F311,C312,F312,F314,F317:F321,C322,E317,E321)</f>
        <v>691</v>
      </c>
      <c r="G322" s="79"/>
      <c r="H322" s="79"/>
      <c r="I322" s="80"/>
    </row>
    <row r="323" spans="1:9" x14ac:dyDescent="0.3">
      <c r="A323" s="9" t="s">
        <v>2</v>
      </c>
      <c r="B323" s="84">
        <v>44973</v>
      </c>
      <c r="C323" s="75"/>
      <c r="D323" s="75"/>
      <c r="E323" s="85"/>
      <c r="F323" s="11" t="s">
        <v>3</v>
      </c>
      <c r="G323" s="11" t="s">
        <v>4</v>
      </c>
      <c r="H323" s="9">
        <v>1</v>
      </c>
      <c r="I323" s="9" t="s">
        <v>5</v>
      </c>
    </row>
    <row r="324" spans="1:9" x14ac:dyDescent="0.3">
      <c r="A324" s="9" t="s">
        <v>6</v>
      </c>
      <c r="B324" s="12"/>
      <c r="C324" s="13"/>
      <c r="D324" s="13"/>
      <c r="E324" s="13"/>
      <c r="F324" s="10">
        <v>0</v>
      </c>
      <c r="G324" s="9" t="s">
        <v>7</v>
      </c>
      <c r="H324" s="9"/>
      <c r="I324" s="9" t="s">
        <v>10</v>
      </c>
    </row>
    <row r="325" spans="1:9" x14ac:dyDescent="0.3">
      <c r="A325" s="9" t="s">
        <v>8</v>
      </c>
      <c r="B325" s="30"/>
      <c r="C325" s="20"/>
      <c r="D325" s="20"/>
      <c r="E325" s="20"/>
      <c r="F325" s="10">
        <v>1</v>
      </c>
      <c r="G325" s="22"/>
      <c r="H325" s="22"/>
      <c r="I325" s="22" t="s">
        <v>10</v>
      </c>
    </row>
    <row r="326" spans="1:9" x14ac:dyDescent="0.3">
      <c r="A326" s="9" t="s">
        <v>9</v>
      </c>
      <c r="B326" s="12"/>
      <c r="C326" s="13"/>
      <c r="D326" s="13"/>
      <c r="E326" s="13"/>
      <c r="F326" s="17">
        <v>0</v>
      </c>
      <c r="G326" s="18"/>
      <c r="H326" s="18"/>
      <c r="I326" s="18" t="s">
        <v>10</v>
      </c>
    </row>
    <row r="327" spans="1:9" x14ac:dyDescent="0.3">
      <c r="A327" s="9" t="s">
        <v>11</v>
      </c>
      <c r="B327" s="30"/>
      <c r="C327" s="16"/>
      <c r="D327" s="16"/>
      <c r="E327" s="16"/>
      <c r="F327" s="17">
        <v>1</v>
      </c>
      <c r="G327" s="18"/>
      <c r="H327" s="18"/>
      <c r="I327" s="18" t="s">
        <v>10</v>
      </c>
    </row>
    <row r="328" spans="1:9" ht="15" customHeight="1" x14ac:dyDescent="0.3">
      <c r="A328" s="9" t="s">
        <v>12</v>
      </c>
      <c r="B328" s="12"/>
      <c r="C328" s="13"/>
      <c r="D328" s="13"/>
      <c r="E328" s="13"/>
      <c r="F328" s="10">
        <v>0</v>
      </c>
      <c r="G328" s="76" t="s">
        <v>83</v>
      </c>
      <c r="H328" s="77"/>
      <c r="I328" s="78"/>
    </row>
    <row r="329" spans="1:9" x14ac:dyDescent="0.3">
      <c r="A329" s="12" t="s">
        <v>13</v>
      </c>
      <c r="B329" s="34"/>
      <c r="C329" s="16"/>
      <c r="D329" s="16"/>
      <c r="E329" s="16"/>
      <c r="F329" s="10">
        <v>1</v>
      </c>
      <c r="G329" s="76"/>
      <c r="H329" s="77"/>
      <c r="I329" s="78"/>
    </row>
    <row r="330" spans="1:9" x14ac:dyDescent="0.3">
      <c r="A330" s="14" t="s">
        <v>14</v>
      </c>
      <c r="B330" s="81"/>
      <c r="C330" s="82"/>
      <c r="D330" s="82"/>
      <c r="E330" s="83"/>
      <c r="F330" s="10">
        <v>0</v>
      </c>
      <c r="G330" s="76"/>
      <c r="H330" s="77"/>
      <c r="I330" s="78"/>
    </row>
    <row r="331" spans="1:9" ht="13.5" customHeight="1" x14ac:dyDescent="0.3">
      <c r="A331" s="12" t="s">
        <v>15</v>
      </c>
      <c r="B331" s="35"/>
      <c r="C331" s="25"/>
      <c r="D331" s="25"/>
      <c r="E331" s="26"/>
      <c r="F331" s="24">
        <v>0</v>
      </c>
      <c r="G331" s="77"/>
      <c r="H331" s="77"/>
      <c r="I331" s="78"/>
    </row>
    <row r="332" spans="1:9" ht="13.5" customHeight="1" x14ac:dyDescent="0.3">
      <c r="A332" s="12" t="s">
        <v>16</v>
      </c>
      <c r="B332" s="35"/>
      <c r="C332" s="25"/>
      <c r="D332" s="25"/>
      <c r="E332" s="26"/>
      <c r="F332" s="24">
        <v>0</v>
      </c>
      <c r="G332" s="77"/>
      <c r="H332" s="77"/>
      <c r="I332" s="78"/>
    </row>
    <row r="333" spans="1:9" ht="13.5" customHeight="1" x14ac:dyDescent="0.3">
      <c r="A333" s="12" t="s">
        <v>17</v>
      </c>
      <c r="B333" s="39" t="s">
        <v>18</v>
      </c>
      <c r="C333" s="56">
        <v>0</v>
      </c>
      <c r="D333" s="56"/>
      <c r="E333" s="56" t="s">
        <v>19</v>
      </c>
      <c r="F333" s="45">
        <v>0</v>
      </c>
      <c r="G333" s="77"/>
      <c r="H333" s="77"/>
      <c r="I333" s="78"/>
    </row>
    <row r="334" spans="1:9" ht="13.5" customHeight="1" x14ac:dyDescent="0.3">
      <c r="A334" s="12" t="s">
        <v>20</v>
      </c>
      <c r="B334" s="35"/>
      <c r="C334" s="25"/>
      <c r="D334" s="25"/>
      <c r="E334" s="26"/>
      <c r="F334" s="45">
        <f>SUM(F336,F337)</f>
        <v>1</v>
      </c>
      <c r="G334" s="77"/>
      <c r="H334" s="77"/>
      <c r="I334" s="78"/>
    </row>
    <row r="335" spans="1:9" ht="13.5" customHeight="1" x14ac:dyDescent="0.3">
      <c r="A335" s="12" t="s">
        <v>21</v>
      </c>
      <c r="B335" s="35"/>
      <c r="C335" s="25"/>
      <c r="D335" s="25"/>
      <c r="E335" s="26"/>
      <c r="F335" s="19">
        <v>153</v>
      </c>
      <c r="G335" s="77"/>
      <c r="H335" s="77"/>
      <c r="I335" s="78"/>
    </row>
    <row r="336" spans="1:9" ht="13.5" customHeight="1" x14ac:dyDescent="0.3">
      <c r="A336" s="18" t="s">
        <v>22</v>
      </c>
      <c r="B336" s="42"/>
      <c r="C336" s="43"/>
      <c r="D336" s="43"/>
      <c r="E336" s="44"/>
      <c r="F336" s="19">
        <v>1</v>
      </c>
      <c r="G336" s="77"/>
      <c r="H336" s="77"/>
      <c r="I336" s="78"/>
    </row>
    <row r="337" spans="1:9" ht="13.5" customHeight="1" x14ac:dyDescent="0.3">
      <c r="A337" s="18" t="s">
        <v>23</v>
      </c>
      <c r="B337" s="42"/>
      <c r="C337" s="43"/>
      <c r="D337" s="43"/>
      <c r="E337" s="44"/>
      <c r="F337" s="19">
        <v>0</v>
      </c>
      <c r="G337" s="77"/>
      <c r="H337" s="77"/>
      <c r="I337" s="78"/>
    </row>
    <row r="338" spans="1:9" ht="13.5" customHeight="1" x14ac:dyDescent="0.3">
      <c r="A338" s="18" t="s">
        <v>24</v>
      </c>
      <c r="B338" s="42"/>
      <c r="C338" s="43"/>
      <c r="D338" s="43"/>
      <c r="E338" s="44" t="s">
        <v>10</v>
      </c>
      <c r="F338" s="19">
        <v>1</v>
      </c>
      <c r="G338" s="77"/>
      <c r="H338" s="77"/>
      <c r="I338" s="78"/>
    </row>
    <row r="339" spans="1:9" ht="12" customHeight="1" x14ac:dyDescent="0.3">
      <c r="A339" s="50" t="s">
        <v>25</v>
      </c>
      <c r="B339" s="50"/>
      <c r="C339" s="55"/>
      <c r="D339" s="55"/>
      <c r="E339" s="51"/>
      <c r="F339" s="51">
        <v>0</v>
      </c>
      <c r="G339" s="77"/>
      <c r="H339" s="77"/>
      <c r="I339" s="78"/>
    </row>
    <row r="340" spans="1:9" ht="12" customHeight="1" x14ac:dyDescent="0.3">
      <c r="A340" s="50" t="s">
        <v>26</v>
      </c>
      <c r="B340" s="52"/>
      <c r="C340" s="53"/>
      <c r="D340" s="53"/>
      <c r="E340" s="54"/>
      <c r="F340" s="51">
        <v>0</v>
      </c>
      <c r="G340" s="77"/>
      <c r="H340" s="77"/>
      <c r="I340" s="78"/>
    </row>
    <row r="341" spans="1:9" ht="12" customHeight="1" x14ac:dyDescent="0.3">
      <c r="A341" s="50" t="s">
        <v>27</v>
      </c>
      <c r="B341"/>
      <c r="E341" s="54"/>
      <c r="F341" s="51">
        <v>193</v>
      </c>
      <c r="G341" s="77"/>
      <c r="H341" s="77"/>
      <c r="I341" s="78"/>
    </row>
    <row r="342" spans="1:9" ht="13.5" customHeight="1" x14ac:dyDescent="0.3">
      <c r="A342" s="18" t="s">
        <v>28</v>
      </c>
      <c r="B342"/>
      <c r="E342" s="54">
        <v>0</v>
      </c>
      <c r="F342" s="18">
        <v>2</v>
      </c>
      <c r="G342" s="77"/>
      <c r="H342" s="77"/>
      <c r="I342" s="78"/>
    </row>
    <row r="343" spans="1:9" x14ac:dyDescent="0.3">
      <c r="A343" s="12" t="s">
        <v>29</v>
      </c>
      <c r="B343" s="36"/>
      <c r="C343" s="13">
        <v>56</v>
      </c>
      <c r="D343" s="13">
        <v>158</v>
      </c>
      <c r="E343" s="18"/>
      <c r="F343" s="15">
        <v>5</v>
      </c>
      <c r="G343" s="79"/>
      <c r="H343" s="79"/>
      <c r="I343" s="80"/>
    </row>
    <row r="344" spans="1:9" x14ac:dyDescent="0.3">
      <c r="A344" s="9" t="s">
        <v>2</v>
      </c>
      <c r="B344" s="73">
        <v>44974</v>
      </c>
      <c r="C344" s="75"/>
      <c r="D344" s="75"/>
      <c r="E344" s="75"/>
      <c r="F344" s="11" t="s">
        <v>3</v>
      </c>
      <c r="G344" s="11" t="s">
        <v>4</v>
      </c>
      <c r="H344" s="9">
        <v>1</v>
      </c>
      <c r="I344" s="9" t="s">
        <v>5</v>
      </c>
    </row>
    <row r="345" spans="1:9" x14ac:dyDescent="0.3">
      <c r="A345" s="9" t="s">
        <v>6</v>
      </c>
      <c r="B345" s="12"/>
      <c r="C345" s="13"/>
      <c r="D345" s="13"/>
      <c r="E345" s="13"/>
      <c r="F345" s="10">
        <v>0</v>
      </c>
      <c r="G345" s="9" t="s">
        <v>7</v>
      </c>
      <c r="H345" s="9" t="s">
        <v>10</v>
      </c>
      <c r="I345" s="9" t="s">
        <v>10</v>
      </c>
    </row>
    <row r="346" spans="1:9" x14ac:dyDescent="0.3">
      <c r="A346" s="9" t="s">
        <v>8</v>
      </c>
      <c r="B346" s="30"/>
      <c r="C346" s="20"/>
      <c r="D346" s="20"/>
      <c r="E346" s="20"/>
      <c r="F346" s="10">
        <v>1</v>
      </c>
      <c r="G346" s="22"/>
      <c r="H346" s="22" t="s">
        <v>10</v>
      </c>
      <c r="I346" s="22" t="s">
        <v>10</v>
      </c>
    </row>
    <row r="347" spans="1:9" x14ac:dyDescent="0.3">
      <c r="A347" s="9" t="s">
        <v>9</v>
      </c>
      <c r="B347" s="12"/>
      <c r="C347" s="13"/>
      <c r="D347" s="13"/>
      <c r="E347" s="13"/>
      <c r="F347" s="17">
        <v>0</v>
      </c>
      <c r="G347" s="18"/>
      <c r="H347" s="18"/>
      <c r="I347" s="18" t="s">
        <v>10</v>
      </c>
    </row>
    <row r="348" spans="1:9" x14ac:dyDescent="0.3">
      <c r="A348" s="9" t="s">
        <v>11</v>
      </c>
      <c r="B348" s="30"/>
      <c r="C348" s="16"/>
      <c r="D348" s="16"/>
      <c r="E348" s="16"/>
      <c r="F348" s="17">
        <v>1</v>
      </c>
      <c r="G348" s="18"/>
      <c r="H348" s="18"/>
      <c r="I348" s="18" t="s">
        <v>10</v>
      </c>
    </row>
    <row r="349" spans="1:9" ht="15" customHeight="1" x14ac:dyDescent="0.3">
      <c r="A349" s="9" t="s">
        <v>12</v>
      </c>
      <c r="B349" s="12"/>
      <c r="C349" s="13"/>
      <c r="D349" s="13"/>
      <c r="E349" s="13"/>
      <c r="F349" s="10">
        <v>0</v>
      </c>
      <c r="G349" s="76" t="s">
        <v>84</v>
      </c>
      <c r="H349" s="77"/>
      <c r="I349" s="78"/>
    </row>
    <row r="350" spans="1:9" x14ac:dyDescent="0.3">
      <c r="A350" s="12" t="s">
        <v>13</v>
      </c>
      <c r="B350" s="34"/>
      <c r="C350" s="16"/>
      <c r="D350" s="16"/>
      <c r="E350" s="16"/>
      <c r="F350" s="10">
        <v>1</v>
      </c>
      <c r="G350" s="76"/>
      <c r="H350" s="77"/>
      <c r="I350" s="78"/>
    </row>
    <row r="351" spans="1:9" x14ac:dyDescent="0.3">
      <c r="A351" s="14" t="s">
        <v>14</v>
      </c>
      <c r="B351" s="81"/>
      <c r="C351" s="82"/>
      <c r="D351" s="82"/>
      <c r="E351" s="83"/>
      <c r="F351" s="10">
        <v>0</v>
      </c>
      <c r="G351" s="76"/>
      <c r="H351" s="77"/>
      <c r="I351" s="78"/>
    </row>
    <row r="352" spans="1:9" ht="13.5" customHeight="1" x14ac:dyDescent="0.3">
      <c r="A352" s="12" t="s">
        <v>15</v>
      </c>
      <c r="B352" s="35"/>
      <c r="C352" s="25"/>
      <c r="D352" s="25"/>
      <c r="E352" s="26"/>
      <c r="F352" s="24">
        <v>0</v>
      </c>
      <c r="G352" s="77"/>
      <c r="H352" s="77"/>
      <c r="I352" s="78"/>
    </row>
    <row r="353" spans="1:9" ht="13.5" customHeight="1" x14ac:dyDescent="0.3">
      <c r="A353" s="12" t="s">
        <v>16</v>
      </c>
      <c r="B353" s="35"/>
      <c r="C353" s="25"/>
      <c r="D353" s="25"/>
      <c r="E353" s="26"/>
      <c r="F353" s="24">
        <v>0</v>
      </c>
      <c r="G353" s="77"/>
      <c r="H353" s="77"/>
      <c r="I353" s="78"/>
    </row>
    <row r="354" spans="1:9" ht="13.5" customHeight="1" x14ac:dyDescent="0.3">
      <c r="A354" s="12" t="s">
        <v>17</v>
      </c>
      <c r="B354" s="39" t="s">
        <v>18</v>
      </c>
      <c r="C354" s="56">
        <v>0</v>
      </c>
      <c r="D354" s="56"/>
      <c r="E354" s="56" t="s">
        <v>19</v>
      </c>
      <c r="F354" s="45">
        <v>0</v>
      </c>
      <c r="G354" s="77"/>
      <c r="H354" s="77"/>
      <c r="I354" s="78"/>
    </row>
    <row r="355" spans="1:9" ht="13.5" customHeight="1" x14ac:dyDescent="0.3">
      <c r="A355" s="12" t="s">
        <v>20</v>
      </c>
      <c r="B355" s="35"/>
      <c r="C355" s="25"/>
      <c r="D355" s="25"/>
      <c r="E355" s="26"/>
      <c r="F355" s="45">
        <f>SUM(F357,F358)</f>
        <v>1</v>
      </c>
      <c r="G355" s="77"/>
      <c r="H355" s="77"/>
      <c r="I355" s="78"/>
    </row>
    <row r="356" spans="1:9" ht="13.5" customHeight="1" x14ac:dyDescent="0.3">
      <c r="A356" s="12" t="s">
        <v>21</v>
      </c>
      <c r="B356" s="35"/>
      <c r="C356" s="25"/>
      <c r="D356" s="25"/>
      <c r="E356" s="26"/>
      <c r="F356" s="19">
        <v>1</v>
      </c>
      <c r="G356" s="77"/>
      <c r="H356" s="77"/>
      <c r="I356" s="78"/>
    </row>
    <row r="357" spans="1:9" ht="13.5" customHeight="1" x14ac:dyDescent="0.3">
      <c r="A357" s="18" t="s">
        <v>22</v>
      </c>
      <c r="B357" s="42"/>
      <c r="C357" s="43"/>
      <c r="D357" s="43"/>
      <c r="E357" s="44"/>
      <c r="F357" s="19">
        <v>1</v>
      </c>
      <c r="G357" s="77"/>
      <c r="H357" s="77"/>
      <c r="I357" s="78"/>
    </row>
    <row r="358" spans="1:9" ht="13.5" customHeight="1" x14ac:dyDescent="0.3">
      <c r="A358" s="18" t="s">
        <v>23</v>
      </c>
      <c r="B358" s="42"/>
      <c r="C358" s="43"/>
      <c r="D358" s="43"/>
      <c r="E358" s="44"/>
      <c r="F358" s="19">
        <v>0</v>
      </c>
      <c r="G358" s="77"/>
      <c r="H358" s="77"/>
      <c r="I358" s="78"/>
    </row>
    <row r="359" spans="1:9" ht="13.5" customHeight="1" x14ac:dyDescent="0.3">
      <c r="A359" s="18" t="s">
        <v>24</v>
      </c>
      <c r="B359" s="42"/>
      <c r="C359" s="43"/>
      <c r="D359" s="43"/>
      <c r="E359" s="44">
        <v>0</v>
      </c>
      <c r="F359" s="19">
        <v>0</v>
      </c>
      <c r="G359" s="77"/>
      <c r="H359" s="77"/>
      <c r="I359" s="78"/>
    </row>
    <row r="360" spans="1:9" ht="12" customHeight="1" x14ac:dyDescent="0.3">
      <c r="A360" s="50" t="s">
        <v>25</v>
      </c>
      <c r="B360" s="50"/>
      <c r="C360" s="55"/>
      <c r="D360" s="55"/>
      <c r="E360" s="51"/>
      <c r="F360" s="51">
        <v>0</v>
      </c>
      <c r="G360" s="77"/>
      <c r="H360" s="77"/>
      <c r="I360" s="78"/>
    </row>
    <row r="361" spans="1:9" ht="12" customHeight="1" x14ac:dyDescent="0.3">
      <c r="A361" s="50" t="s">
        <v>26</v>
      </c>
      <c r="B361" s="52"/>
      <c r="C361" s="53"/>
      <c r="D361" s="53"/>
      <c r="E361" s="54"/>
      <c r="F361" s="51">
        <v>0</v>
      </c>
      <c r="G361" s="77"/>
      <c r="H361" s="77"/>
      <c r="I361" s="78"/>
    </row>
    <row r="362" spans="1:9" ht="12" customHeight="1" x14ac:dyDescent="0.3">
      <c r="A362" s="50" t="s">
        <v>27</v>
      </c>
      <c r="B362"/>
      <c r="E362" s="54"/>
      <c r="F362" s="51" t="s">
        <v>10</v>
      </c>
      <c r="G362" s="77"/>
      <c r="H362" s="77"/>
      <c r="I362" s="78"/>
    </row>
    <row r="363" spans="1:9" ht="13.5" customHeight="1" x14ac:dyDescent="0.3">
      <c r="A363" s="18" t="s">
        <v>28</v>
      </c>
      <c r="B363"/>
      <c r="E363" s="54">
        <v>0</v>
      </c>
      <c r="F363" s="18">
        <v>4</v>
      </c>
      <c r="G363" s="77"/>
      <c r="H363" s="77"/>
      <c r="I363" s="78"/>
    </row>
    <row r="364" spans="1:9" x14ac:dyDescent="0.3">
      <c r="A364" s="12" t="s">
        <v>29</v>
      </c>
      <c r="B364" s="36"/>
      <c r="C364" s="13" t="s">
        <v>10</v>
      </c>
      <c r="D364" s="13" t="s">
        <v>10</v>
      </c>
      <c r="E364" s="18">
        <v>0</v>
      </c>
      <c r="F364" s="19">
        <f>SUM(D364,F345:F351,F353,C354,F354,F356,E364,F359:F363,C364, E359,E363)</f>
        <v>8</v>
      </c>
      <c r="G364" s="79"/>
      <c r="H364" s="79"/>
      <c r="I364" s="80"/>
    </row>
    <row r="365" spans="1:9" x14ac:dyDescent="0.3">
      <c r="A365" s="9" t="s">
        <v>2</v>
      </c>
      <c r="B365" s="73">
        <v>44975</v>
      </c>
      <c r="C365" s="74"/>
      <c r="D365" s="74"/>
      <c r="E365" s="75"/>
      <c r="F365" s="9" t="s">
        <v>3</v>
      </c>
      <c r="G365" s="11" t="s">
        <v>4</v>
      </c>
      <c r="H365" s="9">
        <v>1</v>
      </c>
      <c r="I365" s="9" t="s">
        <v>5</v>
      </c>
    </row>
    <row r="366" spans="1:9" x14ac:dyDescent="0.3">
      <c r="A366" s="9" t="s">
        <v>6</v>
      </c>
      <c r="B366" s="12"/>
      <c r="C366" s="13"/>
      <c r="D366" s="13"/>
      <c r="E366" s="13"/>
      <c r="F366" s="10">
        <v>0</v>
      </c>
      <c r="G366" s="9" t="s">
        <v>7</v>
      </c>
      <c r="H366" s="9"/>
      <c r="I366" s="9" t="s">
        <v>10</v>
      </c>
    </row>
    <row r="367" spans="1:9" x14ac:dyDescent="0.3">
      <c r="A367" s="9" t="s">
        <v>8</v>
      </c>
      <c r="B367" s="30"/>
      <c r="C367" s="20"/>
      <c r="D367" s="20"/>
      <c r="E367" s="20"/>
      <c r="F367" s="10">
        <v>1</v>
      </c>
      <c r="G367" s="22"/>
      <c r="H367" s="22"/>
      <c r="I367" s="22" t="s">
        <v>10</v>
      </c>
    </row>
    <row r="368" spans="1:9" x14ac:dyDescent="0.3">
      <c r="A368" s="9" t="s">
        <v>9</v>
      </c>
      <c r="B368" s="12"/>
      <c r="C368" s="13"/>
      <c r="D368" s="13"/>
      <c r="E368" s="13"/>
      <c r="F368" s="17">
        <v>0</v>
      </c>
      <c r="G368" s="18"/>
      <c r="H368" s="18"/>
      <c r="I368" s="18" t="s">
        <v>10</v>
      </c>
    </row>
    <row r="369" spans="1:9" x14ac:dyDescent="0.3">
      <c r="A369" s="9" t="s">
        <v>11</v>
      </c>
      <c r="B369" s="30"/>
      <c r="C369" s="16"/>
      <c r="D369" s="16"/>
      <c r="E369" s="16"/>
      <c r="F369" s="17">
        <v>1</v>
      </c>
      <c r="G369" s="18"/>
      <c r="H369" s="18" t="s">
        <v>10</v>
      </c>
      <c r="I369" s="18" t="s">
        <v>10</v>
      </c>
    </row>
    <row r="370" spans="1:9" ht="15" customHeight="1" x14ac:dyDescent="0.3">
      <c r="A370" s="9" t="s">
        <v>12</v>
      </c>
      <c r="B370" s="12"/>
      <c r="C370" s="13"/>
      <c r="D370" s="13"/>
      <c r="E370" s="13"/>
      <c r="F370" s="10">
        <v>0</v>
      </c>
      <c r="G370" s="76" t="s">
        <v>85</v>
      </c>
      <c r="H370" s="77"/>
      <c r="I370" s="78"/>
    </row>
    <row r="371" spans="1:9" x14ac:dyDescent="0.3">
      <c r="A371" s="12" t="s">
        <v>13</v>
      </c>
      <c r="B371" s="34"/>
      <c r="C371" s="16"/>
      <c r="D371" s="16"/>
      <c r="E371" s="16"/>
      <c r="F371" s="10">
        <v>1</v>
      </c>
      <c r="G371" s="76"/>
      <c r="H371" s="77"/>
      <c r="I371" s="78"/>
    </row>
    <row r="372" spans="1:9" x14ac:dyDescent="0.3">
      <c r="A372" s="14" t="s">
        <v>14</v>
      </c>
      <c r="B372" s="81"/>
      <c r="C372" s="82"/>
      <c r="D372" s="82"/>
      <c r="E372" s="83"/>
      <c r="F372" s="10">
        <v>0</v>
      </c>
      <c r="G372" s="76"/>
      <c r="H372" s="77"/>
      <c r="I372" s="78"/>
    </row>
    <row r="373" spans="1:9" ht="13.5" customHeight="1" x14ac:dyDescent="0.3">
      <c r="A373" s="12" t="s">
        <v>15</v>
      </c>
      <c r="B373" s="35"/>
      <c r="C373" s="25"/>
      <c r="D373" s="25"/>
      <c r="E373" s="26"/>
      <c r="F373" s="24">
        <v>0</v>
      </c>
      <c r="G373" s="77"/>
      <c r="H373" s="77"/>
      <c r="I373" s="78"/>
    </row>
    <row r="374" spans="1:9" ht="13.5" customHeight="1" x14ac:dyDescent="0.3">
      <c r="A374" s="12" t="s">
        <v>16</v>
      </c>
      <c r="B374" s="35"/>
      <c r="C374" s="25"/>
      <c r="D374" s="25"/>
      <c r="E374" s="26"/>
      <c r="F374" s="24">
        <v>0</v>
      </c>
      <c r="G374" s="77"/>
      <c r="H374" s="77"/>
      <c r="I374" s="78"/>
    </row>
    <row r="375" spans="1:9" ht="13.5" customHeight="1" x14ac:dyDescent="0.3">
      <c r="A375" s="12" t="s">
        <v>17</v>
      </c>
      <c r="B375" s="39" t="s">
        <v>18</v>
      </c>
      <c r="C375" s="56"/>
      <c r="D375" s="56"/>
      <c r="E375" s="56" t="s">
        <v>19</v>
      </c>
      <c r="F375" s="45"/>
      <c r="G375" s="77"/>
      <c r="H375" s="77"/>
      <c r="I375" s="78"/>
    </row>
    <row r="376" spans="1:9" ht="13.5" customHeight="1" x14ac:dyDescent="0.3">
      <c r="A376" s="12" t="s">
        <v>20</v>
      </c>
      <c r="B376" s="35"/>
      <c r="C376" s="25"/>
      <c r="D376" s="25"/>
      <c r="E376" s="26"/>
      <c r="F376" s="45">
        <f>SUM(F378,F379)</f>
        <v>1</v>
      </c>
      <c r="G376" s="77"/>
      <c r="H376" s="77"/>
      <c r="I376" s="78"/>
    </row>
    <row r="377" spans="1:9" ht="13.5" customHeight="1" x14ac:dyDescent="0.3">
      <c r="A377" s="12" t="s">
        <v>21</v>
      </c>
      <c r="B377" s="35"/>
      <c r="C377" s="25"/>
      <c r="D377" s="25"/>
      <c r="E377" s="26"/>
      <c r="F377" s="19">
        <v>131</v>
      </c>
      <c r="G377" s="77"/>
      <c r="H377" s="77"/>
      <c r="I377" s="78"/>
    </row>
    <row r="378" spans="1:9" ht="13.5" customHeight="1" x14ac:dyDescent="0.3">
      <c r="A378" s="18" t="s">
        <v>22</v>
      </c>
      <c r="B378" s="42"/>
      <c r="C378" s="43"/>
      <c r="D378" s="43"/>
      <c r="E378" s="44"/>
      <c r="F378" s="19">
        <v>1</v>
      </c>
      <c r="G378" s="77"/>
      <c r="H378" s="77"/>
      <c r="I378" s="78"/>
    </row>
    <row r="379" spans="1:9" ht="13.5" customHeight="1" x14ac:dyDescent="0.3">
      <c r="A379" s="18" t="s">
        <v>23</v>
      </c>
      <c r="B379" s="42"/>
      <c r="C379" s="43"/>
      <c r="D379" s="43"/>
      <c r="E379" s="44"/>
      <c r="F379" s="19">
        <v>0</v>
      </c>
      <c r="G379" s="77"/>
      <c r="H379" s="77"/>
      <c r="I379" s="78"/>
    </row>
    <row r="380" spans="1:9" ht="13.5" customHeight="1" x14ac:dyDescent="0.3">
      <c r="A380" s="18" t="s">
        <v>24</v>
      </c>
      <c r="B380" s="42"/>
      <c r="C380" s="43"/>
      <c r="D380" s="43"/>
      <c r="E380" s="44" t="s">
        <v>10</v>
      </c>
      <c r="F380" s="19">
        <v>1</v>
      </c>
      <c r="G380" s="77"/>
      <c r="H380" s="77"/>
      <c r="I380" s="78"/>
    </row>
    <row r="381" spans="1:9" ht="12" customHeight="1" x14ac:dyDescent="0.3">
      <c r="A381" s="50" t="s">
        <v>25</v>
      </c>
      <c r="B381" s="50"/>
      <c r="C381" s="55"/>
      <c r="D381" s="55"/>
      <c r="E381" s="51"/>
      <c r="F381" s="51">
        <v>0</v>
      </c>
      <c r="G381" s="77"/>
      <c r="H381" s="77"/>
      <c r="I381" s="78"/>
    </row>
    <row r="382" spans="1:9" ht="12" customHeight="1" x14ac:dyDescent="0.3">
      <c r="A382" s="50" t="s">
        <v>26</v>
      </c>
      <c r="B382" s="52"/>
      <c r="C382" s="53"/>
      <c r="D382" s="53"/>
      <c r="E382" s="54"/>
      <c r="F382" s="51">
        <v>0</v>
      </c>
      <c r="G382" s="77"/>
      <c r="H382" s="77"/>
      <c r="I382" s="78"/>
    </row>
    <row r="383" spans="1:9" ht="12" customHeight="1" x14ac:dyDescent="0.3">
      <c r="A383" s="50" t="s">
        <v>27</v>
      </c>
      <c r="B383"/>
      <c r="E383" s="54"/>
      <c r="F383" s="51">
        <v>236</v>
      </c>
      <c r="G383" s="77"/>
      <c r="H383" s="77"/>
      <c r="I383" s="78"/>
    </row>
    <row r="384" spans="1:9" ht="13.5" customHeight="1" x14ac:dyDescent="0.3">
      <c r="A384" s="18" t="s">
        <v>28</v>
      </c>
      <c r="B384"/>
      <c r="E384" s="54" t="s">
        <v>10</v>
      </c>
      <c r="F384" s="18">
        <v>2</v>
      </c>
      <c r="G384" s="77"/>
      <c r="H384" s="77"/>
      <c r="I384" s="78"/>
    </row>
    <row r="385" spans="1:9" x14ac:dyDescent="0.3">
      <c r="A385" s="101" t="s">
        <v>29</v>
      </c>
      <c r="B385" s="102"/>
      <c r="C385" s="13">
        <v>60</v>
      </c>
      <c r="D385" s="13">
        <v>103</v>
      </c>
      <c r="E385" s="65" t="s">
        <v>10</v>
      </c>
      <c r="F385" s="19">
        <f>SUM(F366:F377,F380:F384,C385:E385,E384,E380,D375,C375)</f>
        <v>537</v>
      </c>
      <c r="G385" s="79"/>
      <c r="H385" s="79"/>
      <c r="I385" s="80"/>
    </row>
    <row r="386" spans="1:9" x14ac:dyDescent="0.3">
      <c r="A386" s="9" t="s">
        <v>2</v>
      </c>
      <c r="B386" s="73">
        <v>44976</v>
      </c>
      <c r="C386" s="74"/>
      <c r="D386" s="74"/>
      <c r="E386" s="75"/>
      <c r="F386" s="11" t="s">
        <v>3</v>
      </c>
      <c r="G386" s="11" t="s">
        <v>4</v>
      </c>
      <c r="H386" s="9">
        <v>1</v>
      </c>
      <c r="I386" s="9" t="s">
        <v>5</v>
      </c>
    </row>
    <row r="387" spans="1:9" x14ac:dyDescent="0.3">
      <c r="A387" s="9" t="s">
        <v>6</v>
      </c>
      <c r="B387" s="12"/>
      <c r="C387" s="13"/>
      <c r="D387" s="13"/>
      <c r="E387" s="13"/>
      <c r="F387" s="10">
        <v>0</v>
      </c>
      <c r="G387" s="22" t="s">
        <v>7</v>
      </c>
      <c r="H387" s="22" t="s">
        <v>10</v>
      </c>
      <c r="I387" s="9" t="s">
        <v>10</v>
      </c>
    </row>
    <row r="388" spans="1:9" ht="16.95" customHeight="1" x14ac:dyDescent="0.3">
      <c r="A388" s="9" t="s">
        <v>8</v>
      </c>
      <c r="B388" s="30"/>
      <c r="C388" s="20"/>
      <c r="D388" s="20"/>
      <c r="E388" s="20"/>
      <c r="F388" s="17">
        <v>1</v>
      </c>
      <c r="G388" s="70" t="s">
        <v>10</v>
      </c>
      <c r="H388" s="70"/>
      <c r="I388" s="69" t="s">
        <v>10</v>
      </c>
    </row>
    <row r="389" spans="1:9" x14ac:dyDescent="0.3">
      <c r="A389" s="9" t="s">
        <v>9</v>
      </c>
      <c r="B389" s="12"/>
      <c r="C389" s="13"/>
      <c r="D389" s="13"/>
      <c r="E389" s="13"/>
      <c r="F389" s="17">
        <v>0</v>
      </c>
      <c r="G389" s="18"/>
      <c r="H389" s="18" t="s">
        <v>10</v>
      </c>
      <c r="I389" s="18" t="s">
        <v>10</v>
      </c>
    </row>
    <row r="390" spans="1:9" x14ac:dyDescent="0.3">
      <c r="A390" s="9" t="s">
        <v>11</v>
      </c>
      <c r="B390" s="30"/>
      <c r="C390" s="16"/>
      <c r="D390" s="16"/>
      <c r="E390" s="16"/>
      <c r="F390" s="17">
        <v>1</v>
      </c>
      <c r="G390" s="18"/>
      <c r="H390" s="18"/>
      <c r="I390" s="18" t="s">
        <v>10</v>
      </c>
    </row>
    <row r="391" spans="1:9" ht="15" customHeight="1" x14ac:dyDescent="0.3">
      <c r="A391" s="9" t="s">
        <v>12</v>
      </c>
      <c r="B391" s="12"/>
      <c r="C391" s="13"/>
      <c r="D391" s="13"/>
      <c r="E391" s="13"/>
      <c r="F391" s="10">
        <v>0</v>
      </c>
      <c r="G391" s="76" t="s">
        <v>86</v>
      </c>
      <c r="H391" s="77"/>
      <c r="I391" s="78"/>
    </row>
    <row r="392" spans="1:9" x14ac:dyDescent="0.3">
      <c r="A392" s="12" t="s">
        <v>13</v>
      </c>
      <c r="B392" s="34"/>
      <c r="C392" s="16"/>
      <c r="D392" s="16"/>
      <c r="E392" s="16"/>
      <c r="F392" s="10">
        <v>1</v>
      </c>
      <c r="G392" s="76"/>
      <c r="H392" s="77"/>
      <c r="I392" s="78"/>
    </row>
    <row r="393" spans="1:9" x14ac:dyDescent="0.3">
      <c r="A393" s="14" t="s">
        <v>14</v>
      </c>
      <c r="B393" s="81"/>
      <c r="C393" s="82"/>
      <c r="D393" s="82"/>
      <c r="E393" s="83"/>
      <c r="F393" s="10">
        <v>0</v>
      </c>
      <c r="G393" s="76"/>
      <c r="H393" s="77"/>
      <c r="I393" s="78"/>
    </row>
    <row r="394" spans="1:9" ht="13.5" customHeight="1" x14ac:dyDescent="0.3">
      <c r="A394" s="12" t="s">
        <v>15</v>
      </c>
      <c r="B394" s="35"/>
      <c r="C394" s="25"/>
      <c r="D394" s="25"/>
      <c r="E394" s="26"/>
      <c r="F394" s="24">
        <v>0</v>
      </c>
      <c r="G394" s="77"/>
      <c r="H394" s="77"/>
      <c r="I394" s="78"/>
    </row>
    <row r="395" spans="1:9" ht="13.5" customHeight="1" x14ac:dyDescent="0.3">
      <c r="A395" s="12" t="s">
        <v>16</v>
      </c>
      <c r="B395" s="35"/>
      <c r="C395" s="25"/>
      <c r="D395" s="25"/>
      <c r="E395" s="26"/>
      <c r="F395" s="24">
        <v>0</v>
      </c>
      <c r="G395" s="77"/>
      <c r="H395" s="77"/>
      <c r="I395" s="78"/>
    </row>
    <row r="396" spans="1:9" ht="13.5" customHeight="1" x14ac:dyDescent="0.3">
      <c r="A396" s="12" t="s">
        <v>17</v>
      </c>
      <c r="B396" s="39" t="s">
        <v>18</v>
      </c>
      <c r="C396" s="56"/>
      <c r="D396" s="56"/>
      <c r="E396" s="56" t="s">
        <v>19</v>
      </c>
      <c r="F396" s="45">
        <v>0</v>
      </c>
      <c r="G396" s="77"/>
      <c r="H396" s="77"/>
      <c r="I396" s="78"/>
    </row>
    <row r="397" spans="1:9" ht="13.5" customHeight="1" x14ac:dyDescent="0.3">
      <c r="A397" s="12" t="s">
        <v>20</v>
      </c>
      <c r="B397" s="35"/>
      <c r="C397" s="25"/>
      <c r="D397" s="25"/>
      <c r="E397" s="26"/>
      <c r="F397" s="45">
        <f>SUM(F399:F400)</f>
        <v>1</v>
      </c>
      <c r="G397" s="77"/>
      <c r="H397" s="77"/>
      <c r="I397" s="78"/>
    </row>
    <row r="398" spans="1:9" ht="13.5" customHeight="1" x14ac:dyDescent="0.3">
      <c r="A398" s="12" t="s">
        <v>21</v>
      </c>
      <c r="B398" s="35"/>
      <c r="C398" s="25"/>
      <c r="D398" s="25"/>
      <c r="E398" s="26"/>
      <c r="F398" s="19">
        <v>144</v>
      </c>
      <c r="G398" s="77"/>
      <c r="H398" s="77"/>
      <c r="I398" s="78"/>
    </row>
    <row r="399" spans="1:9" ht="13.5" customHeight="1" x14ac:dyDescent="0.3">
      <c r="A399" s="18" t="s">
        <v>22</v>
      </c>
      <c r="B399" s="42"/>
      <c r="C399" s="43"/>
      <c r="D399" s="43"/>
      <c r="E399" s="44"/>
      <c r="F399" s="19">
        <v>1</v>
      </c>
      <c r="G399" s="77"/>
      <c r="H399" s="77"/>
      <c r="I399" s="78"/>
    </row>
    <row r="400" spans="1:9" ht="13.5" customHeight="1" x14ac:dyDescent="0.3">
      <c r="A400" s="18" t="s">
        <v>23</v>
      </c>
      <c r="B400" s="42"/>
      <c r="C400" s="43"/>
      <c r="D400" s="43"/>
      <c r="E400" s="44"/>
      <c r="F400" s="19">
        <v>0</v>
      </c>
      <c r="G400" s="77"/>
      <c r="H400" s="77"/>
      <c r="I400" s="78"/>
    </row>
    <row r="401" spans="1:9" ht="13.5" customHeight="1" x14ac:dyDescent="0.3">
      <c r="A401" s="18" t="s">
        <v>24</v>
      </c>
      <c r="B401" s="42"/>
      <c r="C401" s="43"/>
      <c r="D401" s="43"/>
      <c r="E401" s="44" t="s">
        <v>10</v>
      </c>
      <c r="F401" s="19">
        <v>1</v>
      </c>
      <c r="G401" s="77"/>
      <c r="H401" s="77"/>
      <c r="I401" s="78"/>
    </row>
    <row r="402" spans="1:9" ht="12" customHeight="1" x14ac:dyDescent="0.3">
      <c r="A402" s="50" t="s">
        <v>25</v>
      </c>
      <c r="B402" s="50"/>
      <c r="C402" s="55"/>
      <c r="D402" s="55"/>
      <c r="E402" s="51"/>
      <c r="F402" s="51">
        <v>0</v>
      </c>
      <c r="G402" s="77"/>
      <c r="H402" s="77"/>
      <c r="I402" s="78"/>
    </row>
    <row r="403" spans="1:9" ht="12" customHeight="1" x14ac:dyDescent="0.3">
      <c r="A403" s="50" t="s">
        <v>26</v>
      </c>
      <c r="B403" s="52"/>
      <c r="C403" s="53"/>
      <c r="D403" s="53"/>
      <c r="E403" s="54"/>
      <c r="F403" s="51">
        <v>0</v>
      </c>
      <c r="G403" s="77"/>
      <c r="H403" s="77"/>
      <c r="I403" s="78"/>
    </row>
    <row r="404" spans="1:9" ht="12" customHeight="1" x14ac:dyDescent="0.3">
      <c r="A404" s="50" t="s">
        <v>27</v>
      </c>
      <c r="B404"/>
      <c r="E404" s="54"/>
      <c r="F404" s="51">
        <v>374</v>
      </c>
      <c r="G404" s="77"/>
      <c r="H404" s="77"/>
      <c r="I404" s="78"/>
    </row>
    <row r="405" spans="1:9" ht="13.5" customHeight="1" x14ac:dyDescent="0.3">
      <c r="A405" s="18" t="s">
        <v>28</v>
      </c>
      <c r="B405"/>
      <c r="E405" s="54"/>
      <c r="F405" s="18">
        <v>3</v>
      </c>
      <c r="G405" s="77"/>
      <c r="H405" s="77"/>
      <c r="I405" s="78"/>
    </row>
    <row r="406" spans="1:9" x14ac:dyDescent="0.3">
      <c r="A406" s="12" t="s">
        <v>29</v>
      </c>
      <c r="B406" s="36"/>
      <c r="C406" s="13">
        <v>48</v>
      </c>
      <c r="D406" s="13" t="s">
        <v>10</v>
      </c>
      <c r="E406" s="18">
        <v>526</v>
      </c>
      <c r="F406" s="15">
        <f>SUM(D406,F387:F393,F395,C396,F396,F398,E406,F401:F405,C406,E401,E405)</f>
        <v>1099</v>
      </c>
      <c r="G406" s="79"/>
      <c r="H406" s="79"/>
      <c r="I406" s="80"/>
    </row>
    <row r="407" spans="1:9" x14ac:dyDescent="0.3">
      <c r="A407" s="9" t="s">
        <v>2</v>
      </c>
      <c r="B407" s="73">
        <v>44977</v>
      </c>
      <c r="C407" s="74"/>
      <c r="D407" s="74"/>
      <c r="E407" s="75"/>
      <c r="F407" s="9" t="s">
        <v>3</v>
      </c>
      <c r="G407" s="67" t="s">
        <v>4</v>
      </c>
      <c r="H407" s="22">
        <v>1</v>
      </c>
      <c r="I407" s="22" t="s">
        <v>5</v>
      </c>
    </row>
    <row r="408" spans="1:9" x14ac:dyDescent="0.3">
      <c r="A408" s="9" t="s">
        <v>6</v>
      </c>
      <c r="B408" s="12"/>
      <c r="C408" s="13"/>
      <c r="D408" s="13"/>
      <c r="E408" s="13"/>
      <c r="F408" s="17">
        <v>0</v>
      </c>
      <c r="G408" s="18" t="s">
        <v>7</v>
      </c>
      <c r="H408" s="18" t="s">
        <v>10</v>
      </c>
      <c r="I408" s="18"/>
    </row>
    <row r="409" spans="1:9" x14ac:dyDescent="0.3">
      <c r="A409" s="9" t="s">
        <v>8</v>
      </c>
      <c r="B409" s="30"/>
      <c r="C409" s="20"/>
      <c r="D409" s="20"/>
      <c r="E409" s="20"/>
      <c r="F409" s="17">
        <v>1</v>
      </c>
      <c r="G409" s="68" t="s">
        <v>10</v>
      </c>
      <c r="H409" s="68"/>
      <c r="I409" s="18"/>
    </row>
    <row r="410" spans="1:9" x14ac:dyDescent="0.3">
      <c r="A410" s="9" t="s">
        <v>9</v>
      </c>
      <c r="B410" s="12"/>
      <c r="C410" s="13"/>
      <c r="D410" s="13"/>
      <c r="E410" s="13"/>
      <c r="F410" s="17">
        <v>0</v>
      </c>
      <c r="G410" s="68"/>
      <c r="H410" s="68"/>
      <c r="I410" s="18"/>
    </row>
    <row r="411" spans="1:9" x14ac:dyDescent="0.3">
      <c r="A411" s="9" t="s">
        <v>11</v>
      </c>
      <c r="B411" s="30"/>
      <c r="C411" s="16"/>
      <c r="D411" s="16"/>
      <c r="E411" s="16"/>
      <c r="F411" s="17">
        <v>1</v>
      </c>
      <c r="G411" s="18"/>
      <c r="H411" s="18" t="s">
        <v>10</v>
      </c>
      <c r="I411" s="18" t="s">
        <v>10</v>
      </c>
    </row>
    <row r="412" spans="1:9" ht="15" customHeight="1" x14ac:dyDescent="0.3">
      <c r="A412" s="9" t="s">
        <v>12</v>
      </c>
      <c r="B412" s="12"/>
      <c r="C412" s="13"/>
      <c r="D412" s="13"/>
      <c r="E412" s="13"/>
      <c r="F412" s="10">
        <v>0</v>
      </c>
      <c r="G412" s="76" t="s">
        <v>87</v>
      </c>
      <c r="H412" s="77"/>
      <c r="I412" s="78"/>
    </row>
    <row r="413" spans="1:9" x14ac:dyDescent="0.3">
      <c r="A413" s="12" t="s">
        <v>13</v>
      </c>
      <c r="B413" s="34"/>
      <c r="C413" s="16"/>
      <c r="D413" s="16"/>
      <c r="E413" s="16"/>
      <c r="F413" s="10">
        <v>1</v>
      </c>
      <c r="G413" s="76"/>
      <c r="H413" s="77"/>
      <c r="I413" s="78"/>
    </row>
    <row r="414" spans="1:9" x14ac:dyDescent="0.3">
      <c r="A414" s="14" t="s">
        <v>14</v>
      </c>
      <c r="B414" s="81"/>
      <c r="C414" s="82"/>
      <c r="D414" s="82"/>
      <c r="E414" s="83"/>
      <c r="F414" s="10">
        <v>0</v>
      </c>
      <c r="G414" s="76"/>
      <c r="H414" s="77"/>
      <c r="I414" s="78"/>
    </row>
    <row r="415" spans="1:9" ht="13.5" customHeight="1" x14ac:dyDescent="0.3">
      <c r="A415" s="12" t="s">
        <v>15</v>
      </c>
      <c r="B415" s="35"/>
      <c r="C415" s="25"/>
      <c r="D415" s="25"/>
      <c r="E415" s="26"/>
      <c r="F415" s="24">
        <v>0</v>
      </c>
      <c r="G415" s="77"/>
      <c r="H415" s="77"/>
      <c r="I415" s="78"/>
    </row>
    <row r="416" spans="1:9" ht="13.5" customHeight="1" x14ac:dyDescent="0.3">
      <c r="A416" s="12" t="s">
        <v>16</v>
      </c>
      <c r="B416" s="35"/>
      <c r="C416" s="25"/>
      <c r="D416" s="25"/>
      <c r="E416" s="26"/>
      <c r="F416" s="24">
        <v>0</v>
      </c>
      <c r="G416" s="77"/>
      <c r="H416" s="77"/>
      <c r="I416" s="78"/>
    </row>
    <row r="417" spans="1:9" ht="13.5" customHeight="1" x14ac:dyDescent="0.3">
      <c r="A417" s="12" t="s">
        <v>17</v>
      </c>
      <c r="B417" s="39" t="s">
        <v>18</v>
      </c>
      <c r="C417" s="56">
        <v>0</v>
      </c>
      <c r="D417" s="56"/>
      <c r="E417" s="56" t="s">
        <v>19</v>
      </c>
      <c r="F417" s="45">
        <v>0</v>
      </c>
      <c r="G417" s="77"/>
      <c r="H417" s="77"/>
      <c r="I417" s="78"/>
    </row>
    <row r="418" spans="1:9" ht="13.5" customHeight="1" x14ac:dyDescent="0.3">
      <c r="A418" s="12" t="s">
        <v>20</v>
      </c>
      <c r="B418" s="35"/>
      <c r="C418" s="25"/>
      <c r="D418" s="25"/>
      <c r="E418" s="26"/>
      <c r="F418" s="45">
        <f>SUM(F420,F421)</f>
        <v>1</v>
      </c>
      <c r="G418" s="77"/>
      <c r="H418" s="77"/>
      <c r="I418" s="78"/>
    </row>
    <row r="419" spans="1:9" ht="13.5" customHeight="1" x14ac:dyDescent="0.3">
      <c r="A419" s="12" t="s">
        <v>21</v>
      </c>
      <c r="B419" s="35"/>
      <c r="C419" s="25"/>
      <c r="D419" s="25"/>
      <c r="E419" s="26"/>
      <c r="F419" s="19">
        <v>141</v>
      </c>
      <c r="G419" s="77"/>
      <c r="H419" s="77"/>
      <c r="I419" s="78"/>
    </row>
    <row r="420" spans="1:9" ht="13.5" customHeight="1" x14ac:dyDescent="0.3">
      <c r="A420" s="18" t="s">
        <v>22</v>
      </c>
      <c r="B420" s="42"/>
      <c r="C420" s="43"/>
      <c r="D420" s="43"/>
      <c r="E420" s="44"/>
      <c r="F420" s="19">
        <v>1</v>
      </c>
      <c r="G420" s="77"/>
      <c r="H420" s="77"/>
      <c r="I420" s="78"/>
    </row>
    <row r="421" spans="1:9" ht="13.5" customHeight="1" x14ac:dyDescent="0.3">
      <c r="A421" s="18" t="s">
        <v>23</v>
      </c>
      <c r="B421" s="42"/>
      <c r="C421" s="43"/>
      <c r="D421" s="43"/>
      <c r="E421" s="44"/>
      <c r="F421" s="19" t="s">
        <v>10</v>
      </c>
      <c r="G421" s="77"/>
      <c r="H421" s="77"/>
      <c r="I421" s="78"/>
    </row>
    <row r="422" spans="1:9" ht="13.5" customHeight="1" x14ac:dyDescent="0.3">
      <c r="A422" s="18" t="s">
        <v>24</v>
      </c>
      <c r="B422" s="42"/>
      <c r="C422" s="43"/>
      <c r="D422" s="43"/>
      <c r="E422" s="44" t="s">
        <v>10</v>
      </c>
      <c r="F422" s="19">
        <v>1</v>
      </c>
      <c r="G422" s="77"/>
      <c r="H422" s="77"/>
      <c r="I422" s="78"/>
    </row>
    <row r="423" spans="1:9" ht="12" customHeight="1" x14ac:dyDescent="0.3">
      <c r="A423" s="50" t="s">
        <v>25</v>
      </c>
      <c r="B423" s="50"/>
      <c r="C423" s="55"/>
      <c r="D423" s="55"/>
      <c r="E423" s="51"/>
      <c r="F423" s="51">
        <v>0</v>
      </c>
      <c r="G423" s="77"/>
      <c r="H423" s="77"/>
      <c r="I423" s="78"/>
    </row>
    <row r="424" spans="1:9" ht="12" customHeight="1" x14ac:dyDescent="0.3">
      <c r="A424" s="50" t="s">
        <v>26</v>
      </c>
      <c r="B424" s="52"/>
      <c r="C424" s="53"/>
      <c r="D424" s="53"/>
      <c r="E424" s="54"/>
      <c r="F424" s="51">
        <v>0</v>
      </c>
      <c r="G424" s="77"/>
      <c r="H424" s="77"/>
      <c r="I424" s="78"/>
    </row>
    <row r="425" spans="1:9" ht="12" customHeight="1" x14ac:dyDescent="0.3">
      <c r="A425" s="50" t="s">
        <v>27</v>
      </c>
      <c r="B425"/>
      <c r="E425" s="54"/>
      <c r="F425" s="51">
        <v>547</v>
      </c>
      <c r="G425" s="77"/>
      <c r="H425" s="77"/>
      <c r="I425" s="78"/>
    </row>
    <row r="426" spans="1:9" ht="13.5" customHeight="1" x14ac:dyDescent="0.3">
      <c r="A426" s="18" t="s">
        <v>28</v>
      </c>
      <c r="B426"/>
      <c r="E426" s="54" t="s">
        <v>10</v>
      </c>
      <c r="F426" s="18">
        <v>3</v>
      </c>
      <c r="G426" s="77"/>
      <c r="H426" s="77"/>
      <c r="I426" s="78"/>
    </row>
    <row r="427" spans="1:9" x14ac:dyDescent="0.3">
      <c r="A427" s="12" t="s">
        <v>29</v>
      </c>
      <c r="B427" s="36"/>
      <c r="C427" s="13">
        <v>117</v>
      </c>
      <c r="D427" s="13">
        <v>95</v>
      </c>
      <c r="E427" s="18" t="s">
        <v>10</v>
      </c>
      <c r="F427" s="15">
        <f>SUM(D427,F408:F414,F416,C417,F417,F419,E427,F422:F426,C427,E422,E426)</f>
        <v>907</v>
      </c>
      <c r="G427" s="79"/>
      <c r="H427" s="79"/>
      <c r="I427" s="80"/>
    </row>
    <row r="428" spans="1:9" x14ac:dyDescent="0.3">
      <c r="A428" s="9" t="s">
        <v>2</v>
      </c>
      <c r="B428" s="84">
        <v>44978</v>
      </c>
      <c r="C428" s="75"/>
      <c r="D428" s="75"/>
      <c r="E428" s="85"/>
      <c r="F428" s="9" t="s">
        <v>3</v>
      </c>
      <c r="G428" s="11" t="s">
        <v>4</v>
      </c>
      <c r="H428" s="9">
        <v>1</v>
      </c>
      <c r="I428" s="9" t="s">
        <v>5</v>
      </c>
    </row>
    <row r="429" spans="1:9" x14ac:dyDescent="0.3">
      <c r="A429" s="9" t="s">
        <v>6</v>
      </c>
      <c r="B429" s="12"/>
      <c r="C429" s="13"/>
      <c r="D429" s="13"/>
      <c r="E429" s="13"/>
      <c r="F429" s="10">
        <v>0</v>
      </c>
      <c r="G429" s="9"/>
      <c r="H429" s="9" t="s">
        <v>10</v>
      </c>
      <c r="I429" s="9" t="s">
        <v>10</v>
      </c>
    </row>
    <row r="430" spans="1:9" x14ac:dyDescent="0.3">
      <c r="A430" s="9" t="s">
        <v>8</v>
      </c>
      <c r="B430" s="30"/>
      <c r="C430" s="20"/>
      <c r="D430" s="20"/>
      <c r="E430" s="20"/>
      <c r="F430" s="10">
        <v>1</v>
      </c>
      <c r="G430" s="22"/>
      <c r="H430" s="22"/>
      <c r="I430" s="22" t="s">
        <v>10</v>
      </c>
    </row>
    <row r="431" spans="1:9" x14ac:dyDescent="0.3">
      <c r="A431" s="9" t="s">
        <v>9</v>
      </c>
      <c r="B431" s="12"/>
      <c r="C431" s="13"/>
      <c r="D431" s="13"/>
      <c r="E431" s="13"/>
      <c r="F431" s="17">
        <v>0</v>
      </c>
      <c r="G431" s="18"/>
      <c r="H431" s="18"/>
      <c r="I431" s="18" t="s">
        <v>10</v>
      </c>
    </row>
    <row r="432" spans="1:9" x14ac:dyDescent="0.3">
      <c r="A432" s="9" t="s">
        <v>11</v>
      </c>
      <c r="B432" s="30"/>
      <c r="C432" s="16"/>
      <c r="D432" s="16"/>
      <c r="E432" s="16"/>
      <c r="F432" s="17">
        <v>1</v>
      </c>
      <c r="G432" s="18"/>
      <c r="H432" s="18"/>
      <c r="I432" s="18" t="s">
        <v>10</v>
      </c>
    </row>
    <row r="433" spans="1:9" ht="15" customHeight="1" x14ac:dyDescent="0.3">
      <c r="A433" s="9" t="s">
        <v>12</v>
      </c>
      <c r="B433" s="12"/>
      <c r="C433" s="13"/>
      <c r="D433" s="13"/>
      <c r="E433" s="13"/>
      <c r="F433" s="10">
        <v>0</v>
      </c>
      <c r="G433" s="76" t="s">
        <v>88</v>
      </c>
      <c r="H433" s="77"/>
      <c r="I433" s="78"/>
    </row>
    <row r="434" spans="1:9" x14ac:dyDescent="0.3">
      <c r="A434" s="12" t="s">
        <v>13</v>
      </c>
      <c r="B434" s="34"/>
      <c r="C434" s="16"/>
      <c r="D434" s="16"/>
      <c r="E434" s="16"/>
      <c r="F434" s="10">
        <v>1</v>
      </c>
      <c r="G434" s="76"/>
      <c r="H434" s="77"/>
      <c r="I434" s="78"/>
    </row>
    <row r="435" spans="1:9" x14ac:dyDescent="0.3">
      <c r="A435" s="14" t="s">
        <v>14</v>
      </c>
      <c r="B435" s="81"/>
      <c r="C435" s="82"/>
      <c r="D435" s="82"/>
      <c r="E435" s="83"/>
      <c r="F435" s="10">
        <v>0</v>
      </c>
      <c r="G435" s="76"/>
      <c r="H435" s="77"/>
      <c r="I435" s="78"/>
    </row>
    <row r="436" spans="1:9" ht="13.5" customHeight="1" x14ac:dyDescent="0.3">
      <c r="A436" s="12" t="s">
        <v>15</v>
      </c>
      <c r="B436" s="35"/>
      <c r="C436" s="25"/>
      <c r="D436" s="25"/>
      <c r="E436" s="26"/>
      <c r="F436" s="24">
        <v>0</v>
      </c>
      <c r="G436" s="77"/>
      <c r="H436" s="77"/>
      <c r="I436" s="78"/>
    </row>
    <row r="437" spans="1:9" ht="13.5" customHeight="1" x14ac:dyDescent="0.3">
      <c r="A437" s="12" t="s">
        <v>16</v>
      </c>
      <c r="B437" s="35"/>
      <c r="C437" s="25"/>
      <c r="D437" s="25"/>
      <c r="E437" s="26"/>
      <c r="F437" s="24">
        <v>0</v>
      </c>
      <c r="G437" s="77"/>
      <c r="H437" s="77"/>
      <c r="I437" s="78"/>
    </row>
    <row r="438" spans="1:9" ht="13.5" customHeight="1" x14ac:dyDescent="0.3">
      <c r="A438" s="12" t="s">
        <v>17</v>
      </c>
      <c r="B438" s="39" t="s">
        <v>18</v>
      </c>
      <c r="C438" s="56">
        <v>0</v>
      </c>
      <c r="D438" s="56"/>
      <c r="E438" s="56" t="s">
        <v>19</v>
      </c>
      <c r="F438" s="45">
        <v>0</v>
      </c>
      <c r="G438" s="77"/>
      <c r="H438" s="77"/>
      <c r="I438" s="78"/>
    </row>
    <row r="439" spans="1:9" ht="13.5" customHeight="1" x14ac:dyDescent="0.3">
      <c r="A439" s="12" t="s">
        <v>20</v>
      </c>
      <c r="B439" s="35"/>
      <c r="C439" s="25"/>
      <c r="D439" s="25"/>
      <c r="E439" s="26"/>
      <c r="F439" s="45">
        <f>SUM(F441:F442)</f>
        <v>1</v>
      </c>
      <c r="G439" s="77"/>
      <c r="H439" s="77"/>
      <c r="I439" s="78"/>
    </row>
    <row r="440" spans="1:9" ht="13.5" customHeight="1" x14ac:dyDescent="0.3">
      <c r="A440" s="12" t="s">
        <v>21</v>
      </c>
      <c r="B440" s="35"/>
      <c r="C440" s="25"/>
      <c r="D440" s="25"/>
      <c r="E440" s="26"/>
      <c r="F440" s="19">
        <v>145</v>
      </c>
      <c r="G440" s="77"/>
      <c r="H440" s="77"/>
      <c r="I440" s="78"/>
    </row>
    <row r="441" spans="1:9" ht="13.5" customHeight="1" x14ac:dyDescent="0.3">
      <c r="A441" s="18" t="s">
        <v>22</v>
      </c>
      <c r="B441" s="42"/>
      <c r="C441" s="43"/>
      <c r="D441" s="43"/>
      <c r="E441" s="44"/>
      <c r="F441" s="19">
        <v>1</v>
      </c>
      <c r="G441" s="77"/>
      <c r="H441" s="77"/>
      <c r="I441" s="78"/>
    </row>
    <row r="442" spans="1:9" ht="13.5" customHeight="1" x14ac:dyDescent="0.3">
      <c r="A442" s="18" t="s">
        <v>23</v>
      </c>
      <c r="B442" s="42"/>
      <c r="C442" s="43"/>
      <c r="D442" s="43"/>
      <c r="E442" s="44"/>
      <c r="F442" s="19" t="s">
        <v>10</v>
      </c>
      <c r="G442" s="77"/>
      <c r="H442" s="77"/>
      <c r="I442" s="78"/>
    </row>
    <row r="443" spans="1:9" ht="13.5" customHeight="1" x14ac:dyDescent="0.3">
      <c r="A443" s="18" t="s">
        <v>24</v>
      </c>
      <c r="B443" s="42"/>
      <c r="C443" s="43"/>
      <c r="D443" s="43"/>
      <c r="E443" s="44">
        <v>0</v>
      </c>
      <c r="F443" s="19">
        <v>0</v>
      </c>
      <c r="G443" s="77"/>
      <c r="H443" s="77"/>
      <c r="I443" s="78"/>
    </row>
    <row r="444" spans="1:9" ht="12" customHeight="1" x14ac:dyDescent="0.3">
      <c r="A444" s="50" t="s">
        <v>25</v>
      </c>
      <c r="B444" s="50"/>
      <c r="C444" s="55"/>
      <c r="D444" s="55"/>
      <c r="E444" s="51"/>
      <c r="F444" s="51">
        <v>0</v>
      </c>
      <c r="G444" s="77"/>
      <c r="H444" s="77"/>
      <c r="I444" s="78"/>
    </row>
    <row r="445" spans="1:9" ht="12" customHeight="1" x14ac:dyDescent="0.3">
      <c r="A445" s="50" t="s">
        <v>26</v>
      </c>
      <c r="B445" s="52"/>
      <c r="C445" s="53"/>
      <c r="D445" s="53"/>
      <c r="E445" s="54"/>
      <c r="F445" s="51">
        <v>0</v>
      </c>
      <c r="G445" s="77"/>
      <c r="H445" s="77"/>
      <c r="I445" s="78"/>
    </row>
    <row r="446" spans="1:9" ht="12" customHeight="1" x14ac:dyDescent="0.3">
      <c r="A446" s="50" t="s">
        <v>27</v>
      </c>
      <c r="B446"/>
      <c r="E446" s="54"/>
      <c r="F446" s="51">
        <v>143</v>
      </c>
      <c r="G446" s="77"/>
      <c r="H446" s="77"/>
      <c r="I446" s="78"/>
    </row>
    <row r="447" spans="1:9" ht="13.5" customHeight="1" x14ac:dyDescent="0.3">
      <c r="A447" s="18" t="s">
        <v>28</v>
      </c>
      <c r="B447"/>
      <c r="E447" s="54">
        <v>0</v>
      </c>
      <c r="F447" s="18">
        <v>9</v>
      </c>
      <c r="G447" s="77"/>
      <c r="H447" s="77"/>
      <c r="I447" s="78"/>
    </row>
    <row r="448" spans="1:9" x14ac:dyDescent="0.3">
      <c r="A448" s="12" t="s">
        <v>29</v>
      </c>
      <c r="B448" s="36"/>
      <c r="C448" s="13">
        <v>67</v>
      </c>
      <c r="D448" s="13">
        <v>213</v>
      </c>
      <c r="E448" s="18">
        <v>0</v>
      </c>
      <c r="F448" s="15">
        <f>SUM(D448,F429:F435,F437,C438,F438,F440,E448,F443:F447,C448, E443,E447)</f>
        <v>580</v>
      </c>
      <c r="G448" s="79"/>
      <c r="H448" s="79"/>
      <c r="I448" s="80"/>
    </row>
    <row r="449" spans="1:9" x14ac:dyDescent="0.3">
      <c r="A449" s="9" t="s">
        <v>2</v>
      </c>
      <c r="B449" s="73">
        <v>44979</v>
      </c>
      <c r="C449" s="74"/>
      <c r="D449" s="74"/>
      <c r="E449" s="75"/>
      <c r="F449" s="9" t="s">
        <v>3</v>
      </c>
      <c r="G449" s="11" t="s">
        <v>4</v>
      </c>
      <c r="H449" s="9">
        <v>1</v>
      </c>
      <c r="I449" s="9" t="s">
        <v>5</v>
      </c>
    </row>
    <row r="450" spans="1:9" x14ac:dyDescent="0.3">
      <c r="A450" s="9" t="s">
        <v>6</v>
      </c>
      <c r="B450" s="12"/>
      <c r="C450" s="13"/>
      <c r="D450" s="13"/>
      <c r="E450" s="13"/>
      <c r="F450" s="10">
        <v>0</v>
      </c>
      <c r="G450" s="9" t="s">
        <v>7</v>
      </c>
      <c r="H450" s="9" t="s">
        <v>10</v>
      </c>
      <c r="I450" s="9" t="s">
        <v>10</v>
      </c>
    </row>
    <row r="451" spans="1:9" x14ac:dyDescent="0.3">
      <c r="A451" s="9" t="s">
        <v>8</v>
      </c>
      <c r="B451" s="30"/>
      <c r="C451" s="20"/>
      <c r="D451" s="20"/>
      <c r="E451" s="20"/>
      <c r="F451" s="10">
        <v>1</v>
      </c>
      <c r="G451" s="22"/>
      <c r="H451" s="22" t="s">
        <v>10</v>
      </c>
      <c r="I451" s="22" t="s">
        <v>10</v>
      </c>
    </row>
    <row r="452" spans="1:9" x14ac:dyDescent="0.3">
      <c r="A452" s="9" t="s">
        <v>9</v>
      </c>
      <c r="B452" s="12"/>
      <c r="C452" s="13"/>
      <c r="D452" s="13"/>
      <c r="E452" s="13"/>
      <c r="F452" s="17">
        <v>0</v>
      </c>
      <c r="G452" s="18"/>
      <c r="H452" s="18"/>
      <c r="I452" s="18" t="s">
        <v>10</v>
      </c>
    </row>
    <row r="453" spans="1:9" x14ac:dyDescent="0.3">
      <c r="A453" s="9" t="s">
        <v>11</v>
      </c>
      <c r="B453" s="30"/>
      <c r="C453" s="16"/>
      <c r="D453" s="16"/>
      <c r="E453" s="16"/>
      <c r="F453" s="17">
        <v>1</v>
      </c>
      <c r="G453" s="18"/>
      <c r="H453" s="18"/>
      <c r="I453" s="18" t="s">
        <v>10</v>
      </c>
    </row>
    <row r="454" spans="1:9" ht="15" customHeight="1" x14ac:dyDescent="0.3">
      <c r="A454" s="9" t="s">
        <v>12</v>
      </c>
      <c r="B454" s="12"/>
      <c r="C454" s="13"/>
      <c r="D454" s="13"/>
      <c r="E454" s="13"/>
      <c r="F454" s="10">
        <v>0</v>
      </c>
      <c r="G454" s="76" t="s">
        <v>89</v>
      </c>
      <c r="H454" s="77"/>
      <c r="I454" s="78"/>
    </row>
    <row r="455" spans="1:9" x14ac:dyDescent="0.3">
      <c r="A455" s="12" t="s">
        <v>13</v>
      </c>
      <c r="B455" s="34"/>
      <c r="C455" s="16"/>
      <c r="D455" s="16"/>
      <c r="E455" s="16"/>
      <c r="F455" s="10">
        <v>1</v>
      </c>
      <c r="G455" s="76"/>
      <c r="H455" s="77"/>
      <c r="I455" s="78"/>
    </row>
    <row r="456" spans="1:9" x14ac:dyDescent="0.3">
      <c r="A456" s="14" t="s">
        <v>14</v>
      </c>
      <c r="B456" s="81"/>
      <c r="C456" s="82"/>
      <c r="D456" s="82"/>
      <c r="E456" s="83"/>
      <c r="F456" s="10">
        <v>0</v>
      </c>
      <c r="G456" s="76"/>
      <c r="H456" s="77"/>
      <c r="I456" s="78"/>
    </row>
    <row r="457" spans="1:9" ht="13.5" customHeight="1" x14ac:dyDescent="0.3">
      <c r="A457" s="12" t="s">
        <v>15</v>
      </c>
      <c r="B457" s="35"/>
      <c r="C457" s="25"/>
      <c r="D457" s="25"/>
      <c r="E457" s="26"/>
      <c r="F457" s="24">
        <v>0</v>
      </c>
      <c r="G457" s="77"/>
      <c r="H457" s="77"/>
      <c r="I457" s="78"/>
    </row>
    <row r="458" spans="1:9" ht="13.5" customHeight="1" x14ac:dyDescent="0.3">
      <c r="A458" s="12" t="s">
        <v>16</v>
      </c>
      <c r="B458" s="35"/>
      <c r="C458" s="25"/>
      <c r="D458" s="25"/>
      <c r="E458" s="26"/>
      <c r="F458" s="24">
        <v>0</v>
      </c>
      <c r="G458" s="77"/>
      <c r="H458" s="77"/>
      <c r="I458" s="78"/>
    </row>
    <row r="459" spans="1:9" ht="13.5" customHeight="1" x14ac:dyDescent="0.3">
      <c r="A459" s="12" t="s">
        <v>17</v>
      </c>
      <c r="B459" s="39" t="s">
        <v>18</v>
      </c>
      <c r="C459" s="56"/>
      <c r="D459" s="56"/>
      <c r="E459" s="56" t="s">
        <v>19</v>
      </c>
      <c r="F459" s="45">
        <v>0</v>
      </c>
      <c r="G459" s="77"/>
      <c r="H459" s="77"/>
      <c r="I459" s="78"/>
    </row>
    <row r="460" spans="1:9" ht="13.5" customHeight="1" x14ac:dyDescent="0.3">
      <c r="A460" s="12" t="s">
        <v>20</v>
      </c>
      <c r="B460" s="35"/>
      <c r="C460" s="25"/>
      <c r="D460" s="25"/>
      <c r="E460" s="26"/>
      <c r="F460" s="45">
        <f>SUM(F462,F463)</f>
        <v>1</v>
      </c>
      <c r="G460" s="77"/>
      <c r="H460" s="77"/>
      <c r="I460" s="78"/>
    </row>
    <row r="461" spans="1:9" ht="13.5" customHeight="1" x14ac:dyDescent="0.3">
      <c r="A461" s="12" t="s">
        <v>21</v>
      </c>
      <c r="B461" s="35"/>
      <c r="C461" s="25"/>
      <c r="D461" s="25"/>
      <c r="E461" s="26"/>
      <c r="F461" s="19">
        <v>159</v>
      </c>
      <c r="G461" s="77"/>
      <c r="H461" s="77"/>
      <c r="I461" s="78"/>
    </row>
    <row r="462" spans="1:9" ht="13.5" customHeight="1" x14ac:dyDescent="0.3">
      <c r="A462" s="18" t="s">
        <v>22</v>
      </c>
      <c r="B462" s="42"/>
      <c r="C462" s="43"/>
      <c r="D462" s="43"/>
      <c r="E462" s="44"/>
      <c r="F462" s="19">
        <v>1</v>
      </c>
      <c r="G462" s="77"/>
      <c r="H462" s="77"/>
      <c r="I462" s="78"/>
    </row>
    <row r="463" spans="1:9" ht="13.5" customHeight="1" x14ac:dyDescent="0.3">
      <c r="A463" s="18" t="s">
        <v>23</v>
      </c>
      <c r="B463" s="42"/>
      <c r="C463" s="43"/>
      <c r="D463" s="43"/>
      <c r="E463" s="44"/>
      <c r="F463" s="19" t="s">
        <v>10</v>
      </c>
      <c r="G463" s="77"/>
      <c r="H463" s="77"/>
      <c r="I463" s="78"/>
    </row>
    <row r="464" spans="1:9" ht="13.5" customHeight="1" x14ac:dyDescent="0.3">
      <c r="A464" s="18" t="s">
        <v>24</v>
      </c>
      <c r="B464" s="42"/>
      <c r="C464" s="43"/>
      <c r="D464" s="43"/>
      <c r="E464" s="44">
        <v>2</v>
      </c>
      <c r="F464" s="19">
        <v>1</v>
      </c>
      <c r="G464" s="77"/>
      <c r="H464" s="77"/>
      <c r="I464" s="78"/>
    </row>
    <row r="465" spans="1:9" ht="12" customHeight="1" x14ac:dyDescent="0.3">
      <c r="A465" s="50" t="s">
        <v>25</v>
      </c>
      <c r="B465" s="50"/>
      <c r="C465" s="55"/>
      <c r="D465" s="55"/>
      <c r="E465" s="51"/>
      <c r="F465" s="51">
        <v>0</v>
      </c>
      <c r="G465" s="77"/>
      <c r="H465" s="77"/>
      <c r="I465" s="78"/>
    </row>
    <row r="466" spans="1:9" ht="12" customHeight="1" x14ac:dyDescent="0.3">
      <c r="A466" s="50" t="s">
        <v>26</v>
      </c>
      <c r="B466" s="52"/>
      <c r="C466" s="53"/>
      <c r="D466" s="53"/>
      <c r="E466" s="54"/>
      <c r="F466" s="51">
        <v>0</v>
      </c>
      <c r="G466" s="77"/>
      <c r="H466" s="77"/>
      <c r="I466" s="78"/>
    </row>
    <row r="467" spans="1:9" ht="12" customHeight="1" x14ac:dyDescent="0.3">
      <c r="A467" s="50" t="s">
        <v>27</v>
      </c>
      <c r="B467"/>
      <c r="E467" s="54"/>
      <c r="F467" s="51">
        <v>215</v>
      </c>
      <c r="G467" s="77"/>
      <c r="H467" s="77"/>
      <c r="I467" s="78"/>
    </row>
    <row r="468" spans="1:9" ht="13.5" customHeight="1" x14ac:dyDescent="0.3">
      <c r="A468" s="18" t="s">
        <v>28</v>
      </c>
      <c r="B468"/>
      <c r="E468" s="54"/>
      <c r="F468" s="18">
        <v>3</v>
      </c>
      <c r="G468" s="77"/>
      <c r="H468" s="77"/>
      <c r="I468" s="78"/>
    </row>
    <row r="469" spans="1:9" x14ac:dyDescent="0.3">
      <c r="A469" s="12" t="s">
        <v>29</v>
      </c>
      <c r="B469" s="36"/>
      <c r="C469" s="13">
        <v>55</v>
      </c>
      <c r="D469" s="13">
        <v>95</v>
      </c>
      <c r="E469" s="18" t="s">
        <v>10</v>
      </c>
      <c r="F469" s="23">
        <f>SUM(D469,F450:F456,F458,C459,F459,F461,E469,F464:F468,C469, E464,E468)</f>
        <v>533</v>
      </c>
      <c r="G469" s="79"/>
      <c r="H469" s="79"/>
      <c r="I469" s="80"/>
    </row>
    <row r="470" spans="1:9" x14ac:dyDescent="0.3">
      <c r="A470" s="9" t="s">
        <v>2</v>
      </c>
      <c r="B470" s="73">
        <v>44980</v>
      </c>
      <c r="C470" s="74"/>
      <c r="D470" s="74"/>
      <c r="E470" s="75"/>
      <c r="F470" s="9" t="s">
        <v>3</v>
      </c>
      <c r="G470" s="11" t="s">
        <v>4</v>
      </c>
      <c r="H470" s="9">
        <v>1</v>
      </c>
      <c r="I470" s="9" t="s">
        <v>63</v>
      </c>
    </row>
    <row r="471" spans="1:9" x14ac:dyDescent="0.3">
      <c r="A471" s="9" t="s">
        <v>6</v>
      </c>
      <c r="B471" s="12"/>
      <c r="C471" s="13"/>
      <c r="D471" s="13"/>
      <c r="E471" s="13"/>
      <c r="F471" s="10">
        <v>0</v>
      </c>
      <c r="G471" s="9" t="s">
        <v>7</v>
      </c>
      <c r="H471" s="9" t="s">
        <v>10</v>
      </c>
      <c r="I471" s="9" t="s">
        <v>10</v>
      </c>
    </row>
    <row r="472" spans="1:9" x14ac:dyDescent="0.3">
      <c r="A472" s="9" t="s">
        <v>8</v>
      </c>
      <c r="B472" s="30"/>
      <c r="C472" s="20"/>
      <c r="D472" s="20"/>
      <c r="E472" s="20"/>
      <c r="F472" s="10">
        <v>1</v>
      </c>
      <c r="G472" s="22"/>
      <c r="H472" s="22" t="s">
        <v>10</v>
      </c>
      <c r="I472" s="22" t="s">
        <v>10</v>
      </c>
    </row>
    <row r="473" spans="1:9" x14ac:dyDescent="0.3">
      <c r="A473" s="9" t="s">
        <v>9</v>
      </c>
      <c r="B473" s="12"/>
      <c r="C473" s="13"/>
      <c r="D473" s="13"/>
      <c r="E473" s="13"/>
      <c r="F473" s="17">
        <v>0</v>
      </c>
      <c r="G473" s="18"/>
      <c r="H473" s="18" t="s">
        <v>10</v>
      </c>
      <c r="I473" s="18" t="s">
        <v>10</v>
      </c>
    </row>
    <row r="474" spans="1:9" x14ac:dyDescent="0.3">
      <c r="A474" s="9" t="s">
        <v>11</v>
      </c>
      <c r="B474" s="30"/>
      <c r="C474" s="16"/>
      <c r="D474" s="16"/>
      <c r="E474" s="16"/>
      <c r="F474" s="17">
        <v>1</v>
      </c>
      <c r="G474" s="18"/>
      <c r="H474" s="18" t="s">
        <v>10</v>
      </c>
      <c r="I474" s="18" t="s">
        <v>10</v>
      </c>
    </row>
    <row r="475" spans="1:9" ht="15" customHeight="1" x14ac:dyDescent="0.3">
      <c r="A475" s="9" t="s">
        <v>12</v>
      </c>
      <c r="B475" s="12"/>
      <c r="C475" s="13"/>
      <c r="D475" s="13"/>
      <c r="E475" s="13"/>
      <c r="F475" s="10">
        <v>0</v>
      </c>
      <c r="G475" s="76" t="s">
        <v>90</v>
      </c>
      <c r="H475" s="77"/>
      <c r="I475" s="78"/>
    </row>
    <row r="476" spans="1:9" x14ac:dyDescent="0.3">
      <c r="A476" s="12" t="s">
        <v>13</v>
      </c>
      <c r="B476" s="34"/>
      <c r="C476" s="16"/>
      <c r="D476" s="16"/>
      <c r="E476" s="16"/>
      <c r="F476" s="10">
        <v>1</v>
      </c>
      <c r="G476" s="76"/>
      <c r="H476" s="77"/>
      <c r="I476" s="78"/>
    </row>
    <row r="477" spans="1:9" x14ac:dyDescent="0.3">
      <c r="A477" s="14" t="s">
        <v>14</v>
      </c>
      <c r="B477" s="81"/>
      <c r="C477" s="82"/>
      <c r="D477" s="82"/>
      <c r="E477" s="83"/>
      <c r="F477" s="10">
        <v>0</v>
      </c>
      <c r="G477" s="76"/>
      <c r="H477" s="77"/>
      <c r="I477" s="78"/>
    </row>
    <row r="478" spans="1:9" ht="13.5" customHeight="1" x14ac:dyDescent="0.3">
      <c r="A478" s="12" t="s">
        <v>15</v>
      </c>
      <c r="B478" s="35"/>
      <c r="C478" s="25"/>
      <c r="D478" s="25"/>
      <c r="E478" s="26"/>
      <c r="F478" s="24">
        <v>0</v>
      </c>
      <c r="G478" s="77"/>
      <c r="H478" s="77"/>
      <c r="I478" s="78"/>
    </row>
    <row r="479" spans="1:9" ht="13.5" customHeight="1" x14ac:dyDescent="0.3">
      <c r="A479" s="12" t="s">
        <v>16</v>
      </c>
      <c r="B479" s="35"/>
      <c r="C479" s="25"/>
      <c r="D479" s="25"/>
      <c r="E479" s="26"/>
      <c r="F479" s="24">
        <v>0</v>
      </c>
      <c r="G479" s="77"/>
      <c r="H479" s="77"/>
      <c r="I479" s="78"/>
    </row>
    <row r="480" spans="1:9" ht="13.5" customHeight="1" x14ac:dyDescent="0.3">
      <c r="A480" s="12" t="s">
        <v>17</v>
      </c>
      <c r="B480" s="39" t="s">
        <v>18</v>
      </c>
      <c r="C480" s="56"/>
      <c r="D480" s="56"/>
      <c r="E480" s="56" t="s">
        <v>19</v>
      </c>
      <c r="F480" s="45">
        <v>0</v>
      </c>
      <c r="G480" s="77"/>
      <c r="H480" s="77"/>
      <c r="I480" s="78"/>
    </row>
    <row r="481" spans="1:9" ht="13.5" customHeight="1" x14ac:dyDescent="0.3">
      <c r="A481" s="12" t="s">
        <v>20</v>
      </c>
      <c r="B481" s="35"/>
      <c r="C481" s="25"/>
      <c r="D481" s="25"/>
      <c r="E481" s="26"/>
      <c r="F481" s="45">
        <f>SUM(F483,F484)</f>
        <v>1</v>
      </c>
      <c r="G481" s="77"/>
      <c r="H481" s="77"/>
      <c r="I481" s="78"/>
    </row>
    <row r="482" spans="1:9" ht="13.5" customHeight="1" x14ac:dyDescent="0.3">
      <c r="A482" s="12" t="s">
        <v>21</v>
      </c>
      <c r="B482" s="35"/>
      <c r="C482" s="25"/>
      <c r="D482" s="25"/>
      <c r="E482" s="26" t="s">
        <v>57</v>
      </c>
      <c r="F482" s="19">
        <v>179</v>
      </c>
      <c r="G482" s="77"/>
      <c r="H482" s="77"/>
      <c r="I482" s="78"/>
    </row>
    <row r="483" spans="1:9" ht="13.5" customHeight="1" x14ac:dyDescent="0.3">
      <c r="A483" s="18" t="s">
        <v>22</v>
      </c>
      <c r="B483" s="42"/>
      <c r="C483" s="43"/>
      <c r="D483" s="43"/>
      <c r="E483" s="44"/>
      <c r="F483" s="19">
        <v>1</v>
      </c>
      <c r="G483" s="77"/>
      <c r="H483" s="77"/>
      <c r="I483" s="78"/>
    </row>
    <row r="484" spans="1:9" ht="13.5" customHeight="1" x14ac:dyDescent="0.3">
      <c r="A484" s="18" t="s">
        <v>23</v>
      </c>
      <c r="B484" s="42"/>
      <c r="C484" s="43"/>
      <c r="D484" s="43"/>
      <c r="E484" s="44"/>
      <c r="F484" s="19">
        <v>0</v>
      </c>
      <c r="G484" s="77"/>
      <c r="H484" s="77"/>
      <c r="I484" s="78"/>
    </row>
    <row r="485" spans="1:9" ht="13.5" customHeight="1" x14ac:dyDescent="0.3">
      <c r="A485" s="18" t="s">
        <v>24</v>
      </c>
      <c r="B485" s="42"/>
      <c r="D485" s="43"/>
      <c r="E485" s="44">
        <v>2</v>
      </c>
      <c r="F485" s="19">
        <v>1</v>
      </c>
      <c r="G485" s="77"/>
      <c r="H485" s="77"/>
      <c r="I485" s="78"/>
    </row>
    <row r="486" spans="1:9" ht="12" customHeight="1" x14ac:dyDescent="0.3">
      <c r="A486" s="50" t="s">
        <v>25</v>
      </c>
      <c r="B486" s="50"/>
      <c r="C486" s="55"/>
      <c r="D486" s="55"/>
      <c r="E486" s="51"/>
      <c r="F486" s="51">
        <v>0</v>
      </c>
      <c r="G486" s="77"/>
      <c r="H486" s="77"/>
      <c r="I486" s="78"/>
    </row>
    <row r="487" spans="1:9" ht="12" customHeight="1" x14ac:dyDescent="0.3">
      <c r="A487" s="50" t="s">
        <v>26</v>
      </c>
      <c r="B487" s="52"/>
      <c r="C487" s="53"/>
      <c r="D487" s="53"/>
      <c r="E487" s="54"/>
      <c r="F487" s="51">
        <v>0</v>
      </c>
      <c r="G487" s="77"/>
      <c r="H487" s="77"/>
      <c r="I487" s="78"/>
    </row>
    <row r="488" spans="1:9" ht="12" customHeight="1" x14ac:dyDescent="0.3">
      <c r="A488" s="50" t="s">
        <v>27</v>
      </c>
      <c r="B488"/>
      <c r="E488" s="54"/>
      <c r="F488" s="51">
        <v>132</v>
      </c>
      <c r="G488" s="77"/>
      <c r="H488" s="77"/>
      <c r="I488" s="78"/>
    </row>
    <row r="489" spans="1:9" ht="13.5" customHeight="1" x14ac:dyDescent="0.3">
      <c r="A489" s="18" t="s">
        <v>28</v>
      </c>
      <c r="B489"/>
      <c r="E489" s="54"/>
      <c r="F489" s="18">
        <v>3</v>
      </c>
      <c r="G489" s="77"/>
      <c r="H489" s="77"/>
      <c r="I489" s="78"/>
    </row>
    <row r="490" spans="1:9" x14ac:dyDescent="0.3">
      <c r="A490" s="12" t="s">
        <v>29</v>
      </c>
      <c r="B490" s="36"/>
      <c r="C490" s="13">
        <v>57</v>
      </c>
      <c r="D490" s="13">
        <v>167</v>
      </c>
      <c r="E490" s="18" t="s">
        <v>10</v>
      </c>
      <c r="F490" s="15">
        <f>SUM(D490,F471:F477,F479,C480,F480,F482,E490,F485:F489,C490, E485,E489)</f>
        <v>544</v>
      </c>
      <c r="G490" s="79"/>
      <c r="H490" s="79"/>
      <c r="I490" s="80"/>
    </row>
    <row r="491" spans="1:9" x14ac:dyDescent="0.3">
      <c r="A491" s="9" t="s">
        <v>2</v>
      </c>
      <c r="B491" s="73">
        <v>44950</v>
      </c>
      <c r="C491" s="74"/>
      <c r="D491" s="74"/>
      <c r="E491" s="75"/>
      <c r="F491" s="9" t="s">
        <v>3</v>
      </c>
      <c r="G491" s="11" t="s">
        <v>4</v>
      </c>
      <c r="H491" s="9">
        <v>1</v>
      </c>
      <c r="I491" s="9" t="s">
        <v>63</v>
      </c>
    </row>
    <row r="492" spans="1:9" x14ac:dyDescent="0.3">
      <c r="A492" s="9" t="s">
        <v>6</v>
      </c>
      <c r="B492" s="12"/>
      <c r="C492" s="13"/>
      <c r="D492" s="13"/>
      <c r="E492" s="13"/>
      <c r="F492" s="10">
        <v>0</v>
      </c>
      <c r="G492" s="9" t="s">
        <v>7</v>
      </c>
      <c r="H492" s="9" t="s">
        <v>10</v>
      </c>
      <c r="I492" s="9" t="s">
        <v>10</v>
      </c>
    </row>
    <row r="493" spans="1:9" x14ac:dyDescent="0.3">
      <c r="A493" s="9" t="s">
        <v>8</v>
      </c>
      <c r="B493" s="30"/>
      <c r="C493" s="20"/>
      <c r="D493" s="20"/>
      <c r="E493" s="20"/>
      <c r="F493" s="10">
        <v>1</v>
      </c>
      <c r="G493" s="22"/>
      <c r="H493" s="22" t="s">
        <v>10</v>
      </c>
      <c r="I493" s="22" t="s">
        <v>10</v>
      </c>
    </row>
    <row r="494" spans="1:9" ht="13.5" customHeight="1" x14ac:dyDescent="0.3">
      <c r="A494" s="9" t="s">
        <v>9</v>
      </c>
      <c r="B494" s="12"/>
      <c r="C494" s="13"/>
      <c r="D494" s="13"/>
      <c r="E494" s="13"/>
      <c r="F494" s="17">
        <v>0</v>
      </c>
      <c r="G494" s="18"/>
      <c r="H494" s="18" t="s">
        <v>10</v>
      </c>
      <c r="I494" s="18" t="s">
        <v>10</v>
      </c>
    </row>
    <row r="495" spans="1:9" x14ac:dyDescent="0.3">
      <c r="A495" s="9" t="s">
        <v>11</v>
      </c>
      <c r="B495" s="30"/>
      <c r="C495" s="16"/>
      <c r="D495" s="16"/>
      <c r="E495" s="16"/>
      <c r="F495" s="17">
        <v>1</v>
      </c>
      <c r="G495" s="18"/>
      <c r="H495" s="18"/>
      <c r="I495" s="18" t="s">
        <v>10</v>
      </c>
    </row>
    <row r="496" spans="1:9" ht="15" customHeight="1" x14ac:dyDescent="0.3">
      <c r="A496" s="9" t="s">
        <v>12</v>
      </c>
      <c r="B496" s="12"/>
      <c r="C496" s="13"/>
      <c r="D496" s="13"/>
      <c r="E496" s="13"/>
      <c r="F496" s="10">
        <v>0</v>
      </c>
      <c r="G496" s="76" t="s">
        <v>91</v>
      </c>
      <c r="H496" s="77"/>
      <c r="I496" s="78"/>
    </row>
    <row r="497" spans="1:9" x14ac:dyDescent="0.3">
      <c r="A497" s="12" t="s">
        <v>13</v>
      </c>
      <c r="B497" s="34"/>
      <c r="C497" s="43"/>
      <c r="D497" s="16"/>
      <c r="E497" s="16"/>
      <c r="F497" s="10">
        <v>1</v>
      </c>
      <c r="G497" s="76"/>
      <c r="H497" s="77"/>
      <c r="I497" s="78"/>
    </row>
    <row r="498" spans="1:9" x14ac:dyDescent="0.3">
      <c r="A498" s="14" t="s">
        <v>14</v>
      </c>
      <c r="B498" s="81"/>
      <c r="C498" s="82"/>
      <c r="D498" s="82"/>
      <c r="E498" s="83"/>
      <c r="F498" s="10">
        <v>0</v>
      </c>
      <c r="G498" s="76"/>
      <c r="H498" s="77"/>
      <c r="I498" s="78"/>
    </row>
    <row r="499" spans="1:9" ht="13.5" customHeight="1" x14ac:dyDescent="0.3">
      <c r="A499" s="12" t="s">
        <v>15</v>
      </c>
      <c r="B499" s="35"/>
      <c r="C499" s="25"/>
      <c r="D499" s="25"/>
      <c r="E499" s="26"/>
      <c r="F499" s="24">
        <v>0</v>
      </c>
      <c r="G499" s="77"/>
      <c r="H499" s="77"/>
      <c r="I499" s="78"/>
    </row>
    <row r="500" spans="1:9" ht="13.5" customHeight="1" x14ac:dyDescent="0.3">
      <c r="A500" s="12" t="s">
        <v>16</v>
      </c>
      <c r="B500" s="35"/>
      <c r="C500" s="25"/>
      <c r="D500" s="25"/>
      <c r="E500" s="26"/>
      <c r="F500" s="24">
        <v>0</v>
      </c>
      <c r="G500" s="77"/>
      <c r="H500" s="77"/>
      <c r="I500" s="78"/>
    </row>
    <row r="501" spans="1:9" ht="13.5" customHeight="1" x14ac:dyDescent="0.3">
      <c r="A501" s="12" t="s">
        <v>17</v>
      </c>
      <c r="B501" s="39" t="s">
        <v>18</v>
      </c>
      <c r="C501" s="56">
        <v>0</v>
      </c>
      <c r="D501" s="56"/>
      <c r="E501" s="56" t="s">
        <v>19</v>
      </c>
      <c r="F501" s="45" t="s">
        <v>10</v>
      </c>
      <c r="G501" s="77"/>
      <c r="H501" s="77"/>
      <c r="I501" s="78"/>
    </row>
    <row r="502" spans="1:9" ht="13.5" customHeight="1" x14ac:dyDescent="0.3">
      <c r="A502" s="12" t="s">
        <v>20</v>
      </c>
      <c r="B502" s="35"/>
      <c r="C502" s="25"/>
      <c r="D502" s="25"/>
      <c r="E502" s="26"/>
      <c r="F502" s="45">
        <f>SUM(F504,F505)</f>
        <v>1</v>
      </c>
      <c r="G502" s="77"/>
      <c r="H502" s="77"/>
      <c r="I502" s="78"/>
    </row>
    <row r="503" spans="1:9" ht="13.5" customHeight="1" x14ac:dyDescent="0.3">
      <c r="A503" s="12" t="s">
        <v>21</v>
      </c>
      <c r="B503" s="35"/>
      <c r="C503" s="25"/>
      <c r="D503" s="25"/>
      <c r="E503" s="26"/>
      <c r="F503" s="19">
        <v>197</v>
      </c>
      <c r="G503" s="77"/>
      <c r="H503" s="77"/>
      <c r="I503" s="78"/>
    </row>
    <row r="504" spans="1:9" ht="13.5" customHeight="1" x14ac:dyDescent="0.3">
      <c r="A504" s="18" t="s">
        <v>22</v>
      </c>
      <c r="B504" s="42"/>
      <c r="C504" s="43"/>
      <c r="D504" s="43"/>
      <c r="E504" s="44"/>
      <c r="F504" s="19">
        <v>1</v>
      </c>
      <c r="G504" s="77"/>
      <c r="H504" s="77"/>
      <c r="I504" s="78"/>
    </row>
    <row r="505" spans="1:9" ht="13.5" customHeight="1" x14ac:dyDescent="0.3">
      <c r="A505" s="18" t="s">
        <v>23</v>
      </c>
      <c r="B505" s="42"/>
      <c r="C505" s="43"/>
      <c r="D505" s="43"/>
      <c r="E505" s="44"/>
      <c r="F505" s="19">
        <v>0</v>
      </c>
      <c r="G505" s="77"/>
      <c r="H505" s="77"/>
      <c r="I505" s="78"/>
    </row>
    <row r="506" spans="1:9" ht="13.5" customHeight="1" x14ac:dyDescent="0.3">
      <c r="A506" s="18" t="s">
        <v>24</v>
      </c>
      <c r="B506" s="42"/>
      <c r="C506" s="43"/>
      <c r="D506" s="43"/>
      <c r="E506" s="44">
        <v>2</v>
      </c>
      <c r="F506" s="19">
        <v>1</v>
      </c>
      <c r="G506" s="77"/>
      <c r="H506" s="77"/>
      <c r="I506" s="78"/>
    </row>
    <row r="507" spans="1:9" ht="12" customHeight="1" x14ac:dyDescent="0.3">
      <c r="A507" s="50" t="s">
        <v>25</v>
      </c>
      <c r="B507" s="50"/>
      <c r="C507" s="55"/>
      <c r="D507" s="55"/>
      <c r="E507" s="51"/>
      <c r="F507" s="51">
        <v>0</v>
      </c>
      <c r="G507" s="77"/>
      <c r="H507" s="77"/>
      <c r="I507" s="78"/>
    </row>
    <row r="508" spans="1:9" ht="12" customHeight="1" x14ac:dyDescent="0.3">
      <c r="A508" s="50" t="s">
        <v>26</v>
      </c>
      <c r="B508" s="52"/>
      <c r="C508" s="53"/>
      <c r="D508" s="53"/>
      <c r="E508" s="54"/>
      <c r="F508" s="51">
        <v>0</v>
      </c>
      <c r="G508" s="77"/>
      <c r="H508" s="77"/>
      <c r="I508" s="78"/>
    </row>
    <row r="509" spans="1:9" ht="12" customHeight="1" x14ac:dyDescent="0.3">
      <c r="A509" s="50" t="s">
        <v>27</v>
      </c>
      <c r="B509"/>
      <c r="E509" s="54"/>
      <c r="F509" s="51">
        <v>393</v>
      </c>
      <c r="G509" s="77"/>
      <c r="H509" s="77"/>
      <c r="I509" s="78"/>
    </row>
    <row r="510" spans="1:9" ht="13.5" customHeight="1" x14ac:dyDescent="0.3">
      <c r="A510" s="18" t="s">
        <v>28</v>
      </c>
      <c r="B510"/>
      <c r="E510" s="54">
        <v>0</v>
      </c>
      <c r="F510" s="18">
        <v>3</v>
      </c>
      <c r="G510" s="77"/>
      <c r="H510" s="77"/>
      <c r="I510" s="78"/>
    </row>
    <row r="511" spans="1:9" x14ac:dyDescent="0.3">
      <c r="A511" s="12" t="s">
        <v>29</v>
      </c>
      <c r="B511" s="36"/>
      <c r="C511" s="13">
        <v>97</v>
      </c>
      <c r="D511" s="13">
        <v>128</v>
      </c>
      <c r="E511" s="18">
        <v>0</v>
      </c>
      <c r="F511" s="15">
        <f>SUM(D511,F492:F498,F500,C501,F501,F503,E511,F506:F510,C511, E506,E510)</f>
        <v>824</v>
      </c>
      <c r="G511" s="79"/>
      <c r="H511" s="79"/>
      <c r="I511" s="80"/>
    </row>
    <row r="512" spans="1:9" x14ac:dyDescent="0.3">
      <c r="A512" s="9" t="s">
        <v>2</v>
      </c>
      <c r="B512" s="84">
        <v>44982</v>
      </c>
      <c r="C512" s="75"/>
      <c r="D512" s="75"/>
      <c r="E512" s="85"/>
      <c r="F512" s="9" t="s">
        <v>10</v>
      </c>
      <c r="G512" s="11" t="s">
        <v>4</v>
      </c>
      <c r="H512" s="58">
        <v>1</v>
      </c>
      <c r="I512" s="58" t="s">
        <v>5</v>
      </c>
    </row>
    <row r="513" spans="1:9" x14ac:dyDescent="0.3">
      <c r="A513" s="9" t="s">
        <v>6</v>
      </c>
      <c r="B513" s="12"/>
      <c r="C513" s="13"/>
      <c r="D513" s="13"/>
      <c r="E513" s="13"/>
      <c r="F513" s="10">
        <v>0</v>
      </c>
      <c r="G513" s="9" t="s">
        <v>7</v>
      </c>
      <c r="H513" s="58" t="s">
        <v>10</v>
      </c>
      <c r="I513" s="58" t="s">
        <v>10</v>
      </c>
    </row>
    <row r="514" spans="1:9" x14ac:dyDescent="0.3">
      <c r="A514" s="9" t="s">
        <v>8</v>
      </c>
      <c r="B514" s="30"/>
      <c r="C514" s="20"/>
      <c r="D514" s="20"/>
      <c r="E514" s="20"/>
      <c r="F514" s="10">
        <v>1</v>
      </c>
      <c r="G514" s="22"/>
      <c r="H514" s="71" t="s">
        <v>10</v>
      </c>
      <c r="I514" s="71" t="s">
        <v>10</v>
      </c>
    </row>
    <row r="515" spans="1:9" x14ac:dyDescent="0.3">
      <c r="A515" s="9" t="s">
        <v>9</v>
      </c>
      <c r="B515" s="12"/>
      <c r="C515" s="13"/>
      <c r="D515" s="13"/>
      <c r="E515" s="13"/>
      <c r="F515" s="17">
        <v>0</v>
      </c>
      <c r="G515" s="18"/>
      <c r="H515" s="72"/>
      <c r="I515" s="72" t="s">
        <v>10</v>
      </c>
    </row>
    <row r="516" spans="1:9" x14ac:dyDescent="0.3">
      <c r="A516" s="9" t="s">
        <v>11</v>
      </c>
      <c r="B516" s="30"/>
      <c r="C516" s="16"/>
      <c r="D516" s="16"/>
      <c r="E516" s="16"/>
      <c r="F516" s="17">
        <v>1</v>
      </c>
      <c r="G516" s="18"/>
      <c r="H516" s="72"/>
      <c r="I516" s="72" t="s">
        <v>10</v>
      </c>
    </row>
    <row r="517" spans="1:9" ht="15" customHeight="1" x14ac:dyDescent="0.3">
      <c r="A517" s="9" t="s">
        <v>12</v>
      </c>
      <c r="B517" s="12"/>
      <c r="C517" s="13"/>
      <c r="D517" s="13"/>
      <c r="E517" s="13"/>
      <c r="F517" s="10">
        <v>0</v>
      </c>
      <c r="G517" s="76" t="s">
        <v>92</v>
      </c>
      <c r="H517" s="77"/>
      <c r="I517" s="78"/>
    </row>
    <row r="518" spans="1:9" x14ac:dyDescent="0.3">
      <c r="A518" s="12" t="s">
        <v>13</v>
      </c>
      <c r="B518" s="34"/>
      <c r="C518" s="16"/>
      <c r="D518" s="16"/>
      <c r="E518" s="16" t="s">
        <v>30</v>
      </c>
      <c r="F518" s="10">
        <v>1</v>
      </c>
      <c r="G518" s="76"/>
      <c r="H518" s="77"/>
      <c r="I518" s="78"/>
    </row>
    <row r="519" spans="1:9" x14ac:dyDescent="0.3">
      <c r="A519" s="14" t="s">
        <v>14</v>
      </c>
      <c r="B519" s="81"/>
      <c r="C519" s="82"/>
      <c r="D519" s="82"/>
      <c r="E519" s="83"/>
      <c r="F519" s="10">
        <v>0</v>
      </c>
      <c r="G519" s="76"/>
      <c r="H519" s="77"/>
      <c r="I519" s="78"/>
    </row>
    <row r="520" spans="1:9" ht="13.5" customHeight="1" x14ac:dyDescent="0.3">
      <c r="A520" s="12" t="s">
        <v>15</v>
      </c>
      <c r="B520" s="35"/>
      <c r="C520" s="25"/>
      <c r="D520" s="25"/>
      <c r="E520" s="26"/>
      <c r="F520" s="24">
        <v>0</v>
      </c>
      <c r="G520" s="77"/>
      <c r="H520" s="77"/>
      <c r="I520" s="78"/>
    </row>
    <row r="521" spans="1:9" ht="13.5" customHeight="1" x14ac:dyDescent="0.3">
      <c r="A521" s="12" t="s">
        <v>16</v>
      </c>
      <c r="B521" s="35"/>
      <c r="C521" s="25"/>
      <c r="D521" s="25"/>
      <c r="E521" s="26"/>
      <c r="F521" s="24">
        <v>0</v>
      </c>
      <c r="G521" s="77"/>
      <c r="H521" s="77"/>
      <c r="I521" s="78"/>
    </row>
    <row r="522" spans="1:9" ht="13.5" customHeight="1" x14ac:dyDescent="0.3">
      <c r="A522" s="12" t="s">
        <v>17</v>
      </c>
      <c r="B522" s="39" t="s">
        <v>18</v>
      </c>
      <c r="C522" s="56">
        <v>3</v>
      </c>
      <c r="D522" s="56"/>
      <c r="E522" s="56" t="s">
        <v>19</v>
      </c>
      <c r="F522" s="45">
        <v>0</v>
      </c>
      <c r="G522" s="77"/>
      <c r="H522" s="77"/>
      <c r="I522" s="78"/>
    </row>
    <row r="523" spans="1:9" ht="13.5" customHeight="1" x14ac:dyDescent="0.3">
      <c r="A523" s="12" t="s">
        <v>20</v>
      </c>
      <c r="B523" s="35"/>
      <c r="C523" s="25"/>
      <c r="D523" s="25"/>
      <c r="E523" s="26"/>
      <c r="F523" s="45">
        <f>SUM(F525,F526)</f>
        <v>1</v>
      </c>
      <c r="G523" s="77"/>
      <c r="H523" s="77"/>
      <c r="I523" s="78"/>
    </row>
    <row r="524" spans="1:9" ht="13.5" customHeight="1" x14ac:dyDescent="0.3">
      <c r="A524" s="12" t="s">
        <v>21</v>
      </c>
      <c r="B524" s="35"/>
      <c r="C524" s="25"/>
      <c r="D524" s="25"/>
      <c r="E524" s="26"/>
      <c r="F524" s="19">
        <v>205</v>
      </c>
      <c r="G524" s="77"/>
      <c r="H524" s="77"/>
      <c r="I524" s="78"/>
    </row>
    <row r="525" spans="1:9" ht="13.5" customHeight="1" x14ac:dyDescent="0.3">
      <c r="A525" s="18" t="s">
        <v>22</v>
      </c>
      <c r="B525" s="42"/>
      <c r="C525" s="43"/>
      <c r="D525" s="43"/>
      <c r="E525" s="44"/>
      <c r="F525" s="19">
        <v>1</v>
      </c>
      <c r="G525" s="77"/>
      <c r="H525" s="77"/>
      <c r="I525" s="78"/>
    </row>
    <row r="526" spans="1:9" ht="13.5" customHeight="1" x14ac:dyDescent="0.3">
      <c r="A526" s="18" t="s">
        <v>23</v>
      </c>
      <c r="B526" s="42"/>
      <c r="C526" s="43"/>
      <c r="D526" s="43"/>
      <c r="E526" s="44"/>
      <c r="F526" s="19">
        <v>0</v>
      </c>
      <c r="G526" s="77"/>
      <c r="H526" s="77"/>
      <c r="I526" s="78"/>
    </row>
    <row r="527" spans="1:9" ht="13.5" customHeight="1" x14ac:dyDescent="0.3">
      <c r="A527" s="18" t="s">
        <v>24</v>
      </c>
      <c r="B527" s="42"/>
      <c r="C527" s="43"/>
      <c r="D527" s="43"/>
      <c r="E527" s="44">
        <v>2</v>
      </c>
      <c r="F527" s="19">
        <v>1</v>
      </c>
      <c r="G527" s="77"/>
      <c r="H527" s="77"/>
      <c r="I527" s="78"/>
    </row>
    <row r="528" spans="1:9" ht="12" customHeight="1" x14ac:dyDescent="0.3">
      <c r="A528" s="50" t="s">
        <v>25</v>
      </c>
      <c r="B528" s="50"/>
      <c r="C528" s="55"/>
      <c r="D528" s="55"/>
      <c r="E528" s="51"/>
      <c r="F528" s="51">
        <v>0</v>
      </c>
      <c r="G528" s="77"/>
      <c r="H528" s="77"/>
      <c r="I528" s="78"/>
    </row>
    <row r="529" spans="1:9" ht="12" customHeight="1" x14ac:dyDescent="0.3">
      <c r="A529" s="50" t="s">
        <v>26</v>
      </c>
      <c r="B529" s="52"/>
      <c r="C529" s="53"/>
      <c r="D529" s="53"/>
      <c r="E529" s="54"/>
      <c r="F529" s="51">
        <v>0</v>
      </c>
      <c r="G529" s="77"/>
      <c r="H529" s="77"/>
      <c r="I529" s="78"/>
    </row>
    <row r="530" spans="1:9" ht="12" customHeight="1" x14ac:dyDescent="0.3">
      <c r="A530" s="50" t="s">
        <v>27</v>
      </c>
      <c r="B530"/>
      <c r="E530" s="54"/>
      <c r="F530" s="51">
        <v>200</v>
      </c>
      <c r="G530" s="77"/>
      <c r="H530" s="77"/>
      <c r="I530" s="78"/>
    </row>
    <row r="531" spans="1:9" ht="13.5" customHeight="1" x14ac:dyDescent="0.3">
      <c r="A531" s="18" t="s">
        <v>28</v>
      </c>
      <c r="B531"/>
      <c r="E531" s="54" t="s">
        <v>10</v>
      </c>
      <c r="F531" s="18">
        <v>4</v>
      </c>
      <c r="G531" s="77"/>
      <c r="H531" s="77"/>
      <c r="I531" s="78"/>
    </row>
    <row r="532" spans="1:9" x14ac:dyDescent="0.3">
      <c r="A532" s="12" t="s">
        <v>29</v>
      </c>
      <c r="B532" s="36"/>
      <c r="C532" s="13">
        <v>105</v>
      </c>
      <c r="D532" s="13">
        <v>213</v>
      </c>
      <c r="E532" s="18" t="s">
        <v>10</v>
      </c>
      <c r="F532" s="15">
        <f>SUM(D532,F513:F519,F521,C522,F522,F524,E532,F527:F531,C532,E531)</f>
        <v>734</v>
      </c>
      <c r="G532" s="79"/>
      <c r="H532" s="79"/>
      <c r="I532" s="80"/>
    </row>
    <row r="533" spans="1:9" x14ac:dyDescent="0.3">
      <c r="A533" s="9" t="s">
        <v>2</v>
      </c>
      <c r="B533" s="73">
        <v>44952</v>
      </c>
      <c r="C533" s="74"/>
      <c r="D533" s="74"/>
      <c r="E533" s="75"/>
      <c r="F533" s="9" t="s">
        <v>3</v>
      </c>
      <c r="G533" s="11" t="s">
        <v>4</v>
      </c>
      <c r="H533" s="9">
        <v>1</v>
      </c>
      <c r="I533" s="9" t="s">
        <v>5</v>
      </c>
    </row>
    <row r="534" spans="1:9" x14ac:dyDescent="0.3">
      <c r="A534" s="9" t="s">
        <v>6</v>
      </c>
      <c r="B534" s="12"/>
      <c r="C534" s="13"/>
      <c r="D534" s="13"/>
      <c r="E534" s="13"/>
      <c r="F534" s="10">
        <v>0</v>
      </c>
      <c r="G534" s="9" t="s">
        <v>7</v>
      </c>
      <c r="H534" s="9"/>
      <c r="I534" s="9" t="s">
        <v>10</v>
      </c>
    </row>
    <row r="535" spans="1:9" x14ac:dyDescent="0.3">
      <c r="A535" s="9" t="s">
        <v>8</v>
      </c>
      <c r="B535" s="30"/>
      <c r="C535" s="20"/>
      <c r="D535" s="20"/>
      <c r="E535" s="20"/>
      <c r="F535" s="10">
        <v>1</v>
      </c>
      <c r="G535" s="22"/>
      <c r="H535" s="22"/>
      <c r="I535" s="22" t="s">
        <v>10</v>
      </c>
    </row>
    <row r="536" spans="1:9" x14ac:dyDescent="0.3">
      <c r="A536" s="9" t="s">
        <v>9</v>
      </c>
      <c r="B536" s="12"/>
      <c r="C536" s="13"/>
      <c r="D536" s="13"/>
      <c r="E536" s="13"/>
      <c r="F536" s="17">
        <v>0</v>
      </c>
      <c r="G536" s="18"/>
      <c r="H536" s="18"/>
      <c r="I536" s="18" t="s">
        <v>10</v>
      </c>
    </row>
    <row r="537" spans="1:9" x14ac:dyDescent="0.3">
      <c r="A537" s="9" t="s">
        <v>11</v>
      </c>
      <c r="B537" s="30"/>
      <c r="C537" s="16"/>
      <c r="D537" s="16"/>
      <c r="E537" s="16"/>
      <c r="F537" s="17">
        <v>1</v>
      </c>
      <c r="G537" s="18"/>
      <c r="H537" s="18"/>
      <c r="I537" s="18" t="s">
        <v>10</v>
      </c>
    </row>
    <row r="538" spans="1:9" ht="15" customHeight="1" x14ac:dyDescent="0.3">
      <c r="A538" s="9" t="s">
        <v>12</v>
      </c>
      <c r="B538" s="12"/>
      <c r="C538" s="13"/>
      <c r="D538" s="13"/>
      <c r="E538" s="13"/>
      <c r="F538" s="10">
        <v>0</v>
      </c>
      <c r="G538" s="76" t="s">
        <v>93</v>
      </c>
      <c r="H538" s="77"/>
      <c r="I538" s="78"/>
    </row>
    <row r="539" spans="1:9" x14ac:dyDescent="0.3">
      <c r="A539" s="12" t="s">
        <v>13</v>
      </c>
      <c r="B539" s="34"/>
      <c r="C539" s="16"/>
      <c r="D539" s="16"/>
      <c r="E539" s="16"/>
      <c r="F539" s="10">
        <v>1</v>
      </c>
      <c r="G539" s="76"/>
      <c r="H539" s="77"/>
      <c r="I539" s="78"/>
    </row>
    <row r="540" spans="1:9" x14ac:dyDescent="0.3">
      <c r="A540" s="14" t="s">
        <v>14</v>
      </c>
      <c r="B540" s="81"/>
      <c r="C540" s="82"/>
      <c r="D540" s="82"/>
      <c r="E540" s="83"/>
      <c r="F540" s="10">
        <v>0</v>
      </c>
      <c r="G540" s="76"/>
      <c r="H540" s="77"/>
      <c r="I540" s="78"/>
    </row>
    <row r="541" spans="1:9" ht="13.5" customHeight="1" x14ac:dyDescent="0.3">
      <c r="A541" s="12" t="s">
        <v>15</v>
      </c>
      <c r="B541" s="35"/>
      <c r="C541" s="25"/>
      <c r="D541" s="25"/>
      <c r="E541" s="26"/>
      <c r="F541" s="24">
        <v>0</v>
      </c>
      <c r="G541" s="77"/>
      <c r="H541" s="77"/>
      <c r="I541" s="78"/>
    </row>
    <row r="542" spans="1:9" ht="13.5" customHeight="1" x14ac:dyDescent="0.3">
      <c r="A542" s="12" t="s">
        <v>16</v>
      </c>
      <c r="B542" s="35"/>
      <c r="C542" s="25"/>
      <c r="D542" s="25"/>
      <c r="E542" s="26"/>
      <c r="F542" s="24">
        <v>0</v>
      </c>
      <c r="G542" s="77"/>
      <c r="H542" s="77"/>
      <c r="I542" s="78"/>
    </row>
    <row r="543" spans="1:9" ht="13.5" customHeight="1" x14ac:dyDescent="0.3">
      <c r="A543" s="12" t="s">
        <v>17</v>
      </c>
      <c r="B543" s="39" t="s">
        <v>18</v>
      </c>
      <c r="C543" s="56">
        <v>0</v>
      </c>
      <c r="D543" s="56"/>
      <c r="E543" s="56" t="s">
        <v>19</v>
      </c>
      <c r="F543" s="45">
        <v>0</v>
      </c>
      <c r="G543" s="77"/>
      <c r="H543" s="77"/>
      <c r="I543" s="78"/>
    </row>
    <row r="544" spans="1:9" ht="13.5" customHeight="1" x14ac:dyDescent="0.3">
      <c r="A544" s="12" t="s">
        <v>20</v>
      </c>
      <c r="B544" s="35"/>
      <c r="C544" s="25"/>
      <c r="D544" s="25"/>
      <c r="E544" s="26"/>
      <c r="F544" s="45">
        <f>SUM(F546,F547)</f>
        <v>1</v>
      </c>
      <c r="G544" s="77"/>
      <c r="H544" s="77"/>
      <c r="I544" s="78"/>
    </row>
    <row r="545" spans="1:9" ht="13.5" customHeight="1" x14ac:dyDescent="0.3">
      <c r="A545" s="12" t="s">
        <v>21</v>
      </c>
      <c r="B545" s="35"/>
      <c r="C545" s="25"/>
      <c r="D545" s="25"/>
      <c r="E545" s="26"/>
      <c r="F545" s="19">
        <v>188</v>
      </c>
      <c r="G545" s="77"/>
      <c r="H545" s="77"/>
      <c r="I545" s="78"/>
    </row>
    <row r="546" spans="1:9" ht="13.5" customHeight="1" x14ac:dyDescent="0.3">
      <c r="A546" s="18" t="s">
        <v>22</v>
      </c>
      <c r="B546" s="42"/>
      <c r="C546" s="43"/>
      <c r="D546" s="43"/>
      <c r="E546" s="44"/>
      <c r="F546" s="19">
        <v>1</v>
      </c>
      <c r="G546" s="77"/>
      <c r="H546" s="77"/>
      <c r="I546" s="78"/>
    </row>
    <row r="547" spans="1:9" ht="13.5" customHeight="1" x14ac:dyDescent="0.3">
      <c r="A547" s="18" t="s">
        <v>23</v>
      </c>
      <c r="B547" s="42"/>
      <c r="C547" s="43"/>
      <c r="D547" s="43"/>
      <c r="E547" s="44"/>
      <c r="F547" s="19" t="s">
        <v>10</v>
      </c>
      <c r="G547" s="77"/>
      <c r="H547" s="77"/>
      <c r="I547" s="78"/>
    </row>
    <row r="548" spans="1:9" ht="13.5" customHeight="1" x14ac:dyDescent="0.3">
      <c r="A548" s="18" t="s">
        <v>24</v>
      </c>
      <c r="B548" s="42"/>
      <c r="C548" s="43"/>
      <c r="D548" s="43"/>
      <c r="E548" s="44" t="s">
        <v>10</v>
      </c>
      <c r="F548" s="19">
        <v>1</v>
      </c>
      <c r="G548" s="77"/>
      <c r="H548" s="77"/>
      <c r="I548" s="78"/>
    </row>
    <row r="549" spans="1:9" ht="12" customHeight="1" x14ac:dyDescent="0.3">
      <c r="A549" s="50" t="s">
        <v>25</v>
      </c>
      <c r="B549" s="50"/>
      <c r="C549" s="55"/>
      <c r="D549" s="55"/>
      <c r="E549" s="51"/>
      <c r="F549" s="51">
        <v>0</v>
      </c>
      <c r="G549" s="77"/>
      <c r="H549" s="77"/>
      <c r="I549" s="78"/>
    </row>
    <row r="550" spans="1:9" ht="12" customHeight="1" x14ac:dyDescent="0.3">
      <c r="A550" s="50" t="s">
        <v>26</v>
      </c>
      <c r="B550" s="52"/>
      <c r="C550" s="53"/>
      <c r="D550" s="53"/>
      <c r="E550" s="54"/>
      <c r="F550" s="51">
        <v>0</v>
      </c>
      <c r="G550" s="77"/>
      <c r="H550" s="77"/>
      <c r="I550" s="78"/>
    </row>
    <row r="551" spans="1:9" ht="12" customHeight="1" x14ac:dyDescent="0.3">
      <c r="A551" s="50" t="s">
        <v>27</v>
      </c>
      <c r="B551"/>
      <c r="E551" s="54"/>
      <c r="F551" s="51">
        <v>324</v>
      </c>
      <c r="G551" s="77"/>
      <c r="H551" s="77"/>
      <c r="I551" s="78"/>
    </row>
    <row r="552" spans="1:9" ht="13.5" customHeight="1" x14ac:dyDescent="0.3">
      <c r="A552" s="18" t="s">
        <v>28</v>
      </c>
      <c r="B552"/>
      <c r="E552" s="54">
        <v>0</v>
      </c>
      <c r="F552" s="18">
        <v>3</v>
      </c>
      <c r="G552" s="77"/>
      <c r="H552" s="77"/>
      <c r="I552" s="78"/>
    </row>
    <row r="553" spans="1:9" x14ac:dyDescent="0.3">
      <c r="A553" s="12" t="s">
        <v>29</v>
      </c>
      <c r="B553" s="36"/>
      <c r="C553" s="13">
        <v>86</v>
      </c>
      <c r="D553" s="13" t="s">
        <v>10</v>
      </c>
      <c r="E553" s="18">
        <v>97</v>
      </c>
      <c r="F553" s="15">
        <f>SUM(D553,E553,F534:F540,F542,C543,F543,F545,F548:F552,C553,E548,E552)</f>
        <v>702</v>
      </c>
      <c r="G553" s="79"/>
      <c r="H553" s="79"/>
      <c r="I553" s="80"/>
    </row>
    <row r="554" spans="1:9" x14ac:dyDescent="0.3">
      <c r="A554" s="9" t="s">
        <v>2</v>
      </c>
      <c r="B554" s="73">
        <v>44984</v>
      </c>
      <c r="C554" s="74"/>
      <c r="D554" s="74"/>
      <c r="E554" s="75"/>
      <c r="F554" s="9" t="s">
        <v>3</v>
      </c>
      <c r="G554" s="11" t="s">
        <v>4</v>
      </c>
      <c r="H554" s="9">
        <v>1</v>
      </c>
      <c r="I554" s="9" t="s">
        <v>5</v>
      </c>
    </row>
    <row r="555" spans="1:9" x14ac:dyDescent="0.3">
      <c r="A555" s="9" t="s">
        <v>6</v>
      </c>
      <c r="B555" s="12"/>
      <c r="C555" s="13"/>
      <c r="D555" s="13"/>
      <c r="E555" s="13"/>
      <c r="F555" s="10">
        <v>0</v>
      </c>
      <c r="G555" s="9" t="s">
        <v>7</v>
      </c>
      <c r="H555" s="58"/>
      <c r="I555" s="9" t="s">
        <v>10</v>
      </c>
    </row>
    <row r="556" spans="1:9" x14ac:dyDescent="0.3">
      <c r="A556" s="9" t="s">
        <v>8</v>
      </c>
      <c r="B556" s="30"/>
      <c r="C556" s="20"/>
      <c r="D556" s="20"/>
      <c r="E556" s="20"/>
      <c r="F556" s="10">
        <v>1</v>
      </c>
      <c r="G556" s="22"/>
      <c r="H556" s="22" t="s">
        <v>10</v>
      </c>
      <c r="I556" s="22" t="s">
        <v>10</v>
      </c>
    </row>
    <row r="557" spans="1:9" x14ac:dyDescent="0.3">
      <c r="A557" s="9" t="s">
        <v>9</v>
      </c>
      <c r="B557" s="12"/>
      <c r="C557" s="13"/>
      <c r="D557" s="13"/>
      <c r="E557" s="13"/>
      <c r="F557" s="17">
        <v>0</v>
      </c>
      <c r="G557" s="18"/>
      <c r="H557" s="18"/>
      <c r="I557" s="18" t="s">
        <v>10</v>
      </c>
    </row>
    <row r="558" spans="1:9" x14ac:dyDescent="0.3">
      <c r="A558" s="9" t="s">
        <v>11</v>
      </c>
      <c r="B558" s="30"/>
      <c r="C558" s="16"/>
      <c r="D558" s="16"/>
      <c r="E558" s="16"/>
      <c r="F558" s="17">
        <v>1</v>
      </c>
      <c r="G558" s="18"/>
      <c r="H558" s="18"/>
      <c r="I558" s="18" t="s">
        <v>10</v>
      </c>
    </row>
    <row r="559" spans="1:9" ht="15" customHeight="1" x14ac:dyDescent="0.3">
      <c r="A559" s="9" t="s">
        <v>12</v>
      </c>
      <c r="B559" s="12"/>
      <c r="C559" s="13"/>
      <c r="D559" s="13"/>
      <c r="E559" s="13"/>
      <c r="F559" s="10">
        <v>0</v>
      </c>
      <c r="G559" s="76" t="s">
        <v>94</v>
      </c>
      <c r="H559" s="77"/>
      <c r="I559" s="78"/>
    </row>
    <row r="560" spans="1:9" x14ac:dyDescent="0.3">
      <c r="A560" s="12" t="s">
        <v>13</v>
      </c>
      <c r="B560" s="34"/>
      <c r="C560" s="16"/>
      <c r="D560" s="16"/>
      <c r="E560" s="16"/>
      <c r="F560" s="10">
        <v>1</v>
      </c>
      <c r="G560" s="76"/>
      <c r="H560" s="77"/>
      <c r="I560" s="78"/>
    </row>
    <row r="561" spans="1:9" ht="16.5" customHeight="1" x14ac:dyDescent="0.3">
      <c r="A561" s="14" t="s">
        <v>14</v>
      </c>
      <c r="B561" s="81"/>
      <c r="C561" s="82"/>
      <c r="D561" s="82"/>
      <c r="E561" s="83"/>
      <c r="F561" s="10">
        <v>0</v>
      </c>
      <c r="G561" s="76"/>
      <c r="H561" s="77"/>
      <c r="I561" s="78"/>
    </row>
    <row r="562" spans="1:9" ht="13.5" customHeight="1" x14ac:dyDescent="0.3">
      <c r="A562" s="12" t="s">
        <v>15</v>
      </c>
      <c r="B562" s="35"/>
      <c r="C562" s="25"/>
      <c r="D562" s="25"/>
      <c r="E562" s="26"/>
      <c r="F562" s="24">
        <v>0</v>
      </c>
      <c r="G562" s="77"/>
      <c r="H562" s="77"/>
      <c r="I562" s="78"/>
    </row>
    <row r="563" spans="1:9" ht="13.5" customHeight="1" x14ac:dyDescent="0.3">
      <c r="A563" s="12" t="s">
        <v>16</v>
      </c>
      <c r="B563" s="35"/>
      <c r="C563" s="25"/>
      <c r="D563" s="25"/>
      <c r="E563" s="26"/>
      <c r="F563" s="24">
        <v>0</v>
      </c>
      <c r="G563" s="77"/>
      <c r="H563" s="77"/>
      <c r="I563" s="78"/>
    </row>
    <row r="564" spans="1:9" ht="13.5" customHeight="1" x14ac:dyDescent="0.3">
      <c r="A564" s="12" t="s">
        <v>17</v>
      </c>
      <c r="B564" s="39" t="s">
        <v>18</v>
      </c>
      <c r="C564" s="56"/>
      <c r="D564" s="56"/>
      <c r="E564" s="56" t="s">
        <v>19</v>
      </c>
      <c r="F564" s="45">
        <v>0</v>
      </c>
      <c r="G564" s="77"/>
      <c r="H564" s="77"/>
      <c r="I564" s="78"/>
    </row>
    <row r="565" spans="1:9" ht="13.5" customHeight="1" x14ac:dyDescent="0.3">
      <c r="A565" s="12" t="s">
        <v>20</v>
      </c>
      <c r="B565" s="35"/>
      <c r="C565" s="25"/>
      <c r="D565" s="25"/>
      <c r="E565" s="26"/>
      <c r="F565" s="45">
        <f>SUM(F567,F568)</f>
        <v>2</v>
      </c>
      <c r="G565" s="77"/>
      <c r="H565" s="77"/>
      <c r="I565" s="78"/>
    </row>
    <row r="566" spans="1:9" ht="13.5" customHeight="1" x14ac:dyDescent="0.3">
      <c r="A566" s="12" t="s">
        <v>21</v>
      </c>
      <c r="B566" s="35"/>
      <c r="C566" s="25"/>
      <c r="D566" s="25"/>
      <c r="E566" s="26"/>
      <c r="F566" s="19">
        <v>210</v>
      </c>
      <c r="G566" s="77"/>
      <c r="H566" s="77"/>
      <c r="I566" s="78"/>
    </row>
    <row r="567" spans="1:9" ht="13.5" customHeight="1" x14ac:dyDescent="0.3">
      <c r="A567" s="18" t="s">
        <v>22</v>
      </c>
      <c r="B567" s="42"/>
      <c r="C567" s="43"/>
      <c r="D567" s="43"/>
      <c r="E567" s="44"/>
      <c r="F567" s="19">
        <v>2</v>
      </c>
      <c r="G567" s="77"/>
      <c r="H567" s="77"/>
      <c r="I567" s="78"/>
    </row>
    <row r="568" spans="1:9" ht="13.5" customHeight="1" x14ac:dyDescent="0.3">
      <c r="A568" s="18" t="s">
        <v>23</v>
      </c>
      <c r="B568" s="42"/>
      <c r="C568" s="43"/>
      <c r="D568" s="43"/>
      <c r="E568" s="44"/>
      <c r="F568" s="19">
        <v>0</v>
      </c>
      <c r="G568" s="77"/>
      <c r="H568" s="77"/>
      <c r="I568" s="78"/>
    </row>
    <row r="569" spans="1:9" ht="13.5" customHeight="1" x14ac:dyDescent="0.3">
      <c r="A569" s="18" t="s">
        <v>24</v>
      </c>
      <c r="B569" s="42"/>
      <c r="C569" s="43"/>
      <c r="D569" s="43"/>
      <c r="E569" s="44">
        <v>2</v>
      </c>
      <c r="F569" s="19">
        <v>1</v>
      </c>
      <c r="G569" s="77"/>
      <c r="H569" s="77"/>
      <c r="I569" s="78"/>
    </row>
    <row r="570" spans="1:9" ht="12" customHeight="1" x14ac:dyDescent="0.3">
      <c r="A570" s="50" t="s">
        <v>25</v>
      </c>
      <c r="B570" s="50"/>
      <c r="C570" s="55"/>
      <c r="D570" s="55"/>
      <c r="E570" s="51"/>
      <c r="F570" s="51">
        <v>0</v>
      </c>
      <c r="G570" s="77"/>
      <c r="H570" s="77"/>
      <c r="I570" s="78"/>
    </row>
    <row r="571" spans="1:9" ht="12" customHeight="1" x14ac:dyDescent="0.3">
      <c r="A571" s="50" t="s">
        <v>26</v>
      </c>
      <c r="B571" s="52"/>
      <c r="C571" s="53"/>
      <c r="D571" s="53"/>
      <c r="E571" s="54"/>
      <c r="F571" s="51">
        <v>0</v>
      </c>
      <c r="G571" s="77"/>
      <c r="H571" s="77"/>
      <c r="I571" s="78"/>
    </row>
    <row r="572" spans="1:9" ht="12" customHeight="1" x14ac:dyDescent="0.3">
      <c r="A572" s="50" t="s">
        <v>27</v>
      </c>
      <c r="B572"/>
      <c r="E572" s="54"/>
      <c r="F572" s="51">
        <v>281</v>
      </c>
      <c r="G572" s="77"/>
      <c r="H572" s="77"/>
      <c r="I572" s="78"/>
    </row>
    <row r="573" spans="1:9" ht="13.5" customHeight="1" x14ac:dyDescent="0.3">
      <c r="A573" s="18" t="s">
        <v>28</v>
      </c>
      <c r="B573"/>
      <c r="E573" s="54">
        <v>0</v>
      </c>
      <c r="F573" s="18">
        <v>3</v>
      </c>
      <c r="G573" s="77"/>
      <c r="H573" s="77"/>
      <c r="I573" s="78"/>
    </row>
    <row r="574" spans="1:9" x14ac:dyDescent="0.3">
      <c r="A574" s="12" t="s">
        <v>29</v>
      </c>
      <c r="B574" s="36"/>
      <c r="C574" s="13">
        <v>123</v>
      </c>
      <c r="D574" s="13">
        <v>240</v>
      </c>
      <c r="E574" s="18">
        <v>0</v>
      </c>
      <c r="F574" s="23">
        <f>SUM(F555:F573,E574,D574,C574,E569,C564,E573)</f>
        <v>867</v>
      </c>
      <c r="G574" s="79"/>
      <c r="H574" s="79"/>
      <c r="I574" s="80"/>
    </row>
    <row r="575" spans="1:9" x14ac:dyDescent="0.3">
      <c r="A575" s="9" t="s">
        <v>2</v>
      </c>
      <c r="B575" s="84">
        <v>44985</v>
      </c>
      <c r="C575" s="75"/>
      <c r="D575" s="75"/>
      <c r="E575" s="85"/>
      <c r="F575" s="9" t="s">
        <v>10</v>
      </c>
      <c r="G575" s="11" t="s">
        <v>4</v>
      </c>
      <c r="H575" s="9">
        <v>1</v>
      </c>
      <c r="I575" s="9" t="s">
        <v>63</v>
      </c>
    </row>
    <row r="576" spans="1:9" x14ac:dyDescent="0.3">
      <c r="A576" s="9" t="s">
        <v>6</v>
      </c>
      <c r="B576" s="12"/>
      <c r="C576" s="13"/>
      <c r="D576" s="13"/>
      <c r="E576" s="13"/>
      <c r="F576" s="10">
        <v>0</v>
      </c>
      <c r="G576" s="9" t="s">
        <v>7</v>
      </c>
      <c r="H576" s="58"/>
      <c r="I576" s="9" t="s">
        <v>10</v>
      </c>
    </row>
    <row r="577" spans="1:9" x14ac:dyDescent="0.3">
      <c r="A577" s="9" t="s">
        <v>8</v>
      </c>
      <c r="B577" s="30"/>
      <c r="C577" s="20"/>
      <c r="D577" s="20"/>
      <c r="E577" s="20"/>
      <c r="F577" s="10">
        <v>1</v>
      </c>
      <c r="G577" s="22"/>
      <c r="H577" s="22"/>
      <c r="I577" s="22" t="s">
        <v>10</v>
      </c>
    </row>
    <row r="578" spans="1:9" x14ac:dyDescent="0.3">
      <c r="A578" s="9" t="s">
        <v>9</v>
      </c>
      <c r="B578" s="12"/>
      <c r="C578" s="13"/>
      <c r="D578" s="13"/>
      <c r="E578" s="13"/>
      <c r="F578" s="17">
        <v>0</v>
      </c>
      <c r="G578" s="18"/>
      <c r="H578" s="18"/>
      <c r="I578" s="18" t="s">
        <v>10</v>
      </c>
    </row>
    <row r="579" spans="1:9" x14ac:dyDescent="0.3">
      <c r="A579" s="9" t="s">
        <v>11</v>
      </c>
      <c r="B579" s="30"/>
      <c r="C579" s="16"/>
      <c r="D579" s="16"/>
      <c r="E579" s="16"/>
      <c r="F579" s="17">
        <v>1</v>
      </c>
      <c r="G579" s="18"/>
      <c r="H579" s="18"/>
      <c r="I579" s="18" t="s">
        <v>10</v>
      </c>
    </row>
    <row r="580" spans="1:9" ht="15" customHeight="1" x14ac:dyDescent="0.3">
      <c r="A580" s="9" t="s">
        <v>12</v>
      </c>
      <c r="B580" s="12"/>
      <c r="C580" s="13"/>
      <c r="D580" s="13"/>
      <c r="E580" s="13"/>
      <c r="F580" s="10">
        <v>0</v>
      </c>
      <c r="G580" s="76" t="s">
        <v>95</v>
      </c>
      <c r="H580" s="77"/>
      <c r="I580" s="78"/>
    </row>
    <row r="581" spans="1:9" x14ac:dyDescent="0.3">
      <c r="A581" s="12" t="s">
        <v>13</v>
      </c>
      <c r="B581" s="34"/>
      <c r="C581" s="16"/>
      <c r="D581" s="16"/>
      <c r="E581" s="16"/>
      <c r="F581" s="10">
        <v>1</v>
      </c>
      <c r="G581" s="76"/>
      <c r="H581" s="77"/>
      <c r="I581" s="78"/>
    </row>
    <row r="582" spans="1:9" x14ac:dyDescent="0.3">
      <c r="A582" s="14" t="s">
        <v>14</v>
      </c>
      <c r="B582" s="81"/>
      <c r="C582" s="82"/>
      <c r="D582" s="82"/>
      <c r="E582" s="83"/>
      <c r="F582" s="10">
        <v>0</v>
      </c>
      <c r="G582" s="76"/>
      <c r="H582" s="77"/>
      <c r="I582" s="78"/>
    </row>
    <row r="583" spans="1:9" ht="13.5" customHeight="1" x14ac:dyDescent="0.3">
      <c r="A583" s="12" t="s">
        <v>15</v>
      </c>
      <c r="B583" s="35"/>
      <c r="C583" s="25"/>
      <c r="D583" s="25"/>
      <c r="E583" s="26"/>
      <c r="F583" s="24">
        <v>0</v>
      </c>
      <c r="G583" s="77"/>
      <c r="H583" s="77"/>
      <c r="I583" s="78"/>
    </row>
    <row r="584" spans="1:9" ht="13.5" customHeight="1" x14ac:dyDescent="0.3">
      <c r="A584" s="12" t="s">
        <v>16</v>
      </c>
      <c r="B584" s="35"/>
      <c r="C584" s="25"/>
      <c r="D584" s="25"/>
      <c r="E584" s="26"/>
      <c r="F584" s="24">
        <v>0</v>
      </c>
      <c r="G584" s="77"/>
      <c r="H584" s="77"/>
      <c r="I584" s="78"/>
    </row>
    <row r="585" spans="1:9" ht="13.5" customHeight="1" x14ac:dyDescent="0.3">
      <c r="A585" s="12" t="s">
        <v>17</v>
      </c>
      <c r="B585" s="39" t="s">
        <v>18</v>
      </c>
      <c r="C585" s="56">
        <v>0</v>
      </c>
      <c r="D585" s="56"/>
      <c r="E585" s="56" t="s">
        <v>19</v>
      </c>
      <c r="F585" s="45">
        <v>0</v>
      </c>
      <c r="G585" s="77"/>
      <c r="H585" s="77"/>
      <c r="I585" s="78"/>
    </row>
    <row r="586" spans="1:9" ht="13.5" customHeight="1" x14ac:dyDescent="0.3">
      <c r="A586" s="12" t="s">
        <v>20</v>
      </c>
      <c r="B586" s="35"/>
      <c r="C586" s="25"/>
      <c r="D586" s="25"/>
      <c r="E586" s="26"/>
      <c r="F586" s="45">
        <f>SUM(F588,F589)</f>
        <v>1</v>
      </c>
      <c r="G586" s="77"/>
      <c r="H586" s="77"/>
      <c r="I586" s="78"/>
    </row>
    <row r="587" spans="1:9" ht="13.5" customHeight="1" x14ac:dyDescent="0.3">
      <c r="A587" s="12" t="s">
        <v>21</v>
      </c>
      <c r="B587" s="35"/>
      <c r="C587" s="25"/>
      <c r="D587" s="25"/>
      <c r="E587" s="26"/>
      <c r="F587" s="19">
        <v>193</v>
      </c>
      <c r="G587" s="77"/>
      <c r="H587" s="77"/>
      <c r="I587" s="78"/>
    </row>
    <row r="588" spans="1:9" ht="13.5" customHeight="1" x14ac:dyDescent="0.3">
      <c r="A588" s="18" t="s">
        <v>22</v>
      </c>
      <c r="B588" s="42"/>
      <c r="C588" s="43"/>
      <c r="D588" s="43"/>
      <c r="E588" s="44"/>
      <c r="F588" s="19">
        <v>1</v>
      </c>
      <c r="G588" s="77"/>
      <c r="H588" s="77"/>
      <c r="I588" s="78"/>
    </row>
    <row r="589" spans="1:9" ht="13.5" customHeight="1" x14ac:dyDescent="0.3">
      <c r="A589" s="18" t="s">
        <v>23</v>
      </c>
      <c r="B589" s="42"/>
      <c r="C589" s="43"/>
      <c r="D589" s="43"/>
      <c r="E589" s="44"/>
      <c r="F589" s="19" t="s">
        <v>10</v>
      </c>
      <c r="G589" s="77"/>
      <c r="H589" s="77"/>
      <c r="I589" s="78"/>
    </row>
    <row r="590" spans="1:9" ht="13.5" customHeight="1" x14ac:dyDescent="0.3">
      <c r="A590" s="18" t="s">
        <v>24</v>
      </c>
      <c r="B590" s="42"/>
      <c r="C590" s="43"/>
      <c r="D590" s="43"/>
      <c r="E590" s="44">
        <v>2</v>
      </c>
      <c r="F590" s="19">
        <v>1</v>
      </c>
      <c r="G590" s="77"/>
      <c r="H590" s="77"/>
      <c r="I590" s="78"/>
    </row>
    <row r="591" spans="1:9" ht="12" customHeight="1" x14ac:dyDescent="0.3">
      <c r="A591" s="50" t="s">
        <v>25</v>
      </c>
      <c r="B591" s="50"/>
      <c r="C591" s="55"/>
      <c r="D591" s="55"/>
      <c r="E591" s="51"/>
      <c r="F591" s="51">
        <v>0</v>
      </c>
      <c r="G591" s="77"/>
      <c r="H591" s="77"/>
      <c r="I591" s="78"/>
    </row>
    <row r="592" spans="1:9" ht="12" customHeight="1" x14ac:dyDescent="0.3">
      <c r="A592" s="50" t="s">
        <v>26</v>
      </c>
      <c r="B592" s="52"/>
      <c r="C592" s="53"/>
      <c r="D592" s="53"/>
      <c r="E592" s="54"/>
      <c r="F592" s="51">
        <v>0</v>
      </c>
      <c r="G592" s="77"/>
      <c r="H592" s="77"/>
      <c r="I592" s="78"/>
    </row>
    <row r="593" spans="1:9" ht="12" customHeight="1" x14ac:dyDescent="0.3">
      <c r="A593" s="50" t="s">
        <v>27</v>
      </c>
      <c r="B593"/>
      <c r="E593" s="54"/>
      <c r="F593" s="51">
        <v>199</v>
      </c>
      <c r="G593" s="77"/>
      <c r="H593" s="77"/>
      <c r="I593" s="78"/>
    </row>
    <row r="594" spans="1:9" ht="13.5" customHeight="1" x14ac:dyDescent="0.3">
      <c r="A594" s="18" t="s">
        <v>28</v>
      </c>
      <c r="B594"/>
      <c r="E594" s="54">
        <v>0</v>
      </c>
      <c r="F594" s="18">
        <v>3</v>
      </c>
      <c r="G594" s="77"/>
      <c r="H594" s="77"/>
      <c r="I594" s="78"/>
    </row>
    <row r="595" spans="1:9" x14ac:dyDescent="0.3">
      <c r="A595" s="12" t="s">
        <v>29</v>
      </c>
      <c r="B595" s="36"/>
      <c r="C595" s="13">
        <v>109</v>
      </c>
      <c r="D595" s="13">
        <v>316</v>
      </c>
      <c r="E595" s="18">
        <v>0</v>
      </c>
      <c r="F595" s="23">
        <f>SUM(D595,F576:F582,F584,C585,F585,F587,E595,F590:F594,C595,E590,E594)</f>
        <v>826</v>
      </c>
      <c r="G595" s="79"/>
      <c r="H595" s="79"/>
      <c r="I595" s="80"/>
    </row>
    <row r="596" spans="1:9" x14ac:dyDescent="0.3">
      <c r="A596" s="9" t="s">
        <v>2</v>
      </c>
      <c r="B596" s="73">
        <v>44955</v>
      </c>
      <c r="C596" s="74"/>
      <c r="D596" s="74"/>
      <c r="E596" s="75"/>
      <c r="F596" s="9"/>
      <c r="G596" s="11" t="s">
        <v>4</v>
      </c>
      <c r="H596" s="9">
        <v>1</v>
      </c>
      <c r="I596" s="9" t="s">
        <v>5</v>
      </c>
    </row>
    <row r="597" spans="1:9" x14ac:dyDescent="0.3">
      <c r="A597" s="9" t="s">
        <v>6</v>
      </c>
      <c r="B597" s="12"/>
      <c r="C597" s="13"/>
      <c r="D597" s="13"/>
      <c r="E597" s="13"/>
      <c r="F597" s="10">
        <v>0</v>
      </c>
      <c r="G597" s="9" t="s">
        <v>7</v>
      </c>
      <c r="H597" s="58"/>
      <c r="I597" s="9" t="s">
        <v>10</v>
      </c>
    </row>
    <row r="598" spans="1:9" x14ac:dyDescent="0.3">
      <c r="A598" s="9" t="s">
        <v>8</v>
      </c>
      <c r="B598" s="30"/>
      <c r="C598" s="20"/>
      <c r="D598" s="20"/>
      <c r="E598" s="20"/>
      <c r="F598" s="10">
        <v>0</v>
      </c>
      <c r="G598" s="22"/>
      <c r="H598" s="22"/>
      <c r="I598" s="22" t="s">
        <v>10</v>
      </c>
    </row>
    <row r="599" spans="1:9" x14ac:dyDescent="0.3">
      <c r="A599" s="9" t="s">
        <v>9</v>
      </c>
      <c r="B599" s="12"/>
      <c r="C599" s="13"/>
      <c r="D599" s="13"/>
      <c r="E599" s="13"/>
      <c r="F599" s="17">
        <v>0</v>
      </c>
      <c r="G599" s="18"/>
      <c r="H599" s="18"/>
      <c r="I599" s="18"/>
    </row>
    <row r="600" spans="1:9" x14ac:dyDescent="0.3">
      <c r="A600" s="9" t="s">
        <v>11</v>
      </c>
      <c r="B600" s="30"/>
      <c r="C600" s="16"/>
      <c r="D600" s="16"/>
      <c r="E600" s="16"/>
      <c r="F600" s="17">
        <v>0</v>
      </c>
      <c r="G600" s="18"/>
      <c r="H600" s="18"/>
      <c r="I600" s="18"/>
    </row>
    <row r="601" spans="1:9" ht="15" customHeight="1" x14ac:dyDescent="0.3">
      <c r="A601" s="9" t="s">
        <v>12</v>
      </c>
      <c r="B601" s="12"/>
      <c r="C601" s="13"/>
      <c r="D601" s="13"/>
      <c r="E601" s="13"/>
      <c r="F601" s="10">
        <v>0</v>
      </c>
      <c r="G601" s="76" t="s">
        <v>65</v>
      </c>
      <c r="H601" s="77"/>
      <c r="I601" s="78"/>
    </row>
    <row r="602" spans="1:9" x14ac:dyDescent="0.3">
      <c r="A602" s="12" t="s">
        <v>13</v>
      </c>
      <c r="B602" s="34"/>
      <c r="C602" s="16"/>
      <c r="D602" s="16"/>
      <c r="E602" s="16"/>
      <c r="F602" s="10">
        <v>0</v>
      </c>
      <c r="G602" s="76"/>
      <c r="H602" s="77"/>
      <c r="I602" s="78"/>
    </row>
    <row r="603" spans="1:9" x14ac:dyDescent="0.3">
      <c r="A603" s="14" t="s">
        <v>14</v>
      </c>
      <c r="B603" s="81"/>
      <c r="C603" s="82"/>
      <c r="D603" s="82"/>
      <c r="E603" s="83"/>
      <c r="F603" s="10">
        <v>0</v>
      </c>
      <c r="G603" s="76"/>
      <c r="H603" s="77"/>
      <c r="I603" s="78"/>
    </row>
    <row r="604" spans="1:9" ht="13.5" customHeight="1" x14ac:dyDescent="0.3">
      <c r="A604" s="12" t="s">
        <v>15</v>
      </c>
      <c r="B604" s="35"/>
      <c r="C604" s="25"/>
      <c r="D604" s="25"/>
      <c r="E604" s="26"/>
      <c r="F604" s="24">
        <v>0</v>
      </c>
      <c r="G604" s="77"/>
      <c r="H604" s="77"/>
      <c r="I604" s="78"/>
    </row>
    <row r="605" spans="1:9" ht="13.5" customHeight="1" x14ac:dyDescent="0.3">
      <c r="A605" s="12" t="s">
        <v>16</v>
      </c>
      <c r="B605" s="35"/>
      <c r="C605" s="25"/>
      <c r="D605" s="25"/>
      <c r="E605" s="26"/>
      <c r="F605" s="24">
        <v>0</v>
      </c>
      <c r="G605" s="77"/>
      <c r="H605" s="77"/>
      <c r="I605" s="78"/>
    </row>
    <row r="606" spans="1:9" ht="13.5" customHeight="1" x14ac:dyDescent="0.3">
      <c r="A606" s="12" t="s">
        <v>17</v>
      </c>
      <c r="B606" s="39" t="s">
        <v>18</v>
      </c>
      <c r="C606" s="56">
        <v>0</v>
      </c>
      <c r="D606" s="56"/>
      <c r="E606" s="56" t="s">
        <v>19</v>
      </c>
      <c r="F606" s="45">
        <v>0</v>
      </c>
      <c r="G606" s="77"/>
      <c r="H606" s="77"/>
      <c r="I606" s="78"/>
    </row>
    <row r="607" spans="1:9" ht="13.5" customHeight="1" x14ac:dyDescent="0.3">
      <c r="A607" s="12" t="s">
        <v>20</v>
      </c>
      <c r="B607" s="35"/>
      <c r="C607" s="25"/>
      <c r="D607" s="25"/>
      <c r="E607" s="26"/>
      <c r="F607" s="45">
        <f>SUM(F609,F610)</f>
        <v>0</v>
      </c>
      <c r="G607" s="77"/>
      <c r="H607" s="77"/>
      <c r="I607" s="78"/>
    </row>
    <row r="608" spans="1:9" ht="13.5" customHeight="1" x14ac:dyDescent="0.3">
      <c r="A608" s="12" t="s">
        <v>21</v>
      </c>
      <c r="B608" s="35"/>
      <c r="C608" s="25"/>
      <c r="D608" s="25"/>
      <c r="E608" s="26"/>
      <c r="F608" s="19">
        <v>0</v>
      </c>
      <c r="G608" s="77"/>
      <c r="H608" s="77"/>
      <c r="I608" s="78"/>
    </row>
    <row r="609" spans="1:9" ht="13.5" customHeight="1" x14ac:dyDescent="0.3">
      <c r="A609" s="18" t="s">
        <v>22</v>
      </c>
      <c r="B609" s="42"/>
      <c r="C609" s="43"/>
      <c r="D609" s="43"/>
      <c r="E609" s="44"/>
      <c r="F609" s="19">
        <v>0</v>
      </c>
      <c r="G609" s="77"/>
      <c r="H609" s="77"/>
      <c r="I609" s="78"/>
    </row>
    <row r="610" spans="1:9" ht="13.5" customHeight="1" x14ac:dyDescent="0.3">
      <c r="A610" s="18" t="s">
        <v>23</v>
      </c>
      <c r="B610" s="42"/>
      <c r="C610" s="43"/>
      <c r="D610" s="43"/>
      <c r="E610" s="44"/>
      <c r="F610" s="19">
        <v>0</v>
      </c>
      <c r="G610" s="77"/>
      <c r="H610" s="77"/>
      <c r="I610" s="78"/>
    </row>
    <row r="611" spans="1:9" ht="13.5" customHeight="1" x14ac:dyDescent="0.3">
      <c r="A611" s="18" t="s">
        <v>24</v>
      </c>
      <c r="B611" s="42"/>
      <c r="C611" s="43"/>
      <c r="D611" s="43"/>
      <c r="E611" s="44">
        <v>0</v>
      </c>
      <c r="F611" s="19">
        <v>0</v>
      </c>
      <c r="G611" s="77"/>
      <c r="H611" s="77"/>
      <c r="I611" s="78"/>
    </row>
    <row r="612" spans="1:9" ht="12" customHeight="1" x14ac:dyDescent="0.3">
      <c r="A612" s="50" t="s">
        <v>25</v>
      </c>
      <c r="B612" s="50"/>
      <c r="C612" s="55"/>
      <c r="D612" s="55"/>
      <c r="E612" s="51"/>
      <c r="F612" s="51">
        <v>0</v>
      </c>
      <c r="G612" s="77"/>
      <c r="H612" s="77"/>
      <c r="I612" s="78"/>
    </row>
    <row r="613" spans="1:9" ht="12" customHeight="1" x14ac:dyDescent="0.3">
      <c r="A613" s="50" t="s">
        <v>26</v>
      </c>
      <c r="B613" s="52"/>
      <c r="C613" s="53"/>
      <c r="D613" s="53"/>
      <c r="E613" s="54"/>
      <c r="F613" s="51">
        <v>0</v>
      </c>
      <c r="G613" s="77"/>
      <c r="H613" s="77"/>
      <c r="I613" s="78"/>
    </row>
    <row r="614" spans="1:9" ht="12" customHeight="1" x14ac:dyDescent="0.3">
      <c r="A614" s="50" t="s">
        <v>27</v>
      </c>
      <c r="B614"/>
      <c r="E614" s="54"/>
      <c r="F614" s="51">
        <v>0</v>
      </c>
      <c r="G614" s="77"/>
      <c r="H614" s="77"/>
      <c r="I614" s="78"/>
    </row>
    <row r="615" spans="1:9" ht="13.5" customHeight="1" x14ac:dyDescent="0.3">
      <c r="A615" s="18" t="s">
        <v>28</v>
      </c>
      <c r="B615"/>
      <c r="E615" s="54">
        <v>0</v>
      </c>
      <c r="F615" s="18">
        <v>0</v>
      </c>
      <c r="G615" s="77"/>
      <c r="H615" s="77"/>
      <c r="I615" s="78"/>
    </row>
    <row r="616" spans="1:9" x14ac:dyDescent="0.3">
      <c r="A616" s="12" t="s">
        <v>29</v>
      </c>
      <c r="B616" s="36"/>
      <c r="C616" s="13">
        <v>0</v>
      </c>
      <c r="D616" s="13" t="s">
        <v>10</v>
      </c>
      <c r="E616" s="18">
        <v>0</v>
      </c>
      <c r="F616" s="15">
        <f>SUM(F597:F606,F608:F615,E615,C616:E616,C606)</f>
        <v>0</v>
      </c>
      <c r="G616" s="79"/>
      <c r="H616" s="79"/>
      <c r="I616" s="80"/>
    </row>
    <row r="617" spans="1:9" x14ac:dyDescent="0.3">
      <c r="A617" s="9" t="s">
        <v>2</v>
      </c>
      <c r="B617" s="73">
        <v>44956</v>
      </c>
      <c r="C617" s="74"/>
      <c r="D617" s="74"/>
      <c r="E617" s="75"/>
      <c r="F617" s="10"/>
      <c r="G617" s="11" t="s">
        <v>4</v>
      </c>
      <c r="H617" s="9">
        <v>1</v>
      </c>
      <c r="I617" s="9" t="s">
        <v>5</v>
      </c>
    </row>
    <row r="618" spans="1:9" x14ac:dyDescent="0.3">
      <c r="A618" s="9" t="s">
        <v>6</v>
      </c>
      <c r="B618" s="12"/>
      <c r="C618" s="13"/>
      <c r="D618" s="13"/>
      <c r="E618" s="13"/>
      <c r="F618" s="10">
        <v>0</v>
      </c>
      <c r="G618" s="9" t="s">
        <v>7</v>
      </c>
      <c r="H618" s="58"/>
      <c r="I618" s="9" t="s">
        <v>10</v>
      </c>
    </row>
    <row r="619" spans="1:9" x14ac:dyDescent="0.3">
      <c r="A619" s="9" t="s">
        <v>8</v>
      </c>
      <c r="B619" s="30"/>
      <c r="C619" s="20"/>
      <c r="D619" s="20"/>
      <c r="E619" s="20"/>
      <c r="F619" s="10">
        <v>0</v>
      </c>
      <c r="G619" s="22"/>
      <c r="H619" s="22"/>
      <c r="I619" s="22"/>
    </row>
    <row r="620" spans="1:9" x14ac:dyDescent="0.3">
      <c r="A620" s="9" t="s">
        <v>9</v>
      </c>
      <c r="B620" s="12"/>
      <c r="C620" s="13"/>
      <c r="D620" s="13"/>
      <c r="E620" s="13"/>
      <c r="F620" s="17">
        <v>0</v>
      </c>
      <c r="G620" s="18"/>
      <c r="H620" s="18"/>
      <c r="I620" s="18"/>
    </row>
    <row r="621" spans="1:9" x14ac:dyDescent="0.3">
      <c r="A621" s="9" t="s">
        <v>11</v>
      </c>
      <c r="B621" s="30"/>
      <c r="C621" s="16"/>
      <c r="D621" s="16"/>
      <c r="E621" s="16"/>
      <c r="F621" s="17">
        <v>0</v>
      </c>
      <c r="G621" s="18"/>
      <c r="H621" s="18"/>
      <c r="I621" s="18"/>
    </row>
    <row r="622" spans="1:9" ht="15" customHeight="1" x14ac:dyDescent="0.3">
      <c r="A622" s="9" t="s">
        <v>12</v>
      </c>
      <c r="B622" s="12"/>
      <c r="C622" s="13"/>
      <c r="D622" s="13"/>
      <c r="E622" s="13"/>
      <c r="F622" s="10">
        <v>0</v>
      </c>
      <c r="G622" s="76" t="s">
        <v>66</v>
      </c>
      <c r="H622" s="77"/>
      <c r="I622" s="78"/>
    </row>
    <row r="623" spans="1:9" x14ac:dyDescent="0.3">
      <c r="A623" s="12" t="s">
        <v>13</v>
      </c>
      <c r="B623" s="34"/>
      <c r="C623" s="16"/>
      <c r="D623" s="16"/>
      <c r="E623" s="16"/>
      <c r="F623" s="10">
        <v>0</v>
      </c>
      <c r="G623" s="76"/>
      <c r="H623" s="77"/>
      <c r="I623" s="78"/>
    </row>
    <row r="624" spans="1:9" x14ac:dyDescent="0.3">
      <c r="A624" s="14" t="s">
        <v>14</v>
      </c>
      <c r="B624" s="81"/>
      <c r="C624" s="82"/>
      <c r="D624" s="82"/>
      <c r="E624" s="83"/>
      <c r="F624" s="10">
        <v>0</v>
      </c>
      <c r="G624" s="76"/>
      <c r="H624" s="77"/>
      <c r="I624" s="78"/>
    </row>
    <row r="625" spans="1:9" ht="13.5" customHeight="1" x14ac:dyDescent="0.3">
      <c r="A625" s="12" t="s">
        <v>15</v>
      </c>
      <c r="B625" s="35"/>
      <c r="C625" s="25"/>
      <c r="D625" s="25"/>
      <c r="E625" s="26"/>
      <c r="F625" s="24">
        <v>0</v>
      </c>
      <c r="G625" s="77"/>
      <c r="H625" s="77"/>
      <c r="I625" s="78"/>
    </row>
    <row r="626" spans="1:9" ht="13.5" customHeight="1" x14ac:dyDescent="0.3">
      <c r="A626" s="12" t="s">
        <v>17</v>
      </c>
      <c r="B626" s="39" t="s">
        <v>18</v>
      </c>
      <c r="C626" s="56"/>
      <c r="D626" s="56"/>
      <c r="E626" s="56" t="s">
        <v>19</v>
      </c>
      <c r="F626" s="24">
        <v>0</v>
      </c>
      <c r="G626" s="77"/>
      <c r="H626" s="77"/>
      <c r="I626" s="78"/>
    </row>
    <row r="627" spans="1:9" ht="13.5" customHeight="1" x14ac:dyDescent="0.3">
      <c r="A627" s="12" t="s">
        <v>16</v>
      </c>
      <c r="B627" s="35"/>
      <c r="C627" s="25"/>
      <c r="D627" s="25"/>
      <c r="E627" s="26"/>
      <c r="F627" s="45">
        <v>0</v>
      </c>
      <c r="G627" s="77"/>
      <c r="H627" s="77"/>
      <c r="I627" s="78"/>
    </row>
    <row r="628" spans="1:9" ht="13.5" customHeight="1" x14ac:dyDescent="0.3">
      <c r="A628" s="12" t="s">
        <v>20</v>
      </c>
      <c r="B628" s="35"/>
      <c r="C628" s="25"/>
      <c r="D628" s="25"/>
      <c r="E628" s="26"/>
      <c r="F628" s="45">
        <f>SUM(F630:F631)</f>
        <v>0</v>
      </c>
      <c r="G628" s="77"/>
      <c r="H628" s="77"/>
      <c r="I628" s="78"/>
    </row>
    <row r="629" spans="1:9" ht="13.5" customHeight="1" x14ac:dyDescent="0.3">
      <c r="A629" s="12" t="s">
        <v>21</v>
      </c>
      <c r="B629" s="35"/>
      <c r="C629" s="25"/>
      <c r="D629" s="25"/>
      <c r="E629" s="26"/>
      <c r="F629" s="19">
        <v>0</v>
      </c>
      <c r="G629" s="77"/>
      <c r="H629" s="77"/>
      <c r="I629" s="78"/>
    </row>
    <row r="630" spans="1:9" ht="13.5" customHeight="1" x14ac:dyDescent="0.3">
      <c r="A630" s="18" t="s">
        <v>22</v>
      </c>
      <c r="B630" s="42"/>
      <c r="C630" s="43"/>
      <c r="D630" s="43"/>
      <c r="E630" s="44"/>
      <c r="F630" s="19">
        <v>0</v>
      </c>
      <c r="G630" s="77"/>
      <c r="H630" s="77"/>
      <c r="I630" s="78"/>
    </row>
    <row r="631" spans="1:9" ht="13.5" customHeight="1" x14ac:dyDescent="0.3">
      <c r="A631" s="18" t="s">
        <v>23</v>
      </c>
      <c r="B631" s="42"/>
      <c r="C631" s="43"/>
      <c r="D631" s="43"/>
      <c r="E631" s="44"/>
      <c r="F631" s="19">
        <v>0</v>
      </c>
      <c r="G631" s="77"/>
      <c r="H631" s="77"/>
      <c r="I631" s="78"/>
    </row>
    <row r="632" spans="1:9" ht="13.5" customHeight="1" x14ac:dyDescent="0.3">
      <c r="A632" s="18" t="s">
        <v>24</v>
      </c>
      <c r="B632" s="42"/>
      <c r="C632" s="43"/>
      <c r="D632" s="43"/>
      <c r="E632" s="44" t="s">
        <v>10</v>
      </c>
      <c r="F632" s="19">
        <v>0</v>
      </c>
      <c r="G632" s="77"/>
      <c r="H632" s="77"/>
      <c r="I632" s="78"/>
    </row>
    <row r="633" spans="1:9" ht="12" customHeight="1" x14ac:dyDescent="0.3">
      <c r="A633" s="50" t="s">
        <v>25</v>
      </c>
      <c r="B633" s="50"/>
      <c r="C633" s="55"/>
      <c r="D633" s="55"/>
      <c r="E633" s="51"/>
      <c r="F633" s="51">
        <v>0</v>
      </c>
      <c r="G633" s="77"/>
      <c r="H633" s="77"/>
      <c r="I633" s="78"/>
    </row>
    <row r="634" spans="1:9" ht="12" customHeight="1" x14ac:dyDescent="0.3">
      <c r="A634" s="50" t="s">
        <v>26</v>
      </c>
      <c r="B634" s="52"/>
      <c r="C634" s="53"/>
      <c r="D634" s="53"/>
      <c r="E634" s="54"/>
      <c r="F634" s="51">
        <v>0</v>
      </c>
      <c r="G634" s="77"/>
      <c r="H634" s="77"/>
      <c r="I634" s="78"/>
    </row>
    <row r="635" spans="1:9" ht="12" customHeight="1" x14ac:dyDescent="0.3">
      <c r="A635" s="50" t="s">
        <v>27</v>
      </c>
      <c r="B635"/>
      <c r="E635" s="54"/>
      <c r="F635" s="51">
        <v>0</v>
      </c>
      <c r="G635" s="77"/>
      <c r="H635" s="77"/>
      <c r="I635" s="78"/>
    </row>
    <row r="636" spans="1:9" ht="13.5" customHeight="1" x14ac:dyDescent="0.3">
      <c r="A636" s="18" t="s">
        <v>28</v>
      </c>
      <c r="B636"/>
      <c r="E636" s="54">
        <v>0</v>
      </c>
      <c r="F636" s="18">
        <v>0</v>
      </c>
      <c r="G636" s="77"/>
      <c r="H636" s="77"/>
      <c r="I636" s="78"/>
    </row>
    <row r="637" spans="1:9" x14ac:dyDescent="0.3">
      <c r="A637" s="12" t="s">
        <v>29</v>
      </c>
      <c r="B637" s="36"/>
      <c r="C637" s="13">
        <v>0</v>
      </c>
      <c r="D637" s="13">
        <v>0</v>
      </c>
      <c r="E637" s="18">
        <v>0</v>
      </c>
      <c r="F637" s="15">
        <f>SUM(D637,F618:F624,C626,F626,F627,F629,E637,F632:F636,C637,E632,E636)</f>
        <v>0</v>
      </c>
      <c r="G637" s="79"/>
      <c r="H637" s="79"/>
      <c r="I637" s="80"/>
    </row>
    <row r="638" spans="1:9" x14ac:dyDescent="0.3">
      <c r="A638" s="9" t="s">
        <v>2</v>
      </c>
      <c r="B638" s="73">
        <v>44957</v>
      </c>
      <c r="C638" s="74"/>
      <c r="D638" s="74"/>
      <c r="E638" s="75"/>
      <c r="F638" s="9" t="s">
        <v>3</v>
      </c>
      <c r="G638" s="11" t="s">
        <v>4</v>
      </c>
      <c r="H638" s="9">
        <v>1</v>
      </c>
      <c r="I638" s="9" t="s">
        <v>5</v>
      </c>
    </row>
    <row r="639" spans="1:9" x14ac:dyDescent="0.3">
      <c r="A639" s="9" t="s">
        <v>6</v>
      </c>
      <c r="B639" s="12"/>
      <c r="C639" s="13"/>
      <c r="D639" s="13"/>
      <c r="E639" s="13"/>
      <c r="F639" s="10">
        <v>0</v>
      </c>
      <c r="G639" s="9" t="s">
        <v>7</v>
      </c>
      <c r="H639" s="9"/>
      <c r="I639" s="9" t="s">
        <v>10</v>
      </c>
    </row>
    <row r="640" spans="1:9" x14ac:dyDescent="0.3">
      <c r="A640" s="9" t="s">
        <v>8</v>
      </c>
      <c r="B640" s="30"/>
      <c r="C640" s="20"/>
      <c r="D640" s="20"/>
      <c r="E640" s="20"/>
      <c r="F640" s="10">
        <v>0</v>
      </c>
      <c r="G640" s="22"/>
      <c r="H640" s="22"/>
      <c r="I640" s="22" t="s">
        <v>10</v>
      </c>
    </row>
    <row r="641" spans="1:9" x14ac:dyDescent="0.3">
      <c r="A641" s="9" t="s">
        <v>9</v>
      </c>
      <c r="B641" s="12"/>
      <c r="C641" s="13"/>
      <c r="D641" s="13"/>
      <c r="E641" s="13"/>
      <c r="F641" s="17">
        <v>0</v>
      </c>
      <c r="G641" s="18"/>
      <c r="H641" s="18"/>
      <c r="I641" s="18"/>
    </row>
    <row r="642" spans="1:9" x14ac:dyDescent="0.3">
      <c r="A642" s="9" t="s">
        <v>11</v>
      </c>
      <c r="B642" s="30"/>
      <c r="C642" s="16"/>
      <c r="D642" s="16"/>
      <c r="E642" s="16"/>
      <c r="F642" s="17">
        <v>0</v>
      </c>
      <c r="G642" s="18"/>
      <c r="H642" s="18"/>
      <c r="I642" s="18"/>
    </row>
    <row r="643" spans="1:9" ht="15" customHeight="1" x14ac:dyDescent="0.3">
      <c r="A643" s="9" t="s">
        <v>12</v>
      </c>
      <c r="B643" s="12"/>
      <c r="C643" s="13"/>
      <c r="D643" s="13"/>
      <c r="E643" s="13"/>
      <c r="F643" s="10">
        <v>0</v>
      </c>
      <c r="G643" s="76" t="s">
        <v>67</v>
      </c>
      <c r="H643" s="77"/>
      <c r="I643" s="78"/>
    </row>
    <row r="644" spans="1:9" x14ac:dyDescent="0.3">
      <c r="A644" s="12" t="s">
        <v>13</v>
      </c>
      <c r="B644" s="34"/>
      <c r="C644" s="16"/>
      <c r="D644" s="16"/>
      <c r="E644" s="16"/>
      <c r="F644" s="10">
        <v>0</v>
      </c>
      <c r="G644" s="76"/>
      <c r="H644" s="77"/>
      <c r="I644" s="78"/>
    </row>
    <row r="645" spans="1:9" x14ac:dyDescent="0.3">
      <c r="A645" s="14" t="s">
        <v>14</v>
      </c>
      <c r="B645" s="81"/>
      <c r="C645" s="82"/>
      <c r="D645" s="82"/>
      <c r="E645" s="83"/>
      <c r="F645" s="10">
        <v>0</v>
      </c>
      <c r="G645" s="76"/>
      <c r="H645" s="77"/>
      <c r="I645" s="78"/>
    </row>
    <row r="646" spans="1:9" ht="13.5" customHeight="1" x14ac:dyDescent="0.3">
      <c r="A646" s="12" t="s">
        <v>15</v>
      </c>
      <c r="B646" s="35"/>
      <c r="C646" s="25"/>
      <c r="D646" s="25"/>
      <c r="E646" s="26"/>
      <c r="F646" s="24">
        <v>0</v>
      </c>
      <c r="G646" s="77"/>
      <c r="H646" s="77"/>
      <c r="I646" s="78"/>
    </row>
    <row r="647" spans="1:9" ht="13.5" customHeight="1" x14ac:dyDescent="0.3">
      <c r="A647" s="12" t="s">
        <v>16</v>
      </c>
      <c r="B647" s="35"/>
      <c r="C647" s="25"/>
      <c r="D647" s="25"/>
      <c r="E647" s="26"/>
      <c r="F647" s="24">
        <v>0</v>
      </c>
      <c r="G647" s="77"/>
      <c r="H647" s="77"/>
      <c r="I647" s="78"/>
    </row>
    <row r="648" spans="1:9" ht="13.5" customHeight="1" x14ac:dyDescent="0.3">
      <c r="A648" s="12" t="s">
        <v>17</v>
      </c>
      <c r="B648" s="39" t="s">
        <v>18</v>
      </c>
      <c r="C648" s="56"/>
      <c r="D648" s="56"/>
      <c r="E648" s="56" t="s">
        <v>19</v>
      </c>
      <c r="F648" s="45">
        <v>0</v>
      </c>
      <c r="G648" s="77"/>
      <c r="H648" s="77"/>
      <c r="I648" s="78"/>
    </row>
    <row r="649" spans="1:9" ht="13.5" customHeight="1" x14ac:dyDescent="0.3">
      <c r="A649" s="12" t="s">
        <v>20</v>
      </c>
      <c r="B649" s="35"/>
      <c r="C649" s="25"/>
      <c r="D649" s="25"/>
      <c r="E649" s="26"/>
      <c r="F649" s="45">
        <f>SUM(F651:F652)</f>
        <v>0</v>
      </c>
      <c r="G649" s="77"/>
      <c r="H649" s="77"/>
      <c r="I649" s="78"/>
    </row>
    <row r="650" spans="1:9" ht="13.5" customHeight="1" x14ac:dyDescent="0.3">
      <c r="A650" s="12" t="s">
        <v>21</v>
      </c>
      <c r="B650" s="35"/>
      <c r="C650" s="25"/>
      <c r="D650" s="25"/>
      <c r="E650" s="26"/>
      <c r="F650" s="19">
        <v>0</v>
      </c>
      <c r="G650" s="77"/>
      <c r="H650" s="77"/>
      <c r="I650" s="78"/>
    </row>
    <row r="651" spans="1:9" ht="13.5" customHeight="1" x14ac:dyDescent="0.3">
      <c r="A651" s="18" t="s">
        <v>22</v>
      </c>
      <c r="B651" s="42"/>
      <c r="C651" s="43"/>
      <c r="D651" s="43"/>
      <c r="E651" s="44"/>
      <c r="F651" s="19">
        <v>0</v>
      </c>
      <c r="G651" s="77"/>
      <c r="H651" s="77"/>
      <c r="I651" s="78"/>
    </row>
    <row r="652" spans="1:9" ht="13.5" customHeight="1" x14ac:dyDescent="0.3">
      <c r="A652" s="18" t="s">
        <v>23</v>
      </c>
      <c r="B652" s="42"/>
      <c r="C652" s="43"/>
      <c r="D652" s="43"/>
      <c r="E652" s="44"/>
      <c r="F652" s="19">
        <v>0</v>
      </c>
      <c r="G652" s="77"/>
      <c r="H652" s="77"/>
      <c r="I652" s="78"/>
    </row>
    <row r="653" spans="1:9" ht="13.5" customHeight="1" x14ac:dyDescent="0.3">
      <c r="A653" s="18" t="s">
        <v>24</v>
      </c>
      <c r="B653" s="42"/>
      <c r="C653" s="43"/>
      <c r="D653" s="43"/>
      <c r="E653" s="44" t="s">
        <v>10</v>
      </c>
      <c r="F653" s="19">
        <v>0</v>
      </c>
      <c r="G653" s="77"/>
      <c r="H653" s="77"/>
      <c r="I653" s="78"/>
    </row>
    <row r="654" spans="1:9" ht="12" customHeight="1" x14ac:dyDescent="0.3">
      <c r="A654" s="50" t="s">
        <v>25</v>
      </c>
      <c r="B654" s="50"/>
      <c r="C654" s="55"/>
      <c r="D654" s="55"/>
      <c r="E654" s="51"/>
      <c r="F654" s="51">
        <v>0</v>
      </c>
      <c r="G654" s="77"/>
      <c r="H654" s="77"/>
      <c r="I654" s="78"/>
    </row>
    <row r="655" spans="1:9" ht="12" customHeight="1" x14ac:dyDescent="0.3">
      <c r="A655" s="50" t="s">
        <v>26</v>
      </c>
      <c r="B655" s="52"/>
      <c r="C655" s="53"/>
      <c r="D655" s="53"/>
      <c r="E655" s="54"/>
      <c r="F655" s="51">
        <v>0</v>
      </c>
      <c r="G655" s="77"/>
      <c r="H655" s="77"/>
      <c r="I655" s="78"/>
    </row>
    <row r="656" spans="1:9" ht="12" customHeight="1" x14ac:dyDescent="0.3">
      <c r="A656" s="50" t="s">
        <v>27</v>
      </c>
      <c r="B656"/>
      <c r="E656" s="54"/>
      <c r="F656" s="51" t="s">
        <v>10</v>
      </c>
      <c r="G656" s="77"/>
      <c r="H656" s="77"/>
      <c r="I656" s="78"/>
    </row>
    <row r="657" spans="1:12" ht="13.5" customHeight="1" x14ac:dyDescent="0.3">
      <c r="A657" s="18" t="s">
        <v>28</v>
      </c>
      <c r="B657"/>
      <c r="E657" s="54"/>
      <c r="F657" s="18">
        <v>0</v>
      </c>
      <c r="G657" s="77"/>
      <c r="H657" s="77"/>
      <c r="I657" s="78"/>
    </row>
    <row r="658" spans="1:12" x14ac:dyDescent="0.3">
      <c r="A658" s="12" t="s">
        <v>29</v>
      </c>
      <c r="B658" s="36"/>
      <c r="C658" s="13" t="s">
        <v>10</v>
      </c>
      <c r="D658" s="13" t="s">
        <v>10</v>
      </c>
      <c r="E658" s="18" t="s">
        <v>10</v>
      </c>
      <c r="F658" s="15">
        <f>SUM(F639:F657,E653,E658,C658:E658,E657,C648)</f>
        <v>0</v>
      </c>
      <c r="G658" s="79"/>
      <c r="H658" s="79"/>
      <c r="I658" s="80"/>
    </row>
    <row r="660" spans="1:12" x14ac:dyDescent="0.3">
      <c r="A660" s="9" t="s">
        <v>31</v>
      </c>
      <c r="B660" s="37" t="s">
        <v>32</v>
      </c>
      <c r="C660" s="9" t="s">
        <v>33</v>
      </c>
      <c r="D660" s="9" t="s">
        <v>34</v>
      </c>
      <c r="E660" s="9" t="s">
        <v>35</v>
      </c>
      <c r="F660" s="12" t="s">
        <v>36</v>
      </c>
      <c r="G660" s="18" t="s">
        <v>37</v>
      </c>
      <c r="H660" s="18" t="s">
        <v>38</v>
      </c>
      <c r="I660" s="18" t="s">
        <v>39</v>
      </c>
      <c r="J660" s="18" t="s">
        <v>40</v>
      </c>
      <c r="K660" s="18" t="s">
        <v>41</v>
      </c>
      <c r="L660" s="18" t="s">
        <v>23</v>
      </c>
    </row>
    <row r="661" spans="1:12" x14ac:dyDescent="0.3">
      <c r="A661" s="10">
        <f>SUM(B661,C661,D661,E661,G661,H661,I661,)</f>
        <v>107</v>
      </c>
      <c r="B661" s="38">
        <f>SUM(F9,F30,F51,F72,F93,F114,F135,F156,F177,F198,F219,F240,F261,F282,F618,F597,F576,F555,F534,F513,F492,F471,F450,F429,F408,F387,F366,F345,F324,F303,F639)</f>
        <v>0</v>
      </c>
      <c r="C661" s="21">
        <f>SUM(F11,F32,F53,F74,F95,F116,F137,F158,F179,F200,F221,F242,F263,F284,F620,F599,F578,F557,F536,F515,F494,F473,F452,F431,F410,F389,F368,F347,F326,F305,F641)</f>
        <v>0</v>
      </c>
      <c r="D661" s="21">
        <f>SUM(F13,F34,F55,F76,F97,F118,F139,F160,F181,F202,F223,F244,F265,F286,F622,F601,F580,F559,F538,F517,F496,F475,F454,F433,F412,F391,F370,F349,F328,F307,F643)</f>
        <v>0</v>
      </c>
      <c r="E661" s="21">
        <f>SUM(F15,F36,F57,F78,F99,F120,F141,F162,F183,F204,F225,F246,F267,F288,F624,F603,F582,F561,F540,F519,F498,F477,F456,F435,F414,F393,F372,F351,F330,F309,F645)</f>
        <v>0</v>
      </c>
      <c r="F661" s="27">
        <f>SUM(B661,C661,D661,E661,C663,A666)</f>
        <v>0</v>
      </c>
      <c r="G661" s="28">
        <f>SUM(F10,F31,F52,F73,F94,F115,F136,F157,F178,F199,F220,F241,F262,F283,F304,F325,F346,F367,F388,F409,F430,F451,F472,F493,F514,F535,F556,F577,F598,F619,F640)</f>
        <v>38</v>
      </c>
      <c r="H661" s="28">
        <f>SUM(F12,F33,F54,F75,F96,F117,F138,F159,F180,F201,F222,F243,F264,F285,F306,F327,F600,F621,F579,F558,F537,F516,F495,F474,F453,F432,F411,F392,F369,F348,F642)</f>
        <v>34</v>
      </c>
      <c r="I661" s="28">
        <f>SUM(F329,F308,F287,F266,F245,F224,F203,F182,F161,F140,F119,F98,F77,F56,F35,F14,F623,F602,F581,F560,F539,F518,F497,F476,F453,F434,F413,F392,F371,F350,F644)</f>
        <v>35</v>
      </c>
      <c r="J661" s="29">
        <f>SUM(E637,E616,E595,E574,E553,E532,E511,E490,E469,E448,E427,E406,E385,E364,E343,E322,E301,E280,E259,E238,E217,E196,E174,E154,E132,E112,E91,E66,E49,E28,E658,E615,E636,E657,E594,E573,E552,E531,E510,E489,E468,E447,E426,E405,E384,E363,E342,E321,E300,E279,E258,E237,E216,E195,E172,E153,E133,E111,E90,E70,E69,,E27,E48)</f>
        <v>846</v>
      </c>
      <c r="K661" s="28">
        <f>SUM(G661,H661,I661,H663,B666,C666)</f>
        <v>4165</v>
      </c>
      <c r="L661" s="19">
        <f>SUM(F22,F43,F64,F85,F106,F127,F148,F169,F190,F211,F232,F253,F274,F295,F316,F337,F358,F379,F400,F421,F442,F463,F484,F505,F526,F547,F568,F589,F610,F631,F652)</f>
        <v>10</v>
      </c>
    </row>
    <row r="662" spans="1:12" x14ac:dyDescent="0.3">
      <c r="A662" t="s">
        <v>42</v>
      </c>
      <c r="B662" s="39" t="s">
        <v>43</v>
      </c>
      <c r="C662" s="18" t="s">
        <v>44</v>
      </c>
      <c r="D662" s="18" t="s">
        <v>24</v>
      </c>
      <c r="E662" s="18" t="s">
        <v>25</v>
      </c>
      <c r="F662" s="18" t="s">
        <v>26</v>
      </c>
      <c r="G662" s="18" t="s">
        <v>45</v>
      </c>
      <c r="H662" s="18" t="s">
        <v>46</v>
      </c>
      <c r="I662" s="18" t="s">
        <v>47</v>
      </c>
      <c r="J662" s="18" t="s">
        <v>48</v>
      </c>
      <c r="K662" s="18" t="s">
        <v>49</v>
      </c>
      <c r="L662" s="18" t="s">
        <v>22</v>
      </c>
    </row>
    <row r="663" spans="1:12" x14ac:dyDescent="0.3">
      <c r="A663" s="19">
        <f>SUM(F661,K661,D663,E663,F663,H663,B666)</f>
        <v>8192</v>
      </c>
      <c r="B663" s="40">
        <f>SUM(F16,F37,F58,F79,F100,F121,F142,F163,F184,F205,F226,F247,F268,F289,F310,F331,F352,F373,F394,F415,F436,F457,F478,F499,F520,F541,F562,F583,F604,F625,F646)</f>
        <v>0</v>
      </c>
      <c r="C663" s="19">
        <f>SUM(F17,F38,F59,F80,F101,F122,F143,F164,F185,F206,F227,F248,F269,F290,F311,F332,F353,F374,F395,F416,F437,F458,F479,F500,F521,F542,F563,F584,F605,F627,F647)</f>
        <v>0</v>
      </c>
      <c r="D663" s="19">
        <f>SUM(F23,F44,F65,F86,F107,F128,F149,F170,F191,F212,F233,F254,F275,F296,F317,F338,F359,F380,F401,F422,F443,F464,F485,F506,F527,F548,F569,F590,F611,F632,F653)</f>
        <v>33</v>
      </c>
      <c r="E663" s="18">
        <f>SUM(F24,F45,F66,F87,F108,F129,F150,F171,F192,F213,F234,F255,F276,F297,F318,F339,F360,F381,F402,F423,F444,F465,F486,F507,F528,F549,F570,F591,F612,F633,F654)</f>
        <v>2</v>
      </c>
      <c r="F663" s="18">
        <f>SUM(F25,F46,F67,F88,F109,F130,F151,F172,F193,F214,F235,F256,F277,F298,F319,F340,F361,F382,F403,F424,F445,F466,F487,F508,F529,F550,F571,F592,F613,F634,F655)</f>
        <v>2</v>
      </c>
      <c r="G663" s="19">
        <f>SUM(L661,L663)</f>
        <v>45</v>
      </c>
      <c r="H663" s="19">
        <f>SUM(F20,F41,F62,F83,F104,F125,F146,F167,F188,F209,F230,F251,F272,F293,F314,F335,F356,F377,F398,F419,F440,F461,F482,F503,F524,F545,F566,F587,F608,F629,F650)</f>
        <v>3986</v>
      </c>
      <c r="I663" s="18">
        <f>SUM(H8,H29,H50,H71,H92,H113,H134,H155,H176,H197,H218,H239,H260,H281,H302,H323,H344,H365,H386,H407,H428,H449,H470,H491,H512,H533,H554,H575,H596,H617,H638)</f>
        <v>31</v>
      </c>
      <c r="J663" s="18">
        <f>SUM(D28,D49,D70,D91,D112,D132,D154,D174,D196,D217,D238,D259,D280,D301,D322,D343,D364,D385,D406,D427,D448,D469,D490,D511,D532,D553,D574,D595,D616,D637,D658)</f>
        <v>3673</v>
      </c>
      <c r="K663" s="19">
        <f>SUM(B663,G663)</f>
        <v>45</v>
      </c>
      <c r="L663" s="19">
        <f>SUM(F21,F42,F63,F84,F105,F126,F147,F168,F189,F210,F231,F252,F273,F294,F315,F336,F357,F378,F399,F420,F441,F462,F483,F504,F525,F546,F567,F588,F609,F630,F651)</f>
        <v>35</v>
      </c>
    </row>
    <row r="664" spans="1:12" ht="15" thickBot="1" x14ac:dyDescent="0.35">
      <c r="A664" t="s">
        <v>50</v>
      </c>
      <c r="G664" t="s">
        <v>10</v>
      </c>
    </row>
    <row r="665" spans="1:12" ht="15" thickBot="1" x14ac:dyDescent="0.35">
      <c r="A665" s="18" t="s">
        <v>51</v>
      </c>
      <c r="B665" s="39" t="s">
        <v>52</v>
      </c>
      <c r="C665" s="18" t="s">
        <v>53</v>
      </c>
      <c r="D665" s="18" t="s">
        <v>54</v>
      </c>
      <c r="E665" s="50" t="s">
        <v>55</v>
      </c>
      <c r="F665" s="103" t="s">
        <v>27</v>
      </c>
      <c r="G665" s="104"/>
    </row>
    <row r="666" spans="1:12" ht="15" thickBot="1" x14ac:dyDescent="0.35">
      <c r="A666" s="19">
        <f>SUM(F648,F627,F606,F585,F564,F543,F522,F501,F480,F459,F438,F417,F396,F375,F354,F333,F312,F291,F270,F249,F228,F207,F186,F165,F144,F123,F102,F81,F60,F39,F18)</f>
        <v>0</v>
      </c>
      <c r="B666" s="39">
        <f>SUM(C648,C626,C606,C585,C564,C543,C522,C501,C480,C459,C438,C417,C396,C375,C354,C333,C312,C291,C270,C249,C228,C207,C186,C165,C144,C123,C102,C81,C60,C39,C18)</f>
        <v>4</v>
      </c>
      <c r="C666" s="19">
        <f>SUM(F27,F48,F69,F90,F111,F132,F153,F174,F195,F216,F237,F258,F279,F300,F321,F342,F363,F384,F405,F426,F447,F468,F489,F510,F531,F552,F573,F594,F615,F636,F657)</f>
        <v>68</v>
      </c>
      <c r="D666" s="18">
        <f>SUM(C658,C637,C616,C595,C574,C553,C511,C490,C469,C448,C427,C406,C385,C364,C343,C322,C301,C280,C259,C238,C217,C196,C175,C154,C133,C112,C91,C70,C49,C28)</f>
        <v>2607</v>
      </c>
      <c r="E666" s="50">
        <f>SUM(E632,E653,E611,E590,E569,E548,E527,E506,E485,E464,E443,E422,E401,E380,E359,E338,E317,E296,E275,E233,E254,E212,E191,E170,E149,E128,E107,E86,E65,E44,E23)</f>
        <v>12</v>
      </c>
      <c r="F666" s="103">
        <f>SUM(F656,F635,F614,F593,F572,F551,F530,F509,F488,F467,F446,F404,F383,F362,F341,F320,F299,F278,F257,F236,F215,F194,F173,F152,F131,F110,F89,F68,F47,F26,F425)</f>
        <v>7884</v>
      </c>
      <c r="G666" s="104"/>
    </row>
  </sheetData>
  <mergeCells count="101">
    <mergeCell ref="F665:G665"/>
    <mergeCell ref="F666:G666"/>
    <mergeCell ref="G13:I28"/>
    <mergeCell ref="B8:E8"/>
    <mergeCell ref="B15:E15"/>
    <mergeCell ref="G97:I112"/>
    <mergeCell ref="B99:E99"/>
    <mergeCell ref="G76:I91"/>
    <mergeCell ref="B78:E78"/>
    <mergeCell ref="B57:E57"/>
    <mergeCell ref="B71:E71"/>
    <mergeCell ref="B50:E50"/>
    <mergeCell ref="B29:E29"/>
    <mergeCell ref="B92:E92"/>
    <mergeCell ref="G34:I49"/>
    <mergeCell ref="G139:I154"/>
    <mergeCell ref="G181:I196"/>
    <mergeCell ref="B183:E183"/>
    <mergeCell ref="B239:E239"/>
    <mergeCell ref="B36:E36"/>
    <mergeCell ref="B176:E176"/>
    <mergeCell ref="B134:E134"/>
    <mergeCell ref="G55:I70"/>
    <mergeCell ref="B197:E197"/>
    <mergeCell ref="B141:E141"/>
    <mergeCell ref="B113:E113"/>
    <mergeCell ref="B120:E120"/>
    <mergeCell ref="G118:I133"/>
    <mergeCell ref="G160:I175"/>
    <mergeCell ref="B155:E155"/>
    <mergeCell ref="B162:E162"/>
    <mergeCell ref="B218:E218"/>
    <mergeCell ref="G265:I280"/>
    <mergeCell ref="B267:E267"/>
    <mergeCell ref="G244:I259"/>
    <mergeCell ref="B246:E246"/>
    <mergeCell ref="B302:E302"/>
    <mergeCell ref="G223:I238"/>
    <mergeCell ref="B225:E225"/>
    <mergeCell ref="G202:I217"/>
    <mergeCell ref="B204:E204"/>
    <mergeCell ref="B260:E260"/>
    <mergeCell ref="B344:E344"/>
    <mergeCell ref="G349:I364"/>
    <mergeCell ref="B351:E351"/>
    <mergeCell ref="B323:E323"/>
    <mergeCell ref="G328:I343"/>
    <mergeCell ref="B330:E330"/>
    <mergeCell ref="G307:I322"/>
    <mergeCell ref="B309:E309"/>
    <mergeCell ref="B281:E281"/>
    <mergeCell ref="G286:I301"/>
    <mergeCell ref="B288:E288"/>
    <mergeCell ref="G433:I448"/>
    <mergeCell ref="B435:E435"/>
    <mergeCell ref="B407:E407"/>
    <mergeCell ref="G412:I427"/>
    <mergeCell ref="B414:E414"/>
    <mergeCell ref="B386:E386"/>
    <mergeCell ref="G391:I406"/>
    <mergeCell ref="B393:E393"/>
    <mergeCell ref="B365:E365"/>
    <mergeCell ref="G370:I385"/>
    <mergeCell ref="B372:E372"/>
    <mergeCell ref="A385:B385"/>
    <mergeCell ref="C1:G2"/>
    <mergeCell ref="C3:G3"/>
    <mergeCell ref="C4:G4"/>
    <mergeCell ref="C5:G5"/>
    <mergeCell ref="C6:G7"/>
    <mergeCell ref="B638:E638"/>
    <mergeCell ref="G643:I658"/>
    <mergeCell ref="B645:E645"/>
    <mergeCell ref="B617:E617"/>
    <mergeCell ref="G622:I637"/>
    <mergeCell ref="B624:E624"/>
    <mergeCell ref="B512:E512"/>
    <mergeCell ref="G517:I532"/>
    <mergeCell ref="B519:E519"/>
    <mergeCell ref="B491:E491"/>
    <mergeCell ref="G496:I511"/>
    <mergeCell ref="B498:E498"/>
    <mergeCell ref="B470:E470"/>
    <mergeCell ref="G475:I490"/>
    <mergeCell ref="B477:E477"/>
    <mergeCell ref="B449:E449"/>
    <mergeCell ref="G454:I469"/>
    <mergeCell ref="B456:E456"/>
    <mergeCell ref="B428:E428"/>
    <mergeCell ref="B554:E554"/>
    <mergeCell ref="G559:I574"/>
    <mergeCell ref="B561:E561"/>
    <mergeCell ref="B533:E533"/>
    <mergeCell ref="B596:E596"/>
    <mergeCell ref="G538:I553"/>
    <mergeCell ref="B540:E540"/>
    <mergeCell ref="G601:I616"/>
    <mergeCell ref="B603:E603"/>
    <mergeCell ref="B575:E575"/>
    <mergeCell ref="G580:I595"/>
    <mergeCell ref="B582:E582"/>
  </mergeCells>
  <hyperlinks>
    <hyperlink ref="C6" r:id="rId1" xr:uid="{00000000-0004-0000-0000-000000000000}"/>
  </hyperlinks>
  <pageMargins left="0.7" right="0.7" top="0.75" bottom="0.75" header="0.3" footer="0.3"/>
  <pageSetup orientation="portrait" horizontalDpi="4294967295" verticalDpi="4294967295"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Sheet3</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Gods Love Int.</dc:creator>
  <cp:keywords/>
  <dc:description/>
  <cp:lastModifiedBy>Ronald Nelson</cp:lastModifiedBy>
  <cp:revision/>
  <dcterms:created xsi:type="dcterms:W3CDTF">2016-01-01T19:36:51Z</dcterms:created>
  <dcterms:modified xsi:type="dcterms:W3CDTF">2023-03-01T14:37:47Z</dcterms:modified>
  <cp:category/>
  <cp:contentStatus/>
</cp:coreProperties>
</file>