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3/"/>
    </mc:Choice>
  </mc:AlternateContent>
  <xr:revisionPtr revIDLastSave="723" documentId="8_{2A9E7B19-50FB-4FC4-B700-3EF8EF0B7925}" xr6:coauthVersionLast="47" xr6:coauthVersionMax="47" xr10:uidLastSave="{C0466E88-541A-4740-BA72-9CEEFDA15C9E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63" i="1" l="1"/>
  <c r="F666" i="1"/>
  <c r="F523" i="1"/>
  <c r="F145" i="1"/>
  <c r="F154" i="1"/>
  <c r="F175" i="1"/>
  <c r="F343" i="1"/>
  <c r="F649" i="1"/>
  <c r="C661" i="1"/>
  <c r="F271" i="1"/>
  <c r="F322" i="1"/>
  <c r="F124" i="1"/>
  <c r="F91" i="1"/>
  <c r="F565" i="1"/>
  <c r="F574" i="1"/>
  <c r="F418" i="1"/>
  <c r="F397" i="1"/>
  <c r="F103" i="1"/>
  <c r="F481" i="1"/>
  <c r="F112" i="1"/>
  <c r="F607" i="1"/>
  <c r="F82" i="1"/>
  <c r="F49" i="1"/>
  <c r="F616" i="1"/>
  <c r="F448" i="1"/>
  <c r="F376" i="1"/>
  <c r="F385" i="1"/>
  <c r="F427" i="1"/>
  <c r="F280" i="1"/>
  <c r="F217" i="1"/>
  <c r="L663" i="1"/>
  <c r="L661" i="1"/>
  <c r="G663" i="1"/>
  <c r="F595" i="1"/>
  <c r="F658" i="1"/>
  <c r="F532" i="1"/>
  <c r="F238" i="1"/>
  <c r="F196" i="1"/>
  <c r="F364" i="1"/>
  <c r="F28" i="1"/>
  <c r="F628" i="1"/>
  <c r="F355" i="1"/>
  <c r="F229" i="1"/>
  <c r="F301" i="1"/>
  <c r="F166" i="1"/>
  <c r="F313" i="1"/>
  <c r="F208" i="1"/>
  <c r="F133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E661" i="1"/>
  <c r="C663" i="1"/>
  <c r="A666" i="1"/>
  <c r="F661" i="1"/>
  <c r="F637" i="1"/>
  <c r="F553" i="1"/>
  <c r="F511" i="1"/>
  <c r="F490" i="1"/>
  <c r="F469" i="1"/>
  <c r="F406" i="1"/>
  <c r="F259" i="1"/>
  <c r="F70" i="1"/>
  <c r="F40" i="1"/>
  <c r="F334" i="1"/>
  <c r="F292" i="1"/>
  <c r="F250" i="1"/>
  <c r="F187" i="1"/>
  <c r="F460" i="1"/>
  <c r="F61" i="1"/>
  <c r="F586" i="1"/>
  <c r="F544" i="1"/>
  <c r="J661" i="1"/>
  <c r="F502" i="1"/>
  <c r="F19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<sst xmlns="http://schemas.openxmlformats.org/spreadsheetml/2006/main" count="1117" uniqueCount="97">
  <si>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</si>
  <si>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</si>
  <si>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</si>
  <si>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</si>
  <si>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</si>
  <si>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</si>
  <si>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</si>
  <si>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</si>
  <si>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</si>
  <si>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</si>
  <si>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</si>
  <si>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</si>
  <si>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</si>
  <si>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</si>
  <si>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</si>
  <si>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</si>
  <si>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</si>
  <si>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</si>
  <si>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</si>
  <si>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</si>
  <si>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</si>
  <si>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</si>
  <si>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</si>
  <si>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</si>
  <si>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</si>
  <si>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</si>
  <si>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</si>
  <si>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</si>
  <si>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</si>
  <si>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</si>
  <si>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</si>
  <si>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</si>
  <si>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</si>
  <si>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</si>
  <si>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</si>
  <si>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</si>
  <si>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</si>
  <si>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</si>
  <si>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</si>
  <si>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</si>
  <si>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</si>
  <si>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</si>
  <si>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</si>
  <si>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</si>
  <si>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</si>
  <si>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</si>
  <si>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</si>
  <si>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</si>
  <si>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</si>
  <si>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</si>
  <si>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</si>
  <si>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</si>
  <si>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</si>
  <si>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</si>
  <si>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</si>
  <si>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</si>
  <si>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</si>
  <si>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>,</t>
  </si>
  <si>
    <t xml:space="preserve">Hunter </t>
  </si>
  <si>
    <t xml:space="preserve">  </t>
  </si>
  <si>
    <t xml:space="preserve"> Ron</t>
  </si>
  <si>
    <t xml:space="preserve"> Names</t>
  </si>
  <si>
    <t>Talk or Event: prayedl/2 Chronicles 15:1-19/took care the animals /Made the Prayer and Verse of the Day videos with Mable /Zoom Meeting with a church in Pakistan/ Counceling meeting with Blake at Housing for Homeless Vets/ Emailed Nour and Esmeralda letting know it was all going well/2 Chronicles 16:1-14/Prayed, prayed , prayed. prayed for a miracle blessing from YHWH and Direction of what to do</t>
  </si>
  <si>
    <t>3308 E 11th Ave D112</t>
  </si>
  <si>
    <t>Spokane WA 99202-5469</t>
  </si>
  <si>
    <t xml:space="preserve"> Cell 509-312-9875</t>
  </si>
  <si>
    <t>0 0</t>
  </si>
  <si>
    <t>Talk or Event:  Prayed/2 Chronicles 16z:1-17/ updated minsitry numbers /made to monthly templates /Started working on monthly reports for Board Meeting  /Took Care of Animals/Made Verse of the Day and Prayer of the Day videoswith Mable and Posted them  Took the Digs for a Walk in the Ben Durr Trail twice/ Fred Meyers for Grociers/ Had LO Soup for Breakfast/Panda Express  dinner/ prayed/prayed/Prayed Prayed- we need a miracle, we need a miracle/</t>
  </si>
  <si>
    <t>Talk or Event:/ Prayes/Palm Sunday Do you walk in the ways of YHWH with all Your Heart, Soul, Mind and Strength? -/update ministry numbers/feed animals Took them potty in teh Potty Area/Made Verse of the Day and Prayer With Mable/ Worked on Monthly Reports/ Re submitted teh 990 Form / Call NAPA and Paid 150 on Bill/Paid Home Depot full bill/ Paid 150 on Creid Card 152.00 30 dollars remaining / Praying Praying Praying Praying for a miracle bless on this Ministry/Sabath Day of Rest no Eucharist as it is only me/  Prayed Prayed Prayed Prayed</t>
  </si>
  <si>
    <t>Talk or Event:  Prayed/2 Chronicles 17:1-19/  updated ministry numbers /update ministry number for board meeting/ updated the Board Meeting agenda/Took Care of the Animals/Made Verse of the Day and Prayers of the day videos and posted them/2 Chronicles 18:1-34/Took dogs for walk on the Ben Burr trail /Driver's License address changed new card on the way/ Truck Tabs renewed and addressed changed madePrayed with Jonathan and Tinmothy/ Hung out and Wacth TV until 20:00/Prayed Prayed Prayed Prayed</t>
  </si>
  <si>
    <t>Talk or Event:  Prayed  /2 Chronicles  18:1-34/ updated ministry numbers / posted on all Social Media/ Made Verse of the day and Prayer of teh Day videos and posted them /Sausage, cheese an dtoast for Breakfast/ update ministry number for board meeting/ updated the Board Meeting agenda/grapes for lunch and peanut butter cookies/Took Care of the Animals / 2 Chronicles 19:1-11  /Applied for a couple of Jobs /Took the Dogs on a walk on the Ben Burr Trail/Pizza for dinner / Prayed Prayed Prayed Prayed</t>
  </si>
  <si>
    <t xml:space="preserve">Talk or Event: Prayed/ 1 Chronicles 19:1-11 /update on all social media/took care of the animals/Worked on the reports fro the Board meeting/Took dogs for a walk on the Ben Burr trail/2 Chronicles 20:1-37 /went to Costco for Dog food and fredMeyers for Groceries / Richard with the Via Called and asked if I can bring my Pass Port and my Dirver's License to the 7th floor/ relaxed and Blue Bloods  /rice and turkey gravy/  prayed Prayed Prayed Prayed </t>
  </si>
  <si>
    <t xml:space="preserve">Talk or Event:  Prayed /2 Chronicles 20:1-37   /set to post at midnitght/updated ministry numbers/Made Verse of the day and Prayer of the day videos and posted them/Praying that YHWH will provide these to fund the ministry  / 2 Chronicles 21:1-20 /Completed Board Meeting reports and sent them out for all to review / INterview with SPD Chaplaincy program / Prayed Prayed Prayed Prayed   </t>
  </si>
  <si>
    <t>Talk or Event: Prayed/Happy and Blessed Good friday/ Slept in until 0600 again/ 2 Chronicles 21:1-20/ Made Verse of the Day and Prayer of teh Day Videos with Mable // Praying for YHWH to provide a miracle of the ministry / We will not stop living for YHWH/ I believe He as a plan for us to Bring this Ministry world wide that all come back to the Body fo Christ and I must stay string and stay the corse/ YHWH will claim the Victory on this Building on this Block in htis City and Around the World/Counseling session with Jolie at 11:00/2 Chronicles 22:1-12/   Prayed Prayed Prayed Prayed</t>
  </si>
  <si>
    <t>Talk or Event: Prayed/2 Chronicles 22:1-12  /updated minsitry numbers / Took care of the animals/Made Verse of the day and Prayer of the Day Videos with Mable/ Prayed Prayed Prayed Prayed/  2  Chronicles  23:1-32/Took the Dogs for a walk on the Ben Burr/ cleaned up center/Chicken Rice and Gravy for dinner prayed-prayed- prayed Prayed for a Miracle from YHWH</t>
  </si>
  <si>
    <t>Talk or Event : Prayed/Happy Resurrection Day  /Do you truly trust YHWH with all that you are, that You walk in His ways and receive Shalom? / Poated to website set to post at midnight/ Cleaned the Kitchen Made Coffee / Made Verse of the Day and prayer of the day Videos /2 Chroicles 23:1-21/No EUcharist or Love Feast as it is just me/ relaxed and watched NCIS all day/ Took Dogs for walk on the Ben Burr /prayed  prayed prayed prayed</t>
  </si>
  <si>
    <t>Event or Talk of the Day : Prayed/2 Chronicles 23:1-21 /Made verse of the day and prayer videos with Mable and posted them/Docotrs appoint mnet/Nameed changed through the VA called to see if I can now get my new VA Card /2 Chronicles 24:1-27 Cleanned Aparment / Took the dogs for a walk on the Ben Burr  /Prayed/ Prayed/ Prayed/ Prayed /</t>
  </si>
  <si>
    <t>Talk or Event:Prayed/2 Chronicles 24::1-27 / Worked on Ministry Numbers/Made Verse of the day and Prayer of the Day Video and posted them/ Took care of the Animals/Reset up Twitter account/Worked on updates on the Web Site/ Doctor's Appointment over teh phone/Took dogs for a walk on the Ben Burr/  2 Chronicles 25:1-28/ Called Mo about a Hospital Bill/ made chicken sandwiches for dinner/ Prayed Prayed Prayed Prayed</t>
  </si>
  <si>
    <t>Talk or Event:  Prayed /2 Chronicles 25:1-28/ update Ministry Numbers/ Took Care of the Animals/Made Verse of the day and Prayer of the day video and posted thme/ Answered Email from Chelsa at Spokane recovery about the Executive Director Position- needed to answer to main question and rewrite my cover letter to address more specifically the qualification/ 2 Chronicles 26:1-23/Day 1 of Day 40 Fasting Day and Prayer only eating dinner /Called Mo about a Hospital Bill-They are scheduel to be here around 1 or 2 with their care giver- Counseled with Mo until 16:00/Bacon and Cheese Omlett for dinner/ Pray Pray Pray Pray</t>
  </si>
  <si>
    <t>Talk or Event:  Prayer /2 Chronicles 26:1-23/  set to post at midnight/ updates ministry numbers/took care of the animals/Made Verse of the Day and Prayer of the Day Videos / Day 2 Of 40 Fasting only eating dinner /took dogs for a walk on the Ben Burr/ looked for more jobs/ fixed teh micro wave shelf in the kitchen to make it more strudy/Completed rowenna Taxed She should get 674 back /2 Chronicles 27:1-9/Prayed Prayed Prayed Prayed</t>
  </si>
  <si>
    <t xml:space="preserve">Talk or Event: Prayed/Prayed /Took care of teh animals and cleaned teh fish tank/ 2 Chronicles 27:1-9/set to post at midnight on all social medica/updated ministry numbers/Made  Verse of the Day Video and Prayer of the Day Video /Sermon Prep Are you filled with YHWH Ruach? / took the dogs for a walk on the Lincoln Park -walkd through the back trails - so beautiful  total of about 7 miles/ 2 Chronicles 28:1-27/ Prayed/Prayed/Prayed/   Prayed / </t>
  </si>
  <si>
    <t>Talk or Event: 2 Chronicles 28:1-27 / update Ministry numbers/Made Verse of the day and Prayer of the Day videos and posted them/ cared for animals/ Day 4 of forty day fast/2 Chronicles 29:1-36//Took the Dogs for a walk on the Ben Burr Kelbasa and salad for Dzinner/Prayed Prayed Prayed Prayed</t>
  </si>
  <si>
    <t xml:space="preserve">Talk or Event:  Prayer/Are you filled with YHWH Ruach?/ update Ministry numbers /Took Care of the animals/Made Verse of the Day and Prayer of the  day Videos / Received Emails that we did not get The Uganda Food Grant or the Kenya Food Grant / 2 Chronicles 29:1-36/Love Feasts Steak eggs, tator tots and toast and jelly/ Prayed Prayed Prayed Prayed  for a Miracle from YHWH/Day 5 of 40 day fast/ Fixed Micro-wave shelf to make it not sage/ Made Steak and Tator Tots for Dinner/ Praying Praying Praying Praying </t>
  </si>
  <si>
    <t xml:space="preserve">Talk or Event Prayer/ 2 Chronicles 29:1-36/ Updated ministry numbers/took care of all the animals /Made Verse of the day and Prayer of the day Videos/2  Chronicles 30:1-27/ Daily work out- restartedf and walked the dogs down the Ben Burr/ Cleaned Apartment /Had Cereal for breakfast to settle stomach down /Checked on Grants we have been turned down for the family and children grant of 7.5 Million-still in the running for our counseling grants and our 75 million food back acquation grant /Applied for teh Executive Director of Spokane Meals on Wheels /Prayed Prayed Prayed Prayeed for answer prayer </t>
  </si>
  <si>
    <t xml:space="preserve">Talk or Event: Prayed/2 Chronicles 30:1-27 / Made Verse of the Day and Prayer of the day videos and posted them on Soical media /Took walk On the Ben Bur with teh Dogs- restarted the work out routine/2 Chronicles 31:1-21/Had to run to Costco for Dog food and Kitty Liter/ Breaded Chicken and French Fries for Dinner/ Prayed Prayed Prayed Prayed </t>
  </si>
  <si>
    <t xml:space="preserve">Talk or Event: Prayed/2 Chronilces 31-21/update ministry numbers/Took Care of the animals/Made  Prayer of the day and verse of eh day  Videos/Worked out and took the dogs for a walk on the Ben Burr/2 Chronicles 32:1-33/ cleaned up the Apartment/Made Hamburger Rice and gravy with corn for dinner/watched USA VS Mexico Match/ prayed prayed prayed prayed </t>
  </si>
  <si>
    <t>Talk or Event: Prayed /update ministry numbers/Took Care of the animals/Made Verse of the day and Prayer Videos/2 Chronicles 32:1-33/ /  2 Chronicles 33:1-25  /emailed Shane to let her know I was praying for her meeting today and to see if we could replace the printer that broke durning the move and get a couple of lamps/then took the dogs for a walk on the Ben Bur- found a new path that goes throught he woods that teh dogs really lovied /Made Chicken and tatortots for  dinner/  prayed, prayed, prayed prayed</t>
  </si>
  <si>
    <t>Talk or Event:Prayed/took care of animals/Updated Ministry Numbers /2 Chronicles 33:1-25 / Made Verse of the Day and Prayer of the day Videos and posted them/Bacon Wraps with Cheese for Breakfast/ 2 Chronicles 34:1-33/Worked out and walked the dogs down the Ben Burr /Prayed Prayed Prayed Prayed</t>
  </si>
  <si>
    <t xml:space="preserve">Talk or Event: Prayer- / 2 Chronicles  34:1-33 /Set to post a midnight /updated ministry numbers /Made verses of the day video and Prayer of the day with Mable/ 2 Chronchincles 35:1-27/Took the dogs for a walk on the Ben Bur went on the dirt trail again/ Chicken and french Fries  for dinner/Praying Praying Praying  Praying for new direction and guidance for the minsitry </t>
  </si>
  <si>
    <t xml:space="preserve">Talk or Event: /Prayed/update minsitry numbers/took care of thE animals/Are you faithful or are you being discipline to bring you back to the Body of Christ? l/ Made Prayer and Verse of the Day Videos/MAde toast and suasage and eggs for Love Feast/ No Eucharist as it is just me /2 Chronicles 35:1-27/ Steak and cheese sticks for dinner/ Cleaned up the Apartment /prayed prayed prayed prayed </t>
  </si>
  <si>
    <t>Talk or Event:  Oliver made it in around 1:30 has a dotctors appointmnet at 09:00/ took care of aniamls/Prayed/2 Chronicles  35:1-27/ updated minsitry numbers/Made Verse of he Day and Prayer of he day Videos and posted them/ 2 Chronicles 36:1-23/ Doctors appoinmtne at 13:00 and labs before- everyhting was really good/No walk today as it was raining hard all day/Waffles and bacon for dinner-so so so so good/prayed prayed prayed prayed</t>
  </si>
  <si>
    <t>Talk or Event: Prayed/2 Chronicles 36:1-23/ updated ministry numbers/Took Care of Aninmals/Made Verse of the Day and Prayer of the day Video with Mable / Back Ground on the Book of Ezra/Published 2 Chronicles / made help ticket for missing books on our Author's Page/ Called VA Phramacy over order of Ozempic/- their computers are down unable to access anything will need to call back tomorrow/ Took the Dogs for a walk on the Ben Burr/ Made Chicken and tator tots  for dinner/Received and email, that they have fixed our Authors Page/ Worked on the need tables from 12:00 until 18:00- they look amazing/Chicken Slalad Sandwiches for dinner Prayed/ Prayed /Prayed Prayed</t>
  </si>
  <si>
    <t>Talk or Event: Prayed / Back Ground on Ezra/Made  Prayer of the Day Videos with Mable and posted them / Made Bible Study template for Ezra/ Ezra 1:1- 11/Started the Book on Ezra/Put up the Ironing Board on the back of the bedroom door/ Took Dogs for a walk on the Ben Burr/ Prayed to ask YHWH to help me stop eating so much / Chicken and Tattor Tots for Dinner/ Prayed Prayed Prayed Prayed</t>
  </si>
  <si>
    <t xml:space="preserve">Talk or  Event: Prayer/Updated Ministry numbers/Took Care of the Animals-deep cleaned the fish tank /Ezra 1:1-11/ Prayed Prayed Prayed Prayed /  cleaned apartment throughly/Ankle was really bothering me today / Ezra 2:1-70 / Checked on Mable's Visa  /Went to Rossuras for Milk Bread/ Papa Murphy for Dinner / Prayed, Prayed Prayed Prayed for YHWH Guidance </t>
  </si>
  <si>
    <t>Talk or Event:Prayed/Ezra 2:1-70/Took Care of the Animals/Took the Ozempic injections this morning/Checked on Mable's Visa/ Made Verse of the Day and Prayer for the day Videos- Mable is at a funeral for a friend today /Ezra 3:1-13/Took the Dogs for a walk on the Ben Burr woods trail/ Made Pizza for dinner/ Prayed Prayed Prayed Prayed/</t>
  </si>
  <si>
    <t>Talk or Event: prayed/Are you rebuilding the temple of YHWH?/took care the animals /Made Preayer of the day videos and posted it /Asking YHWH to strength me in Him today that I stop giving into my sins of my lust of the flesh for food- board eating and sexual desires /Ezra 4:1-24/Took Dogs for walk oin the Ben Burr/  CHicken and tator totots for Dinner/prayed prayed prayed Prayed</t>
  </si>
  <si>
    <t xml:space="preserve">Talk or Event: Prayed/Took care of Animals / update minsitry numbers/Sent Mable 300 / Made Prayer  and Verse of the day Videos with Mable/Ezra 3:1-13 /Ezra 4:1-24 Picked up Mo and Ran to Pullman to help Oliver move His Mini Frig to storage here /had Arby;s for Lunch / Chicken for Dinner/ prayed prayed prayed prayed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</si>
</sst>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48" zoomScale="112" zoomScaleNormal="145" workbookViewId="0">
      <selection activeCell="A663" sqref="A663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6" t="s">
        <v>0</v>
      </c>
      <c r="D1" s="87"/>
      <c r="E1" s="87"/>
      <c r="F1" s="87"/>
      <c r="G1" s="88"/>
      <c r="H1" s="4"/>
      <c r="I1" s="5"/>
    </row>
    <row r="2" spans="1:9" ht="14.4" customHeight="1" x14ac:dyDescent="0.3">
      <c r="A2" s="1"/>
      <c r="C2" s="89"/>
      <c r="D2" s="90"/>
      <c r="E2" s="90"/>
      <c r="F2" s="90"/>
      <c r="G2" s="91"/>
      <c r="I2" s="2"/>
    </row>
    <row r="3" spans="1:9" ht="14.4" customHeight="1" x14ac:dyDescent="0.3">
      <c r="A3" s="1"/>
      <c r="C3" s="92" t="s">
        <v>63</v>
      </c>
      <c r="D3" s="93"/>
      <c r="E3" s="93"/>
      <c r="F3" s="93"/>
      <c r="G3" s="94"/>
      <c r="I3" s="2"/>
    </row>
    <row r="4" spans="1:9" ht="14.4" customHeight="1" x14ac:dyDescent="0.3">
      <c r="A4" s="1"/>
      <c r="C4" s="92" t="s">
        <v>64</v>
      </c>
      <c r="D4" s="93"/>
      <c r="E4" s="93"/>
      <c r="F4" s="93"/>
      <c r="G4" s="94"/>
      <c r="I4" s="2"/>
    </row>
    <row r="5" spans="1:9" ht="14.4" customHeight="1" x14ac:dyDescent="0.3">
      <c r="A5" s="1"/>
      <c r="C5" s="92" t="s">
        <v>65</v>
      </c>
      <c r="D5" s="93"/>
      <c r="E5" s="93"/>
      <c r="F5" s="93"/>
      <c r="G5" s="94"/>
      <c r="I5" s="2"/>
    </row>
    <row r="6" spans="1:9" ht="14.4" customHeight="1" x14ac:dyDescent="0.3">
      <c r="A6" s="1"/>
      <c r="C6" s="95" t="s">
        <v>1</v>
      </c>
      <c r="D6" s="96"/>
      <c r="E6" s="96"/>
      <c r="F6" s="96"/>
      <c r="G6" s="97"/>
      <c r="I6" s="2"/>
    </row>
    <row r="7" spans="1:9" ht="15" thickBot="1" x14ac:dyDescent="0.35">
      <c r="A7" s="6"/>
      <c r="B7" s="33"/>
      <c r="C7" s="98"/>
      <c r="D7" s="99"/>
      <c r="E7" s="99"/>
      <c r="F7" s="99"/>
      <c r="G7" s="100"/>
      <c r="H7" s="7"/>
      <c r="I7" s="8"/>
    </row>
    <row r="8" spans="1:9" ht="12" customHeight="1" thickTop="1" x14ac:dyDescent="0.3">
      <c r="A8" s="9" t="s">
        <v>2</v>
      </c>
      <c r="B8" s="105">
        <v>45017</v>
      </c>
      <c r="C8" s="75"/>
      <c r="D8" s="75"/>
      <c r="E8" s="75"/>
      <c r="F8" s="11" t="s">
        <v>3</v>
      </c>
      <c r="G8" s="11" t="s">
        <v>4</v>
      </c>
      <c r="H8" s="9">
        <v>1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 t="s">
        <v>10</v>
      </c>
    </row>
    <row r="10" spans="1:9" ht="13.5" customHeight="1" x14ac:dyDescent="0.3">
      <c r="A10" s="9" t="s">
        <v>8</v>
      </c>
      <c r="B10" s="30"/>
      <c r="C10" s="20"/>
      <c r="D10" s="20"/>
      <c r="E10" s="20"/>
      <c r="F10" s="10" t="s">
        <v>66</v>
      </c>
      <c r="G10" s="22" t="s">
        <v>58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6" t="s">
        <v>67</v>
      </c>
      <c r="H13" s="77"/>
      <c r="I13" s="78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6"/>
      <c r="H14" s="77"/>
      <c r="I14" s="78"/>
    </row>
    <row r="15" spans="1:9" ht="13.5" customHeight="1" x14ac:dyDescent="0.3">
      <c r="A15" s="14" t="s">
        <v>14</v>
      </c>
      <c r="B15" s="106"/>
      <c r="C15" s="107"/>
      <c r="D15" s="107"/>
      <c r="E15" s="108"/>
      <c r="F15" s="10">
        <v>0</v>
      </c>
      <c r="G15" s="76"/>
      <c r="H15" s="77"/>
      <c r="I15" s="78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77"/>
      <c r="H16" s="77"/>
      <c r="I16" s="78"/>
    </row>
    <row r="17" spans="1:9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77"/>
      <c r="H17" s="77"/>
      <c r="I17" s="78"/>
    </row>
    <row r="18" spans="1:9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77"/>
      <c r="H18" s="77"/>
      <c r="I18" s="78"/>
    </row>
    <row r="19" spans="1:9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0</v>
      </c>
      <c r="G19" s="77"/>
      <c r="H19" s="77"/>
      <c r="I19" s="78"/>
    </row>
    <row r="20" spans="1:9" ht="13.5" customHeight="1" x14ac:dyDescent="0.3">
      <c r="A20" s="18" t="s">
        <v>21</v>
      </c>
      <c r="B20" s="42"/>
      <c r="C20" s="43"/>
      <c r="D20" s="43"/>
      <c r="E20" s="44"/>
      <c r="F20" s="19">
        <v>209</v>
      </c>
      <c r="G20" s="77"/>
      <c r="H20" s="77"/>
      <c r="I20" s="78"/>
    </row>
    <row r="21" spans="1:9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77"/>
      <c r="H21" s="77"/>
      <c r="I21" s="78"/>
    </row>
    <row r="22" spans="1:9" ht="13.5" customHeight="1" x14ac:dyDescent="0.3">
      <c r="A22" s="18" t="s">
        <v>23</v>
      </c>
      <c r="B22" s="42"/>
      <c r="C22" s="43"/>
      <c r="D22" s="43"/>
      <c r="E22" s="44"/>
      <c r="F22" s="19" t="s">
        <v>10</v>
      </c>
      <c r="G22" s="77"/>
      <c r="H22" s="77"/>
      <c r="I22" s="78"/>
    </row>
    <row r="23" spans="1:9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77"/>
      <c r="H23" s="77"/>
      <c r="I23" s="78"/>
    </row>
    <row r="24" spans="1:9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77"/>
      <c r="H24" s="77"/>
      <c r="I24" s="78"/>
    </row>
    <row r="25" spans="1:9" ht="13.5" customHeight="1" thickBot="1" x14ac:dyDescent="0.35">
      <c r="A25" s="59" t="s">
        <v>26</v>
      </c>
      <c r="B25" s="60"/>
      <c r="E25" s="61"/>
      <c r="F25" s="51">
        <v>0</v>
      </c>
      <c r="G25" s="77"/>
      <c r="H25" s="77"/>
      <c r="I25" s="78"/>
    </row>
    <row r="26" spans="1:9" ht="13.5" customHeight="1" thickBot="1" x14ac:dyDescent="0.35">
      <c r="A26" s="62" t="s">
        <v>27</v>
      </c>
      <c r="B26" s="63"/>
      <c r="C26" s="63"/>
      <c r="D26" s="63"/>
      <c r="E26" s="64"/>
      <c r="F26" s="51">
        <v>230</v>
      </c>
      <c r="G26" s="77"/>
      <c r="H26" s="77"/>
      <c r="I26" s="78"/>
    </row>
    <row r="27" spans="1:9" ht="13.5" customHeight="1" x14ac:dyDescent="0.3">
      <c r="A27" s="49" t="s">
        <v>28</v>
      </c>
      <c r="B27"/>
      <c r="E27" s="54" t="s">
        <v>10</v>
      </c>
      <c r="F27" s="18">
        <v>0</v>
      </c>
      <c r="G27" s="77"/>
      <c r="H27" s="77"/>
      <c r="I27" s="78"/>
    </row>
    <row r="28" spans="1:9" ht="13.5" customHeight="1" x14ac:dyDescent="0.3">
      <c r="A28" s="46" t="s">
        <v>29</v>
      </c>
      <c r="B28" s="47"/>
      <c r="C28" s="48">
        <v>219</v>
      </c>
      <c r="D28" s="48">
        <v>665</v>
      </c>
      <c r="E28" s="49" t="s">
        <v>10</v>
      </c>
      <c r="F28" s="19">
        <f>SUM(F9:F18,F20,F21,F25,F24,F23,F22,F26,F27,E28,E27,D28,C28,C18,E23)</f>
        <v>1323</v>
      </c>
      <c r="G28" s="79"/>
      <c r="H28" s="79"/>
      <c r="I28" s="80"/>
    </row>
    <row r="29" spans="1:9" ht="13.5" customHeight="1" x14ac:dyDescent="0.3">
      <c r="A29" s="9" t="s">
        <v>2</v>
      </c>
      <c r="B29" s="73">
        <v>45018</v>
      </c>
      <c r="C29" s="74"/>
      <c r="D29" s="74"/>
      <c r="E29" s="75"/>
      <c r="F29" s="11" t="s">
        <v>3</v>
      </c>
      <c r="G29" s="9" t="s">
        <v>7</v>
      </c>
      <c r="H29" s="9">
        <v>1</v>
      </c>
      <c r="I29" s="9" t="s">
        <v>5</v>
      </c>
    </row>
    <row r="30" spans="1:9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10</v>
      </c>
    </row>
    <row r="31" spans="1:9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9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6" t="s">
        <v>68</v>
      </c>
      <c r="H34" s="77"/>
      <c r="I34" s="78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6"/>
      <c r="H35" s="77"/>
      <c r="I35" s="78"/>
    </row>
    <row r="36" spans="1:9" ht="13.5" customHeight="1" x14ac:dyDescent="0.3">
      <c r="A36" s="14" t="s">
        <v>14</v>
      </c>
      <c r="B36" s="81"/>
      <c r="C36" s="82"/>
      <c r="D36" s="82"/>
      <c r="E36" s="83"/>
      <c r="F36" s="10">
        <v>0</v>
      </c>
      <c r="G36" s="76"/>
      <c r="H36" s="77"/>
      <c r="I36" s="78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77"/>
      <c r="H37" s="77"/>
      <c r="I37" s="78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77"/>
      <c r="H38" s="77"/>
      <c r="I38" s="78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77"/>
      <c r="H39" s="77"/>
      <c r="I39" s="78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77"/>
      <c r="H40" s="77"/>
      <c r="I40" s="78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216</v>
      </c>
      <c r="G41" s="77"/>
      <c r="H41" s="77"/>
      <c r="I41" s="78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77"/>
      <c r="H42" s="77"/>
      <c r="I42" s="78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77"/>
      <c r="H43" s="77"/>
      <c r="I43" s="78"/>
    </row>
    <row r="44" spans="1:9" ht="13.5" customHeight="1" x14ac:dyDescent="0.3">
      <c r="A44" s="18" t="s">
        <v>24</v>
      </c>
      <c r="B44" s="42"/>
      <c r="C44" s="43"/>
      <c r="D44" s="43"/>
      <c r="E44" s="44">
        <v>0</v>
      </c>
      <c r="F44" s="19">
        <v>0</v>
      </c>
      <c r="G44" s="77"/>
      <c r="H44" s="77"/>
      <c r="I44" s="78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77"/>
      <c r="H45" s="77"/>
      <c r="I45" s="78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77"/>
      <c r="H46" s="77"/>
      <c r="I46" s="78"/>
    </row>
    <row r="47" spans="1:9" ht="12" customHeight="1" x14ac:dyDescent="0.3">
      <c r="A47" s="50" t="s">
        <v>27</v>
      </c>
      <c r="B47"/>
      <c r="E47" s="54"/>
      <c r="F47" s="51">
        <v>366</v>
      </c>
      <c r="G47" s="77"/>
      <c r="H47" s="77"/>
      <c r="I47" s="78"/>
    </row>
    <row r="48" spans="1:9" ht="13.5" customHeight="1" x14ac:dyDescent="0.3">
      <c r="A48" s="18" t="s">
        <v>28</v>
      </c>
      <c r="B48"/>
      <c r="E48" s="54" t="s">
        <v>10</v>
      </c>
      <c r="F48" s="18">
        <v>2</v>
      </c>
      <c r="G48" s="77"/>
      <c r="H48" s="77"/>
      <c r="I48" s="78"/>
    </row>
    <row r="49" spans="1:9" ht="12" customHeight="1" x14ac:dyDescent="0.3">
      <c r="A49" s="12" t="s">
        <v>29</v>
      </c>
      <c r="B49" s="36">
        <v>0</v>
      </c>
      <c r="C49" s="13">
        <v>23</v>
      </c>
      <c r="D49" s="13">
        <v>0</v>
      </c>
      <c r="E49" s="18">
        <v>146</v>
      </c>
      <c r="F49" s="23">
        <f>SUM(D49,E49,F30,F36,F31,F32,F33,F34,F35,F38,F41,C39,F39,F44,F48,F45:F46,C49,E44,E48,F47)</f>
        <v>753</v>
      </c>
      <c r="G49" s="79"/>
      <c r="H49" s="79"/>
      <c r="I49" s="80"/>
    </row>
    <row r="50" spans="1:9" ht="13.5" customHeight="1" x14ac:dyDescent="0.3">
      <c r="A50" s="9" t="s">
        <v>2</v>
      </c>
      <c r="B50" s="73">
        <v>45019</v>
      </c>
      <c r="C50" s="74"/>
      <c r="D50" s="74"/>
      <c r="E50" s="75"/>
      <c r="F50" s="11" t="s">
        <v>3</v>
      </c>
      <c r="G50" s="9" t="s">
        <v>7</v>
      </c>
      <c r="H50" s="9">
        <v>1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 t="s">
        <v>10</v>
      </c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6" t="s">
        <v>69</v>
      </c>
      <c r="H55" s="77"/>
      <c r="I55" s="78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6"/>
      <c r="H56" s="77"/>
      <c r="I56" s="78"/>
    </row>
    <row r="57" spans="1:9" ht="13.5" customHeight="1" x14ac:dyDescent="0.3">
      <c r="A57" s="14" t="s">
        <v>14</v>
      </c>
      <c r="B57" s="81"/>
      <c r="C57" s="82"/>
      <c r="D57" s="82"/>
      <c r="E57" s="83"/>
      <c r="F57" s="10">
        <v>0</v>
      </c>
      <c r="G57" s="76"/>
      <c r="H57" s="77"/>
      <c r="I57" s="78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77"/>
      <c r="H58" s="77"/>
      <c r="I58" s="78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77"/>
      <c r="H59" s="77"/>
      <c r="I59" s="78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77"/>
      <c r="H60" s="77"/>
      <c r="I60" s="78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77"/>
      <c r="H61" s="77"/>
      <c r="I61" s="78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199</v>
      </c>
      <c r="G62" s="77"/>
      <c r="H62" s="77"/>
      <c r="I62" s="78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77"/>
      <c r="H63" s="77"/>
      <c r="I63" s="78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 t="s">
        <v>10</v>
      </c>
      <c r="G64" s="77"/>
      <c r="H64" s="77"/>
      <c r="I64" s="78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77"/>
      <c r="H65" s="77"/>
      <c r="I65" s="78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77"/>
      <c r="H66" s="77"/>
      <c r="I66" s="78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77"/>
      <c r="H67" s="77"/>
      <c r="I67" s="78"/>
    </row>
    <row r="68" spans="1:9" ht="12" customHeight="1" x14ac:dyDescent="0.3">
      <c r="A68" s="50" t="s">
        <v>27</v>
      </c>
      <c r="B68"/>
      <c r="E68" s="54"/>
      <c r="F68" s="51">
        <v>356</v>
      </c>
      <c r="G68" s="77"/>
      <c r="H68" s="77"/>
      <c r="I68" s="78"/>
    </row>
    <row r="69" spans="1:9" ht="13.5" customHeight="1" x14ac:dyDescent="0.3">
      <c r="A69" s="18" t="s">
        <v>28</v>
      </c>
      <c r="B69"/>
      <c r="E69" s="54"/>
      <c r="F69" s="18">
        <v>2</v>
      </c>
      <c r="G69" s="77"/>
      <c r="H69" s="77"/>
      <c r="I69" s="78"/>
    </row>
    <row r="70" spans="1:9" ht="12" customHeight="1" x14ac:dyDescent="0.3">
      <c r="A70" s="12" t="s">
        <v>29</v>
      </c>
      <c r="B70" s="36"/>
      <c r="C70" s="13">
        <v>92</v>
      </c>
      <c r="D70" s="13">
        <v>717</v>
      </c>
      <c r="E70" s="18">
        <v>0</v>
      </c>
      <c r="F70" s="23">
        <f>SUM(D70,E70,F51:F57,F59,C60,F60,F62,F69,F65:F67,C70,E65,E69,F68)</f>
        <v>1366</v>
      </c>
      <c r="G70" s="79"/>
      <c r="H70" s="79"/>
      <c r="I70" s="80"/>
    </row>
    <row r="71" spans="1:9" ht="13.5" customHeight="1" x14ac:dyDescent="0.3">
      <c r="A71" s="9" t="s">
        <v>2</v>
      </c>
      <c r="B71" s="73">
        <v>45020</v>
      </c>
      <c r="C71" s="74"/>
      <c r="D71" s="74"/>
      <c r="E71" s="75"/>
      <c r="F71" s="11" t="s">
        <v>3</v>
      </c>
      <c r="G71" s="9" t="s">
        <v>7</v>
      </c>
      <c r="H71" s="9">
        <v>1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10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59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6" t="s">
        <v>70</v>
      </c>
      <c r="H76" s="77"/>
      <c r="I76" s="78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6"/>
      <c r="H77" s="77"/>
      <c r="I77" s="78"/>
    </row>
    <row r="78" spans="1:9" ht="13.5" customHeight="1" x14ac:dyDescent="0.3">
      <c r="A78" s="14" t="s">
        <v>14</v>
      </c>
      <c r="B78" s="81"/>
      <c r="C78" s="82"/>
      <c r="D78" s="82"/>
      <c r="E78" s="83"/>
      <c r="F78" s="10">
        <v>0</v>
      </c>
      <c r="G78" s="76"/>
      <c r="H78" s="77"/>
      <c r="I78" s="78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77"/>
      <c r="H79" s="77"/>
      <c r="I79" s="78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77"/>
      <c r="H80" s="77"/>
      <c r="I80" s="78"/>
    </row>
    <row r="81" spans="1:9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77"/>
      <c r="H81" s="77"/>
      <c r="I81" s="78"/>
    </row>
    <row r="82" spans="1:9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0</v>
      </c>
      <c r="G82" s="77"/>
      <c r="H82" s="77"/>
      <c r="I82" s="78"/>
    </row>
    <row r="83" spans="1:9" ht="13.5" customHeight="1" x14ac:dyDescent="0.3">
      <c r="A83" s="12" t="s">
        <v>21</v>
      </c>
      <c r="B83" s="35"/>
      <c r="C83" s="25"/>
      <c r="D83" s="25"/>
      <c r="E83" s="26"/>
      <c r="F83" s="19">
        <v>202</v>
      </c>
      <c r="G83" s="77"/>
      <c r="H83" s="77"/>
      <c r="I83" s="78"/>
    </row>
    <row r="84" spans="1:9" ht="13.5" customHeight="1" x14ac:dyDescent="0.3">
      <c r="A84" s="18" t="s">
        <v>22</v>
      </c>
      <c r="B84" s="42"/>
      <c r="C84" s="43"/>
      <c r="D84" s="43"/>
      <c r="E84" s="44"/>
      <c r="F84" s="19">
        <v>0</v>
      </c>
      <c r="G84" s="77"/>
      <c r="H84" s="77"/>
      <c r="I84" s="78"/>
    </row>
    <row r="85" spans="1:9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77"/>
      <c r="H85" s="77"/>
      <c r="I85" s="78"/>
    </row>
    <row r="86" spans="1:9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77"/>
      <c r="H86" s="77"/>
      <c r="I86" s="78"/>
    </row>
    <row r="87" spans="1:9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77"/>
      <c r="H87" s="77"/>
      <c r="I87" s="78"/>
    </row>
    <row r="88" spans="1:9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77"/>
      <c r="H88" s="77"/>
      <c r="I88" s="78"/>
    </row>
    <row r="89" spans="1:9" ht="12" customHeight="1" x14ac:dyDescent="0.3">
      <c r="A89" s="50" t="s">
        <v>27</v>
      </c>
      <c r="B89"/>
      <c r="E89" s="54"/>
      <c r="F89" s="18">
        <v>304</v>
      </c>
      <c r="G89" s="77"/>
      <c r="H89" s="77"/>
      <c r="I89" s="78"/>
    </row>
    <row r="90" spans="1:9" ht="13.5" customHeight="1" x14ac:dyDescent="0.3">
      <c r="A90" s="18" t="s">
        <v>28</v>
      </c>
      <c r="B90"/>
      <c r="E90" s="54" t="s">
        <v>10</v>
      </c>
      <c r="F90" s="18">
        <v>3</v>
      </c>
      <c r="G90" s="77"/>
      <c r="H90" s="77"/>
      <c r="I90" s="78"/>
    </row>
    <row r="91" spans="1:9" ht="13.5" customHeight="1" x14ac:dyDescent="0.3">
      <c r="A91" s="12" t="s">
        <v>29</v>
      </c>
      <c r="B91" s="36"/>
      <c r="C91" s="13">
        <v>112</v>
      </c>
      <c r="D91" s="13">
        <v>400</v>
      </c>
      <c r="E91" s="18" t="s">
        <v>10</v>
      </c>
      <c r="F91" s="15">
        <f>SUM(D91,E91,F72,F73,F74,F75,F76,F77,F78,F80,C81,F81,F83,F86:F90,C91,E86,E90,)</f>
        <v>1021</v>
      </c>
      <c r="G91" s="79"/>
      <c r="H91" s="79"/>
      <c r="I91" s="80"/>
    </row>
    <row r="92" spans="1:9" ht="13.5" customHeight="1" x14ac:dyDescent="0.3">
      <c r="A92" s="9" t="s">
        <v>2</v>
      </c>
      <c r="B92" s="84">
        <v>45021</v>
      </c>
      <c r="C92" s="75"/>
      <c r="D92" s="75"/>
      <c r="E92" s="85"/>
      <c r="F92" s="9" t="s">
        <v>3</v>
      </c>
      <c r="G92" s="9" t="s">
        <v>7</v>
      </c>
      <c r="H92" s="9">
        <v>1</v>
      </c>
      <c r="I92" s="9" t="s">
        <v>60</v>
      </c>
    </row>
    <row r="93" spans="1:9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 t="s">
        <v>10</v>
      </c>
    </row>
    <row r="94" spans="1:9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9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9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6" t="s">
        <v>71</v>
      </c>
      <c r="H97" s="77"/>
      <c r="I97" s="78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6"/>
      <c r="H98" s="77"/>
      <c r="I98" s="78"/>
    </row>
    <row r="99" spans="1:9" ht="13.5" customHeight="1" x14ac:dyDescent="0.3">
      <c r="A99" s="14" t="s">
        <v>14</v>
      </c>
      <c r="B99" s="81"/>
      <c r="C99" s="82"/>
      <c r="D99" s="82"/>
      <c r="E99" s="83"/>
      <c r="F99" s="10">
        <v>0</v>
      </c>
      <c r="G99" s="76"/>
      <c r="H99" s="77"/>
      <c r="I99" s="78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77"/>
      <c r="H100" s="77"/>
      <c r="I100" s="78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77"/>
      <c r="H101" s="77"/>
      <c r="I101" s="78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77"/>
      <c r="H102" s="77"/>
      <c r="I102" s="78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77"/>
      <c r="H103" s="77"/>
      <c r="I103" s="78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240</v>
      </c>
      <c r="G104" s="77"/>
      <c r="H104" s="77"/>
      <c r="I104" s="78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77"/>
      <c r="H105" s="77"/>
      <c r="I105" s="78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77"/>
      <c r="H106" s="77"/>
      <c r="I106" s="78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77"/>
      <c r="H107" s="77"/>
      <c r="I107" s="78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77"/>
      <c r="H108" s="77"/>
      <c r="I108" s="78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77"/>
      <c r="H109" s="77"/>
      <c r="I109" s="78"/>
    </row>
    <row r="110" spans="1:9" ht="12" customHeight="1" x14ac:dyDescent="0.3">
      <c r="A110" s="50" t="s">
        <v>27</v>
      </c>
      <c r="B110"/>
      <c r="E110" s="54"/>
      <c r="F110" s="51">
        <v>321</v>
      </c>
      <c r="G110" s="77"/>
      <c r="H110" s="77"/>
      <c r="I110" s="78"/>
    </row>
    <row r="111" spans="1:9" ht="13.5" customHeight="1" x14ac:dyDescent="0.3">
      <c r="A111" s="18" t="s">
        <v>28</v>
      </c>
      <c r="B111"/>
      <c r="E111" s="54"/>
      <c r="F111" s="18">
        <v>0</v>
      </c>
      <c r="G111" s="77"/>
      <c r="H111" s="77"/>
      <c r="I111" s="78"/>
    </row>
    <row r="112" spans="1:9" ht="13.5" customHeight="1" x14ac:dyDescent="0.3">
      <c r="A112" s="12" t="s">
        <v>29</v>
      </c>
      <c r="B112" s="36"/>
      <c r="C112" s="13">
        <v>575</v>
      </c>
      <c r="D112" s="13">
        <v>178</v>
      </c>
      <c r="E112" s="18" t="s">
        <v>10</v>
      </c>
      <c r="F112" s="15">
        <f>SUM(D112,E112,F93:F99,F101,C102,F102,F104,F107:F111,C112,E107,E111,)</f>
        <v>1314</v>
      </c>
      <c r="G112" s="79"/>
      <c r="H112" s="79"/>
      <c r="I112" s="80"/>
    </row>
    <row r="113" spans="1:9" ht="13.5" customHeight="1" x14ac:dyDescent="0.3">
      <c r="A113" s="9" t="s">
        <v>2</v>
      </c>
      <c r="B113" s="84">
        <v>45022</v>
      </c>
      <c r="C113" s="75"/>
      <c r="D113" s="75"/>
      <c r="E113" s="85"/>
      <c r="F113" s="9" t="s">
        <v>3</v>
      </c>
      <c r="G113" s="11" t="s">
        <v>4</v>
      </c>
      <c r="H113" s="9">
        <v>1</v>
      </c>
      <c r="I113" s="9" t="s">
        <v>5</v>
      </c>
    </row>
    <row r="114" spans="1:9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10</v>
      </c>
    </row>
    <row r="115" spans="1:9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9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9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9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6" t="s">
        <v>72</v>
      </c>
      <c r="H118" s="77"/>
      <c r="I118" s="78"/>
    </row>
    <row r="119" spans="1:9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6"/>
      <c r="H119" s="77"/>
      <c r="I119" s="78"/>
    </row>
    <row r="120" spans="1:9" ht="13.5" customHeight="1" x14ac:dyDescent="0.3">
      <c r="A120" s="14" t="s">
        <v>14</v>
      </c>
      <c r="B120" s="81"/>
      <c r="C120" s="82"/>
      <c r="D120" s="82"/>
      <c r="E120" s="83"/>
      <c r="F120" s="10">
        <v>0</v>
      </c>
      <c r="G120" s="76"/>
      <c r="H120" s="77"/>
      <c r="I120" s="78"/>
    </row>
    <row r="121" spans="1:9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77"/>
      <c r="H121" s="77"/>
      <c r="I121" s="78"/>
    </row>
    <row r="122" spans="1:9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77"/>
      <c r="H122" s="77"/>
      <c r="I122" s="78"/>
    </row>
    <row r="123" spans="1:9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77"/>
      <c r="H123" s="77"/>
      <c r="I123" s="78"/>
    </row>
    <row r="124" spans="1:9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77"/>
      <c r="H124" s="77"/>
      <c r="I124" s="78"/>
    </row>
    <row r="125" spans="1:9" ht="13.5" customHeight="1" x14ac:dyDescent="0.3">
      <c r="A125" s="12" t="s">
        <v>21</v>
      </c>
      <c r="B125" s="35"/>
      <c r="C125" s="25"/>
      <c r="D125" s="25"/>
      <c r="E125" s="26"/>
      <c r="F125" s="19">
        <v>211</v>
      </c>
      <c r="G125" s="77"/>
      <c r="H125" s="77"/>
      <c r="I125" s="78"/>
    </row>
    <row r="126" spans="1:9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77"/>
      <c r="H126" s="77"/>
      <c r="I126" s="78"/>
    </row>
    <row r="127" spans="1:9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77"/>
      <c r="H127" s="77"/>
      <c r="I127" s="78"/>
    </row>
    <row r="128" spans="1:9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77"/>
      <c r="H128" s="77"/>
      <c r="I128" s="78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77"/>
      <c r="H129" s="77"/>
      <c r="I129" s="78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77"/>
      <c r="H130" s="77"/>
      <c r="I130" s="78"/>
    </row>
    <row r="131" spans="1:9" ht="12" customHeight="1" x14ac:dyDescent="0.3">
      <c r="A131" s="50" t="s">
        <v>27</v>
      </c>
      <c r="B131"/>
      <c r="E131" s="54"/>
      <c r="F131" s="51">
        <v>463</v>
      </c>
      <c r="G131" s="77"/>
      <c r="H131" s="77"/>
      <c r="I131" s="78"/>
    </row>
    <row r="132" spans="1:9" ht="13.5" customHeight="1" x14ac:dyDescent="0.3">
      <c r="A132" s="18" t="s">
        <v>28</v>
      </c>
      <c r="B132"/>
      <c r="E132" s="54"/>
      <c r="F132" s="18">
        <v>0</v>
      </c>
      <c r="G132" s="77"/>
      <c r="H132" s="77"/>
      <c r="I132" s="78"/>
    </row>
    <row r="133" spans="1:9" ht="13.5" customHeight="1" x14ac:dyDescent="0.3">
      <c r="A133" s="12" t="s">
        <v>29</v>
      </c>
      <c r="B133" s="36"/>
      <c r="C133" s="13">
        <v>98</v>
      </c>
      <c r="D133" s="13">
        <v>1152</v>
      </c>
      <c r="E133" s="18">
        <v>0</v>
      </c>
      <c r="F133" s="15">
        <f>SUM(D133,E133,F114:F120,F122,C123,F123,F125,F128:F132,C133,E128,E132)</f>
        <v>1924</v>
      </c>
      <c r="G133" s="79"/>
      <c r="H133" s="79"/>
      <c r="I133" s="80"/>
    </row>
    <row r="134" spans="1:9" ht="13.5" customHeight="1" x14ac:dyDescent="0.3">
      <c r="A134" s="9" t="s">
        <v>2</v>
      </c>
      <c r="B134" s="73">
        <v>45023</v>
      </c>
      <c r="C134" s="74"/>
      <c r="D134" s="74"/>
      <c r="E134" s="75"/>
      <c r="F134" s="9" t="s">
        <v>3</v>
      </c>
      <c r="G134" s="11" t="s">
        <v>4</v>
      </c>
      <c r="H134" s="9">
        <v>1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10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6" t="s">
        <v>73</v>
      </c>
      <c r="H139" s="77"/>
      <c r="I139" s="78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6"/>
      <c r="H140" s="77"/>
      <c r="I140" s="78"/>
    </row>
    <row r="141" spans="1:9" ht="13.5" customHeight="1" x14ac:dyDescent="0.3">
      <c r="A141" s="14" t="s">
        <v>14</v>
      </c>
      <c r="B141" s="81"/>
      <c r="C141" s="82"/>
      <c r="D141" s="82"/>
      <c r="E141" s="83"/>
      <c r="F141" s="10">
        <v>0</v>
      </c>
      <c r="G141" s="76"/>
      <c r="H141" s="77"/>
      <c r="I141" s="78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77"/>
      <c r="H142" s="77"/>
      <c r="I142" s="78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77"/>
      <c r="H143" s="77"/>
      <c r="I143" s="78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77"/>
      <c r="H144" s="77"/>
      <c r="I144" s="78"/>
    </row>
    <row r="145" spans="1:9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77"/>
      <c r="H145" s="77"/>
      <c r="I145" s="78"/>
    </row>
    <row r="146" spans="1:9" ht="13.5" customHeight="1" x14ac:dyDescent="0.3">
      <c r="A146" s="12" t="s">
        <v>21</v>
      </c>
      <c r="B146" s="35"/>
      <c r="C146" s="25"/>
      <c r="D146" s="25"/>
      <c r="E146" s="26"/>
      <c r="F146" s="19">
        <v>200</v>
      </c>
      <c r="G146" s="77"/>
      <c r="H146" s="77"/>
      <c r="I146" s="78"/>
    </row>
    <row r="147" spans="1:9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77"/>
      <c r="H147" s="77"/>
      <c r="I147" s="78"/>
    </row>
    <row r="148" spans="1:9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77"/>
      <c r="H148" s="77"/>
      <c r="I148" s="78"/>
    </row>
    <row r="149" spans="1:9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77"/>
      <c r="H149" s="77"/>
      <c r="I149" s="78"/>
    </row>
    <row r="150" spans="1:9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77"/>
      <c r="H150" s="77"/>
      <c r="I150" s="78"/>
    </row>
    <row r="151" spans="1:9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77"/>
      <c r="H151" s="77"/>
      <c r="I151" s="78"/>
    </row>
    <row r="152" spans="1:9" ht="12" customHeight="1" x14ac:dyDescent="0.3">
      <c r="A152" s="50" t="s">
        <v>27</v>
      </c>
      <c r="B152"/>
      <c r="E152" s="54"/>
      <c r="F152" s="51">
        <v>349</v>
      </c>
      <c r="G152" s="77"/>
      <c r="H152" s="77"/>
      <c r="I152" s="78"/>
    </row>
    <row r="153" spans="1:9" ht="13.5" customHeight="1" x14ac:dyDescent="0.3">
      <c r="A153" s="18" t="s">
        <v>28</v>
      </c>
      <c r="B153"/>
      <c r="E153" s="54">
        <v>0</v>
      </c>
      <c r="F153" s="18">
        <v>2</v>
      </c>
      <c r="G153" s="77"/>
      <c r="H153" s="77"/>
      <c r="I153" s="78"/>
    </row>
    <row r="154" spans="1:9" ht="13.5" customHeight="1" x14ac:dyDescent="0.3">
      <c r="A154" s="12" t="s">
        <v>29</v>
      </c>
      <c r="B154" s="36"/>
      <c r="C154" s="13">
        <v>778</v>
      </c>
      <c r="D154" s="13">
        <v>665</v>
      </c>
      <c r="E154" s="18" t="s">
        <v>10</v>
      </c>
      <c r="F154" s="15">
        <f>SUM(F135:F151,E149,C144,D154,C154,E153,E154,F152,F153)</f>
        <v>1994</v>
      </c>
      <c r="G154" s="79"/>
      <c r="H154" s="79"/>
      <c r="I154" s="80"/>
    </row>
    <row r="155" spans="1:9" x14ac:dyDescent="0.3">
      <c r="A155" s="9" t="s">
        <v>2</v>
      </c>
      <c r="B155" s="84">
        <v>45024</v>
      </c>
      <c r="C155" s="75"/>
      <c r="D155" s="75"/>
      <c r="E155" s="85"/>
      <c r="F155" s="9" t="s">
        <v>3</v>
      </c>
      <c r="G155" s="11" t="s">
        <v>4</v>
      </c>
      <c r="H155" s="9">
        <v>1</v>
      </c>
      <c r="I155" s="9" t="s">
        <v>5</v>
      </c>
    </row>
    <row r="156" spans="1:9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61</v>
      </c>
      <c r="H156" s="9" t="s">
        <v>10</v>
      </c>
      <c r="I156" s="9" t="s">
        <v>10</v>
      </c>
    </row>
    <row r="157" spans="1:9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9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9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9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6" t="s">
        <v>74</v>
      </c>
      <c r="H160" s="77"/>
      <c r="I160" s="78"/>
    </row>
    <row r="161" spans="1:9" x14ac:dyDescent="0.3">
      <c r="A161" s="12" t="s">
        <v>13</v>
      </c>
      <c r="B161" s="34"/>
      <c r="C161" s="16"/>
      <c r="D161" s="16"/>
      <c r="E161" s="16"/>
      <c r="F161" s="10">
        <v>0</v>
      </c>
      <c r="G161" s="76"/>
      <c r="H161" s="77"/>
      <c r="I161" s="78"/>
    </row>
    <row r="162" spans="1:9" x14ac:dyDescent="0.3">
      <c r="A162" s="14" t="s">
        <v>14</v>
      </c>
      <c r="B162" s="81"/>
      <c r="C162" s="82"/>
      <c r="D162" s="82"/>
      <c r="E162" s="83"/>
      <c r="F162" s="10">
        <v>0</v>
      </c>
      <c r="G162" s="76"/>
      <c r="H162" s="77"/>
      <c r="I162" s="78"/>
    </row>
    <row r="163" spans="1:9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77"/>
      <c r="H163" s="77"/>
      <c r="I163" s="78"/>
    </row>
    <row r="164" spans="1:9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77"/>
      <c r="H164" s="77"/>
      <c r="I164" s="78"/>
    </row>
    <row r="165" spans="1:9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77"/>
      <c r="H165" s="77"/>
      <c r="I165" s="78"/>
    </row>
    <row r="166" spans="1:9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77"/>
      <c r="H166" s="77"/>
      <c r="I166" s="78"/>
    </row>
    <row r="167" spans="1:9" ht="13.5" customHeight="1" x14ac:dyDescent="0.3">
      <c r="A167" s="12" t="s">
        <v>21</v>
      </c>
      <c r="B167" s="35"/>
      <c r="C167" s="25"/>
      <c r="D167" s="25"/>
      <c r="E167" s="26"/>
      <c r="F167" s="19">
        <v>208</v>
      </c>
      <c r="G167" s="77"/>
      <c r="H167" s="77"/>
      <c r="I167" s="78"/>
    </row>
    <row r="168" spans="1:9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77"/>
      <c r="H168" s="77"/>
      <c r="I168" s="78"/>
    </row>
    <row r="169" spans="1:9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77"/>
      <c r="H169" s="77"/>
      <c r="I169" s="78"/>
    </row>
    <row r="170" spans="1:9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77"/>
      <c r="H170" s="77"/>
      <c r="I170" s="78"/>
    </row>
    <row r="171" spans="1:9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77"/>
      <c r="H171" s="77"/>
      <c r="I171" s="78"/>
    </row>
    <row r="172" spans="1:9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77"/>
      <c r="H172" s="77"/>
      <c r="I172" s="78"/>
    </row>
    <row r="173" spans="1:9" ht="12" customHeight="1" x14ac:dyDescent="0.3">
      <c r="A173" s="50" t="s">
        <v>27</v>
      </c>
      <c r="B173"/>
      <c r="E173" s="54"/>
      <c r="F173" s="51">
        <v>268</v>
      </c>
      <c r="G173" s="77"/>
      <c r="H173" s="77"/>
      <c r="I173" s="78"/>
    </row>
    <row r="174" spans="1:9" ht="13.5" customHeight="1" x14ac:dyDescent="0.3">
      <c r="A174" s="18" t="s">
        <v>28</v>
      </c>
      <c r="B174"/>
      <c r="E174" s="54"/>
      <c r="F174" s="18">
        <v>4</v>
      </c>
      <c r="G174" s="77"/>
      <c r="H174" s="77"/>
      <c r="I174" s="78"/>
    </row>
    <row r="175" spans="1:9" ht="13.5" customHeight="1" x14ac:dyDescent="0.3">
      <c r="A175" s="12" t="s">
        <v>29</v>
      </c>
      <c r="B175" s="36"/>
      <c r="C175" s="13">
        <v>468</v>
      </c>
      <c r="D175" s="13">
        <v>602</v>
      </c>
      <c r="E175" s="18" t="s">
        <v>10</v>
      </c>
      <c r="F175" s="15">
        <f>SUM(D175,E175,F156:F162,F164,C165,F165,F167,F170:F174,C175,E170,E174,)</f>
        <v>1550</v>
      </c>
      <c r="G175" s="79"/>
      <c r="H175" s="79"/>
      <c r="I175" s="80"/>
    </row>
    <row r="176" spans="1:9" x14ac:dyDescent="0.3">
      <c r="A176" s="9" t="s">
        <v>2</v>
      </c>
      <c r="B176" s="73">
        <v>45025</v>
      </c>
      <c r="C176" s="74"/>
      <c r="D176" s="74"/>
      <c r="E176" s="75"/>
      <c r="F176" s="9" t="s">
        <v>3</v>
      </c>
      <c r="G176" s="11" t="s">
        <v>4</v>
      </c>
      <c r="H176" s="9">
        <v>1</v>
      </c>
      <c r="I176" s="9" t="s">
        <v>60</v>
      </c>
    </row>
    <row r="177" spans="1:9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/>
    </row>
    <row r="178" spans="1:9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9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9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9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6" t="s">
        <v>75</v>
      </c>
      <c r="H181" s="77"/>
      <c r="I181" s="78"/>
    </row>
    <row r="182" spans="1:9" x14ac:dyDescent="0.3">
      <c r="A182" s="12" t="s">
        <v>13</v>
      </c>
      <c r="B182" s="34"/>
      <c r="C182" s="16"/>
      <c r="D182" s="16"/>
      <c r="E182" s="16"/>
      <c r="F182" s="10">
        <v>0</v>
      </c>
      <c r="G182" s="76"/>
      <c r="H182" s="77"/>
      <c r="I182" s="78"/>
    </row>
    <row r="183" spans="1:9" x14ac:dyDescent="0.3">
      <c r="A183" s="14" t="s">
        <v>14</v>
      </c>
      <c r="B183" s="81"/>
      <c r="C183" s="82"/>
      <c r="D183" s="82"/>
      <c r="E183" s="83"/>
      <c r="F183" s="10">
        <v>0</v>
      </c>
      <c r="G183" s="76"/>
      <c r="H183" s="77"/>
      <c r="I183" s="78"/>
    </row>
    <row r="184" spans="1:9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77"/>
      <c r="H184" s="77"/>
      <c r="I184" s="78"/>
    </row>
    <row r="185" spans="1:9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77"/>
      <c r="H185" s="77"/>
      <c r="I185" s="78"/>
    </row>
    <row r="186" spans="1:9" ht="13.5" customHeight="1" x14ac:dyDescent="0.3">
      <c r="A186" s="12" t="s">
        <v>17</v>
      </c>
      <c r="B186" s="39" t="s">
        <v>18</v>
      </c>
      <c r="C186" s="56">
        <v>0</v>
      </c>
      <c r="D186" s="56"/>
      <c r="E186" s="56" t="s">
        <v>19</v>
      </c>
      <c r="F186" s="45">
        <v>0</v>
      </c>
      <c r="G186" s="77"/>
      <c r="H186" s="77"/>
      <c r="I186" s="78"/>
    </row>
    <row r="187" spans="1:9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77"/>
      <c r="H187" s="77"/>
      <c r="I187" s="78"/>
    </row>
    <row r="188" spans="1:9" ht="13.5" customHeight="1" x14ac:dyDescent="0.3">
      <c r="A188" s="12" t="s">
        <v>21</v>
      </c>
      <c r="B188" s="35"/>
      <c r="C188" s="25"/>
      <c r="D188" s="25"/>
      <c r="E188" s="26"/>
      <c r="F188" s="19">
        <v>207</v>
      </c>
      <c r="G188" s="77"/>
      <c r="H188" s="77"/>
      <c r="I188" s="78"/>
    </row>
    <row r="189" spans="1:9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77"/>
      <c r="H189" s="77"/>
      <c r="I189" s="78"/>
    </row>
    <row r="190" spans="1:9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77"/>
      <c r="H190" s="77"/>
      <c r="I190" s="78"/>
    </row>
    <row r="191" spans="1:9" ht="13.5" customHeight="1" x14ac:dyDescent="0.3">
      <c r="A191" s="18" t="s">
        <v>24</v>
      </c>
      <c r="B191" s="42"/>
      <c r="C191" s="43"/>
      <c r="D191" s="43"/>
      <c r="E191" s="44" t="s">
        <v>10</v>
      </c>
      <c r="F191" s="19">
        <v>0</v>
      </c>
      <c r="G191" s="77"/>
      <c r="H191" s="77"/>
      <c r="I191" s="78"/>
    </row>
    <row r="192" spans="1:9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77"/>
      <c r="H192" s="77"/>
      <c r="I192" s="78"/>
    </row>
    <row r="193" spans="1:9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77"/>
      <c r="H193" s="77"/>
      <c r="I193" s="78"/>
    </row>
    <row r="194" spans="1:9" ht="12" customHeight="1" x14ac:dyDescent="0.3">
      <c r="A194" s="50" t="s">
        <v>27</v>
      </c>
      <c r="B194"/>
      <c r="C194">
        <v>0</v>
      </c>
      <c r="E194" s="54"/>
      <c r="F194" s="51">
        <v>128</v>
      </c>
      <c r="G194" s="77"/>
      <c r="H194" s="77"/>
      <c r="I194" s="78"/>
    </row>
    <row r="195" spans="1:9" ht="13.5" customHeight="1" x14ac:dyDescent="0.3">
      <c r="A195" s="18" t="s">
        <v>28</v>
      </c>
      <c r="B195"/>
      <c r="E195" s="54"/>
      <c r="F195" s="18">
        <v>2</v>
      </c>
      <c r="G195" s="77"/>
      <c r="H195" s="77"/>
      <c r="I195" s="78"/>
    </row>
    <row r="196" spans="1:9" x14ac:dyDescent="0.3">
      <c r="A196" s="12" t="s">
        <v>29</v>
      </c>
      <c r="B196" s="36"/>
      <c r="C196" s="13">
        <v>19</v>
      </c>
      <c r="D196" s="13"/>
      <c r="E196" s="18">
        <v>149</v>
      </c>
      <c r="F196" s="15">
        <f>SUM(F177,F186,F178,F179,F180,F181,F182,F183,F184,F185,F188,F189,F190,F191,F192,F193,F194,F195,E196,E195,D196,C196,E191,C186)</f>
        <v>505</v>
      </c>
      <c r="G196" s="79"/>
      <c r="H196" s="79"/>
      <c r="I196" s="80"/>
    </row>
    <row r="197" spans="1:9" x14ac:dyDescent="0.3">
      <c r="A197" s="9" t="s">
        <v>2</v>
      </c>
      <c r="B197" s="73">
        <v>45026</v>
      </c>
      <c r="C197" s="74"/>
      <c r="D197" s="74"/>
      <c r="E197" s="75"/>
      <c r="F197" s="9" t="s">
        <v>3</v>
      </c>
      <c r="G197" s="11" t="s">
        <v>4</v>
      </c>
      <c r="H197" s="9">
        <v>1</v>
      </c>
      <c r="I197" s="9" t="s">
        <v>5</v>
      </c>
    </row>
    <row r="198" spans="1:9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10</v>
      </c>
    </row>
    <row r="199" spans="1:9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9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9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9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6" t="s">
        <v>76</v>
      </c>
      <c r="H202" s="77"/>
      <c r="I202" s="78"/>
    </row>
    <row r="203" spans="1:9" x14ac:dyDescent="0.3">
      <c r="A203" s="12" t="s">
        <v>13</v>
      </c>
      <c r="B203" s="34"/>
      <c r="C203" s="16"/>
      <c r="D203" s="16"/>
      <c r="E203" s="16"/>
      <c r="F203" s="10">
        <v>0</v>
      </c>
      <c r="G203" s="76"/>
      <c r="H203" s="77"/>
      <c r="I203" s="78"/>
    </row>
    <row r="204" spans="1:9" x14ac:dyDescent="0.3">
      <c r="A204" s="14" t="s">
        <v>14</v>
      </c>
      <c r="B204" s="81"/>
      <c r="C204" s="82"/>
      <c r="D204" s="82"/>
      <c r="E204" s="83"/>
      <c r="F204" s="10">
        <v>0</v>
      </c>
      <c r="G204" s="76"/>
      <c r="H204" s="77"/>
      <c r="I204" s="78"/>
    </row>
    <row r="205" spans="1:9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77"/>
      <c r="H205" s="77"/>
      <c r="I205" s="78"/>
    </row>
    <row r="206" spans="1:9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77"/>
      <c r="H206" s="77"/>
      <c r="I206" s="78"/>
    </row>
    <row r="207" spans="1:9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77"/>
      <c r="H207" s="77"/>
      <c r="I207" s="78"/>
    </row>
    <row r="208" spans="1:9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77"/>
      <c r="H208" s="77"/>
      <c r="I208" s="78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198</v>
      </c>
      <c r="G209" s="77"/>
      <c r="H209" s="77"/>
      <c r="I209" s="78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77"/>
      <c r="H210" s="77"/>
      <c r="I210" s="78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77"/>
      <c r="H211" s="77"/>
      <c r="I211" s="78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77"/>
      <c r="H212" s="77"/>
      <c r="I212" s="78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77"/>
      <c r="H213" s="77"/>
      <c r="I213" s="78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77"/>
      <c r="H214" s="77"/>
      <c r="I214" s="78"/>
    </row>
    <row r="215" spans="1:9" ht="12" customHeight="1" x14ac:dyDescent="0.3">
      <c r="A215" s="50" t="s">
        <v>27</v>
      </c>
      <c r="B215"/>
      <c r="E215" s="54"/>
      <c r="F215" s="51">
        <v>254</v>
      </c>
      <c r="G215" s="77"/>
      <c r="H215" s="77"/>
      <c r="I215" s="78"/>
    </row>
    <row r="216" spans="1:9" ht="13.5" customHeight="1" x14ac:dyDescent="0.3">
      <c r="A216" s="18" t="s">
        <v>28</v>
      </c>
      <c r="B216"/>
      <c r="E216" s="54"/>
      <c r="F216" s="18">
        <v>2</v>
      </c>
      <c r="G216" s="77"/>
      <c r="H216" s="77"/>
      <c r="I216" s="78"/>
    </row>
    <row r="217" spans="1:9" x14ac:dyDescent="0.3">
      <c r="A217" s="12" t="s">
        <v>29</v>
      </c>
      <c r="B217" s="36"/>
      <c r="C217" s="13">
        <v>797</v>
      </c>
      <c r="D217" s="13">
        <v>619</v>
      </c>
      <c r="E217" s="18">
        <v>0</v>
      </c>
      <c r="F217" s="15">
        <f>SUM(D217,E217,F198:F204,F206,C207,F207,F209,F212:F216,C217,E212,E216,)</f>
        <v>1870</v>
      </c>
      <c r="G217" s="79"/>
      <c r="H217" s="79"/>
      <c r="I217" s="80"/>
    </row>
    <row r="218" spans="1:9" x14ac:dyDescent="0.3">
      <c r="A218" s="9" t="s">
        <v>2</v>
      </c>
      <c r="B218" s="73">
        <v>45027</v>
      </c>
      <c r="C218" s="74"/>
      <c r="D218" s="74"/>
      <c r="E218" s="75"/>
      <c r="F218" s="9" t="s">
        <v>3</v>
      </c>
      <c r="G218" s="11" t="s">
        <v>4</v>
      </c>
      <c r="H218" s="9">
        <v>1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 t="s">
        <v>10</v>
      </c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6" t="s">
        <v>77</v>
      </c>
      <c r="H223" s="77"/>
      <c r="I223" s="78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6"/>
      <c r="H224" s="77"/>
      <c r="I224" s="78"/>
    </row>
    <row r="225" spans="1:9" x14ac:dyDescent="0.3">
      <c r="A225" s="14" t="s">
        <v>14</v>
      </c>
      <c r="B225" s="81"/>
      <c r="C225" s="82"/>
      <c r="D225" s="82"/>
      <c r="E225" s="83"/>
      <c r="F225" s="10">
        <v>0</v>
      </c>
      <c r="G225" s="76"/>
      <c r="H225" s="77"/>
      <c r="I225" s="78"/>
    </row>
    <row r="226" spans="1:9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77"/>
      <c r="H226" s="77"/>
      <c r="I226" s="78"/>
    </row>
    <row r="227" spans="1:9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77"/>
      <c r="H227" s="77"/>
      <c r="I227" s="78"/>
    </row>
    <row r="228" spans="1:9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77"/>
      <c r="H228" s="77"/>
      <c r="I228" s="78"/>
    </row>
    <row r="229" spans="1:9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77"/>
      <c r="H229" s="77"/>
      <c r="I229" s="78"/>
    </row>
    <row r="230" spans="1:9" ht="13.5" customHeight="1" x14ac:dyDescent="0.3">
      <c r="A230" s="12" t="s">
        <v>21</v>
      </c>
      <c r="B230" s="35"/>
      <c r="C230" s="25"/>
      <c r="D230" s="25"/>
      <c r="E230" s="26"/>
      <c r="F230" s="19">
        <v>213</v>
      </c>
      <c r="G230" s="77"/>
      <c r="H230" s="77"/>
      <c r="I230" s="78"/>
    </row>
    <row r="231" spans="1:9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77"/>
      <c r="H231" s="77"/>
      <c r="I231" s="78"/>
    </row>
    <row r="232" spans="1:9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77"/>
      <c r="H232" s="77"/>
      <c r="I232" s="78"/>
    </row>
    <row r="233" spans="1:9" ht="13.5" customHeight="1" x14ac:dyDescent="0.3">
      <c r="A233" s="18" t="s">
        <v>24</v>
      </c>
      <c r="B233" s="42"/>
      <c r="C233" s="43"/>
      <c r="D233" s="43"/>
      <c r="E233" s="44" t="s">
        <v>10</v>
      </c>
      <c r="F233" s="19">
        <v>0</v>
      </c>
      <c r="G233" s="77"/>
      <c r="H233" s="77"/>
      <c r="I233" s="78"/>
    </row>
    <row r="234" spans="1:9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77"/>
      <c r="H234" s="77"/>
      <c r="I234" s="78"/>
    </row>
    <row r="235" spans="1:9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77"/>
      <c r="H235" s="77"/>
      <c r="I235" s="78"/>
    </row>
    <row r="236" spans="1:9" ht="12" customHeight="1" x14ac:dyDescent="0.3">
      <c r="A236" s="50" t="s">
        <v>27</v>
      </c>
      <c r="B236"/>
      <c r="E236" s="54"/>
      <c r="F236" s="51">
        <v>404</v>
      </c>
      <c r="G236" s="77"/>
      <c r="H236" s="77"/>
      <c r="I236" s="78"/>
    </row>
    <row r="237" spans="1:9" ht="13.5" customHeight="1" x14ac:dyDescent="0.3">
      <c r="A237" s="18" t="s">
        <v>28</v>
      </c>
      <c r="B237"/>
      <c r="E237" s="54" t="s">
        <v>10</v>
      </c>
      <c r="F237" s="18">
        <v>2</v>
      </c>
      <c r="G237" s="77"/>
      <c r="H237" s="77"/>
      <c r="I237" s="78"/>
    </row>
    <row r="238" spans="1:9" x14ac:dyDescent="0.3">
      <c r="A238" s="12" t="s">
        <v>29</v>
      </c>
      <c r="B238" s="36">
        <v>0</v>
      </c>
      <c r="C238" s="13">
        <v>43</v>
      </c>
      <c r="D238" s="13">
        <v>241</v>
      </c>
      <c r="E238" s="18" t="s">
        <v>10</v>
      </c>
      <c r="F238" s="15">
        <f>SUM(D238,E238,F219:F225,F227,C228,F228,F230,F233:F237,C238,E233,E237)</f>
        <v>903</v>
      </c>
      <c r="G238" s="79"/>
      <c r="H238" s="79"/>
      <c r="I238" s="80"/>
    </row>
    <row r="239" spans="1:9" x14ac:dyDescent="0.3">
      <c r="A239" s="9" t="s">
        <v>2</v>
      </c>
      <c r="B239" s="73">
        <v>45028</v>
      </c>
      <c r="C239" s="74"/>
      <c r="D239" s="74"/>
      <c r="E239" s="75"/>
      <c r="F239" s="9" t="s">
        <v>3</v>
      </c>
      <c r="G239" s="11" t="s">
        <v>4</v>
      </c>
      <c r="H239" s="9">
        <v>1</v>
      </c>
      <c r="I239" s="9" t="s">
        <v>5</v>
      </c>
    </row>
    <row r="240" spans="1:9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 t="s">
        <v>10</v>
      </c>
      <c r="I240" s="9" t="s">
        <v>10</v>
      </c>
    </row>
    <row r="241" spans="1:9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9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9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9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6" t="s">
        <v>78</v>
      </c>
      <c r="H244" s="77"/>
      <c r="I244" s="78"/>
    </row>
    <row r="245" spans="1:9" x14ac:dyDescent="0.3">
      <c r="A245" s="12" t="s">
        <v>13</v>
      </c>
      <c r="B245" s="34"/>
      <c r="C245" s="16"/>
      <c r="D245" s="16"/>
      <c r="E245" s="16"/>
      <c r="F245" s="10">
        <v>0</v>
      </c>
      <c r="G245" s="76"/>
      <c r="H245" s="77"/>
      <c r="I245" s="78"/>
    </row>
    <row r="246" spans="1:9" x14ac:dyDescent="0.3">
      <c r="A246" s="14" t="s">
        <v>14</v>
      </c>
      <c r="B246" s="81"/>
      <c r="C246" s="82"/>
      <c r="D246" s="82"/>
      <c r="E246" s="83"/>
      <c r="F246" s="10">
        <v>0</v>
      </c>
      <c r="G246" s="76"/>
      <c r="H246" s="77"/>
      <c r="I246" s="78"/>
    </row>
    <row r="247" spans="1:9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77"/>
      <c r="H247" s="77"/>
      <c r="I247" s="78"/>
    </row>
    <row r="248" spans="1:9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77"/>
      <c r="H248" s="77"/>
      <c r="I248" s="78"/>
    </row>
    <row r="249" spans="1:9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77"/>
      <c r="H249" s="77"/>
      <c r="I249" s="78"/>
    </row>
    <row r="250" spans="1:9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1</v>
      </c>
      <c r="G250" s="77"/>
      <c r="H250" s="77"/>
      <c r="I250" s="78"/>
    </row>
    <row r="251" spans="1:9" ht="13.5" customHeight="1" x14ac:dyDescent="0.3">
      <c r="A251" s="12" t="s">
        <v>21</v>
      </c>
      <c r="B251" s="35"/>
      <c r="C251" s="25"/>
      <c r="D251" s="25"/>
      <c r="E251" s="26"/>
      <c r="F251" s="19">
        <v>269</v>
      </c>
      <c r="G251" s="77"/>
      <c r="H251" s="77"/>
      <c r="I251" s="78"/>
    </row>
    <row r="252" spans="1:9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77"/>
      <c r="H252" s="77"/>
      <c r="I252" s="78"/>
    </row>
    <row r="253" spans="1:9" ht="13.5" customHeight="1" x14ac:dyDescent="0.3">
      <c r="A253" s="18" t="s">
        <v>23</v>
      </c>
      <c r="B253" s="42"/>
      <c r="C253" s="43"/>
      <c r="D253" s="43"/>
      <c r="E253" s="44"/>
      <c r="F253" s="19">
        <v>1</v>
      </c>
      <c r="G253" s="77"/>
      <c r="H253" s="77"/>
      <c r="I253" s="78"/>
    </row>
    <row r="254" spans="1:9" ht="13.5" customHeight="1" x14ac:dyDescent="0.3">
      <c r="A254" s="18" t="s">
        <v>24</v>
      </c>
      <c r="B254" s="42"/>
      <c r="C254" s="43"/>
      <c r="D254" s="43"/>
      <c r="E254" s="44" t="s">
        <v>10</v>
      </c>
      <c r="F254" s="19">
        <v>0</v>
      </c>
      <c r="G254" s="77"/>
      <c r="H254" s="77"/>
      <c r="I254" s="78"/>
    </row>
    <row r="255" spans="1:9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77"/>
      <c r="H255" s="77"/>
      <c r="I255" s="78"/>
    </row>
    <row r="256" spans="1:9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77"/>
      <c r="H256" s="77"/>
      <c r="I256" s="78"/>
    </row>
    <row r="257" spans="1:9" ht="12" customHeight="1" x14ac:dyDescent="0.3">
      <c r="A257" s="50" t="s">
        <v>27</v>
      </c>
      <c r="B257"/>
      <c r="E257" s="54"/>
      <c r="F257" s="51">
        <v>488</v>
      </c>
      <c r="G257" s="77"/>
      <c r="H257" s="77"/>
      <c r="I257" s="78"/>
    </row>
    <row r="258" spans="1:9" ht="13.5" customHeight="1" x14ac:dyDescent="0.3">
      <c r="A258" s="18" t="s">
        <v>28</v>
      </c>
      <c r="B258"/>
      <c r="E258" s="54"/>
      <c r="F258" s="18">
        <v>3</v>
      </c>
      <c r="G258" s="77"/>
      <c r="H258" s="77"/>
      <c r="I258" s="78"/>
    </row>
    <row r="259" spans="1:9" x14ac:dyDescent="0.3">
      <c r="A259" s="12" t="s">
        <v>29</v>
      </c>
      <c r="B259" s="36"/>
      <c r="C259" s="13">
        <v>709</v>
      </c>
      <c r="D259" s="13">
        <v>689</v>
      </c>
      <c r="E259" s="18" t="s">
        <v>10</v>
      </c>
      <c r="F259" s="15">
        <f>SUM(D259,E259,F240:F246,F248,C249,F249,F251,F254:F258,C259,E254,E258)</f>
        <v>2158</v>
      </c>
      <c r="G259" s="79"/>
      <c r="H259" s="79"/>
      <c r="I259" s="80"/>
    </row>
    <row r="260" spans="1:9" x14ac:dyDescent="0.3">
      <c r="A260" s="9" t="s">
        <v>2</v>
      </c>
      <c r="B260" s="73">
        <v>45029</v>
      </c>
      <c r="C260" s="74"/>
      <c r="D260" s="74"/>
      <c r="E260" s="75"/>
      <c r="F260" s="9" t="s">
        <v>3</v>
      </c>
      <c r="G260" s="11" t="s">
        <v>4</v>
      </c>
      <c r="H260" s="9">
        <v>1</v>
      </c>
      <c r="I260" s="9" t="s">
        <v>60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10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6" t="s">
        <v>79</v>
      </c>
      <c r="H265" s="77"/>
      <c r="I265" s="78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6"/>
      <c r="H266" s="77"/>
      <c r="I266" s="78"/>
    </row>
    <row r="267" spans="1:9" x14ac:dyDescent="0.3">
      <c r="A267" s="14" t="s">
        <v>14</v>
      </c>
      <c r="B267" s="81"/>
      <c r="C267" s="82"/>
      <c r="D267" s="82"/>
      <c r="E267" s="83"/>
      <c r="F267" s="10">
        <v>0</v>
      </c>
      <c r="G267" s="76"/>
      <c r="H267" s="77"/>
      <c r="I267" s="78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77"/>
      <c r="H268" s="77"/>
      <c r="I268" s="78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77"/>
      <c r="H269" s="77"/>
      <c r="I269" s="78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77"/>
      <c r="H270" s="77"/>
      <c r="I270" s="78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77"/>
      <c r="H271" s="77"/>
      <c r="I271" s="78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213</v>
      </c>
      <c r="G272" s="77"/>
      <c r="H272" s="77"/>
      <c r="I272" s="78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77"/>
      <c r="H273" s="77"/>
      <c r="I273" s="78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77"/>
      <c r="H274" s="77"/>
      <c r="I274" s="78"/>
    </row>
    <row r="275" spans="1:9" ht="13.5" customHeight="1" x14ac:dyDescent="0.3">
      <c r="A275" s="18" t="s">
        <v>24</v>
      </c>
      <c r="B275" s="42"/>
      <c r="C275" s="43"/>
      <c r="D275" s="43"/>
      <c r="E275" s="44" t="s">
        <v>10</v>
      </c>
      <c r="F275" s="19">
        <v>0</v>
      </c>
      <c r="G275" s="77"/>
      <c r="H275" s="77"/>
      <c r="I275" s="78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77"/>
      <c r="H276" s="77"/>
      <c r="I276" s="78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77"/>
      <c r="H277" s="77"/>
      <c r="I277" s="78"/>
    </row>
    <row r="278" spans="1:9" ht="12" customHeight="1" x14ac:dyDescent="0.3">
      <c r="A278" s="50" t="s">
        <v>27</v>
      </c>
      <c r="B278"/>
      <c r="E278" s="54"/>
      <c r="F278" s="51">
        <v>346</v>
      </c>
      <c r="G278" s="77"/>
      <c r="H278" s="77"/>
      <c r="I278" s="78"/>
    </row>
    <row r="279" spans="1:9" ht="13.5" customHeight="1" x14ac:dyDescent="0.3">
      <c r="A279" s="18" t="s">
        <v>28</v>
      </c>
      <c r="B279"/>
      <c r="E279" s="54"/>
      <c r="F279" s="18">
        <v>2</v>
      </c>
      <c r="G279" s="77"/>
      <c r="H279" s="77"/>
      <c r="I279" s="78"/>
    </row>
    <row r="280" spans="1:9" x14ac:dyDescent="0.3">
      <c r="A280" s="12" t="s">
        <v>29</v>
      </c>
      <c r="B280" s="36"/>
      <c r="C280" s="13">
        <v>557</v>
      </c>
      <c r="D280" s="13">
        <v>639</v>
      </c>
      <c r="E280" s="18">
        <v>0</v>
      </c>
      <c r="F280" s="15">
        <f>SUM(D280,E280,F261:F267,F269,C270,F270,F272,F275:F279,F271,C280,E275,E279)</f>
        <v>1757</v>
      </c>
      <c r="G280" s="79"/>
      <c r="H280" s="79"/>
      <c r="I280" s="80"/>
    </row>
    <row r="281" spans="1:9" x14ac:dyDescent="0.3">
      <c r="A281" s="9" t="s">
        <v>2</v>
      </c>
      <c r="B281" s="73">
        <v>45030</v>
      </c>
      <c r="C281" s="74"/>
      <c r="D281" s="74"/>
      <c r="E281" s="75"/>
      <c r="F281" s="9" t="s">
        <v>3</v>
      </c>
      <c r="G281" s="11" t="s">
        <v>56</v>
      </c>
      <c r="H281" s="9">
        <v>1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 t="s">
        <v>10</v>
      </c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6" t="s">
        <v>80</v>
      </c>
      <c r="H286" s="77"/>
      <c r="I286" s="78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6"/>
      <c r="H287" s="77"/>
      <c r="I287" s="78"/>
    </row>
    <row r="288" spans="1:9" x14ac:dyDescent="0.3">
      <c r="A288" s="14" t="s">
        <v>14</v>
      </c>
      <c r="B288" s="81"/>
      <c r="C288" s="82"/>
      <c r="D288" s="82"/>
      <c r="E288" s="83"/>
      <c r="F288" s="10">
        <v>0</v>
      </c>
      <c r="G288" s="76"/>
      <c r="H288" s="77"/>
      <c r="I288" s="78"/>
    </row>
    <row r="289" spans="1:9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77"/>
      <c r="H289" s="77"/>
      <c r="I289" s="78"/>
    </row>
    <row r="290" spans="1:9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77"/>
      <c r="H290" s="77"/>
      <c r="I290" s="78"/>
    </row>
    <row r="291" spans="1:9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77"/>
      <c r="H291" s="77"/>
      <c r="I291" s="78"/>
    </row>
    <row r="292" spans="1:9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0</v>
      </c>
      <c r="G292" s="77"/>
      <c r="H292" s="77"/>
      <c r="I292" s="78"/>
    </row>
    <row r="293" spans="1:9" ht="13.5" customHeight="1" x14ac:dyDescent="0.3">
      <c r="A293" s="12" t="s">
        <v>21</v>
      </c>
      <c r="B293" s="35"/>
      <c r="C293" s="25"/>
      <c r="D293" s="25"/>
      <c r="E293" s="26"/>
      <c r="F293" s="19">
        <v>201</v>
      </c>
      <c r="G293" s="77"/>
      <c r="H293" s="77"/>
      <c r="I293" s="78"/>
    </row>
    <row r="294" spans="1:9" ht="13.5" customHeight="1" x14ac:dyDescent="0.3">
      <c r="A294" s="18" t="s">
        <v>22</v>
      </c>
      <c r="B294" s="42"/>
      <c r="C294" s="43"/>
      <c r="D294" s="43"/>
      <c r="E294" s="44"/>
      <c r="F294" s="19">
        <v>0</v>
      </c>
      <c r="G294" s="77"/>
      <c r="H294" s="77"/>
      <c r="I294" s="78"/>
    </row>
    <row r="295" spans="1:9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77"/>
      <c r="H295" s="77"/>
      <c r="I295" s="78"/>
    </row>
    <row r="296" spans="1:9" ht="13.5" customHeight="1" x14ac:dyDescent="0.3">
      <c r="A296" s="18" t="s">
        <v>24</v>
      </c>
      <c r="B296" s="42"/>
      <c r="C296" s="43"/>
      <c r="D296" s="43"/>
      <c r="E296" s="44" t="s">
        <v>10</v>
      </c>
      <c r="F296" s="19">
        <v>1</v>
      </c>
      <c r="G296" s="77"/>
      <c r="H296" s="77"/>
      <c r="I296" s="78"/>
    </row>
    <row r="297" spans="1:9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77"/>
      <c r="H297" s="77"/>
      <c r="I297" s="78"/>
    </row>
    <row r="298" spans="1:9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77"/>
      <c r="H298" s="77"/>
      <c r="I298" s="78"/>
    </row>
    <row r="299" spans="1:9" ht="12" customHeight="1" x14ac:dyDescent="0.3">
      <c r="A299" s="50" t="s">
        <v>27</v>
      </c>
      <c r="B299"/>
      <c r="E299" s="54"/>
      <c r="F299" s="51">
        <v>330</v>
      </c>
      <c r="G299" s="77"/>
      <c r="H299" s="77"/>
      <c r="I299" s="78"/>
    </row>
    <row r="300" spans="1:9" ht="13.5" customHeight="1" x14ac:dyDescent="0.3">
      <c r="A300" s="18" t="s">
        <v>28</v>
      </c>
      <c r="B300"/>
      <c r="E300" s="54">
        <v>0</v>
      </c>
      <c r="F300" s="18">
        <v>2</v>
      </c>
      <c r="G300" s="77"/>
      <c r="H300" s="77"/>
      <c r="I300" s="78"/>
    </row>
    <row r="301" spans="1:9" x14ac:dyDescent="0.3">
      <c r="A301" s="12" t="s">
        <v>29</v>
      </c>
      <c r="B301" s="36"/>
      <c r="C301" s="13">
        <v>403</v>
      </c>
      <c r="D301" s="13">
        <v>1090</v>
      </c>
      <c r="E301" s="18">
        <v>0</v>
      </c>
      <c r="F301" s="15">
        <f>SUM(F282:F291,F293:F300,E300,E301,D301,C301,E296,D291,C291)</f>
        <v>2027</v>
      </c>
      <c r="G301" s="79"/>
      <c r="H301" s="79"/>
      <c r="I301" s="80"/>
    </row>
    <row r="302" spans="1:9" x14ac:dyDescent="0.3">
      <c r="A302" s="9" t="s">
        <v>2</v>
      </c>
      <c r="B302" s="84">
        <v>45031</v>
      </c>
      <c r="C302" s="75"/>
      <c r="D302" s="75"/>
      <c r="E302" s="85"/>
      <c r="F302" s="11"/>
      <c r="G302" s="11" t="s">
        <v>4</v>
      </c>
      <c r="H302" s="9">
        <v>1</v>
      </c>
      <c r="I302" s="9" t="s">
        <v>5</v>
      </c>
    </row>
    <row r="303" spans="1:9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 t="s">
        <v>10</v>
      </c>
    </row>
    <row r="304" spans="1:9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6" t="s">
        <v>81</v>
      </c>
      <c r="H307" s="77"/>
      <c r="I307" s="78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6"/>
      <c r="H308" s="77"/>
      <c r="I308" s="78"/>
    </row>
    <row r="309" spans="1:9" x14ac:dyDescent="0.3">
      <c r="A309" s="14" t="s">
        <v>14</v>
      </c>
      <c r="B309" s="81"/>
      <c r="C309" s="82"/>
      <c r="D309" s="82"/>
      <c r="E309" s="83"/>
      <c r="F309" s="10">
        <v>0</v>
      </c>
      <c r="G309" s="76"/>
      <c r="H309" s="77"/>
      <c r="I309" s="78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77"/>
      <c r="H310" s="77"/>
      <c r="I310" s="78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77"/>
      <c r="H311" s="77"/>
      <c r="I311" s="78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77"/>
      <c r="H312" s="77"/>
      <c r="I312" s="78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77"/>
      <c r="H313" s="77"/>
      <c r="I313" s="78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211</v>
      </c>
      <c r="G314" s="77"/>
      <c r="H314" s="77"/>
      <c r="I314" s="78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77"/>
      <c r="H315" s="77"/>
      <c r="I315" s="78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77"/>
      <c r="H316" s="77"/>
      <c r="I316" s="78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77"/>
      <c r="H317" s="77"/>
      <c r="I317" s="78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77"/>
      <c r="H318" s="77"/>
      <c r="I318" s="78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77"/>
      <c r="H319" s="77"/>
      <c r="I319" s="78"/>
    </row>
    <row r="320" spans="1:9" ht="12" customHeight="1" x14ac:dyDescent="0.3">
      <c r="A320" s="50" t="s">
        <v>27</v>
      </c>
      <c r="B320"/>
      <c r="E320" s="54"/>
      <c r="F320" s="51">
        <v>247</v>
      </c>
      <c r="G320" s="77"/>
      <c r="H320" s="77"/>
      <c r="I320" s="78"/>
    </row>
    <row r="321" spans="1:9" ht="13.5" customHeight="1" x14ac:dyDescent="0.3">
      <c r="A321" s="18" t="s">
        <v>28</v>
      </c>
      <c r="B321"/>
      <c r="E321" s="54"/>
      <c r="F321" s="18">
        <v>0</v>
      </c>
      <c r="G321" s="77"/>
      <c r="H321" s="77"/>
      <c r="I321" s="78"/>
    </row>
    <row r="322" spans="1:9" x14ac:dyDescent="0.3">
      <c r="A322" s="12" t="s">
        <v>29</v>
      </c>
      <c r="B322" s="36"/>
      <c r="C322" s="13">
        <v>225</v>
      </c>
      <c r="D322" s="13">
        <v>894</v>
      </c>
      <c r="E322" s="18" t="s">
        <v>10</v>
      </c>
      <c r="F322" s="15">
        <f>SUM(D322,E322,F303:F309,F311,C312,F312,F314,F317:F321,C322,E317,E321)</f>
        <v>1577</v>
      </c>
      <c r="G322" s="79"/>
      <c r="H322" s="79"/>
      <c r="I322" s="80"/>
    </row>
    <row r="323" spans="1:9" x14ac:dyDescent="0.3">
      <c r="A323" s="9" t="s">
        <v>2</v>
      </c>
      <c r="B323" s="84">
        <v>45032</v>
      </c>
      <c r="C323" s="75"/>
      <c r="D323" s="75"/>
      <c r="E323" s="85"/>
      <c r="F323" s="11" t="s">
        <v>3</v>
      </c>
      <c r="G323" s="11" t="s">
        <v>4</v>
      </c>
      <c r="H323" s="9">
        <v>1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 t="s">
        <v>10</v>
      </c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6" t="s">
        <v>82</v>
      </c>
      <c r="H328" s="77"/>
      <c r="I328" s="78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6"/>
      <c r="H329" s="77"/>
      <c r="I329" s="78"/>
    </row>
    <row r="330" spans="1:9" x14ac:dyDescent="0.3">
      <c r="A330" s="14" t="s">
        <v>14</v>
      </c>
      <c r="B330" s="81"/>
      <c r="C330" s="82"/>
      <c r="D330" s="82"/>
      <c r="E330" s="83"/>
      <c r="F330" s="10">
        <v>0</v>
      </c>
      <c r="G330" s="76"/>
      <c r="H330" s="77"/>
      <c r="I330" s="78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77"/>
      <c r="H331" s="77"/>
      <c r="I331" s="78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77"/>
      <c r="H332" s="77"/>
      <c r="I332" s="78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77"/>
      <c r="H333" s="77"/>
      <c r="I333" s="78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77"/>
      <c r="H334" s="77"/>
      <c r="I334" s="78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200</v>
      </c>
      <c r="G335" s="77"/>
      <c r="H335" s="77"/>
      <c r="I335" s="78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77"/>
      <c r="H336" s="77"/>
      <c r="I336" s="78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77"/>
      <c r="H337" s="77"/>
      <c r="I337" s="78"/>
    </row>
    <row r="338" spans="1:9" ht="13.5" customHeight="1" x14ac:dyDescent="0.3">
      <c r="A338" s="18" t="s">
        <v>24</v>
      </c>
      <c r="B338" s="42"/>
      <c r="C338" s="43"/>
      <c r="D338" s="43"/>
      <c r="E338" s="44" t="s">
        <v>10</v>
      </c>
      <c r="F338" s="19">
        <v>0</v>
      </c>
      <c r="G338" s="77"/>
      <c r="H338" s="77"/>
      <c r="I338" s="78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77"/>
      <c r="H339" s="77"/>
      <c r="I339" s="78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77"/>
      <c r="H340" s="77"/>
      <c r="I340" s="78"/>
    </row>
    <row r="341" spans="1:9" ht="12" customHeight="1" x14ac:dyDescent="0.3">
      <c r="A341" s="50" t="s">
        <v>27</v>
      </c>
      <c r="B341"/>
      <c r="E341" s="54"/>
      <c r="F341" s="51">
        <v>288</v>
      </c>
      <c r="G341" s="77"/>
      <c r="H341" s="77"/>
      <c r="I341" s="78"/>
    </row>
    <row r="342" spans="1:9" ht="13.5" customHeight="1" x14ac:dyDescent="0.3">
      <c r="A342" s="18" t="s">
        <v>28</v>
      </c>
      <c r="B342"/>
      <c r="E342" s="54">
        <v>0</v>
      </c>
      <c r="F342" s="18">
        <v>2</v>
      </c>
      <c r="G342" s="77"/>
      <c r="H342" s="77"/>
      <c r="I342" s="78"/>
    </row>
    <row r="343" spans="1:9" x14ac:dyDescent="0.3">
      <c r="A343" s="12" t="s">
        <v>29</v>
      </c>
      <c r="B343" s="36"/>
      <c r="C343" s="13">
        <v>93</v>
      </c>
      <c r="D343" s="13">
        <v>0</v>
      </c>
      <c r="E343" s="18">
        <v>227</v>
      </c>
      <c r="F343" s="15">
        <f>SUM(C343,D343,E343,E342,F342,F341,F340,F339,F338,F335,F333,C333,E338,F332,F330,F329,F328,F327,F326,F325,F324)</f>
        <v>810</v>
      </c>
      <c r="G343" s="79"/>
      <c r="H343" s="79"/>
      <c r="I343" s="80"/>
    </row>
    <row r="344" spans="1:9" x14ac:dyDescent="0.3">
      <c r="A344" s="9" t="s">
        <v>2</v>
      </c>
      <c r="B344" s="73">
        <v>45033</v>
      </c>
      <c r="C344" s="75"/>
      <c r="D344" s="75"/>
      <c r="E344" s="75"/>
      <c r="F344" s="11" t="s">
        <v>3</v>
      </c>
      <c r="G344" s="11" t="s">
        <v>4</v>
      </c>
      <c r="H344" s="9">
        <v>1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10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6" t="s">
        <v>83</v>
      </c>
      <c r="H349" s="77"/>
      <c r="I349" s="78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6"/>
      <c r="H350" s="77"/>
      <c r="I350" s="78"/>
    </row>
    <row r="351" spans="1:9" x14ac:dyDescent="0.3">
      <c r="A351" s="14" t="s">
        <v>14</v>
      </c>
      <c r="B351" s="81"/>
      <c r="C351" s="82"/>
      <c r="D351" s="82"/>
      <c r="E351" s="83"/>
      <c r="F351" s="10">
        <v>0</v>
      </c>
      <c r="G351" s="76"/>
      <c r="H351" s="77"/>
      <c r="I351" s="78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77"/>
      <c r="H352" s="77"/>
      <c r="I352" s="78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77"/>
      <c r="H353" s="77"/>
      <c r="I353" s="78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77"/>
      <c r="H354" s="77"/>
      <c r="I354" s="78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77"/>
      <c r="H355" s="77"/>
      <c r="I355" s="78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191</v>
      </c>
      <c r="G356" s="77"/>
      <c r="H356" s="77"/>
      <c r="I356" s="78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77"/>
      <c r="H357" s="77"/>
      <c r="I357" s="78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77"/>
      <c r="H358" s="77"/>
      <c r="I358" s="78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77"/>
      <c r="H359" s="77"/>
      <c r="I359" s="78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77"/>
      <c r="H360" s="77"/>
      <c r="I360" s="78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77"/>
      <c r="H361" s="77"/>
      <c r="I361" s="78"/>
    </row>
    <row r="362" spans="1:9" ht="12" customHeight="1" x14ac:dyDescent="0.3">
      <c r="A362" s="50" t="s">
        <v>27</v>
      </c>
      <c r="B362"/>
      <c r="E362" s="54"/>
      <c r="F362" s="51">
        <v>355</v>
      </c>
      <c r="G362" s="77"/>
      <c r="H362" s="77"/>
      <c r="I362" s="78"/>
    </row>
    <row r="363" spans="1:9" ht="13.5" customHeight="1" x14ac:dyDescent="0.3">
      <c r="A363" s="18" t="s">
        <v>28</v>
      </c>
      <c r="B363"/>
      <c r="E363" s="54">
        <v>0</v>
      </c>
      <c r="F363" s="18">
        <v>4</v>
      </c>
      <c r="G363" s="77"/>
      <c r="H363" s="77"/>
      <c r="I363" s="78"/>
    </row>
    <row r="364" spans="1:9" x14ac:dyDescent="0.3">
      <c r="A364" s="12" t="s">
        <v>29</v>
      </c>
      <c r="B364" s="36"/>
      <c r="C364" s="13">
        <v>476</v>
      </c>
      <c r="D364" s="13">
        <v>808</v>
      </c>
      <c r="E364" s="18">
        <v>0</v>
      </c>
      <c r="F364" s="19">
        <f>SUM(D364,F345:F351,F353,C354,F354,F356,E364,F359:F363,C364, E359,E363)</f>
        <v>1834</v>
      </c>
      <c r="G364" s="79"/>
      <c r="H364" s="79"/>
      <c r="I364" s="80"/>
    </row>
    <row r="365" spans="1:9" x14ac:dyDescent="0.3">
      <c r="A365" s="9" t="s">
        <v>2</v>
      </c>
      <c r="B365" s="73">
        <v>45034</v>
      </c>
      <c r="C365" s="74"/>
      <c r="D365" s="74"/>
      <c r="E365" s="75"/>
      <c r="F365" s="9" t="s">
        <v>3</v>
      </c>
      <c r="G365" s="11" t="s">
        <v>4</v>
      </c>
      <c r="H365" s="9">
        <v>1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10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9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9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6" t="s">
        <v>84</v>
      </c>
      <c r="H370" s="77"/>
      <c r="I370" s="78"/>
    </row>
    <row r="371" spans="1:9" x14ac:dyDescent="0.3">
      <c r="A371" s="12" t="s">
        <v>13</v>
      </c>
      <c r="B371" s="34"/>
      <c r="C371" s="16"/>
      <c r="D371" s="16"/>
      <c r="E371" s="16"/>
      <c r="F371" s="10">
        <v>0</v>
      </c>
      <c r="G371" s="76"/>
      <c r="H371" s="77"/>
      <c r="I371" s="78"/>
    </row>
    <row r="372" spans="1:9" x14ac:dyDescent="0.3">
      <c r="A372" s="14" t="s">
        <v>14</v>
      </c>
      <c r="B372" s="81"/>
      <c r="C372" s="82"/>
      <c r="D372" s="82"/>
      <c r="E372" s="83"/>
      <c r="F372" s="10">
        <v>0</v>
      </c>
      <c r="G372" s="76"/>
      <c r="H372" s="77"/>
      <c r="I372" s="78"/>
    </row>
    <row r="373" spans="1:9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77"/>
      <c r="H373" s="77"/>
      <c r="I373" s="78"/>
    </row>
    <row r="374" spans="1:9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77"/>
      <c r="H374" s="77"/>
      <c r="I374" s="78"/>
    </row>
    <row r="375" spans="1:9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/>
      <c r="G375" s="77"/>
      <c r="H375" s="77"/>
      <c r="I375" s="78"/>
    </row>
    <row r="376" spans="1:9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0</v>
      </c>
      <c r="G376" s="77"/>
      <c r="H376" s="77"/>
      <c r="I376" s="78"/>
    </row>
    <row r="377" spans="1:9" ht="13.5" customHeight="1" x14ac:dyDescent="0.3">
      <c r="A377" s="12" t="s">
        <v>21</v>
      </c>
      <c r="B377" s="35"/>
      <c r="C377" s="25"/>
      <c r="D377" s="25"/>
      <c r="E377" s="26"/>
      <c r="F377" s="19">
        <v>190</v>
      </c>
      <c r="G377" s="77"/>
      <c r="H377" s="77"/>
      <c r="I377" s="78"/>
    </row>
    <row r="378" spans="1:9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77"/>
      <c r="H378" s="77"/>
      <c r="I378" s="78"/>
    </row>
    <row r="379" spans="1:9" ht="13.5" customHeight="1" x14ac:dyDescent="0.3">
      <c r="A379" s="18" t="s">
        <v>23</v>
      </c>
      <c r="B379" s="42"/>
      <c r="C379" s="43"/>
      <c r="D379" s="43"/>
      <c r="E379" s="44"/>
      <c r="F379" s="19">
        <v>0</v>
      </c>
      <c r="G379" s="77"/>
      <c r="H379" s="77"/>
      <c r="I379" s="78"/>
    </row>
    <row r="380" spans="1:9" ht="13.5" customHeight="1" x14ac:dyDescent="0.3">
      <c r="A380" s="18" t="s">
        <v>24</v>
      </c>
      <c r="B380" s="42"/>
      <c r="C380" s="43"/>
      <c r="D380" s="43"/>
      <c r="E380" s="44" t="s">
        <v>10</v>
      </c>
      <c r="F380" s="19">
        <v>0</v>
      </c>
      <c r="G380" s="77"/>
      <c r="H380" s="77"/>
      <c r="I380" s="78"/>
    </row>
    <row r="381" spans="1:9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77"/>
      <c r="H381" s="77"/>
      <c r="I381" s="78"/>
    </row>
    <row r="382" spans="1:9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77"/>
      <c r="H382" s="77"/>
      <c r="I382" s="78"/>
    </row>
    <row r="383" spans="1:9" ht="12" customHeight="1" x14ac:dyDescent="0.3">
      <c r="A383" s="50" t="s">
        <v>27</v>
      </c>
      <c r="B383"/>
      <c r="E383" s="54"/>
      <c r="F383" s="51">
        <v>451</v>
      </c>
      <c r="G383" s="77"/>
      <c r="H383" s="77"/>
      <c r="I383" s="78"/>
    </row>
    <row r="384" spans="1:9" ht="13.5" customHeight="1" x14ac:dyDescent="0.3">
      <c r="A384" s="18" t="s">
        <v>28</v>
      </c>
      <c r="B384"/>
      <c r="E384" s="54" t="s">
        <v>10</v>
      </c>
      <c r="F384" s="18">
        <v>2</v>
      </c>
      <c r="G384" s="77"/>
      <c r="H384" s="77"/>
      <c r="I384" s="78"/>
    </row>
    <row r="385" spans="1:9" x14ac:dyDescent="0.3">
      <c r="A385" s="101" t="s">
        <v>29</v>
      </c>
      <c r="B385" s="102"/>
      <c r="C385" s="13">
        <v>396</v>
      </c>
      <c r="D385" s="13">
        <v>640</v>
      </c>
      <c r="E385" s="65" t="s">
        <v>10</v>
      </c>
      <c r="F385" s="19">
        <f>SUM(F366:F377,F380:F384,C385:E385,E384,E380,D375,C375)</f>
        <v>1679</v>
      </c>
      <c r="G385" s="79"/>
      <c r="H385" s="79"/>
      <c r="I385" s="80"/>
    </row>
    <row r="386" spans="1:9" x14ac:dyDescent="0.3">
      <c r="A386" s="9" t="s">
        <v>2</v>
      </c>
      <c r="B386" s="73">
        <v>45035</v>
      </c>
      <c r="C386" s="74"/>
      <c r="D386" s="74"/>
      <c r="E386" s="75"/>
      <c r="F386" s="11" t="s">
        <v>3</v>
      </c>
      <c r="G386" s="11" t="s">
        <v>4</v>
      </c>
      <c r="H386" s="9">
        <v>1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10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6" t="s">
        <v>85</v>
      </c>
      <c r="H391" s="77"/>
      <c r="I391" s="78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6"/>
      <c r="H392" s="77"/>
      <c r="I392" s="78"/>
    </row>
    <row r="393" spans="1:9" x14ac:dyDescent="0.3">
      <c r="A393" s="14" t="s">
        <v>14</v>
      </c>
      <c r="B393" s="81"/>
      <c r="C393" s="82"/>
      <c r="D393" s="82"/>
      <c r="E393" s="83"/>
      <c r="F393" s="10">
        <v>0</v>
      </c>
      <c r="G393" s="76"/>
      <c r="H393" s="77"/>
      <c r="I393" s="78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77"/>
      <c r="H394" s="77"/>
      <c r="I394" s="78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77"/>
      <c r="H395" s="77"/>
      <c r="I395" s="78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77"/>
      <c r="H396" s="77"/>
      <c r="I396" s="78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77"/>
      <c r="H397" s="77"/>
      <c r="I397" s="78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193</v>
      </c>
      <c r="G398" s="77"/>
      <c r="H398" s="77"/>
      <c r="I398" s="78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77"/>
      <c r="H399" s="77"/>
      <c r="I399" s="78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77"/>
      <c r="H400" s="77"/>
      <c r="I400" s="78"/>
    </row>
    <row r="401" spans="1:9" ht="13.5" customHeight="1" x14ac:dyDescent="0.3">
      <c r="A401" s="18" t="s">
        <v>24</v>
      </c>
      <c r="B401" s="42"/>
      <c r="C401" s="43"/>
      <c r="D401" s="43"/>
      <c r="E401" s="44" t="s">
        <v>10</v>
      </c>
      <c r="F401" s="19">
        <v>0</v>
      </c>
      <c r="G401" s="77"/>
      <c r="H401" s="77"/>
      <c r="I401" s="78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77"/>
      <c r="H402" s="77"/>
      <c r="I402" s="78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77"/>
      <c r="H403" s="77"/>
      <c r="I403" s="78"/>
    </row>
    <row r="404" spans="1:9" ht="12" customHeight="1" x14ac:dyDescent="0.3">
      <c r="A404" s="50" t="s">
        <v>27</v>
      </c>
      <c r="B404"/>
      <c r="E404" s="54"/>
      <c r="F404" s="51">
        <v>497</v>
      </c>
      <c r="G404" s="77"/>
      <c r="H404" s="77"/>
      <c r="I404" s="78"/>
    </row>
    <row r="405" spans="1:9" ht="13.5" customHeight="1" x14ac:dyDescent="0.3">
      <c r="A405" s="18" t="s">
        <v>28</v>
      </c>
      <c r="B405"/>
      <c r="E405" s="54"/>
      <c r="F405" s="18">
        <v>2</v>
      </c>
      <c r="G405" s="77"/>
      <c r="H405" s="77"/>
      <c r="I405" s="78"/>
    </row>
    <row r="406" spans="1:9" x14ac:dyDescent="0.3">
      <c r="A406" s="12" t="s">
        <v>29</v>
      </c>
      <c r="B406" s="36"/>
      <c r="C406" s="13">
        <v>231</v>
      </c>
      <c r="D406" s="13">
        <v>225</v>
      </c>
      <c r="E406" s="18">
        <v>0</v>
      </c>
      <c r="F406" s="15">
        <f>SUM(D406,F387:F393,F395,C396,F396,F398,E406,F401:F405,C406,E401,E405)</f>
        <v>1148</v>
      </c>
      <c r="G406" s="79"/>
      <c r="H406" s="79"/>
      <c r="I406" s="80"/>
    </row>
    <row r="407" spans="1:9" x14ac:dyDescent="0.3">
      <c r="A407" s="9" t="s">
        <v>2</v>
      </c>
      <c r="B407" s="73">
        <v>45036</v>
      </c>
      <c r="C407" s="74"/>
      <c r="D407" s="74"/>
      <c r="E407" s="75"/>
      <c r="F407" s="9" t="s">
        <v>3</v>
      </c>
      <c r="G407" s="67" t="s">
        <v>4</v>
      </c>
      <c r="H407" s="22">
        <v>1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/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6" t="s">
        <v>86</v>
      </c>
      <c r="H412" s="77"/>
      <c r="I412" s="78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6"/>
      <c r="H413" s="77"/>
      <c r="I413" s="78"/>
    </row>
    <row r="414" spans="1:9" x14ac:dyDescent="0.3">
      <c r="A414" s="14" t="s">
        <v>14</v>
      </c>
      <c r="B414" s="81"/>
      <c r="C414" s="82"/>
      <c r="D414" s="82"/>
      <c r="E414" s="83"/>
      <c r="F414" s="10">
        <v>0</v>
      </c>
      <c r="G414" s="76"/>
      <c r="H414" s="77"/>
      <c r="I414" s="78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77"/>
      <c r="H415" s="77"/>
      <c r="I415" s="78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77"/>
      <c r="H416" s="77"/>
      <c r="I416" s="78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77"/>
      <c r="H417" s="77"/>
      <c r="I417" s="78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77"/>
      <c r="H418" s="77"/>
      <c r="I418" s="78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192</v>
      </c>
      <c r="G419" s="77"/>
      <c r="H419" s="77"/>
      <c r="I419" s="78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77"/>
      <c r="H420" s="77"/>
      <c r="I420" s="78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77"/>
      <c r="H421" s="77"/>
      <c r="I421" s="78"/>
    </row>
    <row r="422" spans="1:9" ht="13.5" customHeight="1" x14ac:dyDescent="0.3">
      <c r="A422" s="18" t="s">
        <v>24</v>
      </c>
      <c r="B422" s="42"/>
      <c r="C422" s="43"/>
      <c r="D422" s="43"/>
      <c r="E422" s="44" t="s">
        <v>10</v>
      </c>
      <c r="F422" s="19">
        <v>0</v>
      </c>
      <c r="G422" s="77"/>
      <c r="H422" s="77"/>
      <c r="I422" s="78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77"/>
      <c r="H423" s="77"/>
      <c r="I423" s="78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77"/>
      <c r="H424" s="77"/>
      <c r="I424" s="78"/>
    </row>
    <row r="425" spans="1:9" ht="12" customHeight="1" x14ac:dyDescent="0.3">
      <c r="A425" s="50" t="s">
        <v>27</v>
      </c>
      <c r="B425"/>
      <c r="E425" s="54"/>
      <c r="F425" s="51">
        <v>318</v>
      </c>
      <c r="G425" s="77"/>
      <c r="H425" s="77"/>
      <c r="I425" s="78"/>
    </row>
    <row r="426" spans="1:9" ht="13.5" customHeight="1" x14ac:dyDescent="0.3">
      <c r="A426" s="18" t="s">
        <v>28</v>
      </c>
      <c r="B426"/>
      <c r="E426" s="54" t="s">
        <v>10</v>
      </c>
      <c r="F426" s="18">
        <v>3</v>
      </c>
      <c r="G426" s="77"/>
      <c r="H426" s="77"/>
      <c r="I426" s="78"/>
    </row>
    <row r="427" spans="1:9" x14ac:dyDescent="0.3">
      <c r="A427" s="12" t="s">
        <v>29</v>
      </c>
      <c r="B427" s="36"/>
      <c r="C427" s="13">
        <v>452</v>
      </c>
      <c r="D427" s="13">
        <v>242</v>
      </c>
      <c r="E427" s="18" t="s">
        <v>10</v>
      </c>
      <c r="F427" s="15">
        <f>SUM(D427,F408:F414,F416,C417,F417,F419,E427,F422:F426,C427,E422,E426)</f>
        <v>1207</v>
      </c>
      <c r="G427" s="79"/>
      <c r="H427" s="79"/>
      <c r="I427" s="80"/>
    </row>
    <row r="428" spans="1:9" x14ac:dyDescent="0.3">
      <c r="A428" s="9" t="s">
        <v>2</v>
      </c>
      <c r="B428" s="84">
        <v>45037</v>
      </c>
      <c r="C428" s="75"/>
      <c r="D428" s="75"/>
      <c r="E428" s="85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6" t="s">
        <v>87</v>
      </c>
      <c r="H433" s="77"/>
      <c r="I433" s="78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6"/>
      <c r="H434" s="77"/>
      <c r="I434" s="78"/>
    </row>
    <row r="435" spans="1:9" x14ac:dyDescent="0.3">
      <c r="A435" s="14" t="s">
        <v>14</v>
      </c>
      <c r="B435" s="81"/>
      <c r="C435" s="82"/>
      <c r="D435" s="82"/>
      <c r="E435" s="83"/>
      <c r="F435" s="10">
        <v>0</v>
      </c>
      <c r="G435" s="76"/>
      <c r="H435" s="77"/>
      <c r="I435" s="78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77"/>
      <c r="H436" s="77"/>
      <c r="I436" s="78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77"/>
      <c r="H437" s="77"/>
      <c r="I437" s="78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77"/>
      <c r="H438" s="77"/>
      <c r="I438" s="78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v>230</v>
      </c>
      <c r="G439" s="77"/>
      <c r="H439" s="77"/>
      <c r="I439" s="78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0</v>
      </c>
      <c r="G440" s="77"/>
      <c r="H440" s="77"/>
      <c r="I440" s="78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77"/>
      <c r="H441" s="77"/>
      <c r="I441" s="78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77"/>
      <c r="H442" s="77"/>
      <c r="I442" s="78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77"/>
      <c r="H443" s="77"/>
      <c r="I443" s="78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77"/>
      <c r="H444" s="77"/>
      <c r="I444" s="78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77"/>
      <c r="H445" s="77"/>
      <c r="I445" s="78"/>
    </row>
    <row r="446" spans="1:9" ht="12" customHeight="1" x14ac:dyDescent="0.3">
      <c r="A446" s="50" t="s">
        <v>27</v>
      </c>
      <c r="B446"/>
      <c r="E446" s="54"/>
      <c r="F446" s="51">
        <v>245</v>
      </c>
      <c r="G446" s="77"/>
      <c r="H446" s="77"/>
      <c r="I446" s="78"/>
    </row>
    <row r="447" spans="1:9" ht="13.5" customHeight="1" x14ac:dyDescent="0.3">
      <c r="A447" s="18" t="s">
        <v>28</v>
      </c>
      <c r="B447"/>
      <c r="E447" s="54">
        <v>0</v>
      </c>
      <c r="F447" s="18">
        <v>3</v>
      </c>
      <c r="G447" s="77"/>
      <c r="H447" s="77"/>
      <c r="I447" s="78"/>
    </row>
    <row r="448" spans="1:9" x14ac:dyDescent="0.3">
      <c r="A448" s="12" t="s">
        <v>29</v>
      </c>
      <c r="B448" s="36"/>
      <c r="C448" s="13">
        <v>77</v>
      </c>
      <c r="D448" s="13">
        <v>703</v>
      </c>
      <c r="E448" s="18">
        <v>0</v>
      </c>
      <c r="F448" s="15">
        <f>SUM(D448,F429:F435,F437,C438,F438,F440,E448,F443:F447,C448, E443,E447)</f>
        <v>1028</v>
      </c>
      <c r="G448" s="79"/>
      <c r="H448" s="79"/>
      <c r="I448" s="80"/>
    </row>
    <row r="449" spans="1:9" x14ac:dyDescent="0.3">
      <c r="A449" s="9" t="s">
        <v>2</v>
      </c>
      <c r="B449" s="73">
        <v>45038</v>
      </c>
      <c r="C449" s="74"/>
      <c r="D449" s="74"/>
      <c r="E449" s="75"/>
      <c r="F449" s="9" t="s">
        <v>3</v>
      </c>
      <c r="G449" s="11" t="s">
        <v>4</v>
      </c>
      <c r="H449" s="9">
        <v>1</v>
      </c>
      <c r="I449" s="9" t="s">
        <v>5</v>
      </c>
    </row>
    <row r="450" spans="1:9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 t="s">
        <v>10</v>
      </c>
      <c r="I450" s="9" t="s">
        <v>10</v>
      </c>
    </row>
    <row r="451" spans="1:9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9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9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9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6" t="s">
        <v>88</v>
      </c>
      <c r="H454" s="77"/>
      <c r="I454" s="78"/>
    </row>
    <row r="455" spans="1:9" x14ac:dyDescent="0.3">
      <c r="A455" s="12" t="s">
        <v>13</v>
      </c>
      <c r="B455" s="34"/>
      <c r="C455" s="16"/>
      <c r="D455" s="16"/>
      <c r="E455" s="16"/>
      <c r="F455" s="10">
        <v>0</v>
      </c>
      <c r="G455" s="76"/>
      <c r="H455" s="77"/>
      <c r="I455" s="78"/>
    </row>
    <row r="456" spans="1:9" x14ac:dyDescent="0.3">
      <c r="A456" s="14" t="s">
        <v>14</v>
      </c>
      <c r="B456" s="81"/>
      <c r="C456" s="82"/>
      <c r="D456" s="82"/>
      <c r="E456" s="83"/>
      <c r="F456" s="10">
        <v>0</v>
      </c>
      <c r="G456" s="76"/>
      <c r="H456" s="77"/>
      <c r="I456" s="78"/>
    </row>
    <row r="457" spans="1:9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77"/>
      <c r="H457" s="77"/>
      <c r="I457" s="78"/>
    </row>
    <row r="458" spans="1:9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77"/>
      <c r="H458" s="77"/>
      <c r="I458" s="78"/>
    </row>
    <row r="459" spans="1:9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77"/>
      <c r="H459" s="77"/>
      <c r="I459" s="78"/>
    </row>
    <row r="460" spans="1:9" ht="13.5" customHeight="1" x14ac:dyDescent="0.3">
      <c r="A460" s="12" t="s">
        <v>20</v>
      </c>
      <c r="B460" s="35"/>
      <c r="C460" s="25"/>
      <c r="D460" s="25"/>
      <c r="E460" s="26"/>
      <c r="F460" s="45">
        <f>SUM(F462,F463)</f>
        <v>0</v>
      </c>
      <c r="G460" s="77"/>
      <c r="H460" s="77"/>
      <c r="I460" s="78"/>
    </row>
    <row r="461" spans="1:9" ht="13.5" customHeight="1" x14ac:dyDescent="0.3">
      <c r="A461" s="12" t="s">
        <v>21</v>
      </c>
      <c r="B461" s="35"/>
      <c r="C461" s="25"/>
      <c r="D461" s="25"/>
      <c r="E461" s="26"/>
      <c r="F461" s="19">
        <v>196</v>
      </c>
      <c r="G461" s="77"/>
      <c r="H461" s="77"/>
      <c r="I461" s="78"/>
    </row>
    <row r="462" spans="1:9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77"/>
      <c r="H462" s="77"/>
      <c r="I462" s="78"/>
    </row>
    <row r="463" spans="1:9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77"/>
      <c r="H463" s="77"/>
      <c r="I463" s="78"/>
    </row>
    <row r="464" spans="1:9" ht="13.5" customHeight="1" x14ac:dyDescent="0.3">
      <c r="A464" s="18" t="s">
        <v>24</v>
      </c>
      <c r="B464" s="42"/>
      <c r="C464" s="43"/>
      <c r="D464" s="43"/>
      <c r="E464" s="44" t="s">
        <v>10</v>
      </c>
      <c r="F464" s="19">
        <v>0</v>
      </c>
      <c r="G464" s="77"/>
      <c r="H464" s="77"/>
      <c r="I464" s="78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77"/>
      <c r="H465" s="77"/>
      <c r="I465" s="78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77"/>
      <c r="H466" s="77"/>
      <c r="I466" s="78"/>
    </row>
    <row r="467" spans="1:9" ht="12" customHeight="1" x14ac:dyDescent="0.3">
      <c r="A467" s="50" t="s">
        <v>27</v>
      </c>
      <c r="B467"/>
      <c r="E467" s="54"/>
      <c r="F467" s="51">
        <v>221</v>
      </c>
      <c r="G467" s="77"/>
      <c r="H467" s="77"/>
      <c r="I467" s="78"/>
    </row>
    <row r="468" spans="1:9" ht="13.5" customHeight="1" x14ac:dyDescent="0.3">
      <c r="A468" s="18" t="s">
        <v>28</v>
      </c>
      <c r="B468"/>
      <c r="E468" s="54"/>
      <c r="F468" s="18">
        <v>3</v>
      </c>
      <c r="G468" s="77"/>
      <c r="H468" s="77"/>
      <c r="I468" s="78"/>
    </row>
    <row r="469" spans="1:9" x14ac:dyDescent="0.3">
      <c r="A469" s="12" t="s">
        <v>29</v>
      </c>
      <c r="B469" s="36"/>
      <c r="C469" s="13">
        <v>309</v>
      </c>
      <c r="D469" s="13">
        <v>456</v>
      </c>
      <c r="E469" s="18" t="s">
        <v>10</v>
      </c>
      <c r="F469" s="23">
        <f>SUM(D469,F450:F456,F458,C459,F459,F461,E469,F464:F468,C469, E464,E468)</f>
        <v>1185</v>
      </c>
      <c r="G469" s="79"/>
      <c r="H469" s="79"/>
      <c r="I469" s="80"/>
    </row>
    <row r="470" spans="1:9" x14ac:dyDescent="0.3">
      <c r="A470" s="9" t="s">
        <v>2</v>
      </c>
      <c r="B470" s="73">
        <v>45008</v>
      </c>
      <c r="C470" s="74"/>
      <c r="D470" s="74"/>
      <c r="E470" s="75"/>
      <c r="F470" s="9" t="s">
        <v>3</v>
      </c>
      <c r="G470" s="11" t="s">
        <v>4</v>
      </c>
      <c r="H470" s="9">
        <v>1</v>
      </c>
      <c r="I470" s="9" t="s">
        <v>60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10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6" t="s">
        <v>89</v>
      </c>
      <c r="H475" s="77"/>
      <c r="I475" s="78"/>
    </row>
    <row r="476" spans="1:9" x14ac:dyDescent="0.3">
      <c r="A476" s="12" t="s">
        <v>13</v>
      </c>
      <c r="B476" s="34"/>
      <c r="C476" s="16"/>
      <c r="D476" s="16"/>
      <c r="E476" s="16"/>
      <c r="F476" s="10">
        <v>0</v>
      </c>
      <c r="G476" s="76"/>
      <c r="H476" s="77"/>
      <c r="I476" s="78"/>
    </row>
    <row r="477" spans="1:9" x14ac:dyDescent="0.3">
      <c r="A477" s="14" t="s">
        <v>14</v>
      </c>
      <c r="B477" s="81"/>
      <c r="C477" s="82"/>
      <c r="D477" s="82"/>
      <c r="E477" s="83"/>
      <c r="F477" s="10">
        <v>0</v>
      </c>
      <c r="G477" s="76"/>
      <c r="H477" s="77"/>
      <c r="I477" s="78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77"/>
      <c r="H478" s="77"/>
      <c r="I478" s="78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77"/>
      <c r="H479" s="77"/>
      <c r="I479" s="78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77"/>
      <c r="H480" s="77"/>
      <c r="I480" s="78"/>
    </row>
    <row r="481" spans="1:9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0</v>
      </c>
      <c r="G481" s="77"/>
      <c r="H481" s="77"/>
      <c r="I481" s="78"/>
    </row>
    <row r="482" spans="1:9" ht="13.5" customHeight="1" x14ac:dyDescent="0.3">
      <c r="A482" s="12" t="s">
        <v>21</v>
      </c>
      <c r="B482" s="35"/>
      <c r="C482" s="25"/>
      <c r="D482" s="25"/>
      <c r="E482" s="26" t="s">
        <v>57</v>
      </c>
      <c r="F482" s="19">
        <v>183</v>
      </c>
      <c r="G482" s="77"/>
      <c r="H482" s="77"/>
      <c r="I482" s="78"/>
    </row>
    <row r="483" spans="1:9" ht="13.5" customHeight="1" x14ac:dyDescent="0.3">
      <c r="A483" s="18" t="s">
        <v>22</v>
      </c>
      <c r="B483" s="42"/>
      <c r="C483" s="43"/>
      <c r="D483" s="43"/>
      <c r="E483" s="44"/>
      <c r="F483" s="19">
        <v>0</v>
      </c>
      <c r="G483" s="77"/>
      <c r="H483" s="77"/>
      <c r="I483" s="78"/>
    </row>
    <row r="484" spans="1:9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77"/>
      <c r="H484" s="77"/>
      <c r="I484" s="78"/>
    </row>
    <row r="485" spans="1:9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77"/>
      <c r="H485" s="77"/>
      <c r="I485" s="78"/>
    </row>
    <row r="486" spans="1:9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77"/>
      <c r="H486" s="77"/>
      <c r="I486" s="78"/>
    </row>
    <row r="487" spans="1:9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77"/>
      <c r="H487" s="77"/>
      <c r="I487" s="78"/>
    </row>
    <row r="488" spans="1:9" ht="12" customHeight="1" x14ac:dyDescent="0.3">
      <c r="A488" s="50" t="s">
        <v>27</v>
      </c>
      <c r="B488"/>
      <c r="E488" s="54"/>
      <c r="F488" s="51">
        <v>750</v>
      </c>
      <c r="G488" s="77"/>
      <c r="H488" s="77"/>
      <c r="I488" s="78"/>
    </row>
    <row r="489" spans="1:9" ht="13.5" customHeight="1" x14ac:dyDescent="0.3">
      <c r="A489" s="18" t="s">
        <v>28</v>
      </c>
      <c r="B489"/>
      <c r="E489" s="54"/>
      <c r="F489" s="18">
        <v>2</v>
      </c>
      <c r="G489" s="77"/>
      <c r="H489" s="77"/>
      <c r="I489" s="78"/>
    </row>
    <row r="490" spans="1:9" x14ac:dyDescent="0.3">
      <c r="A490" s="12" t="s">
        <v>29</v>
      </c>
      <c r="B490" s="36"/>
      <c r="C490" s="13">
        <v>29</v>
      </c>
      <c r="D490" s="13" t="s">
        <v>10</v>
      </c>
      <c r="E490" s="18">
        <v>188</v>
      </c>
      <c r="F490" s="15">
        <f>SUM(D490,F471:F477,F479,C480,F480,F482,E490,F485:F489,C490, E485,E489)</f>
        <v>1152</v>
      </c>
      <c r="G490" s="79"/>
      <c r="H490" s="79"/>
      <c r="I490" s="80"/>
    </row>
    <row r="491" spans="1:9" x14ac:dyDescent="0.3">
      <c r="A491" s="9" t="s">
        <v>2</v>
      </c>
      <c r="B491" s="73">
        <v>45040</v>
      </c>
      <c r="C491" s="74"/>
      <c r="D491" s="74"/>
      <c r="E491" s="75"/>
      <c r="F491" s="9" t="s">
        <v>3</v>
      </c>
      <c r="G491" s="11" t="s">
        <v>4</v>
      </c>
      <c r="H491" s="9">
        <v>1</v>
      </c>
      <c r="I491" s="9" t="s">
        <v>60</v>
      </c>
    </row>
    <row r="492" spans="1:9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10</v>
      </c>
    </row>
    <row r="493" spans="1:9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9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9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9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6" t="s">
        <v>90</v>
      </c>
      <c r="H496" s="77"/>
      <c r="I496" s="78"/>
    </row>
    <row r="497" spans="1:9" x14ac:dyDescent="0.3">
      <c r="A497" s="12" t="s">
        <v>13</v>
      </c>
      <c r="B497" s="34"/>
      <c r="C497" s="43"/>
      <c r="D497" s="16"/>
      <c r="E497" s="16"/>
      <c r="F497" s="10">
        <v>0</v>
      </c>
      <c r="G497" s="76"/>
      <c r="H497" s="77"/>
      <c r="I497" s="78"/>
    </row>
    <row r="498" spans="1:9" x14ac:dyDescent="0.3">
      <c r="A498" s="14" t="s">
        <v>14</v>
      </c>
      <c r="B498" s="81"/>
      <c r="C498" s="82"/>
      <c r="D498" s="82"/>
      <c r="E498" s="83"/>
      <c r="F498" s="10">
        <v>0</v>
      </c>
      <c r="G498" s="76"/>
      <c r="H498" s="77"/>
      <c r="I498" s="78"/>
    </row>
    <row r="499" spans="1:9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77"/>
      <c r="H499" s="77"/>
      <c r="I499" s="78"/>
    </row>
    <row r="500" spans="1:9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77"/>
      <c r="H500" s="77"/>
      <c r="I500" s="78"/>
    </row>
    <row r="501" spans="1:9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77"/>
      <c r="H501" s="77"/>
      <c r="I501" s="78"/>
    </row>
    <row r="502" spans="1:9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77"/>
      <c r="H502" s="77"/>
      <c r="I502" s="78"/>
    </row>
    <row r="503" spans="1:9" ht="13.5" customHeight="1" x14ac:dyDescent="0.3">
      <c r="A503" s="12" t="s">
        <v>21</v>
      </c>
      <c r="B503" s="35"/>
      <c r="C503" s="25"/>
      <c r="D503" s="25"/>
      <c r="E503" s="26"/>
      <c r="F503" s="19">
        <v>179</v>
      </c>
      <c r="G503" s="77"/>
      <c r="H503" s="77"/>
      <c r="I503" s="78"/>
    </row>
    <row r="504" spans="1:9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77"/>
      <c r="H504" s="77"/>
      <c r="I504" s="78"/>
    </row>
    <row r="505" spans="1:9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77"/>
      <c r="H505" s="77"/>
      <c r="I505" s="78"/>
    </row>
    <row r="506" spans="1:9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77"/>
      <c r="H506" s="77"/>
      <c r="I506" s="78"/>
    </row>
    <row r="507" spans="1:9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77"/>
      <c r="H507" s="77"/>
      <c r="I507" s="78"/>
    </row>
    <row r="508" spans="1:9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77"/>
      <c r="H508" s="77"/>
      <c r="I508" s="78"/>
    </row>
    <row r="509" spans="1:9" ht="12" customHeight="1" x14ac:dyDescent="0.3">
      <c r="A509" s="50" t="s">
        <v>27</v>
      </c>
      <c r="B509"/>
      <c r="E509" s="54"/>
      <c r="F509" s="51">
        <v>551</v>
      </c>
      <c r="G509" s="77"/>
      <c r="H509" s="77"/>
      <c r="I509" s="78"/>
    </row>
    <row r="510" spans="1:9" ht="13.5" customHeight="1" x14ac:dyDescent="0.3">
      <c r="A510" s="18" t="s">
        <v>28</v>
      </c>
      <c r="B510"/>
      <c r="E510" s="54">
        <v>0</v>
      </c>
      <c r="F510" s="18">
        <v>0</v>
      </c>
      <c r="G510" s="77"/>
      <c r="H510" s="77"/>
      <c r="I510" s="78"/>
    </row>
    <row r="511" spans="1:9" x14ac:dyDescent="0.3">
      <c r="A511" s="12" t="s">
        <v>29</v>
      </c>
      <c r="B511" s="36"/>
      <c r="C511" s="13">
        <v>376</v>
      </c>
      <c r="D511" s="13">
        <v>204</v>
      </c>
      <c r="E511" s="18">
        <v>0</v>
      </c>
      <c r="F511" s="15">
        <f>SUM(D511,F492:F498,F500,C501,F501,F503,E511,F506:F510,C511, E506,E510)</f>
        <v>1310</v>
      </c>
      <c r="G511" s="79"/>
      <c r="H511" s="79"/>
      <c r="I511" s="80"/>
    </row>
    <row r="512" spans="1:9" x14ac:dyDescent="0.3">
      <c r="A512" s="9" t="s">
        <v>2</v>
      </c>
      <c r="B512" s="84">
        <v>45041</v>
      </c>
      <c r="C512" s="75"/>
      <c r="D512" s="75"/>
      <c r="E512" s="85"/>
      <c r="F512" s="9" t="s">
        <v>10</v>
      </c>
      <c r="G512" s="11" t="s">
        <v>4</v>
      </c>
      <c r="H512" s="58">
        <v>1</v>
      </c>
      <c r="I512" s="58" t="s">
        <v>5</v>
      </c>
    </row>
    <row r="513" spans="1:9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 t="s">
        <v>10</v>
      </c>
    </row>
    <row r="514" spans="1:9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9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9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9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6" t="s">
        <v>91</v>
      </c>
      <c r="H517" s="77"/>
      <c r="I517" s="78"/>
    </row>
    <row r="518" spans="1:9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6"/>
      <c r="H518" s="77"/>
      <c r="I518" s="78"/>
    </row>
    <row r="519" spans="1:9" x14ac:dyDescent="0.3">
      <c r="A519" s="14" t="s">
        <v>14</v>
      </c>
      <c r="B519" s="81"/>
      <c r="C519" s="82"/>
      <c r="D519" s="82"/>
      <c r="E519" s="83"/>
      <c r="F519" s="10">
        <v>0</v>
      </c>
      <c r="G519" s="76"/>
      <c r="H519" s="77"/>
      <c r="I519" s="78"/>
    </row>
    <row r="520" spans="1:9" ht="13.5" customHeight="1" x14ac:dyDescent="0.3">
      <c r="A520" s="12" t="s">
        <v>15</v>
      </c>
      <c r="B520" s="35"/>
      <c r="C520" s="25"/>
      <c r="D520" s="25"/>
      <c r="E520" s="26"/>
      <c r="F520" s="24">
        <v>0</v>
      </c>
      <c r="G520" s="77"/>
      <c r="H520" s="77"/>
      <c r="I520" s="78"/>
    </row>
    <row r="521" spans="1:9" ht="13.5" customHeight="1" x14ac:dyDescent="0.3">
      <c r="A521" s="12" t="s">
        <v>16</v>
      </c>
      <c r="B521" s="35"/>
      <c r="C521" s="25"/>
      <c r="D521" s="25"/>
      <c r="E521" s="26"/>
      <c r="F521" s="24">
        <v>0</v>
      </c>
      <c r="G521" s="77"/>
      <c r="H521" s="77"/>
      <c r="I521" s="78"/>
    </row>
    <row r="522" spans="1:9" ht="13.5" customHeight="1" x14ac:dyDescent="0.3">
      <c r="A522" s="12" t="s">
        <v>17</v>
      </c>
      <c r="B522" s="39" t="s">
        <v>18</v>
      </c>
      <c r="C522" s="56">
        <v>3</v>
      </c>
      <c r="D522" s="56"/>
      <c r="E522" s="56" t="s">
        <v>19</v>
      </c>
      <c r="F522" s="45">
        <v>0</v>
      </c>
      <c r="G522" s="77"/>
      <c r="H522" s="77"/>
      <c r="I522" s="78"/>
    </row>
    <row r="523" spans="1:9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77"/>
      <c r="H523" s="77"/>
      <c r="I523" s="78"/>
    </row>
    <row r="524" spans="1:9" ht="13.5" customHeight="1" x14ac:dyDescent="0.3">
      <c r="A524" s="12" t="s">
        <v>21</v>
      </c>
      <c r="B524" s="35"/>
      <c r="C524" s="25"/>
      <c r="D524" s="25"/>
      <c r="E524" s="26"/>
      <c r="F524" s="19">
        <v>207</v>
      </c>
      <c r="G524" s="77"/>
      <c r="H524" s="77"/>
      <c r="I524" s="78"/>
    </row>
    <row r="525" spans="1:9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77"/>
      <c r="H525" s="77"/>
      <c r="I525" s="78"/>
    </row>
    <row r="526" spans="1:9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77"/>
      <c r="H526" s="77"/>
      <c r="I526" s="78"/>
    </row>
    <row r="527" spans="1:9" ht="13.5" customHeight="1" x14ac:dyDescent="0.3">
      <c r="A527" s="18" t="s">
        <v>24</v>
      </c>
      <c r="B527" s="42"/>
      <c r="C527" s="43"/>
      <c r="D527" s="43"/>
      <c r="E527" s="44">
        <v>0</v>
      </c>
      <c r="F527" s="19">
        <v>0</v>
      </c>
      <c r="G527" s="77"/>
      <c r="H527" s="77"/>
      <c r="I527" s="78"/>
    </row>
    <row r="528" spans="1:9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77"/>
      <c r="H528" s="77"/>
      <c r="I528" s="78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77"/>
      <c r="H529" s="77"/>
      <c r="I529" s="78"/>
    </row>
    <row r="530" spans="1:9" ht="12" customHeight="1" x14ac:dyDescent="0.3">
      <c r="A530" s="50" t="s">
        <v>27</v>
      </c>
      <c r="B530"/>
      <c r="E530" s="54"/>
      <c r="F530" s="51">
        <v>216</v>
      </c>
      <c r="G530" s="77"/>
      <c r="H530" s="77"/>
      <c r="I530" s="78"/>
    </row>
    <row r="531" spans="1:9" ht="13.5" customHeight="1" x14ac:dyDescent="0.3">
      <c r="A531" s="18" t="s">
        <v>28</v>
      </c>
      <c r="B531"/>
      <c r="E531" s="54" t="s">
        <v>10</v>
      </c>
      <c r="F531" s="18">
        <v>2</v>
      </c>
      <c r="G531" s="77"/>
      <c r="H531" s="77"/>
      <c r="I531" s="78"/>
    </row>
    <row r="532" spans="1:9" x14ac:dyDescent="0.3">
      <c r="A532" s="12" t="s">
        <v>29</v>
      </c>
      <c r="B532" s="36"/>
      <c r="C532" s="13">
        <v>407</v>
      </c>
      <c r="D532" s="13">
        <v>316</v>
      </c>
      <c r="E532" s="18" t="s">
        <v>10</v>
      </c>
      <c r="F532" s="15">
        <f>SUM(D532,F513:F519,F521,C522,F522,F524,E532,F527:F531,C532,E531)</f>
        <v>1151</v>
      </c>
      <c r="G532" s="79"/>
      <c r="H532" s="79"/>
      <c r="I532" s="80"/>
    </row>
    <row r="533" spans="1:9" x14ac:dyDescent="0.3">
      <c r="A533" s="9" t="s">
        <v>2</v>
      </c>
      <c r="B533" s="73">
        <v>45042</v>
      </c>
      <c r="C533" s="74"/>
      <c r="D533" s="74"/>
      <c r="E533" s="75"/>
      <c r="F533" s="9" t="s">
        <v>3</v>
      </c>
      <c r="G533" s="11" t="s">
        <v>4</v>
      </c>
      <c r="H533" s="9">
        <v>1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10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6" t="s">
        <v>92</v>
      </c>
      <c r="H538" s="77"/>
      <c r="I538" s="78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6"/>
      <c r="H539" s="77"/>
      <c r="I539" s="78"/>
    </row>
    <row r="540" spans="1:9" x14ac:dyDescent="0.3">
      <c r="A540" s="14" t="s">
        <v>14</v>
      </c>
      <c r="B540" s="81"/>
      <c r="C540" s="82"/>
      <c r="D540" s="82"/>
      <c r="E540" s="83"/>
      <c r="F540" s="10">
        <v>0</v>
      </c>
      <c r="G540" s="76"/>
      <c r="H540" s="77"/>
      <c r="I540" s="78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77"/>
      <c r="H541" s="77"/>
      <c r="I541" s="78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77"/>
      <c r="H542" s="77"/>
      <c r="I542" s="78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77"/>
      <c r="H543" s="77"/>
      <c r="I543" s="78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77"/>
      <c r="H544" s="77"/>
      <c r="I544" s="78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179</v>
      </c>
      <c r="G545" s="77"/>
      <c r="H545" s="77"/>
      <c r="I545" s="78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77"/>
      <c r="H546" s="77"/>
      <c r="I546" s="78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77"/>
      <c r="H547" s="77"/>
      <c r="I547" s="78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77"/>
      <c r="H548" s="77"/>
      <c r="I548" s="78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77"/>
      <c r="H549" s="77"/>
      <c r="I549" s="78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77"/>
      <c r="H550" s="77"/>
      <c r="I550" s="78"/>
    </row>
    <row r="551" spans="1:9" ht="12" customHeight="1" x14ac:dyDescent="0.3">
      <c r="A551" s="50" t="s">
        <v>27</v>
      </c>
      <c r="B551"/>
      <c r="E551" s="54"/>
      <c r="F551" s="51">
        <v>453</v>
      </c>
      <c r="G551" s="77"/>
      <c r="H551" s="77"/>
      <c r="I551" s="78"/>
    </row>
    <row r="552" spans="1:9" ht="13.5" customHeight="1" x14ac:dyDescent="0.3">
      <c r="A552" s="18" t="s">
        <v>28</v>
      </c>
      <c r="B552"/>
      <c r="E552" s="54">
        <v>0</v>
      </c>
      <c r="F552" s="18">
        <v>2</v>
      </c>
      <c r="G552" s="77"/>
      <c r="H552" s="77"/>
      <c r="I552" s="78"/>
    </row>
    <row r="553" spans="1:9" x14ac:dyDescent="0.3">
      <c r="A553" s="12" t="s">
        <v>29</v>
      </c>
      <c r="B553" s="36"/>
      <c r="C553" s="13">
        <v>791</v>
      </c>
      <c r="D553" s="13">
        <v>786</v>
      </c>
      <c r="E553" s="18" t="s">
        <v>10</v>
      </c>
      <c r="F553" s="15">
        <f>SUM(D553,E553,F534:F540,F542,C543,F543,F545,F548:F552,C553,E548,E552)</f>
        <v>2211</v>
      </c>
      <c r="G553" s="79"/>
      <c r="H553" s="79"/>
      <c r="I553" s="80"/>
    </row>
    <row r="554" spans="1:9" x14ac:dyDescent="0.3">
      <c r="A554" s="9" t="s">
        <v>2</v>
      </c>
      <c r="B554" s="73">
        <v>45043</v>
      </c>
      <c r="C554" s="74"/>
      <c r="D554" s="74"/>
      <c r="E554" s="75"/>
      <c r="F554" s="9" t="s">
        <v>3</v>
      </c>
      <c r="G554" s="11" t="s">
        <v>4</v>
      </c>
      <c r="H554" s="9">
        <v>1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/>
      <c r="I555" s="9" t="s">
        <v>10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6" t="s">
        <v>93</v>
      </c>
      <c r="H559" s="77"/>
      <c r="I559" s="78"/>
    </row>
    <row r="560" spans="1:9" x14ac:dyDescent="0.3">
      <c r="A560" s="12" t="s">
        <v>13</v>
      </c>
      <c r="B560" s="34"/>
      <c r="C560" s="16"/>
      <c r="D560" s="16"/>
      <c r="E560" s="16"/>
      <c r="F560" s="10">
        <v>0</v>
      </c>
      <c r="G560" s="76"/>
      <c r="H560" s="77"/>
      <c r="I560" s="78"/>
    </row>
    <row r="561" spans="1:9" ht="16.5" customHeight="1" x14ac:dyDescent="0.3">
      <c r="A561" s="14" t="s">
        <v>14</v>
      </c>
      <c r="B561" s="81"/>
      <c r="C561" s="82"/>
      <c r="D561" s="82"/>
      <c r="E561" s="83"/>
      <c r="F561" s="10">
        <v>0</v>
      </c>
      <c r="G561" s="76"/>
      <c r="H561" s="77"/>
      <c r="I561" s="78"/>
    </row>
    <row r="562" spans="1:9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77"/>
      <c r="H562" s="77"/>
      <c r="I562" s="78"/>
    </row>
    <row r="563" spans="1:9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77"/>
      <c r="H563" s="77"/>
      <c r="I563" s="78"/>
    </row>
    <row r="564" spans="1:9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77"/>
      <c r="H564" s="77"/>
      <c r="I564" s="78"/>
    </row>
    <row r="565" spans="1:9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0</v>
      </c>
      <c r="G565" s="77"/>
      <c r="H565" s="77"/>
      <c r="I565" s="78"/>
    </row>
    <row r="566" spans="1:9" ht="13.5" customHeight="1" x14ac:dyDescent="0.3">
      <c r="A566" s="12" t="s">
        <v>21</v>
      </c>
      <c r="B566" s="35"/>
      <c r="C566" s="25"/>
      <c r="D566" s="25"/>
      <c r="E566" s="26"/>
      <c r="F566" s="19">
        <v>178</v>
      </c>
      <c r="G566" s="77"/>
      <c r="H566" s="77"/>
      <c r="I566" s="78"/>
    </row>
    <row r="567" spans="1:9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77"/>
      <c r="H567" s="77"/>
      <c r="I567" s="78"/>
    </row>
    <row r="568" spans="1:9" ht="13.5" customHeight="1" x14ac:dyDescent="0.3">
      <c r="A568" s="18" t="s">
        <v>23</v>
      </c>
      <c r="B568" s="42"/>
      <c r="C568" s="43"/>
      <c r="D568" s="43"/>
      <c r="E568" s="44"/>
      <c r="F568" s="19">
        <v>0</v>
      </c>
      <c r="G568" s="77"/>
      <c r="H568" s="77"/>
      <c r="I568" s="78"/>
    </row>
    <row r="569" spans="1:9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77"/>
      <c r="H569" s="77"/>
      <c r="I569" s="78"/>
    </row>
    <row r="570" spans="1:9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77"/>
      <c r="H570" s="77"/>
      <c r="I570" s="78"/>
    </row>
    <row r="571" spans="1:9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77"/>
      <c r="H571" s="77"/>
      <c r="I571" s="78"/>
    </row>
    <row r="572" spans="1:9" ht="12" customHeight="1" x14ac:dyDescent="0.3">
      <c r="A572" s="50" t="s">
        <v>27</v>
      </c>
      <c r="B572"/>
      <c r="E572" s="54"/>
      <c r="F572" s="51">
        <v>347</v>
      </c>
      <c r="G572" s="77"/>
      <c r="H572" s="77"/>
      <c r="I572" s="78"/>
    </row>
    <row r="573" spans="1:9" ht="13.5" customHeight="1" x14ac:dyDescent="0.3">
      <c r="A573" s="18" t="s">
        <v>28</v>
      </c>
      <c r="B573"/>
      <c r="E573" s="54">
        <v>0</v>
      </c>
      <c r="F573" s="18">
        <v>4</v>
      </c>
      <c r="G573" s="77"/>
      <c r="H573" s="77"/>
      <c r="I573" s="78"/>
    </row>
    <row r="574" spans="1:9" x14ac:dyDescent="0.3">
      <c r="A574" s="12" t="s">
        <v>29</v>
      </c>
      <c r="B574" s="36"/>
      <c r="C574" s="13">
        <v>688</v>
      </c>
      <c r="D574" s="13">
        <v>1988</v>
      </c>
      <c r="E574" s="18">
        <v>0</v>
      </c>
      <c r="F574" s="23">
        <f>SUM(F555:F573,E574,D574,C574,E569,C564,E573)</f>
        <v>3205</v>
      </c>
      <c r="G574" s="79"/>
      <c r="H574" s="79"/>
      <c r="I574" s="80"/>
    </row>
    <row r="575" spans="1:9" x14ac:dyDescent="0.3">
      <c r="A575" s="9" t="s">
        <v>2</v>
      </c>
      <c r="B575" s="84">
        <v>45044</v>
      </c>
      <c r="C575" s="75"/>
      <c r="D575" s="75"/>
      <c r="E575" s="85"/>
      <c r="F575" s="9" t="s">
        <v>10</v>
      </c>
      <c r="G575" s="11" t="s">
        <v>4</v>
      </c>
      <c r="H575" s="9">
        <v>1</v>
      </c>
      <c r="I575" s="9" t="s">
        <v>60</v>
      </c>
    </row>
    <row r="576" spans="1:9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 t="s">
        <v>10</v>
      </c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6" t="s">
        <v>94</v>
      </c>
      <c r="H580" s="77"/>
      <c r="I580" s="78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6"/>
      <c r="H581" s="77"/>
      <c r="I581" s="78"/>
    </row>
    <row r="582" spans="1:9" x14ac:dyDescent="0.3">
      <c r="A582" s="14" t="s">
        <v>14</v>
      </c>
      <c r="B582" s="81"/>
      <c r="C582" s="82"/>
      <c r="D582" s="82"/>
      <c r="E582" s="83"/>
      <c r="F582" s="10">
        <v>0</v>
      </c>
      <c r="G582" s="76"/>
      <c r="H582" s="77"/>
      <c r="I582" s="78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77"/>
      <c r="H583" s="77"/>
      <c r="I583" s="78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77"/>
      <c r="H584" s="77"/>
      <c r="I584" s="78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77"/>
      <c r="H585" s="77"/>
      <c r="I585" s="78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f>SUM(F588,F589)</f>
        <v>0</v>
      </c>
      <c r="G586" s="77"/>
      <c r="H586" s="77"/>
      <c r="I586" s="78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202</v>
      </c>
      <c r="G587" s="77"/>
      <c r="H587" s="77"/>
      <c r="I587" s="78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77"/>
      <c r="H588" s="77"/>
      <c r="I588" s="78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77"/>
      <c r="H589" s="77"/>
      <c r="I589" s="78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77"/>
      <c r="H590" s="77"/>
      <c r="I590" s="78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77"/>
      <c r="H591" s="77"/>
      <c r="I591" s="78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77"/>
      <c r="H592" s="77"/>
      <c r="I592" s="78"/>
    </row>
    <row r="593" spans="1:9" ht="12" customHeight="1" x14ac:dyDescent="0.3">
      <c r="A593" s="50" t="s">
        <v>27</v>
      </c>
      <c r="B593"/>
      <c r="E593" s="54"/>
      <c r="F593" s="51">
        <v>594</v>
      </c>
      <c r="G593" s="77"/>
      <c r="H593" s="77"/>
      <c r="I593" s="78"/>
    </row>
    <row r="594" spans="1:9" ht="13.5" customHeight="1" x14ac:dyDescent="0.3">
      <c r="A594" s="18" t="s">
        <v>28</v>
      </c>
      <c r="B594"/>
      <c r="E594" s="54">
        <v>0</v>
      </c>
      <c r="F594" s="18">
        <v>5</v>
      </c>
      <c r="G594" s="77"/>
      <c r="H594" s="77"/>
      <c r="I594" s="78"/>
    </row>
    <row r="595" spans="1:9" x14ac:dyDescent="0.3">
      <c r="A595" s="12" t="s">
        <v>29</v>
      </c>
      <c r="B595" s="36"/>
      <c r="C595" s="13">
        <v>1127</v>
      </c>
      <c r="D595" s="13">
        <v>927</v>
      </c>
      <c r="E595" s="18">
        <v>0</v>
      </c>
      <c r="F595" s="23">
        <f>SUM(D595,F576:F582,F584,C585,F585,F587,E595,F590:F594,C595,E590,E594)</f>
        <v>2855</v>
      </c>
      <c r="G595" s="79"/>
      <c r="H595" s="79"/>
      <c r="I595" s="80"/>
    </row>
    <row r="596" spans="1:9" x14ac:dyDescent="0.3">
      <c r="A596" s="9" t="s">
        <v>2</v>
      </c>
      <c r="B596" s="73">
        <v>45045</v>
      </c>
      <c r="C596" s="74"/>
      <c r="D596" s="74"/>
      <c r="E596" s="75"/>
      <c r="F596" s="9"/>
      <c r="G596" s="11" t="s">
        <v>4</v>
      </c>
      <c r="H596" s="9">
        <v>1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/>
      <c r="I597" s="9" t="s">
        <v>10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6" t="s">
        <v>96</v>
      </c>
      <c r="H601" s="77"/>
      <c r="I601" s="78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6"/>
      <c r="H602" s="77"/>
      <c r="I602" s="78"/>
    </row>
    <row r="603" spans="1:9" x14ac:dyDescent="0.3">
      <c r="A603" s="14" t="s">
        <v>14</v>
      </c>
      <c r="B603" s="81"/>
      <c r="C603" s="82"/>
      <c r="D603" s="82"/>
      <c r="E603" s="83"/>
      <c r="F603" s="10">
        <v>0</v>
      </c>
      <c r="G603" s="76"/>
      <c r="H603" s="77"/>
      <c r="I603" s="78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77"/>
      <c r="H604" s="77"/>
      <c r="I604" s="78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77"/>
      <c r="H605" s="77"/>
      <c r="I605" s="78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77"/>
      <c r="H606" s="77"/>
      <c r="I606" s="78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77"/>
      <c r="H607" s="77"/>
      <c r="I607" s="78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187</v>
      </c>
      <c r="G608" s="77"/>
      <c r="H608" s="77"/>
      <c r="I608" s="78"/>
    </row>
    <row r="609" spans="1:9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77"/>
      <c r="H609" s="77"/>
      <c r="I609" s="78"/>
    </row>
    <row r="610" spans="1:9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77"/>
      <c r="H610" s="77"/>
      <c r="I610" s="78"/>
    </row>
    <row r="611" spans="1:9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77"/>
      <c r="H611" s="77"/>
      <c r="I611" s="78"/>
    </row>
    <row r="612" spans="1:9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77"/>
      <c r="H612" s="77"/>
      <c r="I612" s="78"/>
    </row>
    <row r="613" spans="1:9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77"/>
      <c r="H613" s="77"/>
      <c r="I613" s="78"/>
    </row>
    <row r="614" spans="1:9" ht="12" customHeight="1" x14ac:dyDescent="0.3">
      <c r="A614" s="50" t="s">
        <v>27</v>
      </c>
      <c r="B614"/>
      <c r="E614" s="54"/>
      <c r="F614" s="51">
        <v>303</v>
      </c>
      <c r="G614" s="77"/>
      <c r="H614" s="77"/>
      <c r="I614" s="78"/>
    </row>
    <row r="615" spans="1:9" ht="13.5" customHeight="1" x14ac:dyDescent="0.3">
      <c r="A615" s="18" t="s">
        <v>28</v>
      </c>
      <c r="B615"/>
      <c r="E615" s="54">
        <v>0</v>
      </c>
      <c r="F615" s="18">
        <v>0</v>
      </c>
      <c r="G615" s="77"/>
      <c r="H615" s="77"/>
      <c r="I615" s="78"/>
    </row>
    <row r="616" spans="1:9" x14ac:dyDescent="0.3">
      <c r="A616" s="12" t="s">
        <v>29</v>
      </c>
      <c r="B616" s="36"/>
      <c r="C616" s="13">
        <v>119</v>
      </c>
      <c r="D616" s="13">
        <v>941</v>
      </c>
      <c r="E616" s="18">
        <v>0</v>
      </c>
      <c r="F616" s="15">
        <f>SUM(F597:F606,F608:F615,E615,C616:E616,C606)</f>
        <v>1550</v>
      </c>
      <c r="G616" s="79"/>
      <c r="H616" s="79"/>
      <c r="I616" s="80"/>
    </row>
    <row r="617" spans="1:9" x14ac:dyDescent="0.3">
      <c r="A617" s="9" t="s">
        <v>2</v>
      </c>
      <c r="B617" s="73">
        <v>45046</v>
      </c>
      <c r="C617" s="74"/>
      <c r="D617" s="74"/>
      <c r="E617" s="75"/>
      <c r="F617" s="10"/>
      <c r="G617" s="11" t="s">
        <v>4</v>
      </c>
      <c r="H617" s="9">
        <v>1</v>
      </c>
      <c r="I617" s="9" t="s">
        <v>5</v>
      </c>
    </row>
    <row r="618" spans="1:9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 t="s">
        <v>10</v>
      </c>
    </row>
    <row r="619" spans="1:9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9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9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9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6" t="s">
        <v>95</v>
      </c>
      <c r="H622" s="77"/>
      <c r="I622" s="78"/>
    </row>
    <row r="623" spans="1:9" x14ac:dyDescent="0.3">
      <c r="A623" s="12" t="s">
        <v>13</v>
      </c>
      <c r="B623" s="34"/>
      <c r="C623" s="16"/>
      <c r="D623" s="16"/>
      <c r="E623" s="16"/>
      <c r="F623" s="10">
        <v>0</v>
      </c>
      <c r="G623" s="76"/>
      <c r="H623" s="77"/>
      <c r="I623" s="78"/>
    </row>
    <row r="624" spans="1:9" x14ac:dyDescent="0.3">
      <c r="A624" s="14" t="s">
        <v>14</v>
      </c>
      <c r="B624" s="81"/>
      <c r="C624" s="82"/>
      <c r="D624" s="82"/>
      <c r="E624" s="83"/>
      <c r="F624" s="10">
        <v>0</v>
      </c>
      <c r="G624" s="76"/>
      <c r="H624" s="77"/>
      <c r="I624" s="78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77"/>
      <c r="H625" s="77"/>
      <c r="I625" s="78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77"/>
      <c r="H626" s="77"/>
      <c r="I626" s="78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77"/>
      <c r="H627" s="77"/>
      <c r="I627" s="78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f>SUM(F630:F631)</f>
        <v>0</v>
      </c>
      <c r="G628" s="77"/>
      <c r="H628" s="77"/>
      <c r="I628" s="78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210</v>
      </c>
      <c r="G629" s="77"/>
      <c r="H629" s="77"/>
      <c r="I629" s="78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0</v>
      </c>
      <c r="G630" s="77"/>
      <c r="H630" s="77"/>
      <c r="I630" s="78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77"/>
      <c r="H631" s="77"/>
      <c r="I631" s="78"/>
    </row>
    <row r="632" spans="1:9" ht="13.5" customHeight="1" x14ac:dyDescent="0.3">
      <c r="A632" s="18" t="s">
        <v>24</v>
      </c>
      <c r="B632" s="42"/>
      <c r="C632" s="43"/>
      <c r="D632" s="43"/>
      <c r="E632" s="44" t="s">
        <v>10</v>
      </c>
      <c r="F632" s="19">
        <v>0</v>
      </c>
      <c r="G632" s="77"/>
      <c r="H632" s="77"/>
      <c r="I632" s="78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77"/>
      <c r="H633" s="77"/>
      <c r="I633" s="78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77"/>
      <c r="H634" s="77"/>
      <c r="I634" s="78"/>
    </row>
    <row r="635" spans="1:9" ht="12" customHeight="1" x14ac:dyDescent="0.3">
      <c r="A635" s="50" t="s">
        <v>27</v>
      </c>
      <c r="B635"/>
      <c r="E635" s="54"/>
      <c r="F635" s="51">
        <v>694</v>
      </c>
      <c r="G635" s="77"/>
      <c r="H635" s="77"/>
      <c r="I635" s="78"/>
    </row>
    <row r="636" spans="1:9" ht="13.5" customHeight="1" x14ac:dyDescent="0.3">
      <c r="A636" s="18" t="s">
        <v>28</v>
      </c>
      <c r="B636"/>
      <c r="E636" s="54">
        <v>0</v>
      </c>
      <c r="F636" s="18">
        <v>3</v>
      </c>
      <c r="G636" s="77"/>
      <c r="H636" s="77"/>
      <c r="I636" s="78"/>
    </row>
    <row r="637" spans="1:9" x14ac:dyDescent="0.3">
      <c r="A637" s="12" t="s">
        <v>29</v>
      </c>
      <c r="B637" s="36"/>
      <c r="C637" s="13">
        <v>54</v>
      </c>
      <c r="D637" s="13">
        <v>0</v>
      </c>
      <c r="E637" s="18">
        <v>75</v>
      </c>
      <c r="F637" s="15">
        <f>SUM(D637,F618:F624,C626,F626,F627,F629,E637,F632:F636,C637,E632,E636)</f>
        <v>1036</v>
      </c>
      <c r="G637" s="79"/>
      <c r="H637" s="79"/>
      <c r="I637" s="80"/>
    </row>
    <row r="638" spans="1:9" x14ac:dyDescent="0.3">
      <c r="A638" s="9" t="s">
        <v>2</v>
      </c>
      <c r="B638" s="73">
        <v>45016</v>
      </c>
      <c r="C638" s="74"/>
      <c r="D638" s="74"/>
      <c r="E638" s="75"/>
      <c r="F638" s="9" t="s">
        <v>3</v>
      </c>
      <c r="G638" s="11" t="s">
        <v>4</v>
      </c>
      <c r="H638" s="9">
        <v>1</v>
      </c>
      <c r="I638" s="9" t="s">
        <v>5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10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6" t="s">
        <v>62</v>
      </c>
      <c r="H643" s="77"/>
      <c r="I643" s="78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6"/>
      <c r="H644" s="77"/>
      <c r="I644" s="78"/>
    </row>
    <row r="645" spans="1:9" x14ac:dyDescent="0.3">
      <c r="A645" s="14" t="s">
        <v>14</v>
      </c>
      <c r="B645" s="81"/>
      <c r="C645" s="82"/>
      <c r="D645" s="82"/>
      <c r="E645" s="83"/>
      <c r="F645" s="10">
        <v>0</v>
      </c>
      <c r="G645" s="76"/>
      <c r="H645" s="77"/>
      <c r="I645" s="78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77"/>
      <c r="H646" s="77"/>
      <c r="I646" s="78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77"/>
      <c r="H647" s="77"/>
      <c r="I647" s="78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77"/>
      <c r="H648" s="77"/>
      <c r="I648" s="78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77"/>
      <c r="H649" s="77"/>
      <c r="I649" s="78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0</v>
      </c>
      <c r="G650" s="77"/>
      <c r="H650" s="77"/>
      <c r="I650" s="78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77"/>
      <c r="H651" s="77"/>
      <c r="I651" s="78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77"/>
      <c r="H652" s="77"/>
      <c r="I652" s="78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77"/>
      <c r="H653" s="77"/>
      <c r="I653" s="78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77"/>
      <c r="H654" s="77"/>
      <c r="I654" s="78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77"/>
      <c r="H655" s="77"/>
      <c r="I655" s="78"/>
    </row>
    <row r="656" spans="1:9" ht="12" customHeight="1" x14ac:dyDescent="0.3">
      <c r="A656" s="50" t="s">
        <v>27</v>
      </c>
      <c r="B656"/>
      <c r="E656" s="54"/>
      <c r="F656" s="51">
        <v>0</v>
      </c>
      <c r="G656" s="77"/>
      <c r="H656" s="77"/>
      <c r="I656" s="78"/>
    </row>
    <row r="657" spans="1:12" ht="13.5" customHeight="1" x14ac:dyDescent="0.3">
      <c r="A657" s="18" t="s">
        <v>28</v>
      </c>
      <c r="B657"/>
      <c r="E657" s="54"/>
      <c r="F657" s="18">
        <v>0</v>
      </c>
      <c r="G657" s="77"/>
      <c r="H657" s="77"/>
      <c r="I657" s="78"/>
    </row>
    <row r="658" spans="1:12" x14ac:dyDescent="0.3">
      <c r="A658" s="12" t="s">
        <v>29</v>
      </c>
      <c r="B658" s="36"/>
      <c r="C658" s="13">
        <v>0</v>
      </c>
      <c r="D658" s="13">
        <v>0</v>
      </c>
      <c r="E658" s="18" t="s">
        <v>10</v>
      </c>
      <c r="F658" s="15">
        <f>SUM(F639:F657,E653,E658,C658:E658,E657,C648)</f>
        <v>0</v>
      </c>
      <c r="G658" s="79"/>
      <c r="H658" s="79"/>
      <c r="I658" s="80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0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0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0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785</v>
      </c>
      <c r="K661" s="28">
        <f>SUM(G661,H661,I661,H663,B666,C666)</f>
        <v>5950</v>
      </c>
      <c r="L661" s="19">
        <f>SUM(F22,F43,F64,F85,F106,F127,F148,F169,F190,F211,F232,F253,F274,F295,F316,F337,F358,F379,F400,F421,F442,F463,F484,F505,F526,F547,F568,F589,F610,F631,F652)</f>
        <v>1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SUM(F661,K661,D663,E663,F663,H663,B663:J666)</f>
        <v>54324</v>
      </c>
      <c r="B663" s="40">
        <f>SUM(F16,F37,F58,F79,F100,F121,F142,F163,F184,F205,F226,F247,F268,F289,F310,F331,F352,F373,F394,F415,F436,F457,F478,F499,F520,F541,F562,F583,F604,F625,F646)</f>
        <v>0</v>
      </c>
      <c r="C663" s="19">
        <f>SUM(F17,F38,F59,F80,F101,F122,F143,F164,F185,F206,F227,F248,F269,F290,F311,F332,F353,F374,F395,F416,F437,F458,F479,F500,F521,F542,F563,F584,F605,F627,F647)</f>
        <v>0</v>
      </c>
      <c r="D663" s="19">
        <f>SUM(F23,F44,F65,F86,F107,F128,F149,F170,F191,F212,F233,F254,F275,F296,F317,F338,F359,F380,F401,F422,F443,F464,F485,F506,F527,F548,F569,F590,F611,F632,F653)</f>
        <v>1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1</v>
      </c>
      <c r="H663" s="19">
        <f>SUM(F20,F41,F62,F83,F104,F125,F146,F167,F188,F209,F230,F251,F272,F293,F314,F335,F356,F377,F398,F419,F440,F461,F482,F503,F524,F545,F566,F587,F608,F629,F650)</f>
        <v>5884</v>
      </c>
      <c r="I663" s="18">
        <f>SUM(H8,H29,H50,H71,H92,H113,H134,H155,H176,H197,H218,H239,H260,H281,H302,H323,H344,H365,H386,H407,H428,H449,H470,H491,H512,H533,H554,H575,H596,H617,H638)</f>
        <v>31</v>
      </c>
      <c r="J663" s="18">
        <f>SUM(D28,D49,D70,D91,D112,D132,D154,D174,D196,D217,D238,D259,D280,D301,D322,D343,D364,D385,D406,D427,D448,D469,D490,D511,D532,D553,D574,D595,D616,D637,D658)</f>
        <v>15033</v>
      </c>
      <c r="K663" s="19">
        <f>SUM(B663,G663)</f>
        <v>1</v>
      </c>
      <c r="L663" s="19">
        <f>SUM(F21,F42,F63,F84,F105,F126,F147,F168,F189,F210,F231,F252,F273,F294,F315,F336,F357,F378,F399,F420,F441,F462,F483,F504,F525,F546,F567,F588,F609,F630,F651)</f>
        <v>0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103" t="s">
        <v>27</v>
      </c>
      <c r="G665" s="104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3</v>
      </c>
      <c r="C666" s="19">
        <f>SUM(F27,F48,F69,F90,F111,F132,F153,F174,F195,F216,F237,F258,F279,F300,F321,F342,F363,F384,F405,F426,F447,F468,F489,F510,F531,F552,F573,F594,F615,F636,F657)</f>
        <v>63</v>
      </c>
      <c r="D666" s="18">
        <f>SUM(C658,C637,C616,C595,C574,C553,C511,C490,C469,C448,C427,C406,C385,C364,C343,C322,C301,C280,C259,C238,C217,C196,C175,C154,C133,C112,C91,C70,C49,C28)</f>
        <v>10336</v>
      </c>
      <c r="E666" s="50">
        <f>SUM(E632,E653,E611,E590,E569,E548,E527,E506,E485,E464,E443,E422,E401,E380,E359,E338,E317,E296,E275,E233,E254,E212,E191,E170,E149,E128,E107,E86,E65,E44,E23)</f>
        <v>0</v>
      </c>
      <c r="F666" s="103">
        <f>SUM(F656,F635,F614,F593,F572,F551,F530,F509,F488,F467,F446,F404,F383,F362,F341,F320,F299,F278,F257,F236,F215,F194,F173,F152,F131,F110,F89,F68,F47,F26,F425)</f>
        <v>11137</v>
      </c>
      <c r="G666" s="104"/>
    </row>
  </sheetData>
  <mergeCells count="101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Nelson</cp:lastModifiedBy>
  <cp:revision/>
  <dcterms:created xsi:type="dcterms:W3CDTF">2016-01-01T19:36:51Z</dcterms:created>
  <dcterms:modified xsi:type="dcterms:W3CDTF">2023-05-13T15:09:50Z</dcterms:modified>
  <cp:category/>
  <cp:contentStatus/>
</cp:coreProperties>
</file>