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4/"/>
    </mc:Choice>
  </mc:AlternateContent>
  <xr:revisionPtr revIDLastSave="159" documentId="8_{228F55B5-5866-4DF2-996C-E2F9B37F87A7}" xr6:coauthVersionLast="47" xr6:coauthVersionMax="47" xr10:uidLastSave="{FF87AD67-0E94-4E5B-9766-EF6926F0117E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6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<sst xmlns="http://schemas.openxmlformats.org/spreadsheetml/2006/main" count="1094" uniqueCount="97">
  <si>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</si>
  <si>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</si>
  <si>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</si>
  <si>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</si>
  <si>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</si>
  <si>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</si>
  <si>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</si>
  <si>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</si>
  <si>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</si>
  <si>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</si>
  <si>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</si>
  <si>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</si>
  <si>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</si>
  <si>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</si>
  <si>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</si>
  <si>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</si>
  <si>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</si>
  <si>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</si>
  <si>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</si>
  <si>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</si>
  <si>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</si>
  <si>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</si>
  <si>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</si>
  <si>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</si>
  <si>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</si>
  <si>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</si>
  <si>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</si>
  <si>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</si>
  <si>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</si>
  <si>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</si>
  <si>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</si>
  <si>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</si>
  <si>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</si>
  <si>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</si>
  <si>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</si>
  <si>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</si>
  <si>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</si>
  <si>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</si>
  <si>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</si>
  <si>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</si>
  <si>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</si>
  <si>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</si>
  <si>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</si>
  <si>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</si>
  <si>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</si>
  <si>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</si>
  <si>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</si>
  <si>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</si>
  <si>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</si>
  <si>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</si>
  <si>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</si>
  <si>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</si>
  <si>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</si>
  <si>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</si>
  <si>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</si>
  <si>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</si>
  <si>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</si>
  <si>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</si>
  <si>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</si>
  <si>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</si>
  <si>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</si>
  <si>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</si>
  <si>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</si>
  <si>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</si>
  <si>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</si>
  <si>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 xml:space="preserve">Rowenna </t>
  </si>
  <si>
    <t>Talk or Event:  Prayed/took care of the animals/  updated minsitry numbers /made to monthly templates /Posted Bible Study, Devotional, Verse of the Day and Prayer of the Day on all Social Media / Made Verse of the :Day :and Prayer of the Day videos and Posted/Ps  110:1-7/ Started working on monthly reports for Board Meeting / Took the dogs for a walk  RFP  to Maple / Worked Door Dash from 08:00-18:00/Turkey, Ham, Roast Beef Sliders/Carmel Mac./Cheddar Brought Strwberry Mountain Dew/Took Dogs for 2nd Walk GU 1st Bridge Loop  /  Total steps walked 15525  steps or 6.86  miles /Evening Devotional and Ps 110:1-7/Ribs tatar Totts, Choc pie, two cookies/prayed/prayed/Prayed Prayed Prayed Prayed</t>
  </si>
  <si>
    <t>Talk or Event:/ Prayed/ Took Care of the Animals /6th Street/  Balanced the Check Books/ Posted the Bible Study, verse of the day, Prayer and Devotional on all Soical Media /  updated ministry numbers /update ministry number for board meeting/ updated the Board Meeting agenda//Made Verse of the Day and Prayers of the day videos and posted them  /Ps 111:1-10/Started to pay all the bills /Walked the Dogs at RFP Washington Loopl  /Worked Door Dash from 08:00-18:00/ Steack and rice Burrito Chips/ Had to leave the dogs Home as it is supposed to be 110 today/ NO Second walk to hot and tired /  total steps walked 14776  Steps  or 6.52  Miles/Chicken Gravy and rice/Ps  111:1-10 Evening Devotioanl/, Prayed Prayed Prayed Prayed</t>
  </si>
  <si>
    <t>Talk or Event:/ Prayed/Slept in until 3:40/took  Care of the Animals  6th Street/ Posted the Bible Study, verse of the day, Prayer and Devotional on all Soical Media /  updated ministry numbers /update ministry number for board meeting/ updated the Board Meeting agenda//Made Verse of the Day and Prayers of the day videos and posted them With Mable  / Sermon Prep Have You been Redeemed?  Ps 111:1-10  /Took Dogs for walk at  RFP Park Falls Wahsington Loop/Jim Eider messaged that He was in town at Riverfront Park and wanted to connect meet at the Water feature and walked the Park had great fellowhip for two hours /Coninued to paying the Monthly Bills//Worked Door Dash from 10:00-17:00/Took  Dogs on 2nd  walk GU RFP to watch the Shakesphere PLay with Ro/  JImmy Johnny's for Dinner with Ben and Jerry's Milk Shake for Desert/total step count 24892 or 5.11.00 miles /Evening Devotional /Posted/Prayed Prayed Prayed Prayed</t>
  </si>
  <si>
    <t>Talk or Event: Prayed /Took care of the animals  6ht street I awoke at 4:20 to one of teh dogs peeing on the bed and I pretty sure it was Sheba as the locaion and wet spot seem to come from her/ updated ministry numbers  /Posted Bibles Study, Daily devotional, Verse of the day  and Prayer of the Day on all Social Media/ Made Verse of the day and Prayer of the Day videos and posted them / update ministry number for board meeting/  updated the Board Meeting agenda/Have You been Redeemed?  Ps 111:1-10/Bacon and Cheese Omelettes for Love Feast/Sabbath Day of rest/ Started Laundry/ Cleaned apartment// Evening Devotional and Prayer Ps 112:1-10/relaxed and watched the OLimpics and Movies /Steak Fajitas/Prayed Prayed Prayed Prayed</t>
  </si>
  <si>
    <t xml:space="preserve">Talk or Event: Prayed/Took Care of the Animals 6th Street/  Posted Bible Study, Devotional, Verse of the day and Prayer of the Day on all Soical Media/Worked on the reports fro the Board meeting/ Ps 113:1-9/Walked the Dogs  at Fish Lake Trail /  Door Dash from 08:00-18:30/ walked to the 6th Street Park/  Evening Devotional and Ps 113:1-9, Bible Memorization/total step count  118,000 or 8.0  miles for the day  / prayed Prayed Prayed Prayed </t>
  </si>
  <si>
    <t xml:space="preserve">Talk or Event:  Prayed/Took Care of teh Animals 6th Stret / Balanced Check Book/Sent Mable 200, Thithed 200, car payment 250/ Bible Study-Devotional-Verse of the day and prayer of the day post on all social Media set to post at midnitght//Praying that YHWH will provide these to fund the ministry Ps 114:1-8/took the dogs for RFP UW-Lillac Bowl Loop/ Made Verse of the day and Prayer of the day videos  and posted them/Worked Door Dash from 08:00-18:00/ / Walk 1/2 of Dwight Merkel with Rowenna/ total step count16802 or7.42 miles   /Evening Devotional Ps 114:1-8/Watch USA Germany Match and had Cheicken and ribs for dinner/ Prayed Prayed Prayed Prayed   fo YHWH strangth and guidance </t>
  </si>
  <si>
    <t>Talk or Event: Prayed/ Awoek Late took Dogs for a walk RFP Fall Loop to Lilac Bowl/Posted BS, Devitioanls, Verse of the Day and Prayer of the Day on all Soical Media/ Made Verse of the Day and Prayer of the Day Videos with Mable / Praying for YHWH to provide a miracle of the ministry/ Ps 115:1-18/ Worked Door Dash from 08:00-18:30/ Fish Lake Trailto 1st Bridge/ PS 115:1-18 Evening Devotional/ /total of  18016 steps or  7.96 miles /Arby's Double Beef and Cheadar fries and a shake / Prayed Prayed Prayed Prayed/</t>
  </si>
  <si>
    <t>Talk or Event: Prayed/  took care of all the animals /RFP Falls Loop to Lilica Bowl/ updated minsitry numbers /Posted Bible Study, Deovtioinals, verse of the day, and prayer of the day on all Social Media/ Made Verse of the day and Prayer of the Day Videos/ Board Meeting /PS 116:1-19 /Ben Burr/ icked up Mo and to them to their Mom's/Carmel Mochiato Hawaii Bread Sandwich/Worked Door Dash from 08:30-16:00/not a single order from 14:48 unitl 16:00/6th Street/ walked 13002 MIles 5.74/Papa Murphy Pizza/  Evening Devotional Ps 116:1-19/Completed Board reports and them to Theophilus group/Wacthed Olyimpic Games with Ro//prayed-prayed- prayed Prayed for a Miracle from YHWH:-</t>
  </si>
  <si>
    <t xml:space="preserve">Talk or Event : Prayed/took care of all the animals/updated ministry reports/ Posted Bible Study, Devotioinals, verse of the day, and prayer of the day on all Social Media/   Ps 117:1-2/took Dogs for a walk down the RFP Maple Division Loop Carmel Latte/Made Verse of the Day and prayer of the day Videos  /Carmel Latte/Worked Doordash from 07:30-19:30/ Hane Diarriaha  2 and Satan was attacking me durning work really slowed down for an hour prayed and gave it all to YHWH made exceed goal / dwight Werkel / Total steps-  18907 or 9.2 miles /Ps 117:1-2/LO Pizza /Suagrs are really high need to stop the suagary coffee and all sugar /  Evening Devotional Posted/ / prayed  prayed prayed prayed/ </t>
  </si>
  <si>
    <t>Event or Talk of the Day :  Prayed /Took care of the Animals  / updated ministry numbers/ Posted Bible Study, Deovtioinals, verse of the day, and prayer of the day on all Social Media/Made verse of the day and prayer videos with Mable and posted them/ took the dogs for a walk at RFP to Maple Street Bridge/BOard Meeting /Worked Door Dash from 09:00-19:00/took Dogsto 6th Street Potty Gu/ UW to 1st Brdige / total steps for today 17206 Steps or 7.60  miles/Sermon Prep /Evening Devostional// Posted /  Prayed/ Prayed/ Prayed/ Prayed /</t>
  </si>
  <si>
    <t>Talk or Event:Prayed/took care of  the dogs/ updated Ministry Number/  Posted Bible Study, Verse of the Day, Prayer of the Day and Deovtiional on all soical Media/ Made Verse of the day and Prayer of the Day Video and posted them  to all Social Media/Do you pray without ceasing that You are saved ? Ps 116:1-19/ Sabbath Day of Rest/ Mc Dondalds/Laundry/ Walmart and Claened the car/Deep CLaened the Aprtment/ Washed the Dogs/ Watched the closing Olyimpics / total Steps for the day 10385 or 4.58  Miles / Nightly Devotiioanl  Ps 118:1-29/Staek Rice and Gravy, Ice Cream/Prayed Prayed Prayed Prayed</t>
  </si>
  <si>
    <t>Talk or Event:  Prayed Prayed Prayed Prayed/ Took Care of the Animals/update Ministry Numbers/Posted Bible Study, Devotionals, Verse and Prayer of the Day on all Social Media/ Made Verse of the day and Prayer of the day video and posted them/PS 119:1-8/Walked Dogs  RFP Falls to Washingotn Loop /Mo called and wanted a Ride to Tracey's/ Picked Up Mo and Brought thme to tracye's  Worked Door Dash from 09:00-19:00/PIcked up Mo from Tracey's and they came for dinner /6th Street /  total steps  15875 or  7.01 miles/ / Made Bacon and Waffles for Dinner/ Ro took Mo home /Evening Devtional  Ps 119:1-8//Prayed Prayed Prayed Prayed</t>
  </si>
  <si>
    <t>Talk or Event: / Prayer /Took care of the  / updates ministry numbers/Posted Bible Study, Devotionals, Verse of the day and Prayer of the day on all Soical Media/ Made Verse of the Day and Prayer of the Day Videos? /Ps 119:9-16-/RFP Falls Loop/ Board Meeting  /Worked Door Dash from 09:00-19:00/Total step walked 9722  or 4.29 miles /  Evening Devotional/ Made Spaghetti  and Ice Cream /Ps 119:9-16- /Prayed Prayed Prayed Prayed</t>
  </si>
  <si>
    <t xml:space="preserve">Talk or Event: Prayed/Prayed / Took care of the animals/ took Dogs to the 6th Street Potty area/ Worked Door Das from 04:00-12:00/ updated ministry numbers/posted Bible Study, Verse of the Day, Prayer of the day and Devotional on all Social Media/ Made  Verse of the Day Video and Prayer of the Day Video /  Ps 119:17-24/ Took Ro to Seatac /Evening Devotional and One the Road to Seatac Ps 119:17-24/Posted /Drive Back home from Seatac I could not post adn the internet was really slow/Quarter Pounder and Cheese and fries/Snacks/6th Street/ Got home and 22:00 abd to bed by 22:30/   /Prayed /Prayed /Prayed /    Prayed / </t>
  </si>
  <si>
    <t xml:space="preserve">Talk or Event: Prayed /took care of the animals/  update Ministry numbers/Posted Bible Study, Devotional, Verse of the day and Prayer of the day/  Made Verse of the day and Prayer of the Day videos with Mable and posted them /Ps 119:25-32/ Took the Dogs for a walk at RFP Falls Loop /Worked Door Dash from 08:00-18:00// second Walk Ben Burr to the Bridge / walked a total 17642 steps or 7.79 miles  /Evening Devotional and Ps 119:25-32 / Prayed Prayed Prayed Prayed </t>
  </si>
  <si>
    <t xml:space="preserve">Talk or Event:  Prayer/ Took care of all of the animals / update Ministry numbers /Posted Devotional, Verse of the day and Prayer of the day/Made  Prayer of the  day Videos /  Prayed Prayed Prayed Prayed  for a Miracle from YHWH/Ps 119:26-32/ Ps 119:33-40 /Took Dogs for a walk Dwight Merkel/ Mailed Ro papaper work to her in England/Washed and Vacummed hte car/ Came Home and comepleted Loan applicarion for 10K through Captial (1)//Worked Door Dash from 10:30-18:30 / 6th Street very tired / Walked 15506 stpes or 6.85 miles /Evening Devotional and Posted Psalms PS 119:33-40/ Praying Praying Praying Praying </t>
  </si>
  <si>
    <t xml:space="preserve">Talk or Event Prayer/ took care all the animals  6th Street/ Checked on Mable's Visa and my disability claim/Updated ministry numbers /Posted devotional and prayers-verse for the day and Bible Study on all Social Media Platforms/Made Verse of the day and Prayer of the day Videos/ Sermon Prep Do you walk in the ways of YHWH?  Ps 119:1-8/BS PS 119:41-48 / RFP Peaceful Valley to Petti Driver /Steak and Egg Burrito/Worked Door Dash from 08:00-18:00/ /Fish Lake Trail to First Bridge/Starbuck Coffee/  totall steps 17439  or 7.7  Miles /Evening Devotional  Ps 119:41-48/(3) Hot Dogs and PBH/  Prayed Prayed Prayed Prayeed for answered prayer </t>
  </si>
  <si>
    <t>Talk or Event: Prayed/took care of the Animals 6th Street/ update the minsitry numbers/ Posted Bible Study, Verse of the Day, Prayer of the day and Devotional on all social media/ Made Verse of the Day and Prayer of the day videos and posted them on Soical media /Fellowship Service Do you walk in the ways of YHWH?  Ps 119:1-8/BS PS 119:41-48 /Laundry Cleaned apartmentt/ Picked Up Mo and took them to Tracey's/Sabbath Day of Rest /6th Street/  Walked a total of 4258  steps or 1.88  Miles /Evening Devotional/Ps 119:49-56/  Prayed Prayed Prayed Prayed</t>
  </si>
  <si>
    <t xml:space="preserve">Talk or Event:  Prayed/Took care of all the animals  6th Street// update ministry numbers/Posted Devotional, Verse of the Day, Bible Study and Prayers to all social media accoutns/Made  Prayer of the day and verse of the day  Videos with Mable and Pastor John /Ps  119:49-56/ / Took Dogs for walk RFP Division Loop// CLeaned Car/Worked Door Dash from 08:00-18:00/Susuage Wrap Coffee/Captial One Turned Down Loan this really keeps me in a tight spot/  Took Dogs for a 2nd 6th street as I was really tired//Toal steps 16514 or  7.29 Miles   miles/Evening Devotional and Ps 119:49-56/(3) Hot Dogs Chips and (8) Nutter Butters/prayed prayed prayed prayed - </t>
  </si>
  <si>
    <t xml:space="preserve">Talk or Event:Prayed /Took Care of the Animals 6th Street/Updated Ministry Numbers / Posted Bible Study , Devotional, Verse of the day and Prayer of the day on all Social Media/  Made Verse of the Day and Prayer of the day Videos and posted them /Ps 119:57-64/Took the Car to Spokane Suburua for Oil Change looking at the tires/and teh parking break The Pasrking break switch is dead and needs to be replaced/ it will cost me 100 dollars//Took Dogs for a walk RFP Division to Falls back to Suburua//Door Dash from 09:00-19:00? YHWH was is really work on me showed me my poor behavior again and over reacting to someone honking at me When I tried to make a left turn and did not realize or see teh sign  that I was not supposed to make a left tirn/I was totally in the wrong in all ways and YHWH convicted me that I need to chenge my ways and bee More In the Omage of YHWH/  PS 119:57-64 / Steps walked today where 19419  steps  or 8.58 miles  /Prayed Prayed Prayed Prayed/ </t>
  </si>
  <si>
    <t xml:space="preserve">Talk or Event: Prayer-/took care of the animals 6th Street/ updated ministry numbers /  Made verses of the day video and Prayer of the day with Mable P /Posted Bible Study, verse of the day and prayer of the day to all soclial media/Ps 119:65-72/Balanced Check Books/Took the dogs for a walk RFP Falls to Division  Loop /Door Dash 08:00-18:00/Safeway Hot Dogs/Something did not agree with me had major accident and had to work the rest of the shift in soil shorts/Took Dogs on the Second walk LC /  total steps today  17168  or 7.58  Miles  /  Evening Devotional and  Ps 119:65-72 /Help Oliver with Tution 257.00 set up Auto Pay for the balance/ Praying Praying Praying  Praying direction and guidance for the minsitry </t>
  </si>
  <si>
    <t xml:space="preserve">Talk or Event: Prayer-/Cut my hair/ took care of the animals Potty Area/ updated ministry numbers /  Made verses of the day video and Prayer of the day with Mable P /Posted Bible Study, verse of the day and prayer of the day to all soclial media/Ps 119:73-81/Balanced Check Books/Took the dogs for a walk Fish Lake  /Mo Called needed ride ot their Mom's/Picked up Mo and took thme to Tracey's/Door Dash 10:00-20:00/Susage Burrito/Terriyaki Sticks and Nutter Butter/ Took Dogs on the Second walk 6th Street /took Shadow for a 2nd time to 6th Street  total steps today  16744   or 7.38  Miles  /  Evening Devotional and  Ps 119:73-81 /Chips and PlumCoiots/Praying Praying Praying  Praying direction and guidance for the minsitry </t>
  </si>
  <si>
    <t xml:space="preserve">Talk or Event: /Prayed/took care of the animals-6th street/ update minsitry numbers/Posted BS, Verse of the day, Prayer and devotional on all social media/ Made Prayer and Verse of the Day Videos/ Ps 119:81-88/Took Dogs on a walk RFP Maple Street /Cheddar Bruts/Door Dash from 08:00-19:00/ Cheddar Wrap Carmel Coffee/Cheese Wrap Nutter Butters/total walked 17280   or 7.63  Miles /PS 119:81-88//-evening Devotiioanal/prayed prayed prayed prayed </t>
  </si>
  <si>
    <t>Talk or Event: prayed / took care of aniamls 6th Street Prayer and Verse of the Day with Pasto David from Rwanda, Pastor John and Mable/ /updated minsitry numbers/ Knee Work Out//Posted BS,Verse of the Day, Prayer, and Daily Devotioanl on all Soical Media/Sermon Prep Have the Words of YHWH saved You?  Ps 119:81-88 /Morning Walk with the Dogs RFP to Division /Workrd Door Dash from 08:00-18:00/ Picked Up Mo for visit/Took Dogs on a Second Carl's Jr to Pick up dinner/Totaled walk 18087 steps or 7.99  Miles   / Sermon Prep Ps 119:81-88 / prayed prayed prayed prayed</t>
  </si>
  <si>
    <t>Talk or Event: Prayed/ Took care of teh Animals- dogs to LCHS/ updated ministry numbers/Posted Devotiional, Verse of the day, Prayer of the day and Bible Studies on all Social Media/Made Verse of the Day and Prayer of the day Video with Mable  /Fellowship Service Have the Words of YHWH saved You?  Ps 119:81-88/Ps 119:89-97/6th Street/ Laundry and cleanned Apartment/ Waffle and Bacon for Love Feast/Sabbath Day of Rest/Went and visisted with Mark in Post Falls and then took Mo Home/ -total  stepes walked 5960 or 2.63  miles /Evening  Devitonal and Ps 119:89-97/ Tater Tots and Chciken strips/Prayed Prayed Prayed Prayed</t>
  </si>
  <si>
    <t>Talk or Event: Prayed / Took care of all the animals 6th Street / Updated Ministry Numbers/  Posted Verse of the Day, Devoitionals, Prayer, and Bible Study on all Social Media/ Made  Prayer of the Day Videos with Mable and posted them / Ps 119:98-106/ Took Dogs on a walked RFP Falls to Division  / Worked Door Dash from 08:00-18:00/Donut Holes and Cheese and Pepironi/Chees Sticks/RFP Bowl and Pitcher/ walked a total of 14292  steps or 6.0 miles /Evening Devotional Ps 119:98-106/PopCorn/Prayed Prayed Prayed Prayed</t>
  </si>
  <si>
    <t xml:space="preserve">Talk or  Event: Prayer /Took Care of the Animals LC/Updated Check Book / Morning Knee and back Streetches/ Updated Ministry numbers /Posted the Daily Devotional-BS,verse of the day and prayer of the day on all Soical media / Made Verse of the day and Prayer of the day videos with Mable/Ps 119:105-112/ Walked teh Dogs at RFP Falls to Division Loop/Doctors Appoint at the VA for Surgery on the 6th/Worked Door Dash from 10:00-20:00/2nd Walk with the Dogs on 6th Street/ 2 Strewed Beef Enalaidas Rice and Chips/Evening Devotional/Total steps walked  19046 Steps  or 8.41  Miles / Prayed, Prayed Prayed Prayed for YHWH Guidance </t>
  </si>
  <si>
    <t xml:space="preserve">Talk or Event:/Prayed/Took Care of the Animals /updated Ministry Numbers/ Posted Bible Study, Devotional, Verse of the Day and Prayer of the day on all soical media/Made  Prayer for the day Videos/RFP to Division Loop/ Worked Door Dash Arounf Doctors appoint ment for Mo and my Va Doctors appoint ment/Sausage Wrap Carmel Coffee/Dwight Merkel Gravel Lot/ Lincon Park/ Total Walked  22326  steps or 9.86 miles /Ps 119:113-120 /Lo Chips and Cheese and Bean Dip (2) Enchlaidas and (6) BBQ Pork slices/ Prayed Prayed Prayed Prayed </t>
  </si>
  <si>
    <t xml:space="preserve">Talk or Event: Prayed/Balanced the Check Book/ update minsitry numbers/posted verse of the day, Bible Study, prayer of the day and daily deovtional on all social media// Prayer and Verse of the day Videos with Mable  /Ps 119:121-128/LO BBQ Pork Chips Cheese and Bean Dip/took the dogs RFP  Maple Street Loope// Door Dash from 08:00-18:00/ With a Break at 13:30 to walk a new path in Quichin/LC/total steps walked 20831  steps or 20831 miIles /Ps 119:121-128 and Devotinal time/Chips cheese and bean dip/prayed prayed prayed prayed </t>
  </si>
  <si>
    <t>Talk or Event: prayed/took care the animals -LC/ posted the Bible Study, devotional, verse of the day and prayer of the day on all social media/ Made Verse of the day and Prayer of the day videos and posted it  /Ps 119:129-136/Chips and Cheese and Bean Dip/Took the Dogs for a walk At RF Park out around the Falls  to Division /Door Dash 08:30-19:30/ With Break at  14:00 for a walk at th e Ben Burr/Coffee and Slushy and Twix/ 6th Street  / Total walked for the day 19739  Steps or 7.72 Miles /Evening Devotioanl and Ps 119:129-136/Chips and Cheese /prayed prayed prayed Prayed</t>
  </si>
  <si>
    <t>Talk or Event: /took care the animals // Posted Bible Study, Verse oif the Day, Prayer of the day and Devotionls on all Soical Media/ Made the Prayer and Verse of the Day videos with Mable /Took the dogs for a walk the Fish lake Trail /Picked Up Mo and Took them to Tracey's  Worked Door Dash from 08:00-18:30/ With Break at 13:00  fro a walk with the Dogs RFP around the Falls/ Evening Devotioanld Sermon Prep  Do you walk in Love of God and Your Neighbor that You do not sin?  Ps 119:129-136 /Prayed, prayed , prayed. prayed for a miracle blessing from YHWH and Direction of what to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</si>
</sst>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36" zoomScale="112" zoomScaleNormal="145" workbookViewId="0">
      <selection activeCell="E643" sqref="E643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8" t="s">
        <v>0</v>
      </c>
      <c r="D1" s="89"/>
      <c r="E1" s="89"/>
      <c r="F1" s="89"/>
      <c r="G1" s="90"/>
      <c r="H1" s="4"/>
      <c r="I1" s="5"/>
    </row>
    <row r="2" spans="1:9" ht="14.4" customHeight="1" x14ac:dyDescent="0.3">
      <c r="A2" s="1"/>
      <c r="C2" s="91"/>
      <c r="D2" s="92"/>
      <c r="E2" s="92"/>
      <c r="F2" s="92"/>
      <c r="G2" s="93"/>
      <c r="I2" s="2"/>
    </row>
    <row r="3" spans="1:9" ht="14.4" customHeight="1" x14ac:dyDescent="0.3">
      <c r="A3" s="1"/>
      <c r="C3" s="94" t="s">
        <v>63</v>
      </c>
      <c r="D3" s="95"/>
      <c r="E3" s="95"/>
      <c r="F3" s="95"/>
      <c r="G3" s="96"/>
      <c r="I3" s="2"/>
    </row>
    <row r="4" spans="1:9" ht="14.4" customHeight="1" x14ac:dyDescent="0.3">
      <c r="A4" s="1"/>
      <c r="C4" s="94" t="s">
        <v>64</v>
      </c>
      <c r="D4" s="95"/>
      <c r="E4" s="95"/>
      <c r="F4" s="95"/>
      <c r="G4" s="96"/>
      <c r="I4" s="2"/>
    </row>
    <row r="5" spans="1:9" ht="14.4" customHeight="1" x14ac:dyDescent="0.3">
      <c r="A5" s="1"/>
      <c r="C5" s="94" t="s">
        <v>61</v>
      </c>
      <c r="D5" s="95"/>
      <c r="E5" s="95"/>
      <c r="F5" s="95"/>
      <c r="G5" s="96"/>
      <c r="I5" s="2"/>
    </row>
    <row r="6" spans="1:9" ht="14.4" customHeight="1" x14ac:dyDescent="0.3">
      <c r="A6" s="1"/>
      <c r="C6" s="97" t="s">
        <v>1</v>
      </c>
      <c r="D6" s="98"/>
      <c r="E6" s="98"/>
      <c r="F6" s="98"/>
      <c r="G6" s="99"/>
      <c r="I6" s="2"/>
    </row>
    <row r="7" spans="1:9" ht="15" thickBot="1" x14ac:dyDescent="0.35">
      <c r="A7" s="6"/>
      <c r="B7" s="33"/>
      <c r="C7" s="100"/>
      <c r="D7" s="101"/>
      <c r="E7" s="101"/>
      <c r="F7" s="101"/>
      <c r="G7" s="102"/>
      <c r="H7" s="7"/>
      <c r="I7" s="8"/>
    </row>
    <row r="8" spans="1:9" ht="12" customHeight="1" thickTop="1" x14ac:dyDescent="0.3">
      <c r="A8" s="9" t="s">
        <v>2</v>
      </c>
      <c r="B8" s="107">
        <v>45505</v>
      </c>
      <c r="C8" s="77"/>
      <c r="D8" s="77"/>
      <c r="E8" s="77"/>
      <c r="F8" s="11" t="s">
        <v>3</v>
      </c>
      <c r="G8" s="11" t="s">
        <v>4</v>
      </c>
      <c r="H8" s="9">
        <v>2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65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8" t="s">
        <v>66</v>
      </c>
      <c r="H13" s="79"/>
      <c r="I13" s="80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8"/>
      <c r="H14" s="79"/>
      <c r="I14" s="80"/>
    </row>
    <row r="15" spans="1:9" ht="13.5" customHeight="1" x14ac:dyDescent="0.3">
      <c r="A15" s="14" t="s">
        <v>14</v>
      </c>
      <c r="B15" s="108"/>
      <c r="C15" s="109"/>
      <c r="D15" s="109"/>
      <c r="E15" s="110"/>
      <c r="F15" s="10">
        <v>0</v>
      </c>
      <c r="G15" s="78"/>
      <c r="H15" s="79"/>
      <c r="I15" s="80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79"/>
      <c r="H16" s="79"/>
      <c r="I16" s="80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79"/>
      <c r="H17" s="79"/>
      <c r="I17" s="80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79"/>
      <c r="H18" s="79"/>
      <c r="I18" s="80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79"/>
      <c r="H19" s="79"/>
      <c r="I19" s="80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79"/>
      <c r="H20" s="79"/>
      <c r="I20" s="80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79"/>
      <c r="H21" s="79"/>
      <c r="I21" s="80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79"/>
      <c r="H22" s="79"/>
      <c r="I22" s="80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79"/>
      <c r="H23" s="79"/>
      <c r="I23" s="80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79"/>
      <c r="H24" s="79"/>
      <c r="I24" s="80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79"/>
      <c r="H25" s="79"/>
      <c r="I25" s="80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79"/>
      <c r="H26" s="79"/>
      <c r="I26" s="80"/>
    </row>
    <row r="27" spans="1:10" ht="13.5" customHeight="1" x14ac:dyDescent="0.3">
      <c r="A27" s="49" t="s">
        <v>28</v>
      </c>
      <c r="B27"/>
      <c r="E27" s="54" t="s">
        <v>10</v>
      </c>
      <c r="F27" s="18">
        <v>1</v>
      </c>
      <c r="G27" s="79"/>
      <c r="H27" s="79"/>
      <c r="I27" s="80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 t="s">
        <v>10</v>
      </c>
      <c r="F28" s="19">
        <f>SUM(F9:F18,F20,F21,F25,F24,F23,F22,F26,F27,E28,E27,D28,C28,C18,E23)</f>
        <v>8195</v>
      </c>
      <c r="G28" s="81"/>
      <c r="H28" s="81"/>
      <c r="I28" s="82"/>
    </row>
    <row r="29" spans="1:10" ht="13.5" customHeight="1" x14ac:dyDescent="0.3">
      <c r="A29" s="9" t="s">
        <v>2</v>
      </c>
      <c r="B29" s="75">
        <v>45506</v>
      </c>
      <c r="C29" s="76"/>
      <c r="D29" s="76"/>
      <c r="E29" s="77"/>
      <c r="F29" s="11" t="s">
        <v>3</v>
      </c>
      <c r="G29" s="9" t="s">
        <v>7</v>
      </c>
      <c r="H29" s="9">
        <v>2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65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8" t="s">
        <v>67</v>
      </c>
      <c r="H34" s="79"/>
      <c r="I34" s="80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8"/>
      <c r="H35" s="79"/>
      <c r="I35" s="80"/>
    </row>
    <row r="36" spans="1:9" ht="13.5" customHeight="1" x14ac:dyDescent="0.3">
      <c r="A36" s="14" t="s">
        <v>14</v>
      </c>
      <c r="B36" s="83"/>
      <c r="C36" s="84"/>
      <c r="D36" s="84"/>
      <c r="E36" s="85"/>
      <c r="F36" s="10">
        <v>0</v>
      </c>
      <c r="G36" s="78"/>
      <c r="H36" s="79"/>
      <c r="I36" s="80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79"/>
      <c r="H37" s="79"/>
      <c r="I37" s="80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79"/>
      <c r="H38" s="79"/>
      <c r="I38" s="80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79"/>
      <c r="H39" s="79"/>
      <c r="I39" s="80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79"/>
      <c r="H40" s="79"/>
      <c r="I40" s="80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79"/>
      <c r="H41" s="79"/>
      <c r="I41" s="80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79"/>
      <c r="H42" s="79"/>
      <c r="I42" s="80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79"/>
      <c r="H43" s="79"/>
      <c r="I43" s="80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79"/>
      <c r="H44" s="79"/>
      <c r="I44" s="80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79"/>
      <c r="H45" s="79"/>
      <c r="I45" s="80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79"/>
      <c r="H46" s="79"/>
      <c r="I46" s="80"/>
    </row>
    <row r="47" spans="1:9" ht="12" customHeight="1" x14ac:dyDescent="0.3">
      <c r="A47" s="50" t="s">
        <v>27</v>
      </c>
      <c r="B47"/>
      <c r="E47" s="54"/>
      <c r="F47" s="51">
        <v>7668</v>
      </c>
      <c r="G47" s="79"/>
      <c r="H47" s="79"/>
      <c r="I47" s="80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79"/>
      <c r="H48" s="79"/>
      <c r="I48" s="80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>
        <v>0</v>
      </c>
      <c r="F49" s="23">
        <f>SUM(D49,E49,F30,F36,F31,F32,F33,F34,F35,F38,F41,C39,F39,F44,F48,F45:F46,C49,E44,E48,F47)</f>
        <v>8113</v>
      </c>
      <c r="G49" s="81"/>
      <c r="H49" s="81"/>
      <c r="I49" s="82"/>
    </row>
    <row r="50" spans="1:9" ht="13.5" customHeight="1" x14ac:dyDescent="0.3">
      <c r="A50" s="9" t="s">
        <v>2</v>
      </c>
      <c r="B50" s="75">
        <v>45507</v>
      </c>
      <c r="C50" s="76"/>
      <c r="D50" s="76"/>
      <c r="E50" s="77"/>
      <c r="F50" s="11" t="s">
        <v>3</v>
      </c>
      <c r="G50" s="9" t="s">
        <v>7</v>
      </c>
      <c r="H50" s="9">
        <v>2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65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8" t="s">
        <v>68</v>
      </c>
      <c r="H55" s="79"/>
      <c r="I55" s="80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8"/>
      <c r="H56" s="79"/>
      <c r="I56" s="80"/>
    </row>
    <row r="57" spans="1:9" ht="13.5" customHeight="1" x14ac:dyDescent="0.3">
      <c r="A57" s="14" t="s">
        <v>14</v>
      </c>
      <c r="B57" s="83"/>
      <c r="C57" s="84"/>
      <c r="D57" s="84"/>
      <c r="E57" s="85"/>
      <c r="F57" s="10">
        <v>0</v>
      </c>
      <c r="G57" s="78"/>
      <c r="H57" s="79"/>
      <c r="I57" s="80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79"/>
      <c r="H58" s="79"/>
      <c r="I58" s="80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79"/>
      <c r="H59" s="79"/>
      <c r="I59" s="80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79"/>
      <c r="H60" s="79"/>
      <c r="I60" s="80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79"/>
      <c r="H61" s="79"/>
      <c r="I61" s="80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79"/>
      <c r="H62" s="79"/>
      <c r="I62" s="80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79"/>
      <c r="H63" s="79"/>
      <c r="I63" s="80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79"/>
      <c r="H64" s="79"/>
      <c r="I64" s="80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79"/>
      <c r="H65" s="79"/>
      <c r="I65" s="80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79"/>
      <c r="H66" s="79"/>
      <c r="I66" s="80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79"/>
      <c r="H67" s="79"/>
      <c r="I67" s="80"/>
    </row>
    <row r="68" spans="1:9" ht="12" customHeight="1" x14ac:dyDescent="0.3">
      <c r="A68" s="50" t="s">
        <v>27</v>
      </c>
      <c r="B68"/>
      <c r="E68" s="54"/>
      <c r="F68" s="51">
        <v>7441</v>
      </c>
      <c r="G68" s="79"/>
      <c r="H68" s="79"/>
      <c r="I68" s="80"/>
    </row>
    <row r="69" spans="1:9" ht="13.5" customHeight="1" x14ac:dyDescent="0.3">
      <c r="A69" s="18" t="s">
        <v>28</v>
      </c>
      <c r="B69"/>
      <c r="E69" s="54"/>
      <c r="F69" s="18">
        <v>2</v>
      </c>
      <c r="G69" s="79"/>
      <c r="H69" s="79"/>
      <c r="I69" s="80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 t="s">
        <v>10</v>
      </c>
      <c r="F70" s="23">
        <f>SUM(D70,E70,F51:F57,F59,C60,F60,F62,F69,F65:F67,C70,E65,E69,F68)</f>
        <v>8406</v>
      </c>
      <c r="G70" s="81"/>
      <c r="H70" s="81"/>
      <c r="I70" s="82"/>
    </row>
    <row r="71" spans="1:9" ht="13.5" customHeight="1" x14ac:dyDescent="0.3">
      <c r="A71" s="9" t="s">
        <v>2</v>
      </c>
      <c r="B71" s="75">
        <v>45508</v>
      </c>
      <c r="C71" s="76"/>
      <c r="D71" s="76"/>
      <c r="E71" s="77"/>
      <c r="F71" s="11" t="s">
        <v>3</v>
      </c>
      <c r="G71" s="9" t="s">
        <v>7</v>
      </c>
      <c r="H71" s="9">
        <v>2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65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8" t="s">
        <v>69</v>
      </c>
      <c r="H76" s="79"/>
      <c r="I76" s="80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8"/>
      <c r="H77" s="79"/>
      <c r="I77" s="80"/>
    </row>
    <row r="78" spans="1:9" ht="13.5" customHeight="1" x14ac:dyDescent="0.3">
      <c r="A78" s="14" t="s">
        <v>14</v>
      </c>
      <c r="B78" s="83"/>
      <c r="C78" s="84"/>
      <c r="D78" s="84"/>
      <c r="E78" s="85"/>
      <c r="F78" s="10">
        <v>0</v>
      </c>
      <c r="G78" s="78"/>
      <c r="H78" s="79"/>
      <c r="I78" s="80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79"/>
      <c r="H79" s="79"/>
      <c r="I79" s="80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79"/>
      <c r="H80" s="79"/>
      <c r="I80" s="80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79"/>
      <c r="H81" s="79"/>
      <c r="I81" s="80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79"/>
      <c r="H82" s="79"/>
      <c r="I82" s="80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79"/>
      <c r="H83" s="79"/>
      <c r="I83" s="80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79"/>
      <c r="H84" s="79"/>
      <c r="I84" s="80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79"/>
      <c r="H85" s="79"/>
      <c r="I85" s="80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79"/>
      <c r="H86" s="79"/>
      <c r="I86" s="80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79"/>
      <c r="H87" s="79"/>
      <c r="I87" s="80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79"/>
      <c r="H88" s="79"/>
      <c r="I88" s="80"/>
    </row>
    <row r="89" spans="1:10" ht="12" customHeight="1" x14ac:dyDescent="0.3">
      <c r="A89" s="50" t="s">
        <v>27</v>
      </c>
      <c r="B89"/>
      <c r="E89" s="54"/>
      <c r="F89" s="51">
        <v>7466</v>
      </c>
      <c r="G89" s="79"/>
      <c r="H89" s="79"/>
      <c r="I89" s="80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79"/>
      <c r="H90" s="79"/>
      <c r="I90" s="80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>
        <v>122</v>
      </c>
      <c r="F91" s="15">
        <f>SUM(D91,E91,F72,F73,F74,F75,F76,F77,F78,F80,C81,F81,F83,F86:F90,C91,E86,E90,)</f>
        <v>8607</v>
      </c>
      <c r="G91" s="81"/>
      <c r="H91" s="81"/>
      <c r="I91" s="82"/>
    </row>
    <row r="92" spans="1:10" ht="13.5" customHeight="1" x14ac:dyDescent="0.3">
      <c r="A92" s="9" t="s">
        <v>2</v>
      </c>
      <c r="B92" s="86">
        <v>45509</v>
      </c>
      <c r="C92" s="77"/>
      <c r="D92" s="77"/>
      <c r="E92" s="87"/>
      <c r="F92" s="9" t="s">
        <v>3</v>
      </c>
      <c r="G92" s="9" t="s">
        <v>7</v>
      </c>
      <c r="H92" s="9">
        <v>2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65</v>
      </c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8" t="s">
        <v>70</v>
      </c>
      <c r="H97" s="79"/>
      <c r="I97" s="80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8"/>
      <c r="H98" s="79"/>
      <c r="I98" s="80"/>
    </row>
    <row r="99" spans="1:9" ht="13.5" customHeight="1" x14ac:dyDescent="0.3">
      <c r="A99" s="14" t="s">
        <v>14</v>
      </c>
      <c r="B99" s="83"/>
      <c r="C99" s="84"/>
      <c r="D99" s="84"/>
      <c r="E99" s="85"/>
      <c r="F99" s="10">
        <v>0</v>
      </c>
      <c r="G99" s="78"/>
      <c r="H99" s="79"/>
      <c r="I99" s="80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79"/>
      <c r="H100" s="79"/>
      <c r="I100" s="80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79"/>
      <c r="H101" s="79"/>
      <c r="I101" s="80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79"/>
      <c r="H102" s="79"/>
      <c r="I102" s="80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79"/>
      <c r="H103" s="79"/>
      <c r="I103" s="80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79"/>
      <c r="H104" s="79"/>
      <c r="I104" s="80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79"/>
      <c r="H105" s="79"/>
      <c r="I105" s="80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79"/>
      <c r="H106" s="79"/>
      <c r="I106" s="80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79"/>
      <c r="H107" s="79"/>
      <c r="I107" s="80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79"/>
      <c r="H108" s="79"/>
      <c r="I108" s="80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79"/>
      <c r="H109" s="79"/>
      <c r="I109" s="80"/>
    </row>
    <row r="110" spans="1:9" ht="12" customHeight="1" x14ac:dyDescent="0.3">
      <c r="A110" s="50" t="s">
        <v>27</v>
      </c>
      <c r="B110"/>
      <c r="E110" s="54"/>
      <c r="F110" s="51">
        <v>7476</v>
      </c>
      <c r="G110" s="79"/>
      <c r="H110" s="79"/>
      <c r="I110" s="80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79"/>
      <c r="H111" s="79"/>
      <c r="I111" s="80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>
        <v>0</v>
      </c>
      <c r="F112" s="15">
        <f>SUM(D112,E112,F93:F99,F101,C102,F102,F104,F107:F111,C112,E107,E111,)</f>
        <v>7937</v>
      </c>
      <c r="G112" s="81"/>
      <c r="H112" s="81"/>
      <c r="I112" s="82"/>
    </row>
    <row r="113" spans="1:10" ht="13.5" customHeight="1" x14ac:dyDescent="0.3">
      <c r="A113" s="9" t="s">
        <v>2</v>
      </c>
      <c r="B113" s="86">
        <v>45510</v>
      </c>
      <c r="C113" s="77"/>
      <c r="D113" s="77"/>
      <c r="E113" s="87"/>
      <c r="F113" s="9" t="s">
        <v>3</v>
      </c>
      <c r="G113" s="11" t="s">
        <v>4</v>
      </c>
      <c r="H113" s="9">
        <v>2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65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8" t="s">
        <v>71</v>
      </c>
      <c r="H118" s="79"/>
      <c r="I118" s="80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8"/>
      <c r="H119" s="79"/>
      <c r="I119" s="80"/>
    </row>
    <row r="120" spans="1:10" ht="13.5" customHeight="1" x14ac:dyDescent="0.3">
      <c r="A120" s="14" t="s">
        <v>14</v>
      </c>
      <c r="B120" s="83"/>
      <c r="C120" s="84"/>
      <c r="D120" s="84"/>
      <c r="E120" s="85"/>
      <c r="F120" s="10">
        <v>0</v>
      </c>
      <c r="G120" s="78"/>
      <c r="H120" s="79"/>
      <c r="I120" s="80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79"/>
      <c r="H121" s="79"/>
      <c r="I121" s="80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79"/>
      <c r="H122" s="79"/>
      <c r="I122" s="80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79"/>
      <c r="H123" s="79"/>
      <c r="I123" s="80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79"/>
      <c r="H124" s="79"/>
      <c r="I124" s="80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79"/>
      <c r="H125" s="79"/>
      <c r="I125" s="80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79"/>
      <c r="H126" s="79"/>
      <c r="I126" s="80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79"/>
      <c r="H127" s="79"/>
      <c r="I127" s="80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79"/>
      <c r="H128" s="79"/>
      <c r="I128" s="80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79"/>
      <c r="H129" s="79"/>
      <c r="I129" s="80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79"/>
      <c r="H130" s="79"/>
      <c r="I130" s="80"/>
    </row>
    <row r="131" spans="1:9" ht="12" customHeight="1" x14ac:dyDescent="0.3">
      <c r="A131" s="50" t="s">
        <v>27</v>
      </c>
      <c r="B131"/>
      <c r="E131" s="54"/>
      <c r="F131" s="51">
        <v>7825</v>
      </c>
      <c r="G131" s="79"/>
      <c r="H131" s="79"/>
      <c r="I131" s="80"/>
    </row>
    <row r="132" spans="1:9" ht="13.5" customHeight="1" x14ac:dyDescent="0.3">
      <c r="A132" s="18" t="s">
        <v>28</v>
      </c>
      <c r="B132"/>
      <c r="E132" s="54"/>
      <c r="F132" s="18">
        <v>0</v>
      </c>
      <c r="G132" s="79"/>
      <c r="H132" s="79"/>
      <c r="I132" s="80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/>
      <c r="F133" s="15">
        <f>SUM(D133,E133,F114:F120,F122,C123,F123,F125,F128:F132,C133,E128,E132)</f>
        <v>8527</v>
      </c>
      <c r="G133" s="81"/>
      <c r="H133" s="81"/>
      <c r="I133" s="82"/>
    </row>
    <row r="134" spans="1:9" ht="13.5" customHeight="1" x14ac:dyDescent="0.3">
      <c r="A134" s="9" t="s">
        <v>2</v>
      </c>
      <c r="B134" s="75">
        <v>45511</v>
      </c>
      <c r="C134" s="76"/>
      <c r="D134" s="76"/>
      <c r="E134" s="77"/>
      <c r="F134" s="9" t="s">
        <v>3</v>
      </c>
      <c r="G134" s="11" t="s">
        <v>4</v>
      </c>
      <c r="H134" s="9">
        <v>2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65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8" t="s">
        <v>72</v>
      </c>
      <c r="H139" s="79"/>
      <c r="I139" s="80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8"/>
      <c r="H140" s="79"/>
      <c r="I140" s="80"/>
    </row>
    <row r="141" spans="1:9" ht="13.5" customHeight="1" x14ac:dyDescent="0.3">
      <c r="A141" s="14" t="s">
        <v>14</v>
      </c>
      <c r="B141" s="83"/>
      <c r="C141" s="84"/>
      <c r="D141" s="84"/>
      <c r="E141" s="85"/>
      <c r="F141" s="10">
        <v>0</v>
      </c>
      <c r="G141" s="78"/>
      <c r="H141" s="79"/>
      <c r="I141" s="80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79"/>
      <c r="H142" s="79"/>
      <c r="I142" s="80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79"/>
      <c r="H143" s="79"/>
      <c r="I143" s="80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79"/>
      <c r="H144" s="79"/>
      <c r="I144" s="80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79"/>
      <c r="H145" s="79"/>
      <c r="I145" s="80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79"/>
      <c r="H146" s="79"/>
      <c r="I146" s="80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79"/>
      <c r="H147" s="79"/>
      <c r="I147" s="80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79"/>
      <c r="H148" s="79"/>
      <c r="I148" s="80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79"/>
      <c r="H149" s="79"/>
      <c r="I149" s="80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79"/>
      <c r="H150" s="79"/>
      <c r="I150" s="80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79"/>
      <c r="H151" s="79"/>
      <c r="I151" s="80"/>
    </row>
    <row r="152" spans="1:10" ht="12" customHeight="1" x14ac:dyDescent="0.3">
      <c r="A152" s="50" t="s">
        <v>27</v>
      </c>
      <c r="B152"/>
      <c r="E152" s="54"/>
      <c r="F152" s="51">
        <v>7528</v>
      </c>
      <c r="G152" s="79"/>
      <c r="H152" s="79"/>
      <c r="I152" s="80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79"/>
      <c r="H153" s="79"/>
      <c r="I153" s="80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1"/>
      <c r="H154" s="81"/>
      <c r="I154" s="82"/>
    </row>
    <row r="155" spans="1:10" x14ac:dyDescent="0.3">
      <c r="A155" s="9" t="s">
        <v>2</v>
      </c>
      <c r="B155" s="86">
        <v>45512</v>
      </c>
      <c r="C155" s="77"/>
      <c r="D155" s="77"/>
      <c r="E155" s="87"/>
      <c r="F155" s="9" t="s">
        <v>3</v>
      </c>
      <c r="G155" s="11" t="s">
        <v>4</v>
      </c>
      <c r="H155" s="9">
        <v>2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65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8" t="s">
        <v>73</v>
      </c>
      <c r="H160" s="79"/>
      <c r="I160" s="80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8"/>
      <c r="H161" s="79"/>
      <c r="I161" s="80"/>
    </row>
    <row r="162" spans="1:10" x14ac:dyDescent="0.3">
      <c r="A162" s="14" t="s">
        <v>14</v>
      </c>
      <c r="B162" s="83"/>
      <c r="C162" s="84"/>
      <c r="D162" s="84"/>
      <c r="E162" s="85"/>
      <c r="F162" s="10">
        <v>0</v>
      </c>
      <c r="G162" s="78"/>
      <c r="H162" s="79"/>
      <c r="I162" s="80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79"/>
      <c r="H163" s="79"/>
      <c r="I163" s="80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79"/>
      <c r="H164" s="79"/>
      <c r="I164" s="80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79"/>
      <c r="H165" s="79"/>
      <c r="I165" s="80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79"/>
      <c r="H166" s="79"/>
      <c r="I166" s="80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79"/>
      <c r="H167" s="79"/>
      <c r="I167" s="80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79"/>
      <c r="H168" s="79"/>
      <c r="I168" s="80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79"/>
      <c r="H169" s="79"/>
      <c r="I169" s="80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79"/>
      <c r="H170" s="79"/>
      <c r="I170" s="80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79"/>
      <c r="H171" s="79"/>
      <c r="I171" s="80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79"/>
      <c r="H172" s="79"/>
      <c r="I172" s="80"/>
    </row>
    <row r="173" spans="1:10" ht="12" customHeight="1" x14ac:dyDescent="0.3">
      <c r="A173" s="50" t="s">
        <v>27</v>
      </c>
      <c r="B173"/>
      <c r="E173" s="54"/>
      <c r="F173" s="51">
        <v>7490</v>
      </c>
      <c r="G173" s="79"/>
      <c r="H173" s="79"/>
      <c r="I173" s="80"/>
    </row>
    <row r="174" spans="1:10" ht="13.5" customHeight="1" x14ac:dyDescent="0.3">
      <c r="A174" s="18" t="s">
        <v>28</v>
      </c>
      <c r="B174"/>
      <c r="E174" s="54"/>
      <c r="F174" s="18">
        <v>0</v>
      </c>
      <c r="G174" s="79"/>
      <c r="H174" s="79"/>
      <c r="I174" s="80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0</v>
      </c>
      <c r="F175" s="15">
        <f>SUM(D175,E175,F156:F162,F164,C165,F165,F167,F170:F174,C175,E170,E174,)</f>
        <v>8125</v>
      </c>
      <c r="G175" s="81"/>
      <c r="H175" s="81"/>
      <c r="I175" s="82"/>
    </row>
    <row r="176" spans="1:10" x14ac:dyDescent="0.3">
      <c r="A176" s="9" t="s">
        <v>2</v>
      </c>
      <c r="B176" s="75">
        <v>45513</v>
      </c>
      <c r="C176" s="76"/>
      <c r="D176" s="76"/>
      <c r="E176" s="77"/>
      <c r="F176" s="9" t="s">
        <v>3</v>
      </c>
      <c r="G176" s="11" t="s">
        <v>4</v>
      </c>
      <c r="H176" s="9">
        <v>2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 t="s">
        <v>65</v>
      </c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8" t="s">
        <v>74</v>
      </c>
      <c r="H181" s="79"/>
      <c r="I181" s="80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8"/>
      <c r="H182" s="79"/>
      <c r="I182" s="80"/>
    </row>
    <row r="183" spans="1:10" x14ac:dyDescent="0.3">
      <c r="A183" s="14" t="s">
        <v>14</v>
      </c>
      <c r="B183" s="83"/>
      <c r="C183" s="84"/>
      <c r="D183" s="84"/>
      <c r="E183" s="85"/>
      <c r="F183" s="10">
        <v>0</v>
      </c>
      <c r="G183" s="78"/>
      <c r="H183" s="79"/>
      <c r="I183" s="80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79"/>
      <c r="H184" s="79"/>
      <c r="I184" s="80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79"/>
      <c r="H185" s="79"/>
      <c r="I185" s="80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79"/>
      <c r="H186" s="79"/>
      <c r="I186" s="80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79"/>
      <c r="H187" s="79"/>
      <c r="I187" s="80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79"/>
      <c r="H188" s="79"/>
      <c r="I188" s="80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79"/>
      <c r="H189" s="79"/>
      <c r="I189" s="80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79"/>
      <c r="H190" s="79"/>
      <c r="I190" s="80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79"/>
      <c r="H191" s="79"/>
      <c r="I191" s="80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79"/>
      <c r="H192" s="79"/>
      <c r="I192" s="80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79"/>
      <c r="H193" s="79"/>
      <c r="I193" s="80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79"/>
      <c r="H194" s="79"/>
      <c r="I194" s="80"/>
    </row>
    <row r="195" spans="1:10" ht="13.5" customHeight="1" x14ac:dyDescent="0.3">
      <c r="A195" s="18" t="s">
        <v>28</v>
      </c>
      <c r="B195"/>
      <c r="E195" s="54"/>
      <c r="F195" s="18">
        <v>0</v>
      </c>
      <c r="G195" s="79"/>
      <c r="H195" s="79"/>
      <c r="I195" s="80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>
        <v>0</v>
      </c>
      <c r="F196" s="15">
        <f>SUM(F177,F186,F178,F179,F180,F181,F182,F183,F184,F185,F188,F189,F190,F191,F192,F193,F194,F195,E196,E195,D196,C196,E191,C186)</f>
        <v>8129</v>
      </c>
      <c r="G196" s="81"/>
      <c r="H196" s="81"/>
      <c r="I196" s="82"/>
    </row>
    <row r="197" spans="1:10" x14ac:dyDescent="0.3">
      <c r="A197" s="9" t="s">
        <v>2</v>
      </c>
      <c r="B197" s="75">
        <v>45514</v>
      </c>
      <c r="C197" s="76"/>
      <c r="D197" s="76"/>
      <c r="E197" s="77"/>
      <c r="F197" s="9" t="s">
        <v>3</v>
      </c>
      <c r="G197" s="11" t="s">
        <v>4</v>
      </c>
      <c r="H197" s="9">
        <v>2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65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8" t="s">
        <v>75</v>
      </c>
      <c r="H202" s="79"/>
      <c r="I202" s="80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8"/>
      <c r="H203" s="79"/>
      <c r="I203" s="80"/>
    </row>
    <row r="204" spans="1:10" x14ac:dyDescent="0.3">
      <c r="A204" s="14" t="s">
        <v>14</v>
      </c>
      <c r="B204" s="83"/>
      <c r="C204" s="84"/>
      <c r="D204" s="84"/>
      <c r="E204" s="85"/>
      <c r="F204" s="10">
        <v>0</v>
      </c>
      <c r="G204" s="78"/>
      <c r="H204" s="79"/>
      <c r="I204" s="80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79"/>
      <c r="H205" s="79"/>
      <c r="I205" s="80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79"/>
      <c r="H206" s="79"/>
      <c r="I206" s="80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79"/>
      <c r="H207" s="79"/>
      <c r="I207" s="80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79"/>
      <c r="H208" s="79"/>
      <c r="I208" s="80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79"/>
      <c r="H209" s="79"/>
      <c r="I209" s="80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79"/>
      <c r="H210" s="79"/>
      <c r="I210" s="80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79"/>
      <c r="H211" s="79"/>
      <c r="I211" s="80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79"/>
      <c r="H212" s="79"/>
      <c r="I212" s="80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79"/>
      <c r="H213" s="79"/>
      <c r="I213" s="80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79"/>
      <c r="H214" s="79"/>
      <c r="I214" s="80"/>
    </row>
    <row r="215" spans="1:9" ht="12" customHeight="1" x14ac:dyDescent="0.3">
      <c r="A215" s="50" t="s">
        <v>27</v>
      </c>
      <c r="B215"/>
      <c r="E215" s="54"/>
      <c r="F215" s="51">
        <v>7315</v>
      </c>
      <c r="G215" s="79"/>
      <c r="H215" s="79"/>
      <c r="I215" s="80"/>
    </row>
    <row r="216" spans="1:9" ht="13.5" customHeight="1" x14ac:dyDescent="0.3">
      <c r="A216" s="18" t="s">
        <v>28</v>
      </c>
      <c r="B216"/>
      <c r="E216" s="54"/>
      <c r="F216" s="18">
        <v>0</v>
      </c>
      <c r="G216" s="79"/>
      <c r="H216" s="79"/>
      <c r="I216" s="80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>
        <v>0</v>
      </c>
      <c r="F217" s="15">
        <f>SUM(D217,E217,F198:F204,F206,C207,F207,F209,F212:F216,C217,E212,E216,)</f>
        <v>8031</v>
      </c>
      <c r="G217" s="81"/>
      <c r="H217" s="81"/>
      <c r="I217" s="82"/>
    </row>
    <row r="218" spans="1:9" x14ac:dyDescent="0.3">
      <c r="A218" s="9" t="s">
        <v>2</v>
      </c>
      <c r="B218" s="75">
        <v>45515</v>
      </c>
      <c r="C218" s="76"/>
      <c r="D218" s="76"/>
      <c r="E218" s="77"/>
      <c r="F218" s="9" t="s">
        <v>3</v>
      </c>
      <c r="G218" s="11" t="s">
        <v>4</v>
      </c>
      <c r="H218" s="9">
        <v>2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65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8" t="s">
        <v>76</v>
      </c>
      <c r="H223" s="79"/>
      <c r="I223" s="80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8"/>
      <c r="H224" s="79"/>
      <c r="I224" s="80"/>
    </row>
    <row r="225" spans="1:9" x14ac:dyDescent="0.3">
      <c r="A225" s="14" t="s">
        <v>14</v>
      </c>
      <c r="B225" s="83"/>
      <c r="C225" s="84"/>
      <c r="D225" s="84"/>
      <c r="E225" s="85"/>
      <c r="F225" s="10">
        <v>0</v>
      </c>
      <c r="G225" s="78"/>
      <c r="H225" s="79"/>
      <c r="I225" s="80"/>
    </row>
    <row r="226" spans="1:9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79"/>
      <c r="H226" s="79"/>
      <c r="I226" s="80"/>
    </row>
    <row r="227" spans="1:9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79"/>
      <c r="H227" s="79"/>
      <c r="I227" s="80"/>
    </row>
    <row r="228" spans="1:9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79"/>
      <c r="H228" s="79"/>
      <c r="I228" s="80"/>
    </row>
    <row r="229" spans="1:9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79"/>
      <c r="H229" s="79"/>
      <c r="I229" s="80"/>
    </row>
    <row r="230" spans="1:9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79"/>
      <c r="H230" s="79"/>
      <c r="I230" s="80"/>
    </row>
    <row r="231" spans="1:9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79"/>
      <c r="H231" s="79"/>
      <c r="I231" s="80"/>
    </row>
    <row r="232" spans="1:9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79"/>
      <c r="H232" s="79"/>
      <c r="I232" s="80"/>
    </row>
    <row r="233" spans="1:9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79"/>
      <c r="H233" s="79"/>
      <c r="I233" s="80"/>
    </row>
    <row r="234" spans="1:9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79"/>
      <c r="H234" s="79"/>
      <c r="I234" s="80"/>
    </row>
    <row r="235" spans="1:9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79"/>
      <c r="H235" s="79"/>
      <c r="I235" s="80"/>
    </row>
    <row r="236" spans="1:9" ht="12" customHeight="1" x14ac:dyDescent="0.3">
      <c r="A236" s="50" t="s">
        <v>27</v>
      </c>
      <c r="B236"/>
      <c r="E236" s="54"/>
      <c r="F236" s="51">
        <v>7722</v>
      </c>
      <c r="G236" s="79"/>
      <c r="H236" s="79"/>
      <c r="I236" s="80"/>
    </row>
    <row r="237" spans="1:9" ht="13.5" customHeight="1" x14ac:dyDescent="0.3">
      <c r="A237" s="18" t="s">
        <v>28</v>
      </c>
      <c r="B237"/>
      <c r="E237" s="54" t="s">
        <v>10</v>
      </c>
      <c r="F237" s="18">
        <v>1</v>
      </c>
      <c r="G237" s="79"/>
      <c r="H237" s="79"/>
      <c r="I237" s="80"/>
    </row>
    <row r="238" spans="1:9" x14ac:dyDescent="0.3">
      <c r="A238" s="12" t="s">
        <v>29</v>
      </c>
      <c r="B238" s="36">
        <v>0</v>
      </c>
      <c r="C238" s="13">
        <v>84</v>
      </c>
      <c r="D238" s="13" t="s">
        <v>10</v>
      </c>
      <c r="E238" s="18">
        <v>193</v>
      </c>
      <c r="F238" s="15">
        <f>SUM(D238,E238,F219:F225,F227,C228,F228,F230,F233:F237,C238,E233,E237)</f>
        <v>8175</v>
      </c>
      <c r="G238" s="81"/>
      <c r="H238" s="81"/>
      <c r="I238" s="82"/>
    </row>
    <row r="239" spans="1:9" x14ac:dyDescent="0.3">
      <c r="A239" s="9" t="s">
        <v>2</v>
      </c>
      <c r="B239" s="75">
        <v>45485</v>
      </c>
      <c r="C239" s="76"/>
      <c r="D239" s="76"/>
      <c r="E239" s="77"/>
      <c r="F239" s="9" t="s">
        <v>3</v>
      </c>
      <c r="G239" s="11" t="s">
        <v>4</v>
      </c>
      <c r="H239" s="9">
        <v>2</v>
      </c>
      <c r="I239" s="9" t="s">
        <v>5</v>
      </c>
    </row>
    <row r="240" spans="1:9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 t="s">
        <v>65</v>
      </c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8" t="s">
        <v>77</v>
      </c>
      <c r="H244" s="79"/>
      <c r="I244" s="80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8"/>
      <c r="H245" s="79"/>
      <c r="I245" s="80"/>
    </row>
    <row r="246" spans="1:10" x14ac:dyDescent="0.3">
      <c r="A246" s="14" t="s">
        <v>14</v>
      </c>
      <c r="B246" s="83"/>
      <c r="C246" s="84"/>
      <c r="D246" s="84"/>
      <c r="E246" s="85"/>
      <c r="F246" s="10">
        <v>0</v>
      </c>
      <c r="G246" s="78"/>
      <c r="H246" s="79"/>
      <c r="I246" s="80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79"/>
      <c r="H247" s="79"/>
      <c r="I247" s="80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79"/>
      <c r="H248" s="79"/>
      <c r="I248" s="80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79"/>
      <c r="H249" s="79"/>
      <c r="I249" s="80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79"/>
      <c r="H250" s="79"/>
      <c r="I250" s="80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79"/>
      <c r="H251" s="79"/>
      <c r="I251" s="80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79"/>
      <c r="H252" s="79"/>
      <c r="I252" s="80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79"/>
      <c r="H253" s="79"/>
      <c r="I253" s="80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79"/>
      <c r="H254" s="79"/>
      <c r="I254" s="80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79"/>
      <c r="H255" s="79"/>
      <c r="I255" s="80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79"/>
      <c r="H256" s="79"/>
      <c r="I256" s="80"/>
    </row>
    <row r="257" spans="1:9" ht="12" customHeight="1" x14ac:dyDescent="0.3">
      <c r="A257" s="50" t="s">
        <v>27</v>
      </c>
      <c r="B257"/>
      <c r="E257" s="54"/>
      <c r="F257" s="51">
        <v>7350</v>
      </c>
      <c r="G257" s="79"/>
      <c r="H257" s="79"/>
      <c r="I257" s="80"/>
    </row>
    <row r="258" spans="1:9" ht="13.5" customHeight="1" x14ac:dyDescent="0.3">
      <c r="A258" s="18" t="s">
        <v>28</v>
      </c>
      <c r="B258"/>
      <c r="E258" s="54"/>
      <c r="F258" s="18">
        <v>2</v>
      </c>
      <c r="G258" s="79"/>
      <c r="H258" s="79"/>
      <c r="I258" s="80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>
        <v>0</v>
      </c>
      <c r="F259" s="15">
        <f>SUM(D259,E259,F240:F246,F248,C249,F249,F251,F254:F258,C259,E254,E258)</f>
        <v>8340</v>
      </c>
      <c r="G259" s="81"/>
      <c r="H259" s="81"/>
      <c r="I259" s="82"/>
    </row>
    <row r="260" spans="1:9" x14ac:dyDescent="0.3">
      <c r="A260" s="9" t="s">
        <v>2</v>
      </c>
      <c r="B260" s="75">
        <v>45517</v>
      </c>
      <c r="C260" s="76"/>
      <c r="D260" s="76"/>
      <c r="E260" s="77"/>
      <c r="F260" s="9" t="s">
        <v>3</v>
      </c>
      <c r="G260" s="11" t="s">
        <v>4</v>
      </c>
      <c r="H260" s="9">
        <v>2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65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8" t="s">
        <v>78</v>
      </c>
      <c r="H265" s="79"/>
      <c r="I265" s="80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8"/>
      <c r="H266" s="79"/>
      <c r="I266" s="80"/>
    </row>
    <row r="267" spans="1:9" x14ac:dyDescent="0.3">
      <c r="A267" s="14" t="s">
        <v>14</v>
      </c>
      <c r="B267" s="83"/>
      <c r="C267" s="84"/>
      <c r="D267" s="84"/>
      <c r="E267" s="85"/>
      <c r="F267" s="10">
        <v>0</v>
      </c>
      <c r="G267" s="78"/>
      <c r="H267" s="79"/>
      <c r="I267" s="80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79"/>
      <c r="H268" s="79"/>
      <c r="I268" s="80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79"/>
      <c r="H269" s="79"/>
      <c r="I269" s="80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79"/>
      <c r="H270" s="79"/>
      <c r="I270" s="80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79"/>
      <c r="H271" s="79"/>
      <c r="I271" s="80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79"/>
      <c r="H272" s="79"/>
      <c r="I272" s="80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79"/>
      <c r="H273" s="79"/>
      <c r="I273" s="80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79"/>
      <c r="H274" s="79"/>
      <c r="I274" s="80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79"/>
      <c r="H275" s="79"/>
      <c r="I275" s="80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79"/>
      <c r="H276" s="79"/>
      <c r="I276" s="80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79"/>
      <c r="H277" s="79"/>
      <c r="I277" s="80"/>
    </row>
    <row r="278" spans="1:9" ht="12" customHeight="1" x14ac:dyDescent="0.3">
      <c r="A278" s="50" t="s">
        <v>27</v>
      </c>
      <c r="B278"/>
      <c r="E278" s="54"/>
      <c r="F278" s="51">
        <v>7621</v>
      </c>
      <c r="G278" s="79"/>
      <c r="H278" s="79"/>
      <c r="I278" s="80"/>
    </row>
    <row r="279" spans="1:9" ht="13.5" customHeight="1" x14ac:dyDescent="0.3">
      <c r="A279" s="18" t="s">
        <v>28</v>
      </c>
      <c r="B279"/>
      <c r="E279" s="54"/>
      <c r="F279" s="18">
        <v>3</v>
      </c>
      <c r="G279" s="79"/>
      <c r="H279" s="79"/>
      <c r="I279" s="80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>
        <v>0</v>
      </c>
      <c r="F280" s="15">
        <f>SUM(D280,E280,F261:F267,F269,C270,F270,F272,F275:F279,F271,C280,E275,E279)</f>
        <v>8157</v>
      </c>
      <c r="G280" s="81"/>
      <c r="H280" s="81"/>
      <c r="I280" s="82"/>
    </row>
    <row r="281" spans="1:9" x14ac:dyDescent="0.3">
      <c r="A281" s="9" t="s">
        <v>2</v>
      </c>
      <c r="B281" s="75">
        <v>45518</v>
      </c>
      <c r="C281" s="76"/>
      <c r="D281" s="76"/>
      <c r="E281" s="77"/>
      <c r="F281" s="9" t="s">
        <v>3</v>
      </c>
      <c r="G281" s="11" t="s">
        <v>56</v>
      </c>
      <c r="H281" s="9">
        <v>2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65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8" t="s">
        <v>79</v>
      </c>
      <c r="H286" s="79"/>
      <c r="I286" s="80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8"/>
      <c r="H287" s="79"/>
      <c r="I287" s="80"/>
    </row>
    <row r="288" spans="1:9" x14ac:dyDescent="0.3">
      <c r="A288" s="14" t="s">
        <v>14</v>
      </c>
      <c r="B288" s="83"/>
      <c r="C288" s="84"/>
      <c r="D288" s="84"/>
      <c r="E288" s="85"/>
      <c r="F288" s="10">
        <v>0</v>
      </c>
      <c r="G288" s="78"/>
      <c r="H288" s="79"/>
      <c r="I288" s="80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79"/>
      <c r="H289" s="79"/>
      <c r="I289" s="80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79"/>
      <c r="H290" s="79"/>
      <c r="I290" s="80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79"/>
      <c r="H291" s="79"/>
      <c r="I291" s="80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79"/>
      <c r="H292" s="79"/>
      <c r="I292" s="80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79"/>
      <c r="H293" s="79"/>
      <c r="I293" s="80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79"/>
      <c r="H294" s="79"/>
      <c r="I294" s="80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79"/>
      <c r="H295" s="79"/>
      <c r="I295" s="80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79"/>
      <c r="H296" s="79"/>
      <c r="I296" s="80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79"/>
      <c r="H297" s="79"/>
      <c r="I297" s="80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79"/>
      <c r="H298" s="79"/>
      <c r="I298" s="80"/>
    </row>
    <row r="299" spans="1:10" ht="12" customHeight="1" x14ac:dyDescent="0.3">
      <c r="A299" s="50" t="s">
        <v>27</v>
      </c>
      <c r="B299"/>
      <c r="E299" s="54"/>
      <c r="F299" s="51">
        <v>7646</v>
      </c>
      <c r="G299" s="79"/>
      <c r="H299" s="79"/>
      <c r="I299" s="80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79"/>
      <c r="H300" s="79"/>
      <c r="I300" s="80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>
        <v>123</v>
      </c>
      <c r="F301" s="15">
        <f>SUM(F282:F291,F293:F300,E300,E301,D301,C301,E296,D291,C291)</f>
        <v>8713</v>
      </c>
      <c r="G301" s="81"/>
      <c r="H301" s="81"/>
      <c r="I301" s="82"/>
    </row>
    <row r="302" spans="1:10" x14ac:dyDescent="0.3">
      <c r="A302" s="9" t="s">
        <v>2</v>
      </c>
      <c r="B302" s="86">
        <v>45519</v>
      </c>
      <c r="C302" s="77"/>
      <c r="D302" s="77"/>
      <c r="E302" s="87"/>
      <c r="F302" s="11"/>
      <c r="G302" s="11" t="s">
        <v>4</v>
      </c>
      <c r="H302" s="9">
        <v>1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10</v>
      </c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8" t="s">
        <v>80</v>
      </c>
      <c r="H307" s="79"/>
      <c r="I307" s="80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8"/>
      <c r="H308" s="79"/>
      <c r="I308" s="80"/>
    </row>
    <row r="309" spans="1:9" x14ac:dyDescent="0.3">
      <c r="A309" s="14" t="s">
        <v>14</v>
      </c>
      <c r="B309" s="83"/>
      <c r="C309" s="84"/>
      <c r="D309" s="84"/>
      <c r="E309" s="85"/>
      <c r="F309" s="10">
        <v>0</v>
      </c>
      <c r="G309" s="78"/>
      <c r="H309" s="79"/>
      <c r="I309" s="80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79"/>
      <c r="H310" s="79"/>
      <c r="I310" s="80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79"/>
      <c r="H311" s="79"/>
      <c r="I311" s="80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79"/>
      <c r="H312" s="79"/>
      <c r="I312" s="80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79"/>
      <c r="H313" s="79"/>
      <c r="I313" s="80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79"/>
      <c r="H314" s="79"/>
      <c r="I314" s="80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79"/>
      <c r="H315" s="79"/>
      <c r="I315" s="80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79"/>
      <c r="H316" s="79"/>
      <c r="I316" s="80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79"/>
      <c r="H317" s="79"/>
      <c r="I317" s="80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79"/>
      <c r="H318" s="79"/>
      <c r="I318" s="80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79"/>
      <c r="H319" s="79"/>
      <c r="I319" s="80"/>
    </row>
    <row r="320" spans="1:9" ht="12" customHeight="1" x14ac:dyDescent="0.3">
      <c r="A320" s="50" t="s">
        <v>27</v>
      </c>
      <c r="B320"/>
      <c r="E320" s="54"/>
      <c r="F320" s="51">
        <v>7466</v>
      </c>
      <c r="G320" s="79"/>
      <c r="H320" s="79"/>
      <c r="I320" s="80"/>
    </row>
    <row r="321" spans="1:9" ht="13.5" customHeight="1" x14ac:dyDescent="0.3">
      <c r="A321" s="18" t="s">
        <v>28</v>
      </c>
      <c r="B321"/>
      <c r="E321" s="54"/>
      <c r="F321" s="18">
        <v>0</v>
      </c>
      <c r="G321" s="79"/>
      <c r="H321" s="79"/>
      <c r="I321" s="80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>
        <v>0</v>
      </c>
      <c r="F322" s="15">
        <f>SUM(D322,E322,F303:F309,F311,C312,F312,F314,F317:F321,C322,E317,E321)</f>
        <v>8062</v>
      </c>
      <c r="G322" s="81"/>
      <c r="H322" s="81"/>
      <c r="I322" s="82"/>
    </row>
    <row r="323" spans="1:9" x14ac:dyDescent="0.3">
      <c r="A323" s="9" t="s">
        <v>2</v>
      </c>
      <c r="B323" s="86">
        <v>45520</v>
      </c>
      <c r="C323" s="77"/>
      <c r="D323" s="77"/>
      <c r="E323" s="87"/>
      <c r="F323" s="11" t="s">
        <v>3</v>
      </c>
      <c r="G323" s="11" t="s">
        <v>4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/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8" t="s">
        <v>81</v>
      </c>
      <c r="H328" s="79"/>
      <c r="I328" s="80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8"/>
      <c r="H329" s="79"/>
      <c r="I329" s="80"/>
    </row>
    <row r="330" spans="1:9" x14ac:dyDescent="0.3">
      <c r="A330" s="14" t="s">
        <v>14</v>
      </c>
      <c r="B330" s="83"/>
      <c r="C330" s="84"/>
      <c r="D330" s="84"/>
      <c r="E330" s="85"/>
      <c r="F330" s="10">
        <v>0</v>
      </c>
      <c r="G330" s="78"/>
      <c r="H330" s="79"/>
      <c r="I330" s="80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79"/>
      <c r="H331" s="79"/>
      <c r="I331" s="80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79"/>
      <c r="H332" s="79"/>
      <c r="I332" s="80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79"/>
      <c r="H333" s="79"/>
      <c r="I333" s="80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79"/>
      <c r="H334" s="79"/>
      <c r="I334" s="80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79"/>
      <c r="H335" s="79"/>
      <c r="I335" s="80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79"/>
      <c r="H336" s="79"/>
      <c r="I336" s="80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79"/>
      <c r="H337" s="79"/>
      <c r="I337" s="80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79"/>
      <c r="H338" s="79"/>
      <c r="I338" s="80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79"/>
      <c r="H339" s="79"/>
      <c r="I339" s="80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79"/>
      <c r="H340" s="79"/>
      <c r="I340" s="80"/>
    </row>
    <row r="341" spans="1:9" ht="12" customHeight="1" x14ac:dyDescent="0.3">
      <c r="A341" s="50" t="s">
        <v>27</v>
      </c>
      <c r="B341"/>
      <c r="E341" s="54"/>
      <c r="F341" s="51">
        <v>7799</v>
      </c>
      <c r="G341" s="79"/>
      <c r="H341" s="79"/>
      <c r="I341" s="80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79"/>
      <c r="H342" s="79"/>
      <c r="I342" s="80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/>
      <c r="F343" s="15">
        <f>SUM(C343,D343,E343,E342,F342,F341,F340,F339,F338,F335,F333,C333,E338,F332,F330,F329,F328,F327,F326,F325,F324)</f>
        <v>8257</v>
      </c>
      <c r="G343" s="81"/>
      <c r="H343" s="81"/>
      <c r="I343" s="82"/>
    </row>
    <row r="344" spans="1:9" x14ac:dyDescent="0.3">
      <c r="A344" s="9" t="s">
        <v>2</v>
      </c>
      <c r="B344" s="75">
        <v>45521</v>
      </c>
      <c r="C344" s="77"/>
      <c r="D344" s="77"/>
      <c r="E344" s="77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8" t="s">
        <v>82</v>
      </c>
      <c r="H349" s="79"/>
      <c r="I349" s="80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8"/>
      <c r="H350" s="79"/>
      <c r="I350" s="80"/>
    </row>
    <row r="351" spans="1:9" x14ac:dyDescent="0.3">
      <c r="A351" s="14" t="s">
        <v>14</v>
      </c>
      <c r="B351" s="83"/>
      <c r="C351" s="84"/>
      <c r="D351" s="84"/>
      <c r="E351" s="85"/>
      <c r="F351" s="10">
        <v>0</v>
      </c>
      <c r="G351" s="78"/>
      <c r="H351" s="79"/>
      <c r="I351" s="80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79"/>
      <c r="H352" s="79"/>
      <c r="I352" s="80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79"/>
      <c r="H353" s="79"/>
      <c r="I353" s="80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79"/>
      <c r="H354" s="79"/>
      <c r="I354" s="80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79"/>
      <c r="H355" s="79"/>
      <c r="I355" s="80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79"/>
      <c r="H356" s="79"/>
      <c r="I356" s="80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79"/>
      <c r="H357" s="79"/>
      <c r="I357" s="80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79"/>
      <c r="H358" s="79"/>
      <c r="I358" s="80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79"/>
      <c r="H359" s="79"/>
      <c r="I359" s="80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79"/>
      <c r="H360" s="79"/>
      <c r="I360" s="80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79"/>
      <c r="H361" s="79"/>
      <c r="I361" s="80"/>
    </row>
    <row r="362" spans="1:9" ht="12" customHeight="1" x14ac:dyDescent="0.3">
      <c r="A362" s="50" t="s">
        <v>27</v>
      </c>
      <c r="B362"/>
      <c r="E362" s="54"/>
      <c r="F362" s="51">
        <v>7635</v>
      </c>
      <c r="G362" s="79"/>
      <c r="H362" s="79"/>
      <c r="I362" s="80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79"/>
      <c r="H363" s="79"/>
      <c r="I363" s="80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>
        <v>66</v>
      </c>
      <c r="F364" s="19">
        <f>SUM(D364,F345:F351,F353,C354,F354,F356,E364,F359:F363,C364, E359,E363)</f>
        <v>8322</v>
      </c>
      <c r="G364" s="81"/>
      <c r="H364" s="81"/>
      <c r="I364" s="82"/>
    </row>
    <row r="365" spans="1:9" x14ac:dyDescent="0.3">
      <c r="A365" s="9" t="s">
        <v>2</v>
      </c>
      <c r="B365" s="75">
        <v>45522</v>
      </c>
      <c r="C365" s="76"/>
      <c r="D365" s="76"/>
      <c r="E365" s="77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8" t="s">
        <v>83</v>
      </c>
      <c r="H370" s="79"/>
      <c r="I370" s="80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8"/>
      <c r="H371" s="79"/>
      <c r="I371" s="80"/>
    </row>
    <row r="372" spans="1:10" x14ac:dyDescent="0.3">
      <c r="A372" s="14" t="s">
        <v>14</v>
      </c>
      <c r="B372" s="83"/>
      <c r="C372" s="84"/>
      <c r="D372" s="84"/>
      <c r="E372" s="85"/>
      <c r="F372" s="10">
        <v>0</v>
      </c>
      <c r="G372" s="78"/>
      <c r="H372" s="79"/>
      <c r="I372" s="80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79"/>
      <c r="H373" s="79"/>
      <c r="I373" s="80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79"/>
      <c r="H374" s="79"/>
      <c r="I374" s="80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79"/>
      <c r="H375" s="79"/>
      <c r="I375" s="80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79"/>
      <c r="H376" s="79"/>
      <c r="I376" s="80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79"/>
      <c r="H377" s="79"/>
      <c r="I377" s="80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79"/>
      <c r="H378" s="79"/>
      <c r="I378" s="80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79"/>
      <c r="H379" s="79"/>
      <c r="I379" s="80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79"/>
      <c r="H380" s="79"/>
      <c r="I380" s="80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79"/>
      <c r="H381" s="79"/>
      <c r="I381" s="80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79"/>
      <c r="H382" s="79"/>
      <c r="I382" s="80"/>
    </row>
    <row r="383" spans="1:10" ht="12" customHeight="1" x14ac:dyDescent="0.3">
      <c r="A383" s="50" t="s">
        <v>27</v>
      </c>
      <c r="B383"/>
      <c r="E383" s="54"/>
      <c r="F383" s="51">
        <v>7338</v>
      </c>
      <c r="G383" s="79"/>
      <c r="H383" s="79"/>
      <c r="I383" s="80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79"/>
      <c r="H384" s="79"/>
      <c r="I384" s="80"/>
    </row>
    <row r="385" spans="1:9" x14ac:dyDescent="0.3">
      <c r="A385" s="103" t="s">
        <v>29</v>
      </c>
      <c r="B385" s="104"/>
      <c r="C385" s="13">
        <v>367</v>
      </c>
      <c r="D385" s="13">
        <v>57</v>
      </c>
      <c r="E385" s="65">
        <v>153</v>
      </c>
      <c r="F385" s="19">
        <f>SUM(F366:F377,F380:F384,C385:E385,E384,E380,D375,C375)</f>
        <v>8093</v>
      </c>
      <c r="G385" s="81"/>
      <c r="H385" s="81"/>
      <c r="I385" s="82"/>
    </row>
    <row r="386" spans="1:9" x14ac:dyDescent="0.3">
      <c r="A386" s="9" t="s">
        <v>2</v>
      </c>
      <c r="B386" s="75">
        <v>45523</v>
      </c>
      <c r="C386" s="76"/>
      <c r="D386" s="76"/>
      <c r="E386" s="77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8" t="s">
        <v>84</v>
      </c>
      <c r="H391" s="79"/>
      <c r="I391" s="80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8"/>
      <c r="H392" s="79"/>
      <c r="I392" s="80"/>
    </row>
    <row r="393" spans="1:9" x14ac:dyDescent="0.3">
      <c r="A393" s="14" t="s">
        <v>14</v>
      </c>
      <c r="B393" s="83"/>
      <c r="C393" s="84"/>
      <c r="D393" s="84"/>
      <c r="E393" s="85"/>
      <c r="F393" s="10">
        <v>0</v>
      </c>
      <c r="G393" s="78"/>
      <c r="H393" s="79"/>
      <c r="I393" s="80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79"/>
      <c r="H394" s="79"/>
      <c r="I394" s="80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79"/>
      <c r="H395" s="79"/>
      <c r="I395" s="80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79"/>
      <c r="H396" s="79"/>
      <c r="I396" s="80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79"/>
      <c r="H397" s="79"/>
      <c r="I397" s="80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79"/>
      <c r="H398" s="79"/>
      <c r="I398" s="80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79"/>
      <c r="H399" s="79"/>
      <c r="I399" s="80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79"/>
      <c r="H400" s="79"/>
      <c r="I400" s="80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79"/>
      <c r="H401" s="79"/>
      <c r="I401" s="80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79"/>
      <c r="H402" s="79"/>
      <c r="I402" s="80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79"/>
      <c r="H403" s="79"/>
      <c r="I403" s="80"/>
    </row>
    <row r="404" spans="1:9" ht="12" customHeight="1" x14ac:dyDescent="0.3">
      <c r="A404" s="50" t="s">
        <v>27</v>
      </c>
      <c r="B404"/>
      <c r="E404" s="54"/>
      <c r="F404" s="51">
        <v>7396</v>
      </c>
      <c r="G404" s="79"/>
      <c r="H404" s="79"/>
      <c r="I404" s="80"/>
    </row>
    <row r="405" spans="1:9" ht="13.5" customHeight="1" x14ac:dyDescent="0.3">
      <c r="A405" s="18" t="s">
        <v>28</v>
      </c>
      <c r="B405"/>
      <c r="E405" s="54"/>
      <c r="F405" s="18">
        <v>0</v>
      </c>
      <c r="G405" s="79"/>
      <c r="H405" s="79"/>
      <c r="I405" s="80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>
        <v>0</v>
      </c>
      <c r="F406" s="15">
        <f>SUM(D406,F387:F393,F395,C396,F396,F398,E406,F401:F405,C406,E401,E405)</f>
        <v>8368</v>
      </c>
      <c r="G406" s="81"/>
      <c r="H406" s="81"/>
      <c r="I406" s="82"/>
    </row>
    <row r="407" spans="1:9" x14ac:dyDescent="0.3">
      <c r="A407" s="9" t="s">
        <v>2</v>
      </c>
      <c r="B407" s="75">
        <v>45524</v>
      </c>
      <c r="C407" s="76"/>
      <c r="D407" s="76"/>
      <c r="E407" s="77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10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8" t="s">
        <v>85</v>
      </c>
      <c r="H412" s="79"/>
      <c r="I412" s="80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8"/>
      <c r="H413" s="79"/>
      <c r="I413" s="80"/>
    </row>
    <row r="414" spans="1:9" x14ac:dyDescent="0.3">
      <c r="A414" s="14" t="s">
        <v>14</v>
      </c>
      <c r="B414" s="83"/>
      <c r="C414" s="84"/>
      <c r="D414" s="84"/>
      <c r="E414" s="85"/>
      <c r="F414" s="10">
        <v>0</v>
      </c>
      <c r="G414" s="78"/>
      <c r="H414" s="79"/>
      <c r="I414" s="80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79"/>
      <c r="H415" s="79"/>
      <c r="I415" s="80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79"/>
      <c r="H416" s="79"/>
      <c r="I416" s="80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79"/>
      <c r="H417" s="79"/>
      <c r="I417" s="80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79"/>
      <c r="H418" s="79"/>
      <c r="I418" s="80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79"/>
      <c r="H419" s="79"/>
      <c r="I419" s="80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79"/>
      <c r="H420" s="79"/>
      <c r="I420" s="80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79"/>
      <c r="H421" s="79"/>
      <c r="I421" s="80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79"/>
      <c r="H422" s="79"/>
      <c r="I422" s="80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79"/>
      <c r="H423" s="79"/>
      <c r="I423" s="80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79"/>
      <c r="H424" s="79"/>
      <c r="I424" s="80"/>
    </row>
    <row r="425" spans="1:9" ht="12" customHeight="1" x14ac:dyDescent="0.3">
      <c r="A425" s="50" t="s">
        <v>27</v>
      </c>
      <c r="B425"/>
      <c r="E425" s="54"/>
      <c r="F425" s="51">
        <v>7229</v>
      </c>
      <c r="G425" s="79"/>
      <c r="H425" s="79"/>
      <c r="I425" s="80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79"/>
      <c r="H426" s="79"/>
      <c r="I426" s="80"/>
    </row>
    <row r="427" spans="1:9" x14ac:dyDescent="0.3">
      <c r="A427" s="12" t="s">
        <v>29</v>
      </c>
      <c r="B427" s="36"/>
      <c r="C427" s="13">
        <v>0</v>
      </c>
      <c r="D427" s="13">
        <v>0</v>
      </c>
      <c r="E427" s="18">
        <v>0</v>
      </c>
      <c r="F427" s="15">
        <f>SUM(D427,F408:F414,F416,C417,F417,F419,E427,F422:F426,C427,E422,E426)</f>
        <v>7229</v>
      </c>
      <c r="G427" s="81"/>
      <c r="H427" s="81"/>
      <c r="I427" s="82"/>
    </row>
    <row r="428" spans="1:9" x14ac:dyDescent="0.3">
      <c r="A428" s="9" t="s">
        <v>2</v>
      </c>
      <c r="B428" s="86">
        <v>45525</v>
      </c>
      <c r="C428" s="77"/>
      <c r="D428" s="77"/>
      <c r="E428" s="87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8" t="s">
        <v>86</v>
      </c>
      <c r="H433" s="79"/>
      <c r="I433" s="80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8"/>
      <c r="H434" s="79"/>
      <c r="I434" s="80"/>
    </row>
    <row r="435" spans="1:9" x14ac:dyDescent="0.3">
      <c r="A435" s="14" t="s">
        <v>14</v>
      </c>
      <c r="B435" s="83"/>
      <c r="C435" s="84"/>
      <c r="D435" s="84"/>
      <c r="E435" s="85"/>
      <c r="F435" s="10">
        <v>0</v>
      </c>
      <c r="G435" s="78"/>
      <c r="H435" s="79"/>
      <c r="I435" s="80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79"/>
      <c r="H436" s="79"/>
      <c r="I436" s="80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79"/>
      <c r="H437" s="79"/>
      <c r="I437" s="80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79"/>
      <c r="H438" s="79"/>
      <c r="I438" s="80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79"/>
      <c r="H439" s="79"/>
      <c r="I439" s="80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79"/>
      <c r="H440" s="79"/>
      <c r="I440" s="80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79"/>
      <c r="H441" s="79"/>
      <c r="I441" s="80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79"/>
      <c r="H442" s="79"/>
      <c r="I442" s="80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79"/>
      <c r="H443" s="79"/>
      <c r="I443" s="80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79"/>
      <c r="H444" s="79"/>
      <c r="I444" s="80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79"/>
      <c r="H445" s="79"/>
      <c r="I445" s="80"/>
    </row>
    <row r="446" spans="1:9" ht="12" customHeight="1" x14ac:dyDescent="0.3">
      <c r="A446" s="50" t="s">
        <v>27</v>
      </c>
      <c r="B446"/>
      <c r="E446" s="54"/>
      <c r="F446" s="51">
        <v>7424</v>
      </c>
      <c r="G446" s="79"/>
      <c r="H446" s="79"/>
      <c r="I446" s="80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79"/>
      <c r="H447" s="79"/>
      <c r="I447" s="80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1"/>
      <c r="H448" s="81"/>
      <c r="I448" s="82"/>
    </row>
    <row r="449" spans="1:10" x14ac:dyDescent="0.3">
      <c r="A449" s="9" t="s">
        <v>2</v>
      </c>
      <c r="B449" s="75">
        <v>45557</v>
      </c>
      <c r="C449" s="76"/>
      <c r="D449" s="76"/>
      <c r="E449" s="77"/>
      <c r="F449" s="9" t="s">
        <v>3</v>
      </c>
      <c r="G449" s="11" t="s">
        <v>4</v>
      </c>
      <c r="H449" s="9">
        <v>1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10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8" t="s">
        <v>87</v>
      </c>
      <c r="H454" s="79"/>
      <c r="I454" s="80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8"/>
      <c r="H455" s="79"/>
      <c r="I455" s="80"/>
    </row>
    <row r="456" spans="1:10" x14ac:dyDescent="0.3">
      <c r="A456" s="14" t="s">
        <v>14</v>
      </c>
      <c r="B456" s="83"/>
      <c r="C456" s="84"/>
      <c r="D456" s="84"/>
      <c r="E456" s="85"/>
      <c r="F456" s="10">
        <v>0</v>
      </c>
      <c r="G456" s="78"/>
      <c r="H456" s="79"/>
      <c r="I456" s="80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79"/>
      <c r="H457" s="79"/>
      <c r="I457" s="80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79"/>
      <c r="H458" s="79"/>
      <c r="I458" s="80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79"/>
      <c r="H459" s="79"/>
      <c r="I459" s="80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79"/>
      <c r="H460" s="79"/>
      <c r="I460" s="80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79"/>
      <c r="H461" s="79"/>
      <c r="I461" s="80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79"/>
      <c r="H462" s="79"/>
      <c r="I462" s="80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79"/>
      <c r="H463" s="79"/>
      <c r="I463" s="80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79"/>
      <c r="H464" s="79"/>
      <c r="I464" s="80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79"/>
      <c r="H465" s="79"/>
      <c r="I465" s="80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79"/>
      <c r="H466" s="79"/>
      <c r="I466" s="80"/>
    </row>
    <row r="467" spans="1:9" ht="12" customHeight="1" x14ac:dyDescent="0.3">
      <c r="A467" s="50" t="s">
        <v>27</v>
      </c>
      <c r="B467"/>
      <c r="E467" s="54"/>
      <c r="F467" s="51">
        <v>7443</v>
      </c>
      <c r="G467" s="79"/>
      <c r="H467" s="79"/>
      <c r="I467" s="80"/>
    </row>
    <row r="468" spans="1:9" ht="13.5" customHeight="1" x14ac:dyDescent="0.3">
      <c r="A468" s="18" t="s">
        <v>28</v>
      </c>
      <c r="B468"/>
      <c r="E468" s="54"/>
      <c r="F468" s="18">
        <v>2</v>
      </c>
      <c r="G468" s="79"/>
      <c r="H468" s="79"/>
      <c r="I468" s="80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>
        <v>0</v>
      </c>
      <c r="F469" s="23">
        <f>SUM(D469,F450:F456,F458,C459,F459,F461,E469,F464:F468,C469, E464,E468)</f>
        <v>8376</v>
      </c>
      <c r="G469" s="81"/>
      <c r="H469" s="81"/>
      <c r="I469" s="82"/>
    </row>
    <row r="470" spans="1:9" x14ac:dyDescent="0.3">
      <c r="A470" s="9" t="s">
        <v>2</v>
      </c>
      <c r="B470" s="75">
        <v>45527</v>
      </c>
      <c r="C470" s="76"/>
      <c r="D470" s="76"/>
      <c r="E470" s="77"/>
      <c r="F470" s="9" t="s">
        <v>3</v>
      </c>
      <c r="G470" s="11" t="s">
        <v>4</v>
      </c>
      <c r="H470" s="9">
        <v>1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10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8" t="s">
        <v>88</v>
      </c>
      <c r="H475" s="79"/>
      <c r="I475" s="80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8"/>
      <c r="H476" s="79"/>
      <c r="I476" s="80"/>
    </row>
    <row r="477" spans="1:9" x14ac:dyDescent="0.3">
      <c r="A477" s="14" t="s">
        <v>14</v>
      </c>
      <c r="B477" s="83"/>
      <c r="C477" s="84"/>
      <c r="D477" s="84"/>
      <c r="E477" s="85"/>
      <c r="F477" s="10">
        <v>0</v>
      </c>
      <c r="G477" s="78"/>
      <c r="H477" s="79"/>
      <c r="I477" s="80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79"/>
      <c r="H478" s="79"/>
      <c r="I478" s="80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79"/>
      <c r="H479" s="79"/>
      <c r="I479" s="80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79"/>
      <c r="H480" s="79"/>
      <c r="I480" s="80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79"/>
      <c r="H481" s="79"/>
      <c r="I481" s="80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79"/>
      <c r="H482" s="79"/>
      <c r="I482" s="80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79"/>
      <c r="H483" s="79"/>
      <c r="I483" s="80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79"/>
      <c r="H484" s="79"/>
      <c r="I484" s="80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79"/>
      <c r="H485" s="79"/>
      <c r="I485" s="80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79"/>
      <c r="H486" s="79"/>
      <c r="I486" s="80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79"/>
      <c r="H487" s="79"/>
      <c r="I487" s="80"/>
    </row>
    <row r="488" spans="1:10" ht="12" customHeight="1" x14ac:dyDescent="0.3">
      <c r="A488" s="50" t="s">
        <v>27</v>
      </c>
      <c r="B488"/>
      <c r="E488" s="54"/>
      <c r="F488" s="51">
        <v>7661</v>
      </c>
      <c r="G488" s="79"/>
      <c r="H488" s="79"/>
      <c r="I488" s="80"/>
    </row>
    <row r="489" spans="1:10" ht="13.5" customHeight="1" x14ac:dyDescent="0.3">
      <c r="A489" s="18" t="s">
        <v>28</v>
      </c>
      <c r="B489"/>
      <c r="E489" s="54"/>
      <c r="F489" s="18">
        <v>3</v>
      </c>
      <c r="G489" s="79"/>
      <c r="H489" s="79"/>
      <c r="I489" s="80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/>
      <c r="F490" s="15">
        <f>SUM(D490,F471:F477,F479,C480,F480,F482,E490,F485:F489,C490, E485,E489)</f>
        <v>8102</v>
      </c>
      <c r="G490" s="81"/>
      <c r="H490" s="81"/>
      <c r="I490" s="82"/>
    </row>
    <row r="491" spans="1:10" x14ac:dyDescent="0.3">
      <c r="A491" s="9" t="s">
        <v>2</v>
      </c>
      <c r="B491" s="75">
        <v>45528</v>
      </c>
      <c r="C491" s="76"/>
      <c r="D491" s="76"/>
      <c r="E491" s="77"/>
      <c r="F491" s="9" t="s">
        <v>3</v>
      </c>
      <c r="G491" s="11" t="s">
        <v>4</v>
      </c>
      <c r="H491" s="9">
        <v>1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10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8" t="s">
        <v>89</v>
      </c>
      <c r="H496" s="79"/>
      <c r="I496" s="80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8"/>
      <c r="H497" s="79"/>
      <c r="I497" s="80"/>
    </row>
    <row r="498" spans="1:10" x14ac:dyDescent="0.3">
      <c r="A498" s="14" t="s">
        <v>14</v>
      </c>
      <c r="B498" s="83"/>
      <c r="C498" s="84"/>
      <c r="D498" s="84"/>
      <c r="E498" s="85"/>
      <c r="F498" s="10">
        <v>0</v>
      </c>
      <c r="G498" s="78"/>
      <c r="H498" s="79"/>
      <c r="I498" s="80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79"/>
      <c r="H499" s="79"/>
      <c r="I499" s="80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79"/>
      <c r="H500" s="79"/>
      <c r="I500" s="80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79"/>
      <c r="H501" s="79"/>
      <c r="I501" s="80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79"/>
      <c r="H502" s="79"/>
      <c r="I502" s="80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79"/>
      <c r="H503" s="79"/>
      <c r="I503" s="80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79"/>
      <c r="H504" s="79"/>
      <c r="I504" s="80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79"/>
      <c r="H505" s="79"/>
      <c r="I505" s="80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79"/>
      <c r="H506" s="79"/>
      <c r="I506" s="80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79"/>
      <c r="H507" s="79"/>
      <c r="I507" s="80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79"/>
      <c r="H508" s="79"/>
      <c r="I508" s="80"/>
    </row>
    <row r="509" spans="1:10" ht="12" customHeight="1" x14ac:dyDescent="0.3">
      <c r="A509" s="50" t="s">
        <v>27</v>
      </c>
      <c r="B509"/>
      <c r="E509" s="54"/>
      <c r="F509" s="51">
        <v>7457</v>
      </c>
      <c r="G509" s="79"/>
      <c r="H509" s="79"/>
      <c r="I509" s="80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79"/>
      <c r="H510" s="79"/>
      <c r="I510" s="80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>
        <v>0</v>
      </c>
      <c r="F511" s="15">
        <f>SUM(D511,F492:F498,F500,C501,F501,F503,E511,F506:F510,C511, E506,E510)</f>
        <v>8302</v>
      </c>
      <c r="G511" s="81"/>
      <c r="H511" s="81"/>
      <c r="I511" s="82"/>
    </row>
    <row r="512" spans="1:10" x14ac:dyDescent="0.3">
      <c r="A512" s="9" t="s">
        <v>2</v>
      </c>
      <c r="B512" s="86">
        <v>45529</v>
      </c>
      <c r="C512" s="77"/>
      <c r="D512" s="77"/>
      <c r="E512" s="87"/>
      <c r="F512" s="9" t="s">
        <v>10</v>
      </c>
      <c r="G512" s="11" t="s">
        <v>47</v>
      </c>
      <c r="H512" s="58">
        <v>1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/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8" t="s">
        <v>90</v>
      </c>
      <c r="H517" s="79"/>
      <c r="I517" s="80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8"/>
      <c r="H518" s="79"/>
      <c r="I518" s="80"/>
    </row>
    <row r="519" spans="1:10" x14ac:dyDescent="0.3">
      <c r="A519" s="14" t="s">
        <v>14</v>
      </c>
      <c r="B519" s="83"/>
      <c r="C519" s="84"/>
      <c r="D519" s="84"/>
      <c r="E519" s="85"/>
      <c r="F519" s="10">
        <v>0</v>
      </c>
      <c r="G519" s="78"/>
      <c r="H519" s="79"/>
      <c r="I519" s="80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79"/>
      <c r="H520" s="79"/>
      <c r="I520" s="80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79"/>
      <c r="H521" s="79"/>
      <c r="I521" s="80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79"/>
      <c r="H522" s="79"/>
      <c r="I522" s="80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79"/>
      <c r="H523" s="79"/>
      <c r="I523" s="80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79"/>
      <c r="H524" s="79"/>
      <c r="I524" s="80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79"/>
      <c r="H525" s="79"/>
      <c r="I525" s="80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79"/>
      <c r="H526" s="79"/>
      <c r="I526" s="80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79"/>
      <c r="H527" s="79"/>
      <c r="I527" s="80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79"/>
      <c r="H528" s="79"/>
      <c r="I528" s="80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79"/>
      <c r="H529" s="79"/>
      <c r="I529" s="80"/>
    </row>
    <row r="530" spans="1:9" ht="12" customHeight="1" x14ac:dyDescent="0.3">
      <c r="A530" s="50" t="s">
        <v>27</v>
      </c>
      <c r="B530"/>
      <c r="E530" s="54"/>
      <c r="F530" s="51">
        <v>7423</v>
      </c>
      <c r="G530" s="79"/>
      <c r="H530" s="79"/>
      <c r="I530" s="80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79"/>
      <c r="H531" s="79"/>
      <c r="I531" s="80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>
        <v>263</v>
      </c>
      <c r="F532" s="15">
        <f>SUM(D532,F513:F519,F521,C522,F522,F524,E532,F527:F531,C532,E531)</f>
        <v>8379</v>
      </c>
      <c r="G532" s="81"/>
      <c r="H532" s="81"/>
      <c r="I532" s="82"/>
    </row>
    <row r="533" spans="1:9" x14ac:dyDescent="0.3">
      <c r="A533" s="9" t="s">
        <v>2</v>
      </c>
      <c r="B533" s="75">
        <v>45530</v>
      </c>
      <c r="C533" s="76"/>
      <c r="D533" s="76"/>
      <c r="E533" s="77"/>
      <c r="F533" s="9" t="s">
        <v>3</v>
      </c>
      <c r="G533" s="11" t="s">
        <v>4</v>
      </c>
      <c r="H533" s="9">
        <v>1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10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8" t="s">
        <v>91</v>
      </c>
      <c r="H538" s="79"/>
      <c r="I538" s="80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8"/>
      <c r="H539" s="79"/>
      <c r="I539" s="80"/>
    </row>
    <row r="540" spans="1:9" x14ac:dyDescent="0.3">
      <c r="A540" s="14" t="s">
        <v>14</v>
      </c>
      <c r="B540" s="83"/>
      <c r="C540" s="84"/>
      <c r="D540" s="84"/>
      <c r="E540" s="85"/>
      <c r="F540" s="10">
        <v>0</v>
      </c>
      <c r="G540" s="78"/>
      <c r="H540" s="79"/>
      <c r="I540" s="80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79"/>
      <c r="H541" s="79"/>
      <c r="I541" s="80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79"/>
      <c r="H542" s="79"/>
      <c r="I542" s="80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79"/>
      <c r="H543" s="79"/>
      <c r="I543" s="80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79"/>
      <c r="H544" s="79"/>
      <c r="I544" s="80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79"/>
      <c r="H545" s="79"/>
      <c r="I545" s="80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79"/>
      <c r="H546" s="79"/>
      <c r="I546" s="80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79"/>
      <c r="H547" s="79"/>
      <c r="I547" s="80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79"/>
      <c r="H548" s="79"/>
      <c r="I548" s="80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79"/>
      <c r="H549" s="79"/>
      <c r="I549" s="80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79"/>
      <c r="H550" s="79"/>
      <c r="I550" s="80"/>
    </row>
    <row r="551" spans="1:9" ht="12" customHeight="1" x14ac:dyDescent="0.3">
      <c r="A551" s="50" t="s">
        <v>27</v>
      </c>
      <c r="B551"/>
      <c r="E551" s="54"/>
      <c r="F551" s="51">
        <v>7649</v>
      </c>
      <c r="G551" s="79"/>
      <c r="H551" s="79"/>
      <c r="I551" s="80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79"/>
      <c r="H552" s="79"/>
      <c r="I552" s="80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1"/>
      <c r="H553" s="81"/>
      <c r="I553" s="82"/>
    </row>
    <row r="554" spans="1:9" x14ac:dyDescent="0.3">
      <c r="A554" s="9" t="s">
        <v>2</v>
      </c>
      <c r="B554" s="75">
        <v>45531</v>
      </c>
      <c r="C554" s="76"/>
      <c r="D554" s="76"/>
      <c r="E554" s="77"/>
      <c r="F554" s="9" t="s">
        <v>3</v>
      </c>
      <c r="G554" s="11" t="s">
        <v>4</v>
      </c>
      <c r="H554" s="9">
        <v>1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9" t="s">
        <v>10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8" t="s">
        <v>92</v>
      </c>
      <c r="H559" s="79"/>
      <c r="I559" s="80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8"/>
      <c r="H560" s="79"/>
      <c r="I560" s="80"/>
    </row>
    <row r="561" spans="1:10" ht="16.5" customHeight="1" x14ac:dyDescent="0.3">
      <c r="A561" s="14" t="s">
        <v>14</v>
      </c>
      <c r="B561" s="83"/>
      <c r="C561" s="84"/>
      <c r="D561" s="84"/>
      <c r="E561" s="85"/>
      <c r="F561" s="10">
        <v>0</v>
      </c>
      <c r="G561" s="78"/>
      <c r="H561" s="79"/>
      <c r="I561" s="80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79"/>
      <c r="H562" s="79"/>
      <c r="I562" s="80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79"/>
      <c r="H563" s="79"/>
      <c r="I563" s="80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79"/>
      <c r="H564" s="79"/>
      <c r="I564" s="80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79"/>
      <c r="H565" s="79"/>
      <c r="I565" s="80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79"/>
      <c r="H566" s="79"/>
      <c r="I566" s="80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79"/>
      <c r="H567" s="79"/>
      <c r="I567" s="80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79"/>
      <c r="H568" s="79"/>
      <c r="I568" s="80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79"/>
      <c r="H569" s="79"/>
      <c r="I569" s="80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79"/>
      <c r="H570" s="79"/>
      <c r="I570" s="80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79"/>
      <c r="H571" s="79"/>
      <c r="I571" s="80"/>
    </row>
    <row r="572" spans="1:10" ht="12" customHeight="1" x14ac:dyDescent="0.3">
      <c r="A572" s="50" t="s">
        <v>27</v>
      </c>
      <c r="B572"/>
      <c r="E572" s="54"/>
      <c r="F572" s="51">
        <v>7337</v>
      </c>
      <c r="G572" s="79"/>
      <c r="H572" s="79"/>
      <c r="I572" s="80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79"/>
      <c r="H573" s="79"/>
      <c r="I573" s="80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>
        <v>0</v>
      </c>
      <c r="F574" s="23">
        <f>SUM(F555:F573,E574,D574,C574,E569,C564,E573)</f>
        <v>8302</v>
      </c>
      <c r="G574" s="81"/>
      <c r="H574" s="81"/>
      <c r="I574" s="82"/>
    </row>
    <row r="575" spans="1:10" x14ac:dyDescent="0.3">
      <c r="A575" s="9" t="s">
        <v>2</v>
      </c>
      <c r="B575" s="86">
        <v>45532</v>
      </c>
      <c r="C575" s="77"/>
      <c r="D575" s="77"/>
      <c r="E575" s="87"/>
      <c r="F575" s="9" t="s">
        <v>10</v>
      </c>
      <c r="G575" s="11" t="s">
        <v>4</v>
      </c>
      <c r="H575" s="9">
        <v>1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10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8" t="s">
        <v>93</v>
      </c>
      <c r="H580" s="79"/>
      <c r="I580" s="80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8"/>
      <c r="H581" s="79"/>
      <c r="I581" s="80"/>
    </row>
    <row r="582" spans="1:9" x14ac:dyDescent="0.3">
      <c r="A582" s="14" t="s">
        <v>14</v>
      </c>
      <c r="B582" s="83"/>
      <c r="C582" s="84"/>
      <c r="D582" s="84"/>
      <c r="E582" s="85"/>
      <c r="F582" s="10">
        <v>0</v>
      </c>
      <c r="G582" s="78"/>
      <c r="H582" s="79"/>
      <c r="I582" s="80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79"/>
      <c r="H583" s="79"/>
      <c r="I583" s="80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79"/>
      <c r="H584" s="79"/>
      <c r="I584" s="80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79"/>
      <c r="H585" s="79"/>
      <c r="I585" s="80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79"/>
      <c r="H586" s="79"/>
      <c r="I586" s="80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79"/>
      <c r="H587" s="79"/>
      <c r="I587" s="80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79"/>
      <c r="H588" s="79"/>
      <c r="I588" s="80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79"/>
      <c r="H589" s="79"/>
      <c r="I589" s="80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79"/>
      <c r="H590" s="79"/>
      <c r="I590" s="80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79"/>
      <c r="H591" s="79"/>
      <c r="I591" s="80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79"/>
      <c r="H592" s="79"/>
      <c r="I592" s="80"/>
    </row>
    <row r="593" spans="1:9" ht="12" customHeight="1" x14ac:dyDescent="0.3">
      <c r="A593" s="50" t="s">
        <v>27</v>
      </c>
      <c r="B593"/>
      <c r="E593" s="54"/>
      <c r="F593" s="51">
        <v>7891</v>
      </c>
      <c r="G593" s="79"/>
      <c r="H593" s="79"/>
      <c r="I593" s="80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79"/>
      <c r="H594" s="79"/>
      <c r="I594" s="80"/>
    </row>
    <row r="595" spans="1:9" x14ac:dyDescent="0.3">
      <c r="A595" s="12" t="s">
        <v>29</v>
      </c>
      <c r="B595" s="36"/>
      <c r="C595" s="13">
        <v>50</v>
      </c>
      <c r="D595" s="13" t="s">
        <v>10</v>
      </c>
      <c r="E595" s="18">
        <v>129</v>
      </c>
      <c r="F595" s="15">
        <f>SUM(F576:F585,F587:F594,E594,C595:E595,C585)</f>
        <v>8234</v>
      </c>
      <c r="G595" s="81"/>
      <c r="H595" s="81"/>
      <c r="I595" s="82"/>
    </row>
    <row r="596" spans="1:9" x14ac:dyDescent="0.3">
      <c r="A596" s="9" t="s">
        <v>2</v>
      </c>
      <c r="B596" s="75">
        <v>45533</v>
      </c>
      <c r="C596" s="76"/>
      <c r="D596" s="76"/>
      <c r="E596" s="77"/>
      <c r="F596" s="9"/>
      <c r="G596" s="11" t="s">
        <v>4</v>
      </c>
      <c r="H596" s="9">
        <v>2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65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8" t="s">
        <v>94</v>
      </c>
      <c r="H601" s="79"/>
      <c r="I601" s="80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8"/>
      <c r="H602" s="79"/>
      <c r="I602" s="80"/>
    </row>
    <row r="603" spans="1:9" x14ac:dyDescent="0.3">
      <c r="A603" s="14" t="s">
        <v>14</v>
      </c>
      <c r="B603" s="83"/>
      <c r="C603" s="84"/>
      <c r="D603" s="84"/>
      <c r="E603" s="85"/>
      <c r="F603" s="10">
        <v>0</v>
      </c>
      <c r="G603" s="78"/>
      <c r="H603" s="79"/>
      <c r="I603" s="80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79"/>
      <c r="H604" s="79"/>
      <c r="I604" s="80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79"/>
      <c r="H605" s="79"/>
      <c r="I605" s="80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79"/>
      <c r="H606" s="79"/>
      <c r="I606" s="80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79"/>
      <c r="H607" s="79"/>
      <c r="I607" s="80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79"/>
      <c r="H608" s="79"/>
      <c r="I608" s="80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79"/>
      <c r="H609" s="79"/>
      <c r="I609" s="80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79"/>
      <c r="H610" s="79"/>
      <c r="I610" s="80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79"/>
      <c r="H611" s="79"/>
      <c r="I611" s="80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79"/>
      <c r="H612" s="79"/>
      <c r="I612" s="80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79"/>
      <c r="H613" s="79"/>
      <c r="I613" s="80"/>
    </row>
    <row r="614" spans="1:10" ht="12" customHeight="1" x14ac:dyDescent="0.3">
      <c r="A614" s="50" t="s">
        <v>27</v>
      </c>
      <c r="B614"/>
      <c r="E614" s="54"/>
      <c r="F614" s="51">
        <v>7374</v>
      </c>
      <c r="G614" s="79"/>
      <c r="H614" s="79"/>
      <c r="I614" s="80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79"/>
      <c r="H615" s="79"/>
      <c r="I615" s="80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>
        <v>0</v>
      </c>
      <c r="F616" s="15">
        <f>SUM(F597:F606,F608:F615,E615,C616:E616,C606)</f>
        <v>7967</v>
      </c>
      <c r="G616" s="81"/>
      <c r="H616" s="81"/>
      <c r="I616" s="82"/>
    </row>
    <row r="617" spans="1:10" x14ac:dyDescent="0.3">
      <c r="A617" s="9" t="s">
        <v>2</v>
      </c>
      <c r="B617" s="75">
        <v>45534</v>
      </c>
      <c r="C617" s="76"/>
      <c r="D617" s="76"/>
      <c r="E617" s="77"/>
      <c r="F617" s="10"/>
      <c r="G617" s="11" t="s">
        <v>4</v>
      </c>
      <c r="H617" s="9">
        <v>1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10</v>
      </c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8" t="s">
        <v>95</v>
      </c>
      <c r="H622" s="79"/>
      <c r="I622" s="80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8"/>
      <c r="H623" s="79"/>
      <c r="I623" s="80"/>
    </row>
    <row r="624" spans="1:10" x14ac:dyDescent="0.3">
      <c r="A624" s="14" t="s">
        <v>14</v>
      </c>
      <c r="B624" s="83"/>
      <c r="C624" s="84"/>
      <c r="D624" s="84"/>
      <c r="E624" s="85"/>
      <c r="F624" s="10">
        <v>0</v>
      </c>
      <c r="G624" s="78"/>
      <c r="H624" s="79"/>
      <c r="I624" s="80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79"/>
      <c r="H625" s="79"/>
      <c r="I625" s="80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79"/>
      <c r="H626" s="79"/>
      <c r="I626" s="80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79"/>
      <c r="H627" s="79"/>
      <c r="I627" s="80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f>SUM(F630:F631)</f>
        <v>1</v>
      </c>
      <c r="G628" s="79"/>
      <c r="H628" s="79"/>
      <c r="I628" s="80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79"/>
      <c r="H629" s="79"/>
      <c r="I629" s="80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1</v>
      </c>
      <c r="G630" s="79"/>
      <c r="H630" s="79"/>
      <c r="I630" s="80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79"/>
      <c r="H631" s="79"/>
      <c r="I631" s="80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79"/>
      <c r="H632" s="79"/>
      <c r="I632" s="80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79"/>
      <c r="H633" s="79"/>
      <c r="I633" s="80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79"/>
      <c r="H634" s="79"/>
      <c r="I634" s="80"/>
    </row>
    <row r="635" spans="1:9" ht="12" customHeight="1" x14ac:dyDescent="0.3">
      <c r="A635" s="50" t="s">
        <v>27</v>
      </c>
      <c r="B635"/>
      <c r="E635" s="54"/>
      <c r="F635" s="51">
        <v>7423</v>
      </c>
      <c r="G635" s="79"/>
      <c r="H635" s="79"/>
      <c r="I635" s="80"/>
    </row>
    <row r="636" spans="1:9" ht="13.5" customHeight="1" x14ac:dyDescent="0.3">
      <c r="A636" s="18" t="s">
        <v>28</v>
      </c>
      <c r="B636"/>
      <c r="E636" s="54">
        <v>0</v>
      </c>
      <c r="F636" s="18">
        <v>1</v>
      </c>
      <c r="G636" s="79"/>
      <c r="H636" s="79"/>
      <c r="I636" s="80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>
        <v>0</v>
      </c>
      <c r="F637" s="15">
        <f>SUM(D637,F618:F624,C626,F626,F627,F629,E637,F632:F636,C637,E632,E636)</f>
        <v>8183</v>
      </c>
      <c r="G637" s="81"/>
      <c r="H637" s="81"/>
      <c r="I637" s="82"/>
    </row>
    <row r="638" spans="1:9" x14ac:dyDescent="0.3">
      <c r="A638" s="9" t="s">
        <v>2</v>
      </c>
      <c r="B638" s="75">
        <v>45535</v>
      </c>
      <c r="C638" s="76"/>
      <c r="D638" s="76"/>
      <c r="E638" s="77"/>
      <c r="F638" s="9" t="s">
        <v>3</v>
      </c>
      <c r="G638" s="11" t="s">
        <v>4</v>
      </c>
      <c r="H638" s="9">
        <v>1</v>
      </c>
      <c r="I638" s="9" t="s">
        <v>5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10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8" t="s">
        <v>96</v>
      </c>
      <c r="H643" s="79"/>
      <c r="I643" s="80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8"/>
      <c r="H644" s="79"/>
      <c r="I644" s="80"/>
    </row>
    <row r="645" spans="1:9" x14ac:dyDescent="0.3">
      <c r="A645" s="14" t="s">
        <v>14</v>
      </c>
      <c r="B645" s="83"/>
      <c r="C645" s="84"/>
      <c r="D645" s="84"/>
      <c r="E645" s="85"/>
      <c r="F645" s="10">
        <v>0</v>
      </c>
      <c r="G645" s="78"/>
      <c r="H645" s="79"/>
      <c r="I645" s="80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79"/>
      <c r="H646" s="79"/>
      <c r="I646" s="80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79"/>
      <c r="H647" s="79"/>
      <c r="I647" s="80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79"/>
      <c r="H648" s="79"/>
      <c r="I648" s="80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79"/>
      <c r="H649" s="79"/>
      <c r="I649" s="80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0</v>
      </c>
      <c r="G650" s="79"/>
      <c r="H650" s="79"/>
      <c r="I650" s="80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79"/>
      <c r="H651" s="79"/>
      <c r="I651" s="80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79"/>
      <c r="H652" s="79"/>
      <c r="I652" s="80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79"/>
      <c r="H653" s="79"/>
      <c r="I653" s="80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79"/>
      <c r="H654" s="79"/>
      <c r="I654" s="80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79"/>
      <c r="H655" s="79"/>
      <c r="I655" s="80"/>
    </row>
    <row r="656" spans="1:9" ht="12" customHeight="1" x14ac:dyDescent="0.3">
      <c r="A656" s="50" t="s">
        <v>27</v>
      </c>
      <c r="B656"/>
      <c r="E656" s="54"/>
      <c r="F656" s="51">
        <v>0</v>
      </c>
      <c r="G656" s="79"/>
      <c r="H656" s="79"/>
      <c r="I656" s="80"/>
    </row>
    <row r="657" spans="1:12" ht="13.5" customHeight="1" x14ac:dyDescent="0.3">
      <c r="A657" s="18" t="s">
        <v>28</v>
      </c>
      <c r="B657"/>
      <c r="E657" s="54"/>
      <c r="F657" s="18">
        <v>0</v>
      </c>
      <c r="G657" s="79"/>
      <c r="H657" s="79"/>
      <c r="I657" s="80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0</v>
      </c>
      <c r="G658" s="81"/>
      <c r="H658" s="81"/>
      <c r="I658" s="82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1049</v>
      </c>
      <c r="K661" s="28">
        <f>SUM(G661,H661,I661,H663,B666,C666)</f>
        <v>5254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10483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7</v>
      </c>
      <c r="H663" s="19">
        <f>SUM(F20,F41,F62,F83,F104,F125,F146,F167,F188,F209,F230,F251,F272,F293,F314,F335,F356,F377,F398,F419,F440,F461,F482,F503,F524,F545,F566,F587,F608,F629,F650)</f>
        <v>5227</v>
      </c>
      <c r="I663" s="18">
        <f>SUM(H8,H29,H50,H71,H92,H113,H134,H155,H176,H197,H218,H239,H260,H281,H302,H323,H344,H365,H386,H407,H428,H449,H470,H491,H512,H533,H554,H575,H596,H617,H638)</f>
        <v>46</v>
      </c>
      <c r="J663" s="18">
        <f>SUM(D28,D49,D70,D91,D112,D132,D154,D174,D196,D217,D238,D259,D280,D301,D322,D343,D364,D385,D406,D427,D448,D469,D490,D511,D532,D553,D574,D595,D616,D637,D658)</f>
        <v>7403</v>
      </c>
      <c r="K663" s="19">
        <f>SUM(B663,G663)</f>
        <v>9</v>
      </c>
      <c r="L663" s="19">
        <f>SUM(F21,F42,F63,F84,F105,F126,F147,F168,F189,F210,F231,F252,F273,F294,F315,F336,F357,F378,F399,F420,F441,F462,F483,F504,F525,F546,F567,F588,F609,F630,F651)</f>
        <v>4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105" t="s">
        <v>27</v>
      </c>
      <c r="G665" s="106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25</v>
      </c>
      <c r="D666" s="18">
        <f>SUM(C658,C637,C616,C595,C574,C553,C511,C490,C469,C448,C427,C406,C385,C364,C343,C322,C301,C280,C259,C238,C217,C196,C175,C154,C133,C112,C91,C70,C49,C28)</f>
        <v>5885</v>
      </c>
      <c r="E666" s="50">
        <f>SUM(E632,E653,E611,E590,E569,E548,E527,E506,E485,E464,E443,E422,E401,E380,E359,E338,E317,E296,E275,E233,E254,E212,E191,E170,E149,E128,E107,E86,E65,E44,E23)</f>
        <v>0</v>
      </c>
      <c r="F666" s="105">
        <f>SUM(F656,F635,F614,F593,F572,F551,F530,F509,F488,F467,F446,F404,F383,F362,F341,F320,F299,F278,F257,F236,F215,F194,F173,F152,F131,F110,F89,F68,F47,F26,F425)</f>
        <v>225681</v>
      </c>
      <c r="G666" s="106"/>
    </row>
  </sheetData>
  <mergeCells count="101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2024-08-31T12:47:37Z</dcterms:modified>
  <cp:category/>
  <cp:contentStatus/>
</cp:coreProperties>
</file>