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19/"/>
    </mc:Choice>
  </mc:AlternateContent>
  <xr:revisionPtr revIDLastSave="465" documentId="8_{1A55DC42-FF05-4BDE-AF25-F1C6635799D0}" xr6:coauthVersionLast="45" xr6:coauthVersionMax="45" xr10:uidLastSave="{6ACFE956-5A46-4798-82CF-E9457D8AF376}"/>
  <bookViews>
    <workbookView xWindow="-120" yWindow="-120" windowWidth="20730" windowHeight="11160" xr2:uid="{00000000-000D-0000-FFFF-FFFF00000000}"/>
  </bookViews>
  <sheets>
    <sheet name="Table 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52" i="1"/>
  <c r="D124" i="1"/>
  <c r="D178" i="1"/>
  <c r="D184" i="1"/>
  <c r="F16" i="1"/>
  <c r="F52" i="1"/>
  <c r="F124" i="1"/>
  <c r="F178" i="1"/>
  <c r="F184" i="1"/>
  <c r="H16" i="1"/>
  <c r="H52" i="1"/>
  <c r="H124" i="1"/>
  <c r="H178" i="1"/>
  <c r="H184" i="1"/>
  <c r="J16" i="1"/>
  <c r="J52" i="1"/>
  <c r="J124" i="1"/>
  <c r="J178" i="1"/>
  <c r="J184" i="1"/>
  <c r="K16" i="1"/>
  <c r="K124" i="1"/>
  <c r="K178" i="1"/>
  <c r="K184" i="1"/>
  <c r="E16" i="1"/>
  <c r="E52" i="1"/>
  <c r="E124" i="1"/>
  <c r="E178" i="1"/>
  <c r="E184" i="1"/>
  <c r="G16" i="1"/>
  <c r="G52" i="1"/>
  <c r="G124" i="1"/>
  <c r="G178" i="1"/>
  <c r="G184" i="1"/>
  <c r="I16" i="1"/>
  <c r="I52" i="1"/>
  <c r="I124" i="1"/>
  <c r="I178" i="1"/>
  <c r="I184" i="1"/>
  <c r="L16" i="1"/>
  <c r="L52" i="1"/>
  <c r="L124" i="1"/>
  <c r="L178" i="1"/>
  <c r="L184" i="1"/>
  <c r="C185" i="1"/>
  <c r="X16" i="1"/>
  <c r="X52" i="1"/>
  <c r="X124" i="1"/>
  <c r="X178" i="1"/>
  <c r="X184" i="1"/>
  <c r="U16" i="1"/>
  <c r="U52" i="1"/>
  <c r="U124" i="1"/>
  <c r="U178" i="1"/>
  <c r="U184" i="1"/>
  <c r="V16" i="1"/>
  <c r="V52" i="1"/>
  <c r="V124" i="1"/>
  <c r="V178" i="1"/>
  <c r="V184" i="1"/>
  <c r="Q16" i="1"/>
  <c r="Q52" i="1"/>
  <c r="Q124" i="1"/>
  <c r="Q178" i="1"/>
  <c r="Q184" i="1"/>
  <c r="Y16" i="1"/>
  <c r="Y52" i="1"/>
  <c r="Y124" i="1"/>
  <c r="Y178" i="1"/>
  <c r="Y184" i="1"/>
  <c r="W52" i="1"/>
  <c r="W124" i="1"/>
  <c r="W178" i="1"/>
  <c r="W184" i="1"/>
  <c r="R16" i="1"/>
  <c r="R52" i="1"/>
  <c r="R124" i="1"/>
  <c r="R178" i="1"/>
  <c r="R184" i="1"/>
  <c r="S16" i="1"/>
  <c r="S52" i="1"/>
  <c r="S124" i="1"/>
  <c r="S178" i="1"/>
  <c r="S184" i="1"/>
  <c r="T16" i="1"/>
  <c r="T52" i="1"/>
  <c r="T124" i="1"/>
  <c r="T178" i="1"/>
  <c r="T184" i="1"/>
  <c r="O185" i="1"/>
  <c r="M16" i="1"/>
  <c r="M52" i="1"/>
  <c r="M124" i="1"/>
  <c r="M178" i="1"/>
  <c r="M184" i="1"/>
  <c r="N16" i="1"/>
  <c r="N52" i="1"/>
  <c r="N124" i="1"/>
  <c r="N178" i="1"/>
  <c r="N184" i="1"/>
  <c r="G185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107" i="1"/>
  <c r="C107" i="1"/>
  <c r="G107" i="1"/>
  <c r="O107" i="1"/>
  <c r="Z178" i="1"/>
  <c r="P178" i="1"/>
  <c r="O178" i="1"/>
  <c r="C179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G161" i="1"/>
  <c r="M160" i="1"/>
  <c r="L160" i="1"/>
  <c r="K160" i="1"/>
  <c r="J160" i="1"/>
  <c r="I160" i="1"/>
  <c r="H160" i="1"/>
  <c r="G160" i="1"/>
  <c r="F160" i="1"/>
  <c r="C161" i="1"/>
  <c r="E160" i="1"/>
  <c r="D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G143" i="1"/>
  <c r="L142" i="1"/>
  <c r="K142" i="1"/>
  <c r="J142" i="1"/>
  <c r="I142" i="1"/>
  <c r="H142" i="1"/>
  <c r="G142" i="1"/>
  <c r="F142" i="1"/>
  <c r="E142" i="1"/>
  <c r="D142" i="1"/>
  <c r="A141" i="1"/>
  <c r="A140" i="1"/>
  <c r="A139" i="1"/>
  <c r="A138" i="1"/>
  <c r="A137" i="1"/>
  <c r="A136" i="1"/>
  <c r="A135" i="1"/>
  <c r="A134" i="1"/>
  <c r="A133" i="1"/>
  <c r="A132" i="1"/>
  <c r="A131" i="1"/>
  <c r="A142" i="1"/>
  <c r="A130" i="1"/>
  <c r="Z124" i="1"/>
  <c r="P124" i="1"/>
  <c r="O124" i="1"/>
  <c r="G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87" i="1"/>
  <c r="A86" i="1"/>
  <c r="A85" i="1"/>
  <c r="A84" i="1"/>
  <c r="A83" i="1"/>
  <c r="A82" i="1"/>
  <c r="A81" i="1"/>
  <c r="A80" i="1"/>
  <c r="A79" i="1"/>
  <c r="A88" i="1"/>
  <c r="A78" i="1"/>
  <c r="A77" i="1"/>
  <c r="A76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69" i="1"/>
  <c r="A68" i="1"/>
  <c r="A67" i="1"/>
  <c r="A66" i="1"/>
  <c r="A65" i="1"/>
  <c r="A64" i="1"/>
  <c r="A63" i="1"/>
  <c r="A62" i="1"/>
  <c r="A61" i="1"/>
  <c r="A60" i="1"/>
  <c r="A59" i="1"/>
  <c r="A58" i="1"/>
  <c r="Z52" i="1"/>
  <c r="P52" i="1"/>
  <c r="O52" i="1"/>
  <c r="G53" i="1"/>
  <c r="K52" i="1"/>
  <c r="A51" i="1"/>
  <c r="A50" i="1"/>
  <c r="A49" i="1"/>
  <c r="A48" i="1"/>
  <c r="A47" i="1"/>
  <c r="A46" i="1"/>
  <c r="A45" i="1"/>
  <c r="A44" i="1"/>
  <c r="A43" i="1"/>
  <c r="A42" i="1"/>
  <c r="A41" i="1"/>
  <c r="A52" i="1"/>
  <c r="A40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G35" i="1"/>
  <c r="L34" i="1"/>
  <c r="K34" i="1"/>
  <c r="J34" i="1"/>
  <c r="I34" i="1"/>
  <c r="H34" i="1"/>
  <c r="G34" i="1"/>
  <c r="F34" i="1"/>
  <c r="E34" i="1"/>
  <c r="D34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G179" i="1"/>
  <c r="Z16" i="1"/>
  <c r="A9" i="1"/>
  <c r="P16" i="1"/>
  <c r="O16" i="1"/>
  <c r="A15" i="1"/>
  <c r="A14" i="1"/>
  <c r="A13" i="1"/>
  <c r="A12" i="1"/>
  <c r="A11" i="1"/>
  <c r="A10" i="1"/>
  <c r="A8" i="1"/>
  <c r="A7" i="1"/>
  <c r="A6" i="1"/>
  <c r="A5" i="1"/>
  <c r="A4" i="1"/>
  <c r="O184" i="1"/>
  <c r="P184" i="1"/>
  <c r="Z184" i="1"/>
  <c r="O89" i="1"/>
  <c r="A160" i="1"/>
  <c r="A89" i="1"/>
  <c r="C89" i="1"/>
  <c r="O143" i="1"/>
  <c r="A178" i="1"/>
  <c r="A16" i="1"/>
  <c r="A53" i="1"/>
  <c r="C53" i="1"/>
  <c r="A71" i="1"/>
  <c r="G71" i="1"/>
  <c r="O179" i="1"/>
  <c r="O53" i="1"/>
  <c r="A143" i="1"/>
  <c r="A125" i="1"/>
  <c r="C143" i="1"/>
  <c r="C17" i="1"/>
  <c r="A35" i="1"/>
  <c r="O35" i="1"/>
  <c r="A179" i="1"/>
  <c r="O71" i="1"/>
  <c r="O17" i="1"/>
  <c r="A70" i="1"/>
  <c r="O161" i="1"/>
  <c r="A161" i="1"/>
  <c r="C125" i="1"/>
  <c r="O125" i="1"/>
  <c r="G17" i="1"/>
  <c r="A17" i="1"/>
  <c r="C71" i="1"/>
  <c r="A124" i="1"/>
  <c r="A34" i="1"/>
  <c r="C35" i="1"/>
  <c r="A185" i="1"/>
  <c r="A184" i="1"/>
</calcChain>
</file>

<file path=xl/sharedStrings.xml><?xml version="1.0" encoding="utf-8"?>
<sst xmlns="http://schemas.openxmlformats.org/spreadsheetml/2006/main" count="460" uniqueCount="53">
  <si>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</si>
  <si>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</si>
  <si>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</si>
  <si>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</si>
  <si>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</si>
  <si>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</si>
  <si>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</si>
  <si>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</si>
  <si>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</si>
  <si>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</si>
  <si>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</si>
  <si>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</si>
  <si>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</si>
  <si>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</si>
  <si>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</si>
  <si>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</si>
  <si>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</si>
  <si>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</si>
  <si>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</si>
  <si>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</si>
  <si>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</si>
  <si>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</si>
  <si>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</si>
  <si>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</si>
  <si>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</si>
  <si>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</si>
  <si>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</si>
  <si>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</si>
  <si>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</si>
  <si>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</si>
  <si>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</si>
  <si>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</si>
  <si>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</si>
  <si>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</si>
  <si>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</si>
  <si>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</si>
  <si>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</si>
  <si>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</si>
  <si>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</si>
  <si>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</si>
  <si>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</si>
  <si>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GLI Head Quarters Numbers Deer Park WA 2019</t>
  </si>
  <si>
    <t xml:space="preserve">GLI Head Quarters Numbers  Ghana 2019 </t>
  </si>
  <si>
    <t xml:space="preserve">GLI Head Quarters Numbers  India 2019 </t>
  </si>
  <si>
    <t xml:space="preserve">GLI Head Quarters Numbers  Kenya 2019 </t>
  </si>
  <si>
    <t xml:space="preserve">GLI Head Quarters Numbers  Malawi 2019 </t>
  </si>
  <si>
    <t xml:space="preserve">GLI Head Quarters Numbers  Nigeria 2019 </t>
  </si>
  <si>
    <t xml:space="preserve">GLI Head Quarters Numbers  Pakistan 2019 </t>
  </si>
  <si>
    <t xml:space="preserve">GLI Head Quarters Numbers  Rwanda  2019 </t>
  </si>
  <si>
    <t xml:space="preserve">GLI Head Quarters Numbers  Uganda  2019 </t>
  </si>
  <si>
    <t>God's Love International Ministry Totals for 2019</t>
  </si>
  <si>
    <t>Montly Average</t>
  </si>
  <si>
    <t xml:space="preserve">GLI Head Quarters Numbers  MYANMAR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</si>
</sst>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 applyAlignment="1">
      <alignment horizontal="left" vertical="top"/>
    </xf>
    <xf numFmtId="3" fontId="1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15" fillId="0" borderId="1" xfId="0" applyNumberFormat="1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center" vertical="top" wrapText="1"/>
    </xf>
    <xf numFmtId="3" fontId="17" fillId="0" borderId="2" xfId="0" applyNumberFormat="1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top" wrapText="1"/>
    </xf>
    <xf numFmtId="3" fontId="0" fillId="0" borderId="1" xfId="0" applyNumberFormat="1" applyFill="1" applyBorder="1" applyAlignment="1">
      <alignment horizontal="left" vertical="top"/>
    </xf>
    <xf numFmtId="3" fontId="15" fillId="0" borderId="4" xfId="0" applyNumberFormat="1" applyFont="1" applyFill="1" applyBorder="1" applyAlignment="1">
      <alignment horizontal="center" vertical="top" wrapText="1"/>
    </xf>
    <xf numFmtId="3" fontId="15" fillId="0" borderId="1" xfId="1" applyNumberFormat="1" applyFont="1" applyBorder="1" applyAlignment="1">
      <alignment horizontal="center" vertical="top" wrapText="1"/>
    </xf>
    <xf numFmtId="3" fontId="17" fillId="0" borderId="1" xfId="1" applyNumberFormat="1" applyFont="1" applyBorder="1" applyAlignment="1">
      <alignment horizontal="center" vertical="top" wrapText="1"/>
    </xf>
    <xf numFmtId="3" fontId="14" fillId="0" borderId="1" xfId="1" applyNumberFormat="1" applyBorder="1" applyAlignment="1">
      <alignment horizontal="left" vertical="top"/>
    </xf>
    <xf numFmtId="3" fontId="15" fillId="0" borderId="0" xfId="0" applyNumberFormat="1" applyFont="1" applyBorder="1" applyAlignment="1">
      <alignment horizontal="center" vertical="top" wrapText="1"/>
    </xf>
    <xf numFmtId="3" fontId="16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 wrapText="1"/>
    </xf>
    <xf numFmtId="3" fontId="17" fillId="0" borderId="0" xfId="0" applyNumberFormat="1" applyFont="1" applyBorder="1" applyAlignment="1">
      <alignment horizontal="center" vertical="top" wrapText="1"/>
    </xf>
    <xf numFmtId="3" fontId="0" fillId="0" borderId="0" xfId="0" applyNumberFormat="1" applyBorder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horizontal="left" vertical="top"/>
    </xf>
    <xf numFmtId="0" fontId="12" fillId="0" borderId="1" xfId="3" applyBorder="1" applyAlignment="1">
      <alignment horizontal="left" vertical="top"/>
    </xf>
    <xf numFmtId="1" fontId="15" fillId="0" borderId="1" xfId="3" applyNumberFormat="1" applyFont="1" applyBorder="1" applyAlignment="1">
      <alignment horizontal="center" vertical="top" wrapText="1"/>
    </xf>
    <xf numFmtId="0" fontId="17" fillId="0" borderId="1" xfId="3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1" fillId="0" borderId="1" xfId="4" applyBorder="1" applyAlignment="1">
      <alignment horizontal="left" vertical="top"/>
    </xf>
    <xf numFmtId="1" fontId="15" fillId="0" borderId="1" xfId="4" applyNumberFormat="1" applyFont="1" applyBorder="1" applyAlignment="1">
      <alignment horizontal="center" vertical="top" wrapText="1"/>
    </xf>
    <xf numFmtId="0" fontId="17" fillId="0" borderId="1" xfId="4" applyFont="1" applyBorder="1" applyAlignment="1">
      <alignment horizontal="center" vertical="top" wrapText="1"/>
    </xf>
    <xf numFmtId="1" fontId="15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15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1" fontId="15" fillId="0" borderId="4" xfId="0" applyNumberFormat="1" applyFont="1" applyBorder="1" applyAlignment="1">
      <alignment horizontal="center" vertical="top" wrapText="1"/>
    </xf>
    <xf numFmtId="1" fontId="15" fillId="0" borderId="2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" fontId="1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15" fillId="0" borderId="2" xfId="0" applyNumberFormat="1" applyFont="1" applyFill="1" applyBorder="1" applyAlignment="1">
      <alignment horizontal="center" vertical="top" wrapText="1"/>
    </xf>
    <xf numFmtId="1" fontId="1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15" fillId="0" borderId="2" xfId="0" applyNumberFormat="1" applyFont="1" applyFill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15" fillId="0" borderId="1" xfId="0" applyNumberFormat="1" applyFont="1" applyBorder="1" applyAlignment="1">
      <alignment horizontal="center" vertical="top" wrapText="1"/>
    </xf>
    <xf numFmtId="0" fontId="8" fillId="0" borderId="1" xfId="7" applyBorder="1" applyAlignment="1">
      <alignment horizontal="left" vertical="top"/>
    </xf>
    <xf numFmtId="1" fontId="15" fillId="0" borderId="1" xfId="7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15" fillId="0" borderId="1" xfId="0" applyNumberFormat="1" applyFont="1" applyBorder="1" applyAlignment="1">
      <alignment horizontal="center" vertical="top" wrapText="1"/>
    </xf>
    <xf numFmtId="0" fontId="8" fillId="0" borderId="1" xfId="7" applyBorder="1" applyAlignment="1">
      <alignment horizontal="left" vertical="top"/>
    </xf>
    <xf numFmtId="1" fontId="15" fillId="0" borderId="1" xfId="7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7" fillId="0" borderId="1" xfId="8" applyBorder="1" applyAlignment="1">
      <alignment horizontal="left" vertical="top"/>
    </xf>
    <xf numFmtId="0" fontId="17" fillId="0" borderId="1" xfId="8" applyFont="1" applyBorder="1" applyAlignment="1">
      <alignment horizontal="center" vertical="top" wrapText="1"/>
    </xf>
    <xf numFmtId="0" fontId="7" fillId="0" borderId="1" xfId="8" applyBorder="1" applyAlignment="1">
      <alignment horizontal="left" vertical="top"/>
    </xf>
    <xf numFmtId="0" fontId="17" fillId="0" borderId="1" xfId="8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15" fillId="0" borderId="2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6" fillId="0" borderId="1" xfId="9" applyBorder="1" applyAlignment="1">
      <alignment horizontal="left" vertical="top"/>
    </xf>
    <xf numFmtId="0" fontId="17" fillId="0" borderId="1" xfId="9" applyFont="1" applyBorder="1" applyAlignment="1">
      <alignment horizontal="center" vertical="top" wrapText="1"/>
    </xf>
    <xf numFmtId="0" fontId="16" fillId="0" borderId="1" xfId="9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19" fillId="0" borderId="1" xfId="10" applyBorder="1" applyAlignment="1">
      <alignment horizontal="left" vertical="top"/>
    </xf>
    <xf numFmtId="0" fontId="17" fillId="0" borderId="1" xfId="10" applyFont="1" applyBorder="1" applyAlignment="1">
      <alignment horizontal="center" vertical="top" wrapText="1"/>
    </xf>
    <xf numFmtId="0" fontId="16" fillId="0" borderId="1" xfId="10" applyFont="1" applyBorder="1" applyAlignment="1">
      <alignment horizontal="center" vertical="top" wrapText="1"/>
    </xf>
    <xf numFmtId="0" fontId="5" fillId="0" borderId="1" xfId="11" applyBorder="1" applyAlignment="1">
      <alignment horizontal="left" vertical="top"/>
    </xf>
    <xf numFmtId="0" fontId="17" fillId="0" borderId="1" xfId="11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5" fillId="0" borderId="1" xfId="11" applyBorder="1" applyAlignment="1">
      <alignment horizontal="left" vertical="top"/>
    </xf>
    <xf numFmtId="0" fontId="17" fillId="0" borderId="1" xfId="1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" fillId="0" borderId="1" xfId="12" applyBorder="1" applyAlignment="1">
      <alignment horizontal="left" vertical="top"/>
    </xf>
    <xf numFmtId="0" fontId="17" fillId="0" borderId="1" xfId="12" applyFont="1" applyBorder="1" applyAlignment="1">
      <alignment horizontal="center" vertical="top" wrapText="1"/>
    </xf>
    <xf numFmtId="0" fontId="16" fillId="0" borderId="1" xfId="12" applyFont="1" applyBorder="1" applyAlignment="1">
      <alignment horizontal="center" vertical="top" wrapText="1"/>
    </xf>
    <xf numFmtId="0" fontId="3" fillId="0" borderId="1" xfId="13" applyBorder="1" applyAlignment="1">
      <alignment horizontal="left" vertical="top"/>
    </xf>
    <xf numFmtId="0" fontId="17" fillId="0" borderId="1" xfId="13" applyFont="1" applyBorder="1" applyAlignment="1">
      <alignment horizontal="center" vertical="top" wrapText="1"/>
    </xf>
    <xf numFmtId="0" fontId="16" fillId="0" borderId="1" xfId="13" applyFont="1" applyBorder="1" applyAlignment="1">
      <alignment horizontal="center" vertical="top" wrapText="1"/>
    </xf>
    <xf numFmtId="0" fontId="2" fillId="0" borderId="1" xfId="14" applyBorder="1" applyAlignment="1">
      <alignment horizontal="left" vertical="top"/>
    </xf>
    <xf numFmtId="0" fontId="17" fillId="0" borderId="1" xfId="14" applyFont="1" applyBorder="1" applyAlignment="1">
      <alignment horizontal="center" vertical="top" wrapText="1"/>
    </xf>
    <xf numFmtId="0" fontId="16" fillId="0" borderId="1" xfId="14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3" fontId="16" fillId="0" borderId="1" xfId="0" applyNumberFormat="1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17" fillId="0" borderId="1" xfId="0" applyNumberFormat="1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0" fontId="1" fillId="0" borderId="1" xfId="15" applyBorder="1" applyAlignment="1">
      <alignment horizontal="left" vertical="top"/>
    </xf>
    <xf numFmtId="0" fontId="17" fillId="0" borderId="1" xfId="15" applyFont="1" applyBorder="1" applyAlignment="1">
      <alignment horizontal="center" vertical="top" wrapText="1"/>
    </xf>
    <xf numFmtId="0" fontId="16" fillId="0" borderId="1" xfId="15" applyFont="1" applyBorder="1" applyAlignment="1">
      <alignment horizontal="center" vertical="top" wrapText="1"/>
    </xf>
  </cellXfs>
  <cellStyles count="16">
    <cellStyle name="Normal" xfId="0" builtinId="0"/>
    <cellStyle name="Normal 10" xfId="12" xr:uid="{667C6485-6961-4443-93B9-80864B11D062}"/>
    <cellStyle name="Normal 11" xfId="13" xr:uid="{98B797F6-381F-4E8D-8219-E51AAF5ED51C}"/>
    <cellStyle name="Normal 12" xfId="14" xr:uid="{FE1B9C9C-5597-41C2-AD54-AE605C313BD7}"/>
    <cellStyle name="Normal 13" xfId="15" xr:uid="{88EB5372-2984-4708-B29C-3A1A55B27633}"/>
    <cellStyle name="Normal 2" xfId="1" xr:uid="{1DD0C64F-0E4A-4214-8F6C-CCE716F47B69}"/>
    <cellStyle name="Normal 2 2" xfId="2" xr:uid="{B6525240-6F75-442D-9079-5C345A4BD6BA}"/>
    <cellStyle name="Normal 2 3" xfId="6" xr:uid="{6FAB48F1-C56B-4EF1-9A2D-C6AE34622673}"/>
    <cellStyle name="Normal 2 4" xfId="8" xr:uid="{199F6844-5E67-4EEE-A978-982D9BDF019A}"/>
    <cellStyle name="Normal 3" xfId="3" xr:uid="{6AA1CC6A-79FD-4B46-BE5C-0670FD3065A9}"/>
    <cellStyle name="Normal 4" xfId="4" xr:uid="{7ED4FF41-2128-445F-B187-B635C4F48F9A}"/>
    <cellStyle name="Normal 5" xfId="5" xr:uid="{F193472B-E91D-4D87-9BD1-0ED5216D863A}"/>
    <cellStyle name="Normal 6" xfId="7" xr:uid="{09E05683-AFA5-49E2-90B2-501977AC1FD3}"/>
    <cellStyle name="Normal 7" xfId="9" xr:uid="{35505FAD-68D4-48E0-BFBB-66EB31421788}"/>
    <cellStyle name="Normal 8" xfId="10" xr:uid="{68511619-0B46-451D-8363-176B5B1607D0}"/>
    <cellStyle name="Normal 9" xfId="11" xr:uid="{CAB25548-DD6E-45EE-91FE-C0DAEDAAD4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5"/>
  <sheetViews>
    <sheetView tabSelected="1" topLeftCell="B163" workbookViewId="0">
      <selection activeCell="D177" sqref="D177:Z177"/>
    </sheetView>
  </sheetViews>
  <sheetFormatPr defaultRowHeight="12.75" x14ac:dyDescent="0.2"/>
  <cols>
    <col min="1" max="2" width="8.1640625" style="21" customWidth="1"/>
    <col min="3" max="3" width="10.6640625" style="21" customWidth="1"/>
    <col min="4" max="9" width="8.1640625" style="21" customWidth="1"/>
    <col min="10" max="12" width="8.1640625" style="22" customWidth="1"/>
    <col min="13" max="16" width="8.1640625" style="21" customWidth="1"/>
    <col min="17" max="18" width="8.1640625" style="22" customWidth="1"/>
    <col min="19" max="25" width="8.1640625" style="21" customWidth="1"/>
    <col min="26" max="26" width="8.1640625" style="23" customWidth="1"/>
  </cols>
  <sheetData>
    <row r="1" spans="1:26" x14ac:dyDescent="0.2">
      <c r="A1" s="111" t="s">
        <v>41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44.1" customHeight="1" x14ac:dyDescent="0.2">
      <c r="A2" s="110" t="s">
        <v>22</v>
      </c>
      <c r="B2" s="110" t="s">
        <v>23</v>
      </c>
      <c r="C2" s="110"/>
      <c r="D2" s="110" t="s">
        <v>24</v>
      </c>
      <c r="E2" s="112" t="s">
        <v>35</v>
      </c>
      <c r="F2" s="110" t="s">
        <v>25</v>
      </c>
      <c r="G2" s="110" t="s">
        <v>26</v>
      </c>
      <c r="H2" s="110" t="s">
        <v>27</v>
      </c>
      <c r="I2" s="110" t="s">
        <v>28</v>
      </c>
      <c r="J2" s="110" t="s">
        <v>3</v>
      </c>
      <c r="K2" s="110" t="s">
        <v>4</v>
      </c>
      <c r="L2" s="110" t="s">
        <v>7</v>
      </c>
      <c r="M2" s="110" t="s">
        <v>37</v>
      </c>
      <c r="N2" s="110" t="s">
        <v>38</v>
      </c>
      <c r="O2" s="110" t="s">
        <v>0</v>
      </c>
      <c r="P2" s="110" t="s">
        <v>1</v>
      </c>
      <c r="Q2" s="110" t="s">
        <v>5</v>
      </c>
      <c r="R2" s="110" t="s">
        <v>36</v>
      </c>
      <c r="S2" s="110" t="s">
        <v>29</v>
      </c>
      <c r="T2" s="1" t="s">
        <v>39</v>
      </c>
      <c r="U2" s="110" t="s">
        <v>30</v>
      </c>
      <c r="V2" s="110" t="s">
        <v>31</v>
      </c>
      <c r="W2" s="110" t="s">
        <v>32</v>
      </c>
      <c r="X2" s="110" t="s">
        <v>33</v>
      </c>
      <c r="Y2" s="110" t="s">
        <v>34</v>
      </c>
      <c r="Z2" s="2" t="s">
        <v>40</v>
      </c>
    </row>
    <row r="3" spans="1:26" ht="42" customHeight="1" x14ac:dyDescent="0.2">
      <c r="A3" s="110"/>
      <c r="B3" s="110"/>
      <c r="C3" s="110"/>
      <c r="D3" s="110"/>
      <c r="E3" s="112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"/>
      <c r="U3" s="110"/>
      <c r="V3" s="110"/>
      <c r="W3" s="110"/>
      <c r="X3" s="110"/>
      <c r="Y3" s="110"/>
      <c r="Z3" s="3"/>
    </row>
    <row r="4" spans="1:26" ht="14.1" customHeight="1" x14ac:dyDescent="0.2">
      <c r="A4" s="4">
        <f t="shared" ref="A4:A15" si="0">SUM(D4:J4)</f>
        <v>1026</v>
      </c>
      <c r="B4" s="108" t="s">
        <v>8</v>
      </c>
      <c r="C4" s="108"/>
      <c r="D4" s="4">
        <v>155</v>
      </c>
      <c r="E4" s="5">
        <v>156</v>
      </c>
      <c r="F4" s="4">
        <v>155</v>
      </c>
      <c r="G4" s="5">
        <v>156</v>
      </c>
      <c r="H4" s="4">
        <v>155</v>
      </c>
      <c r="I4" s="5">
        <v>156</v>
      </c>
      <c r="J4" s="4">
        <v>93</v>
      </c>
      <c r="K4" s="4">
        <v>189</v>
      </c>
      <c r="L4" s="4">
        <v>108</v>
      </c>
      <c r="M4" s="4">
        <v>93</v>
      </c>
      <c r="N4" s="5">
        <v>156</v>
      </c>
      <c r="O4" s="5">
        <v>63</v>
      </c>
      <c r="P4" s="5">
        <v>93</v>
      </c>
      <c r="Q4" s="4">
        <v>310</v>
      </c>
      <c r="R4" s="4">
        <v>14472</v>
      </c>
      <c r="S4" s="4">
        <v>1975</v>
      </c>
      <c r="T4" s="4">
        <v>9316</v>
      </c>
      <c r="U4" s="4">
        <v>311</v>
      </c>
      <c r="V4" s="5">
        <v>90</v>
      </c>
      <c r="W4" s="5">
        <v>2949</v>
      </c>
      <c r="X4" s="4">
        <v>379</v>
      </c>
      <c r="Y4" s="4"/>
      <c r="Z4" s="3">
        <v>93</v>
      </c>
    </row>
    <row r="5" spans="1:26" ht="14.1" customHeight="1" x14ac:dyDescent="0.2">
      <c r="A5" s="4">
        <f t="shared" si="0"/>
        <v>915</v>
      </c>
      <c r="B5" s="108" t="s">
        <v>9</v>
      </c>
      <c r="C5" s="108"/>
      <c r="D5" s="4">
        <v>140</v>
      </c>
      <c r="E5" s="5">
        <v>137</v>
      </c>
      <c r="F5" s="4">
        <v>140</v>
      </c>
      <c r="G5" s="5">
        <v>137</v>
      </c>
      <c r="H5" s="4">
        <v>140</v>
      </c>
      <c r="I5" s="5">
        <v>137</v>
      </c>
      <c r="J5" s="4">
        <v>84</v>
      </c>
      <c r="K5" s="4">
        <v>120</v>
      </c>
      <c r="L5" s="4">
        <v>73</v>
      </c>
      <c r="M5" s="4">
        <v>96</v>
      </c>
      <c r="N5" s="5">
        <v>137</v>
      </c>
      <c r="O5" s="5">
        <v>56</v>
      </c>
      <c r="P5" s="5">
        <v>81</v>
      </c>
      <c r="Q5" s="4">
        <v>209</v>
      </c>
      <c r="R5" s="4">
        <v>12328</v>
      </c>
      <c r="S5" s="4">
        <v>482</v>
      </c>
      <c r="T5" s="4">
        <v>9796</v>
      </c>
      <c r="U5" s="4">
        <v>279</v>
      </c>
      <c r="V5" s="5">
        <v>84</v>
      </c>
      <c r="W5" s="5">
        <v>1662</v>
      </c>
      <c r="X5" s="4">
        <v>225</v>
      </c>
      <c r="Y5" s="4"/>
      <c r="Z5" s="3">
        <v>81</v>
      </c>
    </row>
    <row r="6" spans="1:26" ht="14.1" customHeight="1" x14ac:dyDescent="0.2">
      <c r="A6" s="4">
        <f t="shared" si="0"/>
        <v>1037</v>
      </c>
      <c r="B6" s="108" t="s">
        <v>10</v>
      </c>
      <c r="C6" s="108"/>
      <c r="D6" s="4">
        <v>155</v>
      </c>
      <c r="E6" s="5">
        <v>159</v>
      </c>
      <c r="F6" s="4">
        <v>155</v>
      </c>
      <c r="G6" s="5">
        <v>160</v>
      </c>
      <c r="H6" s="4">
        <v>155</v>
      </c>
      <c r="I6" s="5">
        <v>160</v>
      </c>
      <c r="J6" s="4">
        <v>93</v>
      </c>
      <c r="K6" s="4">
        <v>57</v>
      </c>
      <c r="L6" s="4">
        <v>61</v>
      </c>
      <c r="M6" s="4">
        <v>93</v>
      </c>
      <c r="N6" s="5">
        <v>241</v>
      </c>
      <c r="O6" s="5">
        <v>63</v>
      </c>
      <c r="P6" s="5">
        <v>178</v>
      </c>
      <c r="Q6" s="4">
        <v>299</v>
      </c>
      <c r="R6" s="4">
        <v>13448</v>
      </c>
      <c r="S6" s="4">
        <v>949</v>
      </c>
      <c r="T6" s="4">
        <v>10850</v>
      </c>
      <c r="U6" s="4">
        <v>315</v>
      </c>
      <c r="V6" s="5">
        <v>90</v>
      </c>
      <c r="W6" s="5">
        <v>2142</v>
      </c>
      <c r="X6" s="4">
        <v>365</v>
      </c>
      <c r="Y6" s="4"/>
      <c r="Z6" s="3">
        <v>93</v>
      </c>
    </row>
    <row r="7" spans="1:26" ht="14.1" customHeight="1" x14ac:dyDescent="0.2">
      <c r="A7" s="4">
        <f t="shared" si="0"/>
        <v>996</v>
      </c>
      <c r="B7" s="108" t="s">
        <v>11</v>
      </c>
      <c r="C7" s="108"/>
      <c r="D7" s="4">
        <v>139</v>
      </c>
      <c r="E7" s="5">
        <v>167</v>
      </c>
      <c r="F7" s="4">
        <v>141</v>
      </c>
      <c r="G7" s="5">
        <v>167</v>
      </c>
      <c r="H7" s="4">
        <v>139</v>
      </c>
      <c r="I7" s="5">
        <v>168</v>
      </c>
      <c r="J7" s="4">
        <v>75</v>
      </c>
      <c r="K7" s="4">
        <v>4</v>
      </c>
      <c r="L7" s="4">
        <v>59</v>
      </c>
      <c r="M7" s="4">
        <v>127</v>
      </c>
      <c r="N7" s="5">
        <v>176</v>
      </c>
      <c r="O7" s="5">
        <v>60</v>
      </c>
      <c r="P7" s="5">
        <v>117</v>
      </c>
      <c r="Q7" s="4">
        <v>497</v>
      </c>
      <c r="R7" s="4">
        <v>17053</v>
      </c>
      <c r="S7" s="4">
        <v>4248</v>
      </c>
      <c r="T7" s="4">
        <v>12675</v>
      </c>
      <c r="U7" s="4">
        <v>310</v>
      </c>
      <c r="V7" s="5">
        <v>127</v>
      </c>
      <c r="W7" s="5">
        <v>1977</v>
      </c>
      <c r="X7" s="4">
        <v>292</v>
      </c>
      <c r="Y7" s="4"/>
      <c r="Z7" s="3">
        <v>84</v>
      </c>
    </row>
    <row r="8" spans="1:26" ht="14.1" customHeight="1" x14ac:dyDescent="0.2">
      <c r="A8" s="4">
        <f t="shared" si="0"/>
        <v>639</v>
      </c>
      <c r="B8" s="108" t="s">
        <v>12</v>
      </c>
      <c r="C8" s="108"/>
      <c r="D8" s="4">
        <v>76</v>
      </c>
      <c r="E8" s="5">
        <v>121</v>
      </c>
      <c r="F8" s="4">
        <v>82</v>
      </c>
      <c r="G8" s="4">
        <v>121</v>
      </c>
      <c r="H8" s="4">
        <v>82</v>
      </c>
      <c r="I8" s="4">
        <v>121</v>
      </c>
      <c r="J8" s="4">
        <v>36</v>
      </c>
      <c r="K8" s="4">
        <v>31</v>
      </c>
      <c r="L8" s="4">
        <v>40</v>
      </c>
      <c r="M8" s="4">
        <v>78</v>
      </c>
      <c r="N8" s="5">
        <v>230</v>
      </c>
      <c r="O8" s="5">
        <v>75</v>
      </c>
      <c r="P8" s="5">
        <v>77</v>
      </c>
      <c r="Q8" s="4">
        <v>180</v>
      </c>
      <c r="R8" s="4">
        <v>10183</v>
      </c>
      <c r="S8" s="4">
        <v>4986</v>
      </c>
      <c r="T8" s="4">
        <v>8991</v>
      </c>
      <c r="U8" s="4">
        <v>197</v>
      </c>
      <c r="V8" s="5">
        <v>39</v>
      </c>
      <c r="W8" s="5">
        <v>2244</v>
      </c>
      <c r="X8" s="4">
        <v>68</v>
      </c>
      <c r="Y8" s="4"/>
      <c r="Z8" s="3">
        <v>67</v>
      </c>
    </row>
    <row r="9" spans="1:26" ht="14.1" customHeight="1" x14ac:dyDescent="0.2">
      <c r="A9" s="4">
        <f t="shared" si="0"/>
        <v>101</v>
      </c>
      <c r="B9" s="108" t="s">
        <v>13</v>
      </c>
      <c r="C9" s="108"/>
      <c r="D9" s="4">
        <v>0</v>
      </c>
      <c r="E9" s="5">
        <v>33</v>
      </c>
      <c r="F9" s="4">
        <v>2</v>
      </c>
      <c r="G9" s="4">
        <v>33</v>
      </c>
      <c r="H9" s="4">
        <v>0</v>
      </c>
      <c r="I9" s="4">
        <v>33</v>
      </c>
      <c r="J9" s="4">
        <v>0</v>
      </c>
      <c r="K9" s="4">
        <v>0</v>
      </c>
      <c r="L9" s="4">
        <v>57</v>
      </c>
      <c r="M9" s="4">
        <v>2</v>
      </c>
      <c r="N9" s="5">
        <v>42</v>
      </c>
      <c r="O9" s="5">
        <v>37</v>
      </c>
      <c r="P9" s="5">
        <v>5</v>
      </c>
      <c r="Q9" s="4">
        <v>231</v>
      </c>
      <c r="R9" s="4">
        <v>12928</v>
      </c>
      <c r="S9" s="4">
        <v>2777</v>
      </c>
      <c r="T9" s="4">
        <v>10547</v>
      </c>
      <c r="U9" s="4">
        <v>33</v>
      </c>
      <c r="V9" s="5">
        <v>0</v>
      </c>
      <c r="W9" s="5">
        <v>1930</v>
      </c>
      <c r="X9" s="4">
        <v>33</v>
      </c>
      <c r="Y9" s="4">
        <v>0</v>
      </c>
      <c r="Z9" s="3">
        <v>33</v>
      </c>
    </row>
    <row r="10" spans="1:26" ht="14.1" customHeight="1" x14ac:dyDescent="0.2">
      <c r="A10" s="4">
        <f t="shared" si="0"/>
        <v>135</v>
      </c>
      <c r="B10" s="108" t="s">
        <v>14</v>
      </c>
      <c r="C10" s="108"/>
      <c r="D10" s="4">
        <v>0</v>
      </c>
      <c r="E10" s="4">
        <v>43</v>
      </c>
      <c r="F10" s="4">
        <v>3</v>
      </c>
      <c r="G10" s="4">
        <v>43</v>
      </c>
      <c r="H10" s="4">
        <v>0</v>
      </c>
      <c r="I10" s="4">
        <v>43</v>
      </c>
      <c r="J10" s="4">
        <v>3</v>
      </c>
      <c r="K10" s="4">
        <v>0</v>
      </c>
      <c r="L10" s="4">
        <v>70</v>
      </c>
      <c r="M10" s="4">
        <v>12</v>
      </c>
      <c r="N10" s="4">
        <v>65</v>
      </c>
      <c r="O10" s="4">
        <v>44</v>
      </c>
      <c r="P10" s="4">
        <v>21</v>
      </c>
      <c r="Q10" s="4">
        <v>153</v>
      </c>
      <c r="R10" s="4">
        <v>8621</v>
      </c>
      <c r="S10" s="4">
        <v>3157</v>
      </c>
      <c r="T10" s="4">
        <v>8327</v>
      </c>
      <c r="U10" s="4">
        <v>67</v>
      </c>
      <c r="V10" s="4">
        <v>0</v>
      </c>
      <c r="W10" s="4">
        <v>2790</v>
      </c>
      <c r="X10" s="4">
        <v>43</v>
      </c>
      <c r="Y10" s="4">
        <v>0</v>
      </c>
      <c r="Z10" s="3">
        <v>53</v>
      </c>
    </row>
    <row r="11" spans="1:26" ht="14.1" customHeight="1" x14ac:dyDescent="0.2">
      <c r="A11" s="4">
        <f t="shared" si="0"/>
        <v>95</v>
      </c>
      <c r="B11" s="108" t="s">
        <v>15</v>
      </c>
      <c r="C11" s="108"/>
      <c r="D11" s="5">
        <v>0</v>
      </c>
      <c r="E11" s="5">
        <v>31</v>
      </c>
      <c r="F11" s="5">
        <v>2</v>
      </c>
      <c r="G11" s="5">
        <v>31</v>
      </c>
      <c r="H11" s="5">
        <v>0</v>
      </c>
      <c r="I11" s="5">
        <v>31</v>
      </c>
      <c r="J11" s="5">
        <v>0</v>
      </c>
      <c r="K11" s="5">
        <v>0</v>
      </c>
      <c r="L11" s="5">
        <v>56</v>
      </c>
      <c r="M11" s="5">
        <v>0</v>
      </c>
      <c r="N11" s="5">
        <v>36</v>
      </c>
      <c r="O11" s="5">
        <v>34</v>
      </c>
      <c r="P11" s="5">
        <v>2</v>
      </c>
      <c r="Q11" s="5">
        <v>174</v>
      </c>
      <c r="R11" s="5">
        <v>7900</v>
      </c>
      <c r="S11" s="5">
        <v>3029</v>
      </c>
      <c r="T11" s="5">
        <v>6628</v>
      </c>
      <c r="U11" s="5">
        <v>31</v>
      </c>
      <c r="V11" s="5">
        <v>0</v>
      </c>
      <c r="W11" s="5">
        <v>2440</v>
      </c>
      <c r="X11" s="5">
        <v>29</v>
      </c>
      <c r="Y11" s="5">
        <v>1</v>
      </c>
      <c r="Z11" s="3">
        <v>31</v>
      </c>
    </row>
    <row r="12" spans="1:26" ht="14.1" customHeight="1" x14ac:dyDescent="0.2">
      <c r="A12" s="4">
        <f t="shared" si="0"/>
        <v>113</v>
      </c>
      <c r="B12" s="108" t="s">
        <v>16</v>
      </c>
      <c r="C12" s="108"/>
      <c r="D12" s="6">
        <v>0</v>
      </c>
      <c r="E12" s="5">
        <v>35</v>
      </c>
      <c r="F12" s="5">
        <v>2</v>
      </c>
      <c r="G12" s="5">
        <v>35</v>
      </c>
      <c r="H12" s="5">
        <v>0</v>
      </c>
      <c r="I12" s="5">
        <v>35</v>
      </c>
      <c r="J12" s="5">
        <v>6</v>
      </c>
      <c r="K12" s="5">
        <v>0</v>
      </c>
      <c r="L12" s="5">
        <v>51</v>
      </c>
      <c r="M12" s="5">
        <v>6</v>
      </c>
      <c r="N12" s="5">
        <v>47</v>
      </c>
      <c r="O12" s="5">
        <v>39</v>
      </c>
      <c r="P12" s="5">
        <v>8</v>
      </c>
      <c r="Q12" s="5">
        <v>199</v>
      </c>
      <c r="R12" s="5">
        <v>8847</v>
      </c>
      <c r="S12" s="5">
        <v>4285</v>
      </c>
      <c r="T12" s="5">
        <v>6520</v>
      </c>
      <c r="U12" s="5">
        <v>34</v>
      </c>
      <c r="V12" s="5">
        <v>6</v>
      </c>
      <c r="W12" s="5">
        <v>6</v>
      </c>
      <c r="X12" s="5">
        <v>34</v>
      </c>
      <c r="Y12" s="5">
        <v>1</v>
      </c>
      <c r="Z12" s="3">
        <v>34</v>
      </c>
    </row>
    <row r="13" spans="1:26" ht="14.1" customHeight="1" x14ac:dyDescent="0.2">
      <c r="A13" s="4">
        <f t="shared" si="0"/>
        <v>475</v>
      </c>
      <c r="B13" s="108" t="s">
        <v>17</v>
      </c>
      <c r="C13" s="108"/>
      <c r="D13" s="5">
        <v>4</v>
      </c>
      <c r="E13" s="5">
        <v>150</v>
      </c>
      <c r="F13" s="5">
        <v>8</v>
      </c>
      <c r="G13" s="5">
        <v>151</v>
      </c>
      <c r="H13" s="5">
        <v>5</v>
      </c>
      <c r="I13" s="5">
        <v>152</v>
      </c>
      <c r="J13" s="5">
        <v>5</v>
      </c>
      <c r="K13" s="5">
        <v>0</v>
      </c>
      <c r="L13" s="5">
        <v>50</v>
      </c>
      <c r="M13" s="5">
        <v>5</v>
      </c>
      <c r="N13" s="5">
        <v>193</v>
      </c>
      <c r="O13" s="5">
        <v>109</v>
      </c>
      <c r="P13" s="5">
        <v>84</v>
      </c>
      <c r="Q13" s="5">
        <v>203</v>
      </c>
      <c r="R13" s="5">
        <v>7292</v>
      </c>
      <c r="S13" s="5">
        <v>3374</v>
      </c>
      <c r="T13" s="5">
        <v>6731</v>
      </c>
      <c r="U13" s="5">
        <v>161</v>
      </c>
      <c r="V13" s="5">
        <v>5</v>
      </c>
      <c r="W13" s="5">
        <v>2410</v>
      </c>
      <c r="X13" s="5">
        <v>132</v>
      </c>
      <c r="Y13" s="5">
        <v>1</v>
      </c>
      <c r="Z13" s="3">
        <v>177</v>
      </c>
    </row>
    <row r="14" spans="1:26" ht="14.1" customHeight="1" x14ac:dyDescent="0.2">
      <c r="A14" s="4">
        <f t="shared" si="0"/>
        <v>326</v>
      </c>
      <c r="B14" s="108" t="s">
        <v>18</v>
      </c>
      <c r="C14" s="108"/>
      <c r="D14" s="6">
        <v>4</v>
      </c>
      <c r="E14" s="5">
        <v>100</v>
      </c>
      <c r="F14" s="5">
        <v>12</v>
      </c>
      <c r="G14" s="5">
        <v>102</v>
      </c>
      <c r="H14" s="5">
        <v>4</v>
      </c>
      <c r="I14" s="5">
        <v>100</v>
      </c>
      <c r="J14" s="5">
        <v>4</v>
      </c>
      <c r="K14" s="5">
        <v>4</v>
      </c>
      <c r="L14" s="5">
        <v>52</v>
      </c>
      <c r="M14" s="5">
        <v>4</v>
      </c>
      <c r="N14" s="5">
        <v>103</v>
      </c>
      <c r="O14" s="5">
        <v>64</v>
      </c>
      <c r="P14" s="5">
        <v>39</v>
      </c>
      <c r="Q14" s="5">
        <v>153</v>
      </c>
      <c r="R14" s="5">
        <v>8075</v>
      </c>
      <c r="S14" s="5">
        <v>3544</v>
      </c>
      <c r="T14" s="5">
        <v>7881</v>
      </c>
      <c r="U14" s="5">
        <v>103</v>
      </c>
      <c r="V14" s="5">
        <v>4</v>
      </c>
      <c r="W14" s="5">
        <v>2960</v>
      </c>
      <c r="X14" s="5">
        <v>101</v>
      </c>
      <c r="Y14" s="5">
        <v>7</v>
      </c>
      <c r="Z14" s="3">
        <v>64</v>
      </c>
    </row>
    <row r="15" spans="1:26" ht="14.1" customHeight="1" x14ac:dyDescent="0.2">
      <c r="A15" s="4">
        <f t="shared" si="0"/>
        <v>697</v>
      </c>
      <c r="B15" s="108" t="s">
        <v>19</v>
      </c>
      <c r="C15" s="108"/>
      <c r="D15" s="6">
        <v>35</v>
      </c>
      <c r="E15" s="5">
        <v>182</v>
      </c>
      <c r="F15" s="5">
        <v>44</v>
      </c>
      <c r="G15" s="5">
        <v>183</v>
      </c>
      <c r="H15" s="5">
        <v>35</v>
      </c>
      <c r="I15" s="5">
        <v>182</v>
      </c>
      <c r="J15" s="5">
        <v>36</v>
      </c>
      <c r="K15" s="5">
        <v>31</v>
      </c>
      <c r="L15" s="5">
        <v>51</v>
      </c>
      <c r="M15" s="5">
        <v>36</v>
      </c>
      <c r="N15" s="5">
        <v>183</v>
      </c>
      <c r="O15" s="5">
        <v>89</v>
      </c>
      <c r="P15" s="5">
        <v>94</v>
      </c>
      <c r="Q15" s="5">
        <v>148</v>
      </c>
      <c r="R15" s="5">
        <v>5273</v>
      </c>
      <c r="S15" s="5">
        <v>2149</v>
      </c>
      <c r="T15" s="5">
        <v>4254</v>
      </c>
      <c r="U15" s="5">
        <v>188</v>
      </c>
      <c r="V15" s="5">
        <v>36</v>
      </c>
      <c r="W15" s="5">
        <v>3250</v>
      </c>
      <c r="X15" s="5">
        <v>188</v>
      </c>
      <c r="Y15" s="5"/>
      <c r="Z15" s="3"/>
    </row>
    <row r="16" spans="1:26" ht="14.1" customHeight="1" x14ac:dyDescent="0.2">
      <c r="A16" s="4">
        <f>AVERAGE(A4:A15)</f>
        <v>546.25</v>
      </c>
      <c r="B16" s="6" t="s">
        <v>51</v>
      </c>
      <c r="C16" s="4"/>
      <c r="D16" s="4">
        <f t="shared" ref="D16:Y16" si="1">SUM(D4:D15)</f>
        <v>708</v>
      </c>
      <c r="E16" s="4">
        <f t="shared" si="1"/>
        <v>1314</v>
      </c>
      <c r="F16" s="4">
        <f t="shared" si="1"/>
        <v>746</v>
      </c>
      <c r="G16" s="4">
        <f t="shared" si="1"/>
        <v>1319</v>
      </c>
      <c r="H16" s="4">
        <f t="shared" si="1"/>
        <v>715</v>
      </c>
      <c r="I16" s="4">
        <f t="shared" si="1"/>
        <v>1318</v>
      </c>
      <c r="J16" s="4">
        <f t="shared" si="1"/>
        <v>435</v>
      </c>
      <c r="K16" s="4">
        <f t="shared" si="1"/>
        <v>436</v>
      </c>
      <c r="L16" s="4">
        <f t="shared" si="1"/>
        <v>728</v>
      </c>
      <c r="M16" s="4">
        <f t="shared" si="1"/>
        <v>552</v>
      </c>
      <c r="N16" s="4">
        <f t="shared" si="1"/>
        <v>1609</v>
      </c>
      <c r="O16" s="4">
        <f>SUM(O4:O15)</f>
        <v>733</v>
      </c>
      <c r="P16" s="4">
        <f>SUM(P4:P15)</f>
        <v>799</v>
      </c>
      <c r="Q16" s="4">
        <f t="shared" si="1"/>
        <v>2756</v>
      </c>
      <c r="R16" s="4">
        <f t="shared" si="1"/>
        <v>126420</v>
      </c>
      <c r="S16" s="4">
        <f t="shared" si="1"/>
        <v>34955</v>
      </c>
      <c r="T16" s="4">
        <f>SUM(T4:T15)</f>
        <v>102516</v>
      </c>
      <c r="U16" s="4">
        <f t="shared" si="1"/>
        <v>2029</v>
      </c>
      <c r="V16" s="4">
        <f t="shared" si="1"/>
        <v>481</v>
      </c>
      <c r="W16" s="4">
        <v>3289</v>
      </c>
      <c r="X16" s="4">
        <f>SUM(X4:X15)</f>
        <v>1889</v>
      </c>
      <c r="Y16" s="4">
        <f t="shared" si="1"/>
        <v>10</v>
      </c>
      <c r="Z16" s="3">
        <f>SUM(Z4:Z15)</f>
        <v>810</v>
      </c>
    </row>
    <row r="17" spans="1:26" ht="14.1" customHeight="1" x14ac:dyDescent="0.2">
      <c r="A17" s="4">
        <f>SUM(A4:A15)</f>
        <v>6555</v>
      </c>
      <c r="B17" s="7" t="s">
        <v>2</v>
      </c>
      <c r="C17" s="4">
        <f>SUM(D16:L16,Q16:Y16)</f>
        <v>282064</v>
      </c>
      <c r="D17" s="4"/>
      <c r="E17" s="108"/>
      <c r="F17" s="108"/>
      <c r="G17" s="4">
        <f>SUM(M16:N16)</f>
        <v>2161</v>
      </c>
      <c r="H17" s="108" t="s">
        <v>21</v>
      </c>
      <c r="I17" s="108"/>
      <c r="J17" s="6"/>
      <c r="K17" s="109" t="s">
        <v>2</v>
      </c>
      <c r="L17" s="109"/>
      <c r="M17" s="109"/>
      <c r="N17" s="109"/>
      <c r="O17" s="109">
        <f>SUM(Q16:Y16,D16:L16)</f>
        <v>282064</v>
      </c>
      <c r="P17" s="109"/>
      <c r="Q17" s="108"/>
      <c r="R17" s="108"/>
      <c r="S17" s="108"/>
      <c r="T17" s="6"/>
      <c r="U17" s="4"/>
      <c r="V17" s="5"/>
      <c r="W17" s="5"/>
      <c r="X17" s="4"/>
      <c r="Y17" s="4"/>
      <c r="Z17" s="3"/>
    </row>
    <row r="19" spans="1:26" x14ac:dyDescent="0.2">
      <c r="A19" s="111" t="s">
        <v>42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</row>
    <row r="20" spans="1:26" ht="25.5" x14ac:dyDescent="0.2">
      <c r="A20" s="110" t="s">
        <v>22</v>
      </c>
      <c r="B20" s="110" t="s">
        <v>23</v>
      </c>
      <c r="C20" s="110"/>
      <c r="D20" s="110" t="s">
        <v>24</v>
      </c>
      <c r="E20" s="112" t="s">
        <v>35</v>
      </c>
      <c r="F20" s="110" t="s">
        <v>25</v>
      </c>
      <c r="G20" s="110" t="s">
        <v>26</v>
      </c>
      <c r="H20" s="110" t="s">
        <v>27</v>
      </c>
      <c r="I20" s="110" t="s">
        <v>28</v>
      </c>
      <c r="J20" s="110" t="s">
        <v>3</v>
      </c>
      <c r="K20" s="110" t="s">
        <v>4</v>
      </c>
      <c r="L20" s="110" t="s">
        <v>7</v>
      </c>
      <c r="M20" s="110" t="s">
        <v>37</v>
      </c>
      <c r="N20" s="110" t="s">
        <v>38</v>
      </c>
      <c r="O20" s="110" t="s">
        <v>0</v>
      </c>
      <c r="P20" s="110" t="s">
        <v>1</v>
      </c>
      <c r="Q20" s="110" t="s">
        <v>5</v>
      </c>
      <c r="R20" s="110" t="s">
        <v>36</v>
      </c>
      <c r="S20" s="110" t="s">
        <v>29</v>
      </c>
      <c r="T20" s="1" t="s">
        <v>39</v>
      </c>
      <c r="U20" s="110" t="s">
        <v>30</v>
      </c>
      <c r="V20" s="110" t="s">
        <v>31</v>
      </c>
      <c r="W20" s="110" t="s">
        <v>32</v>
      </c>
      <c r="X20" s="110" t="s">
        <v>33</v>
      </c>
      <c r="Y20" s="110" t="s">
        <v>34</v>
      </c>
      <c r="Z20" s="2" t="s">
        <v>40</v>
      </c>
    </row>
    <row r="21" spans="1:26" x14ac:dyDescent="0.2">
      <c r="A21" s="110"/>
      <c r="B21" s="110"/>
      <c r="C21" s="110"/>
      <c r="D21" s="110"/>
      <c r="E21" s="112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"/>
      <c r="U21" s="110"/>
      <c r="V21" s="110"/>
      <c r="W21" s="110"/>
      <c r="X21" s="110"/>
      <c r="Y21" s="110"/>
      <c r="Z21" s="3"/>
    </row>
    <row r="22" spans="1:26" x14ac:dyDescent="0.2">
      <c r="A22" s="4">
        <f t="shared" ref="A22:A33" si="2">SUM(D22:J22)</f>
        <v>0</v>
      </c>
      <c r="B22" s="108" t="s">
        <v>8</v>
      </c>
      <c r="C22" s="108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5"/>
      <c r="W22" s="5"/>
      <c r="X22" s="4"/>
      <c r="Y22" s="4"/>
      <c r="Z22" s="3"/>
    </row>
    <row r="23" spans="1:26" x14ac:dyDescent="0.2">
      <c r="A23" s="4">
        <f t="shared" si="2"/>
        <v>0</v>
      </c>
      <c r="B23" s="108" t="s">
        <v>9</v>
      </c>
      <c r="C23" s="108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5"/>
      <c r="W23" s="5"/>
      <c r="X23" s="4"/>
      <c r="Y23" s="4"/>
      <c r="Z23" s="3"/>
    </row>
    <row r="24" spans="1:26" x14ac:dyDescent="0.2">
      <c r="A24" s="4">
        <f t="shared" si="2"/>
        <v>492</v>
      </c>
      <c r="B24" s="108" t="s">
        <v>10</v>
      </c>
      <c r="C24" s="108"/>
      <c r="D24" s="4">
        <v>105</v>
      </c>
      <c r="E24" s="5">
        <v>105</v>
      </c>
      <c r="F24" s="4">
        <v>105</v>
      </c>
      <c r="G24" s="5"/>
      <c r="H24" s="4">
        <v>72</v>
      </c>
      <c r="I24" s="5"/>
      <c r="J24" s="4">
        <v>105</v>
      </c>
      <c r="K24" s="4">
        <v>30</v>
      </c>
      <c r="L24" s="4">
        <v>28</v>
      </c>
      <c r="M24" s="4">
        <v>32</v>
      </c>
      <c r="N24" s="5">
        <v>20</v>
      </c>
      <c r="O24" s="5">
        <v>95</v>
      </c>
      <c r="P24" s="5">
        <v>10</v>
      </c>
      <c r="Q24" s="4"/>
      <c r="R24" s="4">
        <v>206</v>
      </c>
      <c r="S24" s="4">
        <v>374</v>
      </c>
      <c r="T24" s="4">
        <v>281</v>
      </c>
      <c r="U24" s="4">
        <v>13</v>
      </c>
      <c r="V24" s="5">
        <v>158</v>
      </c>
      <c r="W24" s="5">
        <v>52</v>
      </c>
      <c r="X24" s="4">
        <v>10</v>
      </c>
      <c r="Y24" s="4">
        <v>23</v>
      </c>
      <c r="Z24" s="3">
        <v>7</v>
      </c>
    </row>
    <row r="25" spans="1:26" x14ac:dyDescent="0.2">
      <c r="A25" s="4">
        <f t="shared" si="2"/>
        <v>492</v>
      </c>
      <c r="B25" s="108" t="s">
        <v>11</v>
      </c>
      <c r="C25" s="108"/>
      <c r="D25" s="4">
        <v>105</v>
      </c>
      <c r="E25" s="5">
        <v>105</v>
      </c>
      <c r="F25" s="4">
        <v>105</v>
      </c>
      <c r="G25" s="5"/>
      <c r="H25" s="4">
        <v>72</v>
      </c>
      <c r="I25" s="5"/>
      <c r="J25" s="4">
        <v>105</v>
      </c>
      <c r="K25" s="4">
        <v>30</v>
      </c>
      <c r="L25" s="4">
        <v>28</v>
      </c>
      <c r="M25" s="4">
        <v>32</v>
      </c>
      <c r="N25" s="5">
        <v>20</v>
      </c>
      <c r="O25" s="5">
        <v>95</v>
      </c>
      <c r="P25" s="5">
        <v>10</v>
      </c>
      <c r="Q25" s="4"/>
      <c r="R25" s="4">
        <v>205</v>
      </c>
      <c r="S25" s="4">
        <v>382</v>
      </c>
      <c r="T25" s="4">
        <v>201</v>
      </c>
      <c r="U25" s="4">
        <v>12</v>
      </c>
      <c r="V25" s="5">
        <v>200</v>
      </c>
      <c r="W25" s="5">
        <v>48</v>
      </c>
      <c r="X25" s="4">
        <v>8</v>
      </c>
      <c r="Y25" s="4">
        <v>18</v>
      </c>
      <c r="Z25" s="3">
        <v>7</v>
      </c>
    </row>
    <row r="26" spans="1:26" x14ac:dyDescent="0.2">
      <c r="A26" s="4">
        <f t="shared" si="2"/>
        <v>692</v>
      </c>
      <c r="B26" s="108" t="s">
        <v>12</v>
      </c>
      <c r="C26" s="108"/>
      <c r="D26" s="4">
        <v>152</v>
      </c>
      <c r="E26" s="5">
        <v>152</v>
      </c>
      <c r="F26" s="4">
        <v>152</v>
      </c>
      <c r="G26" s="4"/>
      <c r="H26" s="4">
        <v>84</v>
      </c>
      <c r="I26" s="4"/>
      <c r="J26" s="4">
        <v>152</v>
      </c>
      <c r="K26" s="4">
        <v>52</v>
      </c>
      <c r="L26" s="4">
        <v>30</v>
      </c>
      <c r="M26" s="4">
        <v>40</v>
      </c>
      <c r="N26" s="5">
        <v>30</v>
      </c>
      <c r="O26" s="5">
        <v>130</v>
      </c>
      <c r="P26" s="5">
        <v>22</v>
      </c>
      <c r="Q26" s="4"/>
      <c r="R26" s="4">
        <v>233</v>
      </c>
      <c r="S26" s="4">
        <v>393</v>
      </c>
      <c r="T26" s="4">
        <v>322</v>
      </c>
      <c r="U26" s="4">
        <v>21</v>
      </c>
      <c r="V26" s="5">
        <v>2123</v>
      </c>
      <c r="W26" s="5">
        <v>61</v>
      </c>
      <c r="X26" s="4">
        <v>13</v>
      </c>
      <c r="Y26" s="4">
        <v>32</v>
      </c>
      <c r="Z26" s="3">
        <v>7</v>
      </c>
    </row>
    <row r="27" spans="1:26" x14ac:dyDescent="0.2">
      <c r="A27" s="4">
        <f t="shared" si="2"/>
        <v>910</v>
      </c>
      <c r="B27" s="108" t="s">
        <v>13</v>
      </c>
      <c r="C27" s="108"/>
      <c r="D27" s="34">
        <v>182</v>
      </c>
      <c r="E27" s="35">
        <v>182</v>
      </c>
      <c r="F27" s="34">
        <v>182</v>
      </c>
      <c r="G27" s="34"/>
      <c r="H27" s="34">
        <v>182</v>
      </c>
      <c r="I27" s="34"/>
      <c r="J27" s="34">
        <v>182</v>
      </c>
      <c r="K27" s="34">
        <v>80</v>
      </c>
      <c r="L27" s="34">
        <v>30</v>
      </c>
      <c r="M27" s="34">
        <v>42</v>
      </c>
      <c r="N27" s="35">
        <v>30</v>
      </c>
      <c r="O27" s="35">
        <v>60</v>
      </c>
      <c r="P27" s="35">
        <v>122</v>
      </c>
      <c r="Q27" s="34"/>
      <c r="R27" s="34">
        <v>251</v>
      </c>
      <c r="S27" s="34">
        <v>400</v>
      </c>
      <c r="T27" s="34">
        <v>373</v>
      </c>
      <c r="U27" s="34">
        <v>17</v>
      </c>
      <c r="V27" s="35">
        <v>540</v>
      </c>
      <c r="W27" s="35">
        <v>121</v>
      </c>
      <c r="X27" s="34">
        <v>11</v>
      </c>
      <c r="Y27" s="34">
        <v>25</v>
      </c>
      <c r="Z27" s="36">
        <v>10</v>
      </c>
    </row>
    <row r="28" spans="1:26" x14ac:dyDescent="0.2">
      <c r="A28" s="4">
        <f t="shared" si="2"/>
        <v>900</v>
      </c>
      <c r="B28" s="108" t="s">
        <v>14</v>
      </c>
      <c r="C28" s="108"/>
      <c r="D28" s="50">
        <v>180</v>
      </c>
      <c r="E28" s="50">
        <v>180</v>
      </c>
      <c r="F28" s="50">
        <v>180</v>
      </c>
      <c r="G28" s="50"/>
      <c r="H28" s="50">
        <v>180</v>
      </c>
      <c r="I28" s="50"/>
      <c r="J28" s="50">
        <v>180</v>
      </c>
      <c r="K28" s="50">
        <v>80</v>
      </c>
      <c r="L28" s="50">
        <v>30</v>
      </c>
      <c r="M28" s="50">
        <v>40</v>
      </c>
      <c r="N28" s="50">
        <v>30</v>
      </c>
      <c r="O28" s="50">
        <v>60</v>
      </c>
      <c r="P28" s="50">
        <v>120</v>
      </c>
      <c r="Q28" s="50"/>
      <c r="R28" s="50">
        <v>304</v>
      </c>
      <c r="S28" s="50">
        <v>420</v>
      </c>
      <c r="T28" s="50">
        <v>381</v>
      </c>
      <c r="U28" s="50">
        <v>17</v>
      </c>
      <c r="V28" s="50">
        <v>513</v>
      </c>
      <c r="W28" s="50">
        <v>126</v>
      </c>
      <c r="X28" s="50">
        <v>9</v>
      </c>
      <c r="Y28" s="50">
        <v>17</v>
      </c>
      <c r="Z28" s="49">
        <v>10</v>
      </c>
    </row>
    <row r="29" spans="1:26" x14ac:dyDescent="0.2">
      <c r="A29" s="4">
        <f t="shared" si="2"/>
        <v>492</v>
      </c>
      <c r="B29" s="108" t="s">
        <v>15</v>
      </c>
      <c r="C29" s="108"/>
      <c r="D29" s="69">
        <v>100</v>
      </c>
      <c r="E29" s="69">
        <v>100</v>
      </c>
      <c r="F29" s="69">
        <v>100</v>
      </c>
      <c r="G29" s="69"/>
      <c r="H29" s="69">
        <v>92</v>
      </c>
      <c r="I29" s="69"/>
      <c r="J29" s="69">
        <v>100</v>
      </c>
      <c r="K29" s="69">
        <v>42</v>
      </c>
      <c r="L29" s="69">
        <v>18</v>
      </c>
      <c r="M29" s="69">
        <v>27</v>
      </c>
      <c r="N29" s="69">
        <v>13</v>
      </c>
      <c r="O29" s="69">
        <v>45</v>
      </c>
      <c r="P29" s="69">
        <v>55</v>
      </c>
      <c r="Q29" s="69"/>
      <c r="R29" s="69">
        <v>272</v>
      </c>
      <c r="S29" s="69">
        <v>350</v>
      </c>
      <c r="T29" s="69">
        <v>394</v>
      </c>
      <c r="U29" s="69">
        <v>13</v>
      </c>
      <c r="V29" s="69">
        <v>302</v>
      </c>
      <c r="W29" s="69">
        <v>131</v>
      </c>
      <c r="X29" s="69">
        <v>9</v>
      </c>
      <c r="Y29" s="69">
        <v>14</v>
      </c>
      <c r="Z29" s="68">
        <v>12</v>
      </c>
    </row>
    <row r="30" spans="1:26" x14ac:dyDescent="0.2">
      <c r="A30" s="4">
        <f t="shared" si="2"/>
        <v>730</v>
      </c>
      <c r="B30" s="108" t="s">
        <v>16</v>
      </c>
      <c r="C30" s="108"/>
      <c r="D30" s="90">
        <v>150</v>
      </c>
      <c r="E30" s="89">
        <v>150</v>
      </c>
      <c r="F30" s="89">
        <v>150</v>
      </c>
      <c r="G30" s="89"/>
      <c r="H30" s="89">
        <v>130</v>
      </c>
      <c r="I30" s="89"/>
      <c r="J30" s="89">
        <v>150</v>
      </c>
      <c r="K30" s="89">
        <v>30</v>
      </c>
      <c r="L30" s="89">
        <v>20</v>
      </c>
      <c r="M30" s="89">
        <v>64</v>
      </c>
      <c r="N30" s="89">
        <v>36</v>
      </c>
      <c r="O30" s="89">
        <v>45</v>
      </c>
      <c r="P30" s="89">
        <v>105</v>
      </c>
      <c r="Q30" s="89"/>
      <c r="R30" s="89">
        <v>374</v>
      </c>
      <c r="S30" s="89">
        <v>400</v>
      </c>
      <c r="T30" s="89">
        <v>400</v>
      </c>
      <c r="U30" s="89">
        <v>15</v>
      </c>
      <c r="V30" s="89">
        <v>340</v>
      </c>
      <c r="W30" s="89">
        <v>153</v>
      </c>
      <c r="X30" s="89">
        <v>15</v>
      </c>
      <c r="Y30" s="89">
        <v>25</v>
      </c>
      <c r="Z30" s="88">
        <v>11</v>
      </c>
    </row>
    <row r="31" spans="1:26" x14ac:dyDescent="0.2">
      <c r="A31" s="4">
        <f t="shared" si="2"/>
        <v>899</v>
      </c>
      <c r="B31" s="108" t="s">
        <v>17</v>
      </c>
      <c r="C31" s="108"/>
      <c r="D31" s="89">
        <v>185</v>
      </c>
      <c r="E31" s="89">
        <v>184</v>
      </c>
      <c r="F31" s="89">
        <v>184</v>
      </c>
      <c r="G31" s="89"/>
      <c r="H31" s="89">
        <v>162</v>
      </c>
      <c r="I31" s="89"/>
      <c r="J31" s="89">
        <v>184</v>
      </c>
      <c r="K31" s="89">
        <v>54</v>
      </c>
      <c r="L31" s="89">
        <v>40</v>
      </c>
      <c r="M31" s="89">
        <v>60</v>
      </c>
      <c r="N31" s="89">
        <v>30</v>
      </c>
      <c r="O31" s="89">
        <v>60</v>
      </c>
      <c r="P31" s="89">
        <v>124</v>
      </c>
      <c r="Q31" s="89"/>
      <c r="R31" s="89">
        <v>473</v>
      </c>
      <c r="S31" s="89">
        <v>430</v>
      </c>
      <c r="T31" s="89">
        <v>432</v>
      </c>
      <c r="U31" s="89">
        <v>15</v>
      </c>
      <c r="V31" s="89">
        <v>412</v>
      </c>
      <c r="W31" s="89">
        <v>184</v>
      </c>
      <c r="X31" s="89">
        <v>14</v>
      </c>
      <c r="Y31" s="89">
        <v>25</v>
      </c>
      <c r="Z31" s="88">
        <v>12</v>
      </c>
    </row>
    <row r="32" spans="1:26" x14ac:dyDescent="0.2">
      <c r="A32" s="4">
        <f t="shared" si="2"/>
        <v>0</v>
      </c>
      <c r="B32" s="108" t="s">
        <v>18</v>
      </c>
      <c r="C32" s="108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"/>
    </row>
    <row r="33" spans="1:26" x14ac:dyDescent="0.2">
      <c r="A33" s="4">
        <f t="shared" si="2"/>
        <v>0</v>
      </c>
      <c r="B33" s="108" t="s">
        <v>19</v>
      </c>
      <c r="C33" s="108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"/>
    </row>
    <row r="34" spans="1:26" x14ac:dyDescent="0.2">
      <c r="A34" s="4">
        <f>AVERAGE(A22:A33)</f>
        <v>467.25</v>
      </c>
      <c r="B34" s="7" t="s">
        <v>23</v>
      </c>
      <c r="C34" s="4"/>
      <c r="D34" s="4">
        <f t="shared" ref="D34:N34" si="3">SUM(D22:D33)</f>
        <v>1159</v>
      </c>
      <c r="E34" s="4">
        <f t="shared" si="3"/>
        <v>1158</v>
      </c>
      <c r="F34" s="4">
        <f t="shared" si="3"/>
        <v>1158</v>
      </c>
      <c r="G34" s="4">
        <f t="shared" si="3"/>
        <v>0</v>
      </c>
      <c r="H34" s="4">
        <f t="shared" si="3"/>
        <v>974</v>
      </c>
      <c r="I34" s="4">
        <f t="shared" si="3"/>
        <v>0</v>
      </c>
      <c r="J34" s="4">
        <f t="shared" si="3"/>
        <v>1158</v>
      </c>
      <c r="K34" s="4">
        <f t="shared" si="3"/>
        <v>398</v>
      </c>
      <c r="L34" s="4">
        <f t="shared" si="3"/>
        <v>224</v>
      </c>
      <c r="M34" s="4">
        <f t="shared" si="3"/>
        <v>337</v>
      </c>
      <c r="N34" s="4">
        <f t="shared" si="3"/>
        <v>209</v>
      </c>
      <c r="O34" s="4">
        <f>SUM(O22:O33)</f>
        <v>590</v>
      </c>
      <c r="P34" s="4">
        <f>SUM(P22:P33)</f>
        <v>568</v>
      </c>
      <c r="Q34" s="4">
        <f t="shared" ref="Q34:S34" si="4">SUM(Q22:Q33)</f>
        <v>0</v>
      </c>
      <c r="R34" s="4">
        <f t="shared" si="4"/>
        <v>2318</v>
      </c>
      <c r="S34" s="4">
        <f t="shared" si="4"/>
        <v>3149</v>
      </c>
      <c r="T34" s="4">
        <f>SUM(T22:T33)</f>
        <v>2784</v>
      </c>
      <c r="U34" s="4">
        <f t="shared" ref="U34:W34" si="5">SUM(U22:U33)</f>
        <v>123</v>
      </c>
      <c r="V34" s="4">
        <f t="shared" si="5"/>
        <v>4588</v>
      </c>
      <c r="W34" s="4">
        <f t="shared" si="5"/>
        <v>876</v>
      </c>
      <c r="X34" s="4">
        <f>SUM(X22:X33)</f>
        <v>89</v>
      </c>
      <c r="Y34" s="4">
        <f t="shared" ref="Y34" si="6">SUM(Y22:Y33)</f>
        <v>179</v>
      </c>
      <c r="Z34" s="3">
        <f>SUM(Z22:Z33)</f>
        <v>76</v>
      </c>
    </row>
    <row r="35" spans="1:26" x14ac:dyDescent="0.2">
      <c r="A35" s="4">
        <f>SUM(A22:A33)</f>
        <v>5607</v>
      </c>
      <c r="B35" s="7" t="s">
        <v>2</v>
      </c>
      <c r="C35" s="4">
        <f>SUM(D34:I34,Q34:Y34)</f>
        <v>18555</v>
      </c>
      <c r="D35" s="4" t="s">
        <v>6</v>
      </c>
      <c r="E35" s="108"/>
      <c r="F35" s="108"/>
      <c r="G35" s="4">
        <f>SUM(M34:N34)</f>
        <v>546</v>
      </c>
      <c r="H35" s="108" t="s">
        <v>21</v>
      </c>
      <c r="I35" s="108"/>
      <c r="J35" s="6"/>
      <c r="K35" s="109" t="s">
        <v>2</v>
      </c>
      <c r="L35" s="109"/>
      <c r="M35" s="109"/>
      <c r="N35" s="109"/>
      <c r="O35" s="109">
        <f>SUM(R34:Y34,D34:L34)</f>
        <v>20335</v>
      </c>
      <c r="P35" s="109"/>
      <c r="Q35" s="108"/>
      <c r="R35" s="108"/>
      <c r="S35" s="108"/>
      <c r="T35" s="6"/>
      <c r="U35" s="4"/>
      <c r="V35" s="5"/>
      <c r="W35" s="5"/>
      <c r="X35" s="4"/>
      <c r="Y35" s="4"/>
      <c r="Z35" s="3"/>
    </row>
    <row r="37" spans="1:26" x14ac:dyDescent="0.2">
      <c r="A37" s="111" t="s">
        <v>43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ht="25.5" x14ac:dyDescent="0.2">
      <c r="A38" s="110" t="s">
        <v>22</v>
      </c>
      <c r="B38" s="110" t="s">
        <v>23</v>
      </c>
      <c r="C38" s="110"/>
      <c r="D38" s="110" t="s">
        <v>24</v>
      </c>
      <c r="E38" s="112" t="s">
        <v>35</v>
      </c>
      <c r="F38" s="110" t="s">
        <v>25</v>
      </c>
      <c r="G38" s="110" t="s">
        <v>26</v>
      </c>
      <c r="H38" s="110" t="s">
        <v>27</v>
      </c>
      <c r="I38" s="110" t="s">
        <v>28</v>
      </c>
      <c r="J38" s="110" t="s">
        <v>3</v>
      </c>
      <c r="K38" s="110" t="s">
        <v>4</v>
      </c>
      <c r="L38" s="110" t="s">
        <v>7</v>
      </c>
      <c r="M38" s="110" t="s">
        <v>37</v>
      </c>
      <c r="N38" s="110" t="s">
        <v>38</v>
      </c>
      <c r="O38" s="110" t="s">
        <v>0</v>
      </c>
      <c r="P38" s="110" t="s">
        <v>1</v>
      </c>
      <c r="Q38" s="110" t="s">
        <v>5</v>
      </c>
      <c r="R38" s="110" t="s">
        <v>36</v>
      </c>
      <c r="S38" s="110" t="s">
        <v>29</v>
      </c>
      <c r="T38" s="1" t="s">
        <v>39</v>
      </c>
      <c r="U38" s="110" t="s">
        <v>30</v>
      </c>
      <c r="V38" s="110" t="s">
        <v>31</v>
      </c>
      <c r="W38" s="110" t="s">
        <v>32</v>
      </c>
      <c r="X38" s="110" t="s">
        <v>33</v>
      </c>
      <c r="Y38" s="110" t="s">
        <v>34</v>
      </c>
      <c r="Z38" s="2" t="s">
        <v>40</v>
      </c>
    </row>
    <row r="39" spans="1:26" x14ac:dyDescent="0.2">
      <c r="A39" s="110"/>
      <c r="B39" s="110"/>
      <c r="C39" s="110"/>
      <c r="D39" s="110"/>
      <c r="E39" s="112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"/>
      <c r="U39" s="110"/>
      <c r="V39" s="110"/>
      <c r="W39" s="110"/>
      <c r="X39" s="110"/>
      <c r="Y39" s="110"/>
      <c r="Z39" s="3"/>
    </row>
    <row r="40" spans="1:26" x14ac:dyDescent="0.2">
      <c r="A40" s="4">
        <f t="shared" ref="A40:A51" si="7">SUM(D40:J40)</f>
        <v>11160</v>
      </c>
      <c r="B40" s="108" t="s">
        <v>8</v>
      </c>
      <c r="C40" s="108"/>
      <c r="D40" s="8">
        <v>450</v>
      </c>
      <c r="E40" s="9">
        <v>2760</v>
      </c>
      <c r="F40" s="8">
        <v>520</v>
      </c>
      <c r="G40" s="9">
        <v>2700</v>
      </c>
      <c r="H40" s="8">
        <v>390</v>
      </c>
      <c r="I40" s="9">
        <v>2780</v>
      </c>
      <c r="J40" s="8">
        <v>1560</v>
      </c>
      <c r="K40" s="8"/>
      <c r="L40" s="8"/>
      <c r="M40" s="8">
        <v>1360</v>
      </c>
      <c r="N40" s="9">
        <v>1755</v>
      </c>
      <c r="O40" s="9">
        <v>585</v>
      </c>
      <c r="P40" s="9">
        <v>1170</v>
      </c>
      <c r="Q40" s="8"/>
      <c r="R40" s="8">
        <v>46540</v>
      </c>
      <c r="S40" s="8">
        <v>510</v>
      </c>
      <c r="T40" s="8">
        <v>1710</v>
      </c>
      <c r="U40" s="8">
        <v>50</v>
      </c>
      <c r="V40" s="9"/>
      <c r="W40" s="9"/>
      <c r="X40" s="8">
        <v>1350</v>
      </c>
      <c r="Y40" s="10"/>
      <c r="Z40" s="11">
        <v>27</v>
      </c>
    </row>
    <row r="41" spans="1:26" x14ac:dyDescent="0.2">
      <c r="A41" s="4">
        <f t="shared" si="7"/>
        <v>10807</v>
      </c>
      <c r="B41" s="108" t="s">
        <v>9</v>
      </c>
      <c r="C41" s="108"/>
      <c r="D41" s="8">
        <v>430</v>
      </c>
      <c r="E41" s="9">
        <v>2700</v>
      </c>
      <c r="F41" s="8">
        <v>493</v>
      </c>
      <c r="G41" s="9">
        <v>2655</v>
      </c>
      <c r="H41" s="8">
        <v>386</v>
      </c>
      <c r="I41" s="9">
        <v>2653</v>
      </c>
      <c r="J41" s="8">
        <v>1490</v>
      </c>
      <c r="K41" s="8"/>
      <c r="L41" s="8"/>
      <c r="M41" s="8">
        <v>1334</v>
      </c>
      <c r="N41" s="9">
        <v>1640</v>
      </c>
      <c r="O41" s="9">
        <v>575</v>
      </c>
      <c r="P41" s="9">
        <v>1065</v>
      </c>
      <c r="Q41" s="8"/>
      <c r="R41" s="8">
        <v>45505</v>
      </c>
      <c r="S41" s="8">
        <v>482</v>
      </c>
      <c r="T41" s="8">
        <v>1750</v>
      </c>
      <c r="U41" s="8">
        <v>55</v>
      </c>
      <c r="V41" s="9"/>
      <c r="W41" s="9"/>
      <c r="X41" s="8">
        <v>1400</v>
      </c>
      <c r="Y41" s="12"/>
      <c r="Z41" s="11">
        <v>27</v>
      </c>
    </row>
    <row r="42" spans="1:26" x14ac:dyDescent="0.2">
      <c r="A42" s="4">
        <f t="shared" si="7"/>
        <v>11191</v>
      </c>
      <c r="B42" s="108" t="s">
        <v>10</v>
      </c>
      <c r="C42" s="108"/>
      <c r="D42" s="8">
        <v>445</v>
      </c>
      <c r="E42" s="9">
        <v>2750</v>
      </c>
      <c r="F42" s="8">
        <v>499</v>
      </c>
      <c r="G42" s="9">
        <v>2860</v>
      </c>
      <c r="H42" s="8">
        <v>405</v>
      </c>
      <c r="I42" s="9">
        <v>2700</v>
      </c>
      <c r="J42" s="8">
        <v>1532</v>
      </c>
      <c r="K42" s="8"/>
      <c r="L42" s="8"/>
      <c r="M42" s="8">
        <v>1349</v>
      </c>
      <c r="N42" s="9">
        <v>1819</v>
      </c>
      <c r="O42" s="9">
        <v>569</v>
      </c>
      <c r="P42" s="9">
        <v>1250</v>
      </c>
      <c r="Q42" s="8"/>
      <c r="R42" s="8">
        <v>45502</v>
      </c>
      <c r="S42" s="8">
        <v>490</v>
      </c>
      <c r="T42" s="8">
        <v>1765</v>
      </c>
      <c r="U42" s="8">
        <v>50</v>
      </c>
      <c r="V42" s="9"/>
      <c r="W42" s="9"/>
      <c r="X42" s="8">
        <v>1450</v>
      </c>
      <c r="Y42" s="12"/>
      <c r="Z42" s="11">
        <v>29</v>
      </c>
    </row>
    <row r="43" spans="1:26" x14ac:dyDescent="0.2">
      <c r="A43" s="4">
        <f t="shared" si="7"/>
        <v>11177</v>
      </c>
      <c r="B43" s="108" t="s">
        <v>11</v>
      </c>
      <c r="C43" s="108"/>
      <c r="D43" s="8">
        <v>449</v>
      </c>
      <c r="E43" s="9">
        <v>2760</v>
      </c>
      <c r="F43" s="8">
        <v>515</v>
      </c>
      <c r="G43" s="9">
        <v>2710</v>
      </c>
      <c r="H43" s="8">
        <v>405</v>
      </c>
      <c r="I43" s="9">
        <v>2776</v>
      </c>
      <c r="J43" s="8">
        <v>1562</v>
      </c>
      <c r="K43" s="8"/>
      <c r="L43" s="8"/>
      <c r="M43" s="8">
        <v>1369</v>
      </c>
      <c r="N43" s="9">
        <v>1708</v>
      </c>
      <c r="O43" s="9">
        <v>541</v>
      </c>
      <c r="P43" s="9">
        <v>1165</v>
      </c>
      <c r="Q43" s="8"/>
      <c r="R43" s="8">
        <v>46590</v>
      </c>
      <c r="S43" s="8">
        <v>515</v>
      </c>
      <c r="T43" s="8">
        <v>1820</v>
      </c>
      <c r="U43" s="8">
        <v>50</v>
      </c>
      <c r="V43" s="9"/>
      <c r="W43" s="9"/>
      <c r="X43" s="8">
        <v>1359</v>
      </c>
      <c r="Y43" s="12"/>
      <c r="Z43" s="11">
        <v>27</v>
      </c>
    </row>
    <row r="44" spans="1:26" x14ac:dyDescent="0.2">
      <c r="A44" s="4">
        <f t="shared" si="7"/>
        <v>12630</v>
      </c>
      <c r="B44" s="108" t="s">
        <v>12</v>
      </c>
      <c r="C44" s="108"/>
      <c r="D44" s="8">
        <v>620</v>
      </c>
      <c r="E44" s="9">
        <v>3200</v>
      </c>
      <c r="F44" s="8">
        <v>600</v>
      </c>
      <c r="G44" s="8">
        <v>3100</v>
      </c>
      <c r="H44" s="8">
        <v>450</v>
      </c>
      <c r="I44" s="8">
        <v>3010</v>
      </c>
      <c r="J44" s="8">
        <v>1650</v>
      </c>
      <c r="K44" s="8"/>
      <c r="L44" s="8"/>
      <c r="M44" s="8">
        <v>1670</v>
      </c>
      <c r="N44" s="9">
        <v>1870</v>
      </c>
      <c r="O44" s="9">
        <v>620</v>
      </c>
      <c r="P44" s="9">
        <v>1250</v>
      </c>
      <c r="Q44" s="8"/>
      <c r="R44" s="8">
        <v>46720</v>
      </c>
      <c r="S44" s="8">
        <v>540</v>
      </c>
      <c r="T44" s="8">
        <v>1900</v>
      </c>
      <c r="U44" s="8">
        <v>60</v>
      </c>
      <c r="V44" s="9"/>
      <c r="W44" s="9"/>
      <c r="X44" s="8"/>
      <c r="Y44" s="12"/>
      <c r="Z44" s="11"/>
    </row>
    <row r="45" spans="1:26" x14ac:dyDescent="0.2">
      <c r="A45" s="4">
        <f t="shared" si="7"/>
        <v>13485</v>
      </c>
      <c r="B45" s="108" t="s">
        <v>13</v>
      </c>
      <c r="C45" s="108"/>
      <c r="D45" s="37">
        <v>730</v>
      </c>
      <c r="E45" s="38">
        <v>3350</v>
      </c>
      <c r="F45" s="37">
        <v>690</v>
      </c>
      <c r="G45" s="37">
        <v>3250</v>
      </c>
      <c r="H45" s="37">
        <v>490</v>
      </c>
      <c r="I45" s="37">
        <v>3252</v>
      </c>
      <c r="J45" s="37">
        <v>1723</v>
      </c>
      <c r="K45" s="37"/>
      <c r="L45" s="37"/>
      <c r="M45" s="37">
        <v>1910</v>
      </c>
      <c r="N45" s="38">
        <v>2180</v>
      </c>
      <c r="O45" s="38">
        <v>760</v>
      </c>
      <c r="P45" s="38">
        <v>1420</v>
      </c>
      <c r="Q45" s="37"/>
      <c r="R45" s="37">
        <v>48610</v>
      </c>
      <c r="S45" s="37">
        <v>620</v>
      </c>
      <c r="T45" s="37">
        <v>2010</v>
      </c>
      <c r="U45" s="37">
        <v>75</v>
      </c>
      <c r="V45" s="38"/>
      <c r="W45" s="38"/>
      <c r="X45" s="37">
        <v>1690</v>
      </c>
      <c r="Y45" s="39"/>
      <c r="Z45" s="36">
        <v>29</v>
      </c>
    </row>
    <row r="46" spans="1:26" x14ac:dyDescent="0.2">
      <c r="A46" s="4">
        <f t="shared" si="7"/>
        <v>13546</v>
      </c>
      <c r="B46" s="108" t="s">
        <v>14</v>
      </c>
      <c r="C46" s="108"/>
      <c r="D46" s="47">
        <v>690</v>
      </c>
      <c r="E46" s="47">
        <v>3250</v>
      </c>
      <c r="F46" s="47">
        <v>695</v>
      </c>
      <c r="G46" s="47">
        <v>3260</v>
      </c>
      <c r="H46" s="47">
        <v>520</v>
      </c>
      <c r="I46" s="47">
        <v>3356</v>
      </c>
      <c r="J46" s="47">
        <v>1775</v>
      </c>
      <c r="K46" s="47"/>
      <c r="L46" s="47"/>
      <c r="M46" s="47">
        <v>1547</v>
      </c>
      <c r="N46" s="47">
        <v>2684</v>
      </c>
      <c r="O46" s="47">
        <v>810</v>
      </c>
      <c r="P46" s="47">
        <v>1512</v>
      </c>
      <c r="Q46" s="47"/>
      <c r="R46" s="47">
        <v>56001</v>
      </c>
      <c r="S46" s="47">
        <v>651</v>
      </c>
      <c r="T46" s="47">
        <v>2019</v>
      </c>
      <c r="U46" s="47">
        <v>78</v>
      </c>
      <c r="V46" s="4"/>
      <c r="W46" s="4"/>
      <c r="X46" s="4"/>
      <c r="Y46" s="4"/>
      <c r="Z46" s="3"/>
    </row>
    <row r="47" spans="1:26" x14ac:dyDescent="0.2">
      <c r="A47" s="4">
        <f t="shared" si="7"/>
        <v>13546</v>
      </c>
      <c r="B47" s="108" t="s">
        <v>15</v>
      </c>
      <c r="C47" s="108"/>
      <c r="D47" s="48">
        <v>690</v>
      </c>
      <c r="E47" s="48">
        <v>3250</v>
      </c>
      <c r="F47" s="48">
        <v>695</v>
      </c>
      <c r="G47" s="48">
        <v>3260</v>
      </c>
      <c r="H47" s="48">
        <v>520</v>
      </c>
      <c r="I47" s="48">
        <v>3356</v>
      </c>
      <c r="J47" s="48">
        <v>1775</v>
      </c>
      <c r="K47" s="48"/>
      <c r="L47" s="48"/>
      <c r="M47" s="48">
        <v>1547</v>
      </c>
      <c r="N47" s="48">
        <v>2684</v>
      </c>
      <c r="O47" s="48">
        <v>810</v>
      </c>
      <c r="P47" s="48">
        <v>1512</v>
      </c>
      <c r="Q47" s="48"/>
      <c r="R47" s="48">
        <v>56001</v>
      </c>
      <c r="S47" s="48">
        <v>651</v>
      </c>
      <c r="T47" s="48">
        <v>2019</v>
      </c>
      <c r="U47" s="48">
        <v>78</v>
      </c>
      <c r="V47" s="48"/>
      <c r="W47" s="48"/>
      <c r="X47" s="48"/>
      <c r="Y47" s="48"/>
      <c r="Z47" s="3"/>
    </row>
    <row r="48" spans="1:26" x14ac:dyDescent="0.2">
      <c r="A48" s="4">
        <f t="shared" si="7"/>
        <v>13754</v>
      </c>
      <c r="B48" s="108" t="s">
        <v>16</v>
      </c>
      <c r="C48" s="108"/>
      <c r="D48" s="63">
        <v>720</v>
      </c>
      <c r="E48" s="63">
        <v>3320</v>
      </c>
      <c r="F48" s="63">
        <v>710</v>
      </c>
      <c r="G48" s="63">
        <v>3289</v>
      </c>
      <c r="H48" s="63">
        <v>561</v>
      </c>
      <c r="I48" s="63">
        <v>3365</v>
      </c>
      <c r="J48" s="63">
        <v>1789</v>
      </c>
      <c r="K48" s="63"/>
      <c r="L48" s="63"/>
      <c r="M48" s="63">
        <v>1589</v>
      </c>
      <c r="N48" s="63">
        <v>2693</v>
      </c>
      <c r="O48" s="63">
        <v>812</v>
      </c>
      <c r="P48" s="63">
        <v>1533</v>
      </c>
      <c r="Q48" s="63"/>
      <c r="R48" s="63">
        <v>56259</v>
      </c>
      <c r="S48" s="63">
        <v>663</v>
      </c>
      <c r="T48" s="63">
        <v>2056</v>
      </c>
      <c r="U48" s="63">
        <v>76</v>
      </c>
      <c r="V48" s="63"/>
      <c r="W48" s="63"/>
      <c r="X48" s="63">
        <v>1689</v>
      </c>
      <c r="Y48" s="64"/>
      <c r="Z48" s="65">
        <v>31</v>
      </c>
    </row>
    <row r="49" spans="1:26" x14ac:dyDescent="0.2">
      <c r="A49" s="4">
        <f t="shared" si="7"/>
        <v>17612</v>
      </c>
      <c r="B49" s="108" t="s">
        <v>17</v>
      </c>
      <c r="C49" s="108"/>
      <c r="D49" s="83">
        <v>1002</v>
      </c>
      <c r="E49" s="83">
        <v>4004</v>
      </c>
      <c r="F49" s="83">
        <v>1021</v>
      </c>
      <c r="G49" s="83">
        <v>3987</v>
      </c>
      <c r="H49" s="83">
        <v>825</v>
      </c>
      <c r="I49" s="83">
        <v>3987</v>
      </c>
      <c r="J49" s="83">
        <v>2786</v>
      </c>
      <c r="K49" s="83"/>
      <c r="L49" s="83"/>
      <c r="M49" s="83">
        <v>2457</v>
      </c>
      <c r="N49" s="83">
        <v>3584</v>
      </c>
      <c r="O49" s="83">
        <v>1234</v>
      </c>
      <c r="P49" s="83">
        <v>2431</v>
      </c>
      <c r="Q49" s="83"/>
      <c r="R49" s="83">
        <v>67894</v>
      </c>
      <c r="S49" s="83">
        <v>1123</v>
      </c>
      <c r="T49" s="83">
        <v>2989</v>
      </c>
      <c r="U49" s="83">
        <v>100</v>
      </c>
      <c r="V49" s="83"/>
      <c r="W49" s="83"/>
      <c r="X49" s="83">
        <v>1835</v>
      </c>
      <c r="Y49" s="84"/>
      <c r="Z49" s="85">
        <v>39</v>
      </c>
    </row>
    <row r="50" spans="1:26" x14ac:dyDescent="0.2">
      <c r="A50" s="4">
        <f t="shared" si="7"/>
        <v>18559</v>
      </c>
      <c r="B50" s="108" t="s">
        <v>18</v>
      </c>
      <c r="C50" s="108"/>
      <c r="D50" s="92">
        <v>1115</v>
      </c>
      <c r="E50" s="91">
        <v>4250</v>
      </c>
      <c r="F50" s="91">
        <v>1123</v>
      </c>
      <c r="G50" s="91">
        <v>4102</v>
      </c>
      <c r="H50" s="91">
        <v>925</v>
      </c>
      <c r="I50" s="91">
        <v>4123</v>
      </c>
      <c r="J50" s="91">
        <v>2921</v>
      </c>
      <c r="K50" s="91"/>
      <c r="L50" s="91"/>
      <c r="M50" s="91">
        <v>2561</v>
      </c>
      <c r="N50" s="91">
        <v>3625</v>
      </c>
      <c r="O50" s="91">
        <v>1265</v>
      </c>
      <c r="P50" s="91">
        <v>2562</v>
      </c>
      <c r="Q50" s="91"/>
      <c r="R50" s="91">
        <v>68523</v>
      </c>
      <c r="S50" s="91">
        <v>1222</v>
      </c>
      <c r="T50" s="91">
        <v>3129</v>
      </c>
      <c r="U50" s="91">
        <v>102</v>
      </c>
      <c r="V50" s="91"/>
      <c r="W50" s="91"/>
      <c r="X50" s="91">
        <v>1925</v>
      </c>
      <c r="Y50" s="93"/>
      <c r="Z50" s="94">
        <v>40</v>
      </c>
    </row>
    <row r="51" spans="1:26" x14ac:dyDescent="0.2">
      <c r="A51" s="4">
        <f t="shared" si="7"/>
        <v>19757</v>
      </c>
      <c r="B51" s="108" t="s">
        <v>19</v>
      </c>
      <c r="C51" s="108"/>
      <c r="D51" s="105">
        <v>1250</v>
      </c>
      <c r="E51" s="104">
        <v>4500</v>
      </c>
      <c r="F51" s="104">
        <v>1250</v>
      </c>
      <c r="G51" s="104">
        <v>4250</v>
      </c>
      <c r="H51" s="104">
        <v>1006</v>
      </c>
      <c r="I51" s="104">
        <v>4250</v>
      </c>
      <c r="J51" s="104">
        <v>3251</v>
      </c>
      <c r="K51" s="104"/>
      <c r="L51" s="104"/>
      <c r="M51" s="104">
        <v>2662</v>
      </c>
      <c r="N51" s="104">
        <v>3658</v>
      </c>
      <c r="O51" s="104">
        <v>1325</v>
      </c>
      <c r="P51" s="104">
        <v>2654</v>
      </c>
      <c r="Q51" s="104"/>
      <c r="R51" s="104">
        <v>69568</v>
      </c>
      <c r="S51" s="104">
        <v>1352</v>
      </c>
      <c r="T51" s="104">
        <v>3216</v>
      </c>
      <c r="U51" s="104">
        <v>102</v>
      </c>
      <c r="V51" s="104"/>
      <c r="W51" s="104"/>
      <c r="X51" s="104"/>
      <c r="Y51" s="106"/>
      <c r="Z51" s="107"/>
    </row>
    <row r="52" spans="1:26" x14ac:dyDescent="0.2">
      <c r="A52" s="4">
        <f>AVERAGE(A40:A51)</f>
        <v>13935.333333333334</v>
      </c>
      <c r="B52" s="7" t="s">
        <v>23</v>
      </c>
      <c r="C52" s="4"/>
      <c r="D52" s="4">
        <f t="shared" ref="D52:N52" si="8">SUM(D40:D51)</f>
        <v>8591</v>
      </c>
      <c r="E52" s="4">
        <f t="shared" si="8"/>
        <v>40094</v>
      </c>
      <c r="F52" s="4">
        <f t="shared" si="8"/>
        <v>8811</v>
      </c>
      <c r="G52" s="4">
        <f t="shared" si="8"/>
        <v>39423</v>
      </c>
      <c r="H52" s="4">
        <f t="shared" si="8"/>
        <v>6883</v>
      </c>
      <c r="I52" s="4">
        <f t="shared" si="8"/>
        <v>39608</v>
      </c>
      <c r="J52" s="4">
        <f t="shared" si="8"/>
        <v>23814</v>
      </c>
      <c r="K52" s="4">
        <f t="shared" si="8"/>
        <v>0</v>
      </c>
      <c r="L52" s="4">
        <f t="shared" si="8"/>
        <v>0</v>
      </c>
      <c r="M52" s="4">
        <f t="shared" si="8"/>
        <v>21355</v>
      </c>
      <c r="N52" s="4">
        <f t="shared" si="8"/>
        <v>29900</v>
      </c>
      <c r="O52" s="4">
        <f>SUM(O40:O51)</f>
        <v>9906</v>
      </c>
      <c r="P52" s="4">
        <f>SUM(P40:P51)</f>
        <v>19524</v>
      </c>
      <c r="Q52" s="4">
        <f t="shared" ref="Q52:S52" si="9">SUM(Q40:Q51)</f>
        <v>0</v>
      </c>
      <c r="R52" s="4">
        <f t="shared" si="9"/>
        <v>653713</v>
      </c>
      <c r="S52" s="4">
        <f t="shared" si="9"/>
        <v>8819</v>
      </c>
      <c r="T52" s="4">
        <f>SUM(T40:T51)</f>
        <v>26383</v>
      </c>
      <c r="U52" s="4">
        <f t="shared" ref="U52:W52" si="10">SUM(U40:U51)</f>
        <v>876</v>
      </c>
      <c r="V52" s="4">
        <f t="shared" si="10"/>
        <v>0</v>
      </c>
      <c r="W52" s="4">
        <f t="shared" si="10"/>
        <v>0</v>
      </c>
      <c r="X52" s="4">
        <f>SUM(X40:X51)</f>
        <v>12698</v>
      </c>
      <c r="Y52" s="4">
        <f t="shared" ref="Y52" si="11">SUM(Y40:Y51)</f>
        <v>0</v>
      </c>
      <c r="Z52" s="3">
        <f>SUM(Z40:Z51)</f>
        <v>249</v>
      </c>
    </row>
    <row r="53" spans="1:26" x14ac:dyDescent="0.2">
      <c r="A53" s="4">
        <f>SUM(A40:A51)</f>
        <v>167224</v>
      </c>
      <c r="B53" s="7" t="s">
        <v>2</v>
      </c>
      <c r="C53" s="4">
        <f>SUM(D52:I52,Q52:Y52)</f>
        <v>845899</v>
      </c>
      <c r="D53" s="4" t="s">
        <v>6</v>
      </c>
      <c r="E53" s="108"/>
      <c r="F53" s="108"/>
      <c r="G53" s="4">
        <f>SUM(M52:N52)</f>
        <v>51255</v>
      </c>
      <c r="H53" s="108" t="s">
        <v>21</v>
      </c>
      <c r="I53" s="108"/>
      <c r="J53" s="6"/>
      <c r="K53" s="109" t="s">
        <v>2</v>
      </c>
      <c r="L53" s="109"/>
      <c r="M53" s="109"/>
      <c r="N53" s="109"/>
      <c r="O53" s="109">
        <f>SUM(R52:Y52,D52:L52)</f>
        <v>869713</v>
      </c>
      <c r="P53" s="109"/>
      <c r="Q53" s="108"/>
      <c r="R53" s="108"/>
      <c r="S53" s="108"/>
      <c r="T53" s="6"/>
      <c r="U53" s="4"/>
      <c r="V53" s="5"/>
      <c r="W53" s="5"/>
      <c r="X53" s="4"/>
      <c r="Y53" s="4"/>
      <c r="Z53" s="3"/>
    </row>
    <row r="55" spans="1:26" x14ac:dyDescent="0.2">
      <c r="A55" s="111" t="s">
        <v>44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</row>
    <row r="56" spans="1:26" ht="25.5" x14ac:dyDescent="0.2">
      <c r="A56" s="110" t="s">
        <v>22</v>
      </c>
      <c r="B56" s="110" t="s">
        <v>23</v>
      </c>
      <c r="C56" s="110"/>
      <c r="D56" s="110" t="s">
        <v>24</v>
      </c>
      <c r="E56" s="112" t="s">
        <v>35</v>
      </c>
      <c r="F56" s="110" t="s">
        <v>25</v>
      </c>
      <c r="G56" s="110" t="s">
        <v>26</v>
      </c>
      <c r="H56" s="110" t="s">
        <v>27</v>
      </c>
      <c r="I56" s="110" t="s">
        <v>28</v>
      </c>
      <c r="J56" s="110" t="s">
        <v>3</v>
      </c>
      <c r="K56" s="110" t="s">
        <v>4</v>
      </c>
      <c r="L56" s="110" t="s">
        <v>7</v>
      </c>
      <c r="M56" s="110" t="s">
        <v>37</v>
      </c>
      <c r="N56" s="110" t="s">
        <v>38</v>
      </c>
      <c r="O56" s="110" t="s">
        <v>0</v>
      </c>
      <c r="P56" s="110" t="s">
        <v>1</v>
      </c>
      <c r="Q56" s="110" t="s">
        <v>5</v>
      </c>
      <c r="R56" s="110" t="s">
        <v>36</v>
      </c>
      <c r="S56" s="110" t="s">
        <v>29</v>
      </c>
      <c r="T56" s="1" t="s">
        <v>39</v>
      </c>
      <c r="U56" s="110" t="s">
        <v>30</v>
      </c>
      <c r="V56" s="110" t="s">
        <v>31</v>
      </c>
      <c r="W56" s="110" t="s">
        <v>32</v>
      </c>
      <c r="X56" s="110" t="s">
        <v>33</v>
      </c>
      <c r="Y56" s="110" t="s">
        <v>34</v>
      </c>
      <c r="Z56" s="2" t="s">
        <v>40</v>
      </c>
    </row>
    <row r="57" spans="1:26" x14ac:dyDescent="0.2">
      <c r="A57" s="110"/>
      <c r="B57" s="110"/>
      <c r="C57" s="110"/>
      <c r="D57" s="110"/>
      <c r="E57" s="112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"/>
      <c r="U57" s="110"/>
      <c r="V57" s="110"/>
      <c r="W57" s="110"/>
      <c r="X57" s="110"/>
      <c r="Y57" s="110"/>
      <c r="Z57" s="3"/>
    </row>
    <row r="58" spans="1:26" x14ac:dyDescent="0.2">
      <c r="A58" s="4">
        <f t="shared" ref="A58:A69" si="12">SUM(D58:J58)</f>
        <v>0</v>
      </c>
      <c r="B58" s="108" t="s">
        <v>8</v>
      </c>
      <c r="C58" s="108"/>
      <c r="D58" s="4"/>
      <c r="E58" s="5"/>
      <c r="F58" s="4"/>
      <c r="G58" s="5"/>
      <c r="H58" s="4"/>
      <c r="I58" s="5"/>
      <c r="J58" s="4"/>
      <c r="K58" s="4"/>
      <c r="L58" s="4"/>
      <c r="M58" s="4"/>
      <c r="N58" s="5"/>
      <c r="O58" s="5"/>
      <c r="P58" s="5"/>
      <c r="Q58" s="4"/>
      <c r="R58" s="4"/>
      <c r="S58" s="4"/>
      <c r="T58" s="4"/>
      <c r="U58" s="4"/>
      <c r="V58" s="5"/>
      <c r="W58" s="5"/>
      <c r="X58" s="4"/>
      <c r="Y58" s="4"/>
      <c r="Z58" s="3"/>
    </row>
    <row r="59" spans="1:26" x14ac:dyDescent="0.2">
      <c r="A59" s="4">
        <f t="shared" si="12"/>
        <v>0</v>
      </c>
      <c r="B59" s="108" t="s">
        <v>9</v>
      </c>
      <c r="C59" s="108"/>
      <c r="D59" s="4"/>
      <c r="E59" s="5"/>
      <c r="F59" s="4"/>
      <c r="G59" s="5"/>
      <c r="H59" s="4"/>
      <c r="I59" s="5"/>
      <c r="J59" s="4"/>
      <c r="K59" s="4"/>
      <c r="L59" s="4"/>
      <c r="M59" s="4"/>
      <c r="N59" s="5"/>
      <c r="O59" s="5"/>
      <c r="P59" s="5"/>
      <c r="Q59" s="4"/>
      <c r="R59" s="4"/>
      <c r="S59" s="4"/>
      <c r="T59" s="4"/>
      <c r="U59" s="4"/>
      <c r="V59" s="5"/>
      <c r="W59" s="5"/>
      <c r="X59" s="4"/>
      <c r="Y59" s="4"/>
      <c r="Z59" s="3"/>
    </row>
    <row r="60" spans="1:26" x14ac:dyDescent="0.2">
      <c r="A60" s="4">
        <f t="shared" si="12"/>
        <v>0</v>
      </c>
      <c r="B60" s="108" t="s">
        <v>10</v>
      </c>
      <c r="C60" s="108"/>
      <c r="D60" s="4"/>
      <c r="E60" s="5"/>
      <c r="F60" s="4"/>
      <c r="G60" s="5"/>
      <c r="H60" s="4"/>
      <c r="I60" s="5"/>
      <c r="J60" s="4"/>
      <c r="K60" s="4"/>
      <c r="L60" s="4"/>
      <c r="M60" s="4"/>
      <c r="N60" s="5"/>
      <c r="O60" s="5"/>
      <c r="P60" s="5"/>
      <c r="Q60" s="4"/>
      <c r="R60" s="4"/>
      <c r="S60" s="4"/>
      <c r="T60" s="4"/>
      <c r="U60" s="4"/>
      <c r="V60" s="5"/>
      <c r="W60" s="5"/>
      <c r="X60" s="4"/>
      <c r="Y60" s="4"/>
      <c r="Z60" s="3"/>
    </row>
    <row r="61" spans="1:26" ht="15" x14ac:dyDescent="0.2">
      <c r="A61" s="4">
        <f t="shared" si="12"/>
        <v>675</v>
      </c>
      <c r="B61" s="108" t="s">
        <v>11</v>
      </c>
      <c r="C61" s="108"/>
      <c r="D61" s="13">
        <v>130</v>
      </c>
      <c r="E61" s="14">
        <v>90</v>
      </c>
      <c r="F61" s="13">
        <v>140</v>
      </c>
      <c r="G61" s="14">
        <v>110</v>
      </c>
      <c r="H61" s="13">
        <v>85</v>
      </c>
      <c r="I61" s="14">
        <v>60</v>
      </c>
      <c r="J61" s="13">
        <v>60</v>
      </c>
      <c r="K61" s="13">
        <v>130</v>
      </c>
      <c r="L61" s="13">
        <v>60</v>
      </c>
      <c r="M61" s="13">
        <v>85</v>
      </c>
      <c r="N61" s="14">
        <v>120</v>
      </c>
      <c r="O61" s="14">
        <v>90</v>
      </c>
      <c r="P61" s="14">
        <v>50</v>
      </c>
      <c r="Q61" s="13">
        <v>110</v>
      </c>
      <c r="R61" s="13"/>
      <c r="S61" s="13">
        <v>470</v>
      </c>
      <c r="T61" s="13">
        <v>950</v>
      </c>
      <c r="U61" s="13">
        <v>2</v>
      </c>
      <c r="V61" s="14">
        <v>189</v>
      </c>
      <c r="W61" s="14">
        <v>170</v>
      </c>
      <c r="X61" s="13">
        <v>100</v>
      </c>
      <c r="Y61" s="13">
        <v>40</v>
      </c>
      <c r="Z61" s="15">
        <v>6</v>
      </c>
    </row>
    <row r="62" spans="1:26" x14ac:dyDescent="0.2">
      <c r="A62" s="4">
        <f t="shared" si="12"/>
        <v>666</v>
      </c>
      <c r="B62" s="108" t="s">
        <v>12</v>
      </c>
      <c r="C62" s="108"/>
      <c r="D62" s="4">
        <v>145</v>
      </c>
      <c r="E62" s="5">
        <v>90</v>
      </c>
      <c r="F62" s="4">
        <v>135</v>
      </c>
      <c r="G62" s="4">
        <v>106</v>
      </c>
      <c r="H62" s="4">
        <v>70</v>
      </c>
      <c r="I62" s="4">
        <v>63</v>
      </c>
      <c r="J62" s="4">
        <v>57</v>
      </c>
      <c r="K62" s="4">
        <v>150</v>
      </c>
      <c r="L62" s="4">
        <v>71</v>
      </c>
      <c r="M62" s="4">
        <v>70</v>
      </c>
      <c r="N62" s="5">
        <v>110</v>
      </c>
      <c r="O62" s="5">
        <v>88</v>
      </c>
      <c r="P62" s="5">
        <v>51</v>
      </c>
      <c r="Q62" s="4">
        <v>125</v>
      </c>
      <c r="R62" s="4"/>
      <c r="S62" s="4">
        <v>390</v>
      </c>
      <c r="T62" s="4">
        <v>988</v>
      </c>
      <c r="U62" s="4">
        <v>2</v>
      </c>
      <c r="V62" s="5">
        <v>193</v>
      </c>
      <c r="W62" s="5">
        <v>167</v>
      </c>
      <c r="X62" s="4">
        <v>120</v>
      </c>
      <c r="Y62" s="4">
        <v>55</v>
      </c>
      <c r="Z62" s="3">
        <v>6</v>
      </c>
    </row>
    <row r="63" spans="1:26" x14ac:dyDescent="0.2">
      <c r="A63" s="4">
        <f t="shared" si="12"/>
        <v>735</v>
      </c>
      <c r="B63" s="108" t="s">
        <v>13</v>
      </c>
      <c r="C63" s="108"/>
      <c r="D63" s="34">
        <v>160</v>
      </c>
      <c r="E63" s="35">
        <v>105</v>
      </c>
      <c r="F63" s="34">
        <v>140</v>
      </c>
      <c r="G63" s="34">
        <v>120</v>
      </c>
      <c r="H63" s="34">
        <v>90</v>
      </c>
      <c r="I63" s="34">
        <v>65</v>
      </c>
      <c r="J63" s="34">
        <v>55</v>
      </c>
      <c r="K63" s="34">
        <v>140</v>
      </c>
      <c r="L63" s="34">
        <v>80</v>
      </c>
      <c r="M63" s="34">
        <v>70</v>
      </c>
      <c r="N63" s="35">
        <v>130</v>
      </c>
      <c r="O63" s="35">
        <v>100</v>
      </c>
      <c r="P63" s="35">
        <v>60</v>
      </c>
      <c r="Q63" s="34">
        <v>140</v>
      </c>
      <c r="R63" s="34"/>
      <c r="S63" s="34">
        <v>450</v>
      </c>
      <c r="T63" s="34">
        <v>970</v>
      </c>
      <c r="U63" s="34">
        <v>2</v>
      </c>
      <c r="V63" s="35">
        <v>197</v>
      </c>
      <c r="W63" s="35">
        <v>178</v>
      </c>
      <c r="X63" s="34">
        <v>135</v>
      </c>
      <c r="Y63" s="34">
        <v>60</v>
      </c>
      <c r="Z63" s="36">
        <v>5</v>
      </c>
    </row>
    <row r="64" spans="1:26" x14ac:dyDescent="0.2">
      <c r="A64" s="4">
        <f t="shared" si="12"/>
        <v>733</v>
      </c>
      <c r="B64" s="108" t="s">
        <v>14</v>
      </c>
      <c r="C64" s="108"/>
      <c r="D64" s="54">
        <v>158</v>
      </c>
      <c r="E64" s="54">
        <v>120</v>
      </c>
      <c r="F64" s="54">
        <v>133</v>
      </c>
      <c r="G64" s="54">
        <v>116</v>
      </c>
      <c r="H64" s="54">
        <v>80</v>
      </c>
      <c r="I64" s="54">
        <v>71</v>
      </c>
      <c r="J64" s="54">
        <v>55</v>
      </c>
      <c r="K64" s="54">
        <v>155</v>
      </c>
      <c r="L64" s="54">
        <v>79</v>
      </c>
      <c r="M64" s="54">
        <v>80</v>
      </c>
      <c r="N64" s="54">
        <v>125</v>
      </c>
      <c r="O64" s="54">
        <v>120</v>
      </c>
      <c r="P64" s="54">
        <v>65</v>
      </c>
      <c r="Q64" s="54">
        <v>150</v>
      </c>
      <c r="R64" s="54"/>
      <c r="S64" s="54">
        <v>480</v>
      </c>
      <c r="T64" s="54">
        <v>975</v>
      </c>
      <c r="U64" s="54">
        <v>2</v>
      </c>
      <c r="V64" s="54">
        <v>203</v>
      </c>
      <c r="W64" s="54">
        <v>186</v>
      </c>
      <c r="X64" s="54">
        <v>148</v>
      </c>
      <c r="Y64" s="54">
        <v>59</v>
      </c>
      <c r="Z64" s="53">
        <v>7</v>
      </c>
    </row>
    <row r="65" spans="1:26" x14ac:dyDescent="0.2">
      <c r="A65" s="4">
        <f t="shared" si="12"/>
        <v>6220</v>
      </c>
      <c r="B65" s="108" t="s">
        <v>15</v>
      </c>
      <c r="C65" s="108"/>
      <c r="D65" s="79">
        <v>1125</v>
      </c>
      <c r="E65" s="79">
        <v>1318</v>
      </c>
      <c r="F65" s="79">
        <v>936</v>
      </c>
      <c r="G65" s="79">
        <v>928</v>
      </c>
      <c r="H65" s="79">
        <v>795</v>
      </c>
      <c r="I65" s="79">
        <v>698</v>
      </c>
      <c r="J65" s="79">
        <v>420</v>
      </c>
      <c r="K65" s="79">
        <v>816</v>
      </c>
      <c r="L65" s="79">
        <v>766</v>
      </c>
      <c r="M65" s="79">
        <v>824</v>
      </c>
      <c r="N65" s="79">
        <v>1085</v>
      </c>
      <c r="O65" s="79">
        <v>1310</v>
      </c>
      <c r="P65" s="79">
        <v>651</v>
      </c>
      <c r="Q65" s="79">
        <v>1360</v>
      </c>
      <c r="R65" s="79"/>
      <c r="S65" s="79">
        <v>4713</v>
      </c>
      <c r="T65" s="79">
        <v>9816</v>
      </c>
      <c r="U65" s="79">
        <v>14</v>
      </c>
      <c r="V65" s="79">
        <v>1598</v>
      </c>
      <c r="W65" s="79">
        <v>2015</v>
      </c>
      <c r="X65" s="79">
        <v>1420</v>
      </c>
      <c r="Y65" s="79">
        <v>595</v>
      </c>
      <c r="Z65" s="78">
        <v>48</v>
      </c>
    </row>
    <row r="66" spans="1:26" x14ac:dyDescent="0.2">
      <c r="A66" s="4">
        <f t="shared" si="12"/>
        <v>6166</v>
      </c>
      <c r="B66" s="108" t="s">
        <v>16</v>
      </c>
      <c r="C66" s="108"/>
      <c r="D66" s="80">
        <v>1264</v>
      </c>
      <c r="E66" s="79">
        <v>960</v>
      </c>
      <c r="F66" s="79">
        <v>1064</v>
      </c>
      <c r="G66" s="79">
        <v>1044</v>
      </c>
      <c r="H66" s="79">
        <v>645</v>
      </c>
      <c r="I66" s="79">
        <v>639</v>
      </c>
      <c r="J66" s="79">
        <v>550</v>
      </c>
      <c r="K66" s="79">
        <v>495</v>
      </c>
      <c r="L66" s="79">
        <v>632</v>
      </c>
      <c r="M66" s="79">
        <v>800</v>
      </c>
      <c r="N66" s="79">
        <v>1125</v>
      </c>
      <c r="O66" s="79">
        <v>1080</v>
      </c>
      <c r="P66" s="79">
        <v>680</v>
      </c>
      <c r="Q66" s="79">
        <v>1680</v>
      </c>
      <c r="R66" s="79"/>
      <c r="S66" s="79">
        <v>5225</v>
      </c>
      <c r="T66" s="79">
        <v>9851</v>
      </c>
      <c r="U66" s="79">
        <v>26</v>
      </c>
      <c r="V66" s="79">
        <v>1625</v>
      </c>
      <c r="W66" s="79">
        <v>2046</v>
      </c>
      <c r="X66" s="79">
        <v>1340</v>
      </c>
      <c r="Y66" s="79">
        <v>588</v>
      </c>
      <c r="Z66" s="78">
        <v>52</v>
      </c>
    </row>
    <row r="67" spans="1:26" x14ac:dyDescent="0.2">
      <c r="A67" s="4">
        <f t="shared" si="12"/>
        <v>0</v>
      </c>
      <c r="B67" s="108" t="s">
        <v>17</v>
      </c>
      <c r="C67" s="108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3"/>
    </row>
    <row r="68" spans="1:26" x14ac:dyDescent="0.2">
      <c r="A68" s="4">
        <f t="shared" si="12"/>
        <v>0</v>
      </c>
      <c r="B68" s="108" t="s">
        <v>18</v>
      </c>
      <c r="C68" s="108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3"/>
    </row>
    <row r="69" spans="1:26" x14ac:dyDescent="0.2">
      <c r="A69" s="4">
        <f t="shared" si="12"/>
        <v>0</v>
      </c>
      <c r="B69" s="108" t="s">
        <v>19</v>
      </c>
      <c r="C69" s="108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3"/>
    </row>
    <row r="70" spans="1:26" x14ac:dyDescent="0.2">
      <c r="A70" s="4">
        <f>AVERAGE(A58:A69)</f>
        <v>1266.25</v>
      </c>
      <c r="B70" s="7" t="s">
        <v>23</v>
      </c>
      <c r="C70" s="4"/>
      <c r="D70" s="4">
        <f t="shared" ref="D70:N70" si="13">SUM(D58:D69)</f>
        <v>2982</v>
      </c>
      <c r="E70" s="4">
        <f t="shared" si="13"/>
        <v>2683</v>
      </c>
      <c r="F70" s="4">
        <f t="shared" si="13"/>
        <v>2548</v>
      </c>
      <c r="G70" s="4">
        <f t="shared" si="13"/>
        <v>2424</v>
      </c>
      <c r="H70" s="4">
        <f t="shared" si="13"/>
        <v>1765</v>
      </c>
      <c r="I70" s="4">
        <f t="shared" si="13"/>
        <v>1596</v>
      </c>
      <c r="J70" s="4">
        <f t="shared" si="13"/>
        <v>1197</v>
      </c>
      <c r="K70" s="4">
        <f t="shared" si="13"/>
        <v>1886</v>
      </c>
      <c r="L70" s="4">
        <f t="shared" si="13"/>
        <v>1688</v>
      </c>
      <c r="M70" s="4">
        <f t="shared" si="13"/>
        <v>1929</v>
      </c>
      <c r="N70" s="4">
        <f t="shared" si="13"/>
        <v>2695</v>
      </c>
      <c r="O70" s="4">
        <f>SUM(O58:O69)</f>
        <v>2788</v>
      </c>
      <c r="P70" s="4">
        <f>SUM(P58:P69)</f>
        <v>1557</v>
      </c>
      <c r="Q70" s="4">
        <f t="shared" ref="Q70:S70" si="14">SUM(Q58:Q69)</f>
        <v>3565</v>
      </c>
      <c r="R70" s="4">
        <f t="shared" si="14"/>
        <v>0</v>
      </c>
      <c r="S70" s="4">
        <f t="shared" si="14"/>
        <v>11728</v>
      </c>
      <c r="T70" s="4">
        <f>SUM(T58:T69)</f>
        <v>23550</v>
      </c>
      <c r="U70" s="4">
        <f t="shared" ref="U70:W70" si="15">SUM(U58:U69)</f>
        <v>48</v>
      </c>
      <c r="V70" s="4">
        <f t="shared" si="15"/>
        <v>4005</v>
      </c>
      <c r="W70" s="4">
        <f t="shared" si="15"/>
        <v>4762</v>
      </c>
      <c r="X70" s="4">
        <f>SUM(X58:X69)</f>
        <v>3263</v>
      </c>
      <c r="Y70" s="4">
        <f t="shared" ref="Y70" si="16">SUM(Y58:Y69)</f>
        <v>1397</v>
      </c>
      <c r="Z70" s="3">
        <f>SUM(Z58:Z69)</f>
        <v>124</v>
      </c>
    </row>
    <row r="71" spans="1:26" x14ac:dyDescent="0.2">
      <c r="A71" s="4">
        <f>SUM(A58:A69)</f>
        <v>15195</v>
      </c>
      <c r="B71" s="7" t="s">
        <v>2</v>
      </c>
      <c r="C71" s="4">
        <f>SUM(D70:I70,Q70:Y70)</f>
        <v>66316</v>
      </c>
      <c r="D71" s="4" t="s">
        <v>6</v>
      </c>
      <c r="E71" s="108"/>
      <c r="F71" s="108"/>
      <c r="G71" s="4">
        <f>SUM(M70:N70)</f>
        <v>4624</v>
      </c>
      <c r="H71" s="108" t="s">
        <v>21</v>
      </c>
      <c r="I71" s="108"/>
      <c r="J71" s="6"/>
      <c r="K71" s="109" t="s">
        <v>2</v>
      </c>
      <c r="L71" s="109"/>
      <c r="M71" s="109"/>
      <c r="N71" s="109"/>
      <c r="O71" s="109">
        <f>SUM(R70:Y70,D70:L70)</f>
        <v>67522</v>
      </c>
      <c r="P71" s="109"/>
      <c r="Q71" s="108"/>
      <c r="R71" s="108"/>
      <c r="S71" s="108"/>
      <c r="T71" s="6"/>
      <c r="U71" s="4"/>
      <c r="V71" s="5"/>
      <c r="W71" s="5"/>
      <c r="X71" s="4"/>
      <c r="Y71" s="4"/>
      <c r="Z71" s="3"/>
    </row>
    <row r="73" spans="1:26" x14ac:dyDescent="0.2">
      <c r="A73" s="113" t="s">
        <v>45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</row>
    <row r="74" spans="1:26" ht="25.5" x14ac:dyDescent="0.2">
      <c r="A74" s="110" t="s">
        <v>22</v>
      </c>
      <c r="B74" s="110" t="s">
        <v>23</v>
      </c>
      <c r="C74" s="110"/>
      <c r="D74" s="110" t="s">
        <v>24</v>
      </c>
      <c r="E74" s="112" t="s">
        <v>35</v>
      </c>
      <c r="F74" s="110" t="s">
        <v>25</v>
      </c>
      <c r="G74" s="110" t="s">
        <v>26</v>
      </c>
      <c r="H74" s="110" t="s">
        <v>27</v>
      </c>
      <c r="I74" s="110" t="s">
        <v>28</v>
      </c>
      <c r="J74" s="110" t="s">
        <v>3</v>
      </c>
      <c r="K74" s="110" t="s">
        <v>4</v>
      </c>
      <c r="L74" s="110" t="s">
        <v>7</v>
      </c>
      <c r="M74" s="110" t="s">
        <v>37</v>
      </c>
      <c r="N74" s="110" t="s">
        <v>38</v>
      </c>
      <c r="O74" s="110" t="s">
        <v>0</v>
      </c>
      <c r="P74" s="110" t="s">
        <v>1</v>
      </c>
      <c r="Q74" s="110" t="s">
        <v>5</v>
      </c>
      <c r="R74" s="110" t="s">
        <v>36</v>
      </c>
      <c r="S74" s="110" t="s">
        <v>29</v>
      </c>
      <c r="T74" s="1" t="s">
        <v>39</v>
      </c>
      <c r="U74" s="110" t="s">
        <v>30</v>
      </c>
      <c r="V74" s="110" t="s">
        <v>31</v>
      </c>
      <c r="W74" s="110" t="s">
        <v>32</v>
      </c>
      <c r="X74" s="110" t="s">
        <v>33</v>
      </c>
      <c r="Y74" s="110" t="s">
        <v>34</v>
      </c>
      <c r="Z74" s="2" t="s">
        <v>40</v>
      </c>
    </row>
    <row r="75" spans="1:26" x14ac:dyDescent="0.2">
      <c r="A75" s="110"/>
      <c r="B75" s="110"/>
      <c r="C75" s="110"/>
      <c r="D75" s="110"/>
      <c r="E75" s="112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"/>
      <c r="U75" s="110"/>
      <c r="V75" s="110"/>
      <c r="W75" s="110"/>
      <c r="X75" s="110"/>
      <c r="Y75" s="110"/>
      <c r="Z75" s="3"/>
    </row>
    <row r="76" spans="1:26" x14ac:dyDescent="0.2">
      <c r="A76" s="4">
        <f t="shared" ref="A76:A87" si="17">SUM(D76:J76)</f>
        <v>0</v>
      </c>
      <c r="B76" s="108" t="s">
        <v>8</v>
      </c>
      <c r="C76" s="108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5"/>
      <c r="W76" s="5"/>
      <c r="X76" s="4"/>
      <c r="Y76" s="4"/>
      <c r="Z76" s="3"/>
    </row>
    <row r="77" spans="1:26" x14ac:dyDescent="0.2">
      <c r="A77" s="4">
        <f t="shared" si="17"/>
        <v>0</v>
      </c>
      <c r="B77" s="108" t="s">
        <v>9</v>
      </c>
      <c r="C77" s="108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5"/>
      <c r="W77" s="5"/>
      <c r="X77" s="4"/>
      <c r="Y77" s="4"/>
      <c r="Z77" s="3"/>
    </row>
    <row r="78" spans="1:26" x14ac:dyDescent="0.2">
      <c r="A78" s="4">
        <f t="shared" si="17"/>
        <v>0</v>
      </c>
      <c r="B78" s="108" t="s">
        <v>10</v>
      </c>
      <c r="C78" s="108"/>
      <c r="D78" s="4"/>
      <c r="E78" s="5"/>
      <c r="F78" s="4"/>
      <c r="G78" s="5"/>
      <c r="H78" s="4"/>
      <c r="I78" s="5"/>
      <c r="J78" s="4"/>
      <c r="K78" s="4"/>
      <c r="L78" s="4"/>
      <c r="M78" s="4"/>
      <c r="N78" s="5"/>
      <c r="O78" s="5"/>
      <c r="P78" s="5"/>
      <c r="Q78" s="4"/>
      <c r="R78" s="4"/>
      <c r="S78" s="4"/>
      <c r="T78" s="4"/>
      <c r="U78" s="4"/>
      <c r="V78" s="5"/>
      <c r="W78" s="5"/>
      <c r="X78" s="4"/>
      <c r="Y78" s="4"/>
      <c r="Z78" s="3"/>
    </row>
    <row r="79" spans="1:26" x14ac:dyDescent="0.2">
      <c r="A79" s="4">
        <f t="shared" si="17"/>
        <v>970</v>
      </c>
      <c r="B79" s="108" t="s">
        <v>11</v>
      </c>
      <c r="C79" s="108"/>
      <c r="D79" s="4">
        <v>200</v>
      </c>
      <c r="E79" s="5">
        <v>150</v>
      </c>
      <c r="F79" s="4">
        <v>150</v>
      </c>
      <c r="G79" s="5">
        <v>170</v>
      </c>
      <c r="H79" s="4">
        <v>120</v>
      </c>
      <c r="I79" s="5">
        <v>90</v>
      </c>
      <c r="J79" s="4">
        <v>90</v>
      </c>
      <c r="K79" s="4">
        <v>80</v>
      </c>
      <c r="L79" s="4">
        <v>70</v>
      </c>
      <c r="M79" s="4">
        <v>110</v>
      </c>
      <c r="N79" s="5">
        <v>60</v>
      </c>
      <c r="O79" s="5">
        <v>80</v>
      </c>
      <c r="P79" s="5">
        <v>50</v>
      </c>
      <c r="Q79" s="4">
        <v>130</v>
      </c>
      <c r="R79" s="4"/>
      <c r="S79" s="4">
        <v>420</v>
      </c>
      <c r="T79" s="4">
        <v>950</v>
      </c>
      <c r="U79" s="4">
        <v>10</v>
      </c>
      <c r="V79" s="5">
        <v>140</v>
      </c>
      <c r="W79" s="5">
        <v>120</v>
      </c>
      <c r="X79" s="4">
        <v>50</v>
      </c>
      <c r="Y79" s="4">
        <v>50</v>
      </c>
      <c r="Z79" s="3">
        <v>20</v>
      </c>
    </row>
    <row r="80" spans="1:26" x14ac:dyDescent="0.2">
      <c r="A80" s="4">
        <f t="shared" si="17"/>
        <v>0</v>
      </c>
      <c r="B80" s="108" t="s">
        <v>12</v>
      </c>
      <c r="C80" s="108"/>
      <c r="D80" s="4"/>
      <c r="E80" s="5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4"/>
      <c r="R80" s="4"/>
      <c r="S80" s="4"/>
      <c r="T80" s="4"/>
      <c r="U80" s="4"/>
      <c r="V80" s="5"/>
      <c r="W80" s="5"/>
      <c r="X80" s="4"/>
      <c r="Y80" s="4"/>
      <c r="Z80" s="3"/>
    </row>
    <row r="81" spans="1:26" x14ac:dyDescent="0.2">
      <c r="A81" s="4">
        <f t="shared" si="17"/>
        <v>0</v>
      </c>
      <c r="B81" s="108" t="s">
        <v>13</v>
      </c>
      <c r="C81" s="108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5"/>
      <c r="W81" s="5"/>
      <c r="X81" s="4"/>
      <c r="Y81" s="4"/>
      <c r="Z81" s="3"/>
    </row>
    <row r="82" spans="1:26" x14ac:dyDescent="0.2">
      <c r="A82" s="4">
        <f t="shared" si="17"/>
        <v>0</v>
      </c>
      <c r="B82" s="108" t="s">
        <v>14</v>
      </c>
      <c r="C82" s="10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3"/>
    </row>
    <row r="83" spans="1:26" x14ac:dyDescent="0.2">
      <c r="A83" s="4">
        <f t="shared" si="17"/>
        <v>0</v>
      </c>
      <c r="B83" s="108" t="s">
        <v>15</v>
      </c>
      <c r="C83" s="10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3"/>
    </row>
    <row r="84" spans="1:26" x14ac:dyDescent="0.2">
      <c r="A84" s="4">
        <f t="shared" si="17"/>
        <v>0</v>
      </c>
      <c r="B84" s="108" t="s">
        <v>16</v>
      </c>
      <c r="C84" s="108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3"/>
    </row>
    <row r="85" spans="1:26" x14ac:dyDescent="0.2">
      <c r="A85" s="4">
        <f t="shared" si="17"/>
        <v>0</v>
      </c>
      <c r="B85" s="108" t="s">
        <v>17</v>
      </c>
      <c r="C85" s="10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3"/>
    </row>
    <row r="86" spans="1:26" x14ac:dyDescent="0.2">
      <c r="A86" s="4">
        <f t="shared" si="17"/>
        <v>0</v>
      </c>
      <c r="B86" s="108" t="s">
        <v>18</v>
      </c>
      <c r="C86" s="10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3"/>
    </row>
    <row r="87" spans="1:26" x14ac:dyDescent="0.2">
      <c r="A87" s="4">
        <f t="shared" si="17"/>
        <v>0</v>
      </c>
      <c r="B87" s="108" t="s">
        <v>19</v>
      </c>
      <c r="C87" s="10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3"/>
    </row>
    <row r="88" spans="1:26" x14ac:dyDescent="0.2">
      <c r="A88" s="4">
        <f>AVERAGE(A76:A87)</f>
        <v>80.833333333333329</v>
      </c>
      <c r="B88" s="7" t="s">
        <v>23</v>
      </c>
      <c r="C88" s="4"/>
      <c r="D88" s="4">
        <f t="shared" ref="D88:N88" si="18">SUM(D76:D87)</f>
        <v>200</v>
      </c>
      <c r="E88" s="4">
        <f t="shared" si="18"/>
        <v>150</v>
      </c>
      <c r="F88" s="4">
        <f t="shared" si="18"/>
        <v>150</v>
      </c>
      <c r="G88" s="4">
        <f t="shared" si="18"/>
        <v>170</v>
      </c>
      <c r="H88" s="4">
        <f t="shared" si="18"/>
        <v>120</v>
      </c>
      <c r="I88" s="4">
        <f t="shared" si="18"/>
        <v>90</v>
      </c>
      <c r="J88" s="4">
        <f t="shared" si="18"/>
        <v>90</v>
      </c>
      <c r="K88" s="4">
        <f t="shared" si="18"/>
        <v>80</v>
      </c>
      <c r="L88" s="4">
        <f t="shared" si="18"/>
        <v>70</v>
      </c>
      <c r="M88" s="4">
        <f t="shared" si="18"/>
        <v>110</v>
      </c>
      <c r="N88" s="4">
        <f t="shared" si="18"/>
        <v>60</v>
      </c>
      <c r="O88" s="4">
        <f>SUM(O76:O87)</f>
        <v>80</v>
      </c>
      <c r="P88" s="4">
        <f>SUM(P76:P87)</f>
        <v>50</v>
      </c>
      <c r="Q88" s="4">
        <f t="shared" ref="Q88:S88" si="19">SUM(Q76:Q87)</f>
        <v>130</v>
      </c>
      <c r="R88" s="4">
        <f t="shared" si="19"/>
        <v>0</v>
      </c>
      <c r="S88" s="4">
        <f t="shared" si="19"/>
        <v>420</v>
      </c>
      <c r="T88" s="4">
        <f>SUM(T76:T87)</f>
        <v>950</v>
      </c>
      <c r="U88" s="4">
        <f t="shared" ref="U88:W88" si="20">SUM(U76:U87)</f>
        <v>10</v>
      </c>
      <c r="V88" s="4">
        <f t="shared" si="20"/>
        <v>140</v>
      </c>
      <c r="W88" s="4">
        <f t="shared" si="20"/>
        <v>120</v>
      </c>
      <c r="X88" s="4">
        <f>SUM(X76:X87)</f>
        <v>50</v>
      </c>
      <c r="Y88" s="4">
        <f t="shared" ref="Y88" si="21">SUM(Y76:Y87)</f>
        <v>50</v>
      </c>
      <c r="Z88" s="3">
        <f>SUM(Z76:Z87)</f>
        <v>20</v>
      </c>
    </row>
    <row r="89" spans="1:26" x14ac:dyDescent="0.2">
      <c r="A89" s="4">
        <f>SUM(A76:A87)</f>
        <v>970</v>
      </c>
      <c r="B89" s="7" t="s">
        <v>2</v>
      </c>
      <c r="C89" s="4">
        <f>SUM(D88:I88,Q88:Y88)</f>
        <v>2750</v>
      </c>
      <c r="D89" s="4" t="s">
        <v>6</v>
      </c>
      <c r="E89" s="108"/>
      <c r="F89" s="108"/>
      <c r="G89" s="4">
        <f>SUM(M88:N88)</f>
        <v>170</v>
      </c>
      <c r="H89" s="108" t="s">
        <v>21</v>
      </c>
      <c r="I89" s="108"/>
      <c r="J89" s="6"/>
      <c r="K89" s="109" t="s">
        <v>2</v>
      </c>
      <c r="L89" s="109"/>
      <c r="M89" s="109"/>
      <c r="N89" s="109"/>
      <c r="O89" s="109">
        <f>SUM(R88:Y88,D88:L88)</f>
        <v>2860</v>
      </c>
      <c r="P89" s="109"/>
      <c r="Q89" s="108"/>
      <c r="R89" s="108"/>
      <c r="S89" s="108"/>
      <c r="T89" s="6"/>
      <c r="U89" s="4"/>
      <c r="V89" s="5"/>
      <c r="W89" s="5"/>
      <c r="X89" s="4"/>
      <c r="Y89" s="4"/>
      <c r="Z89" s="3"/>
    </row>
    <row r="90" spans="1:26" x14ac:dyDescent="0.2">
      <c r="A90" s="16"/>
      <c r="B90" s="17"/>
      <c r="C90" s="16"/>
      <c r="D90" s="16"/>
      <c r="E90" s="18"/>
      <c r="F90" s="18"/>
      <c r="G90" s="16"/>
      <c r="H90" s="18"/>
      <c r="I90" s="18"/>
      <c r="J90" s="18"/>
      <c r="K90" s="16"/>
      <c r="L90" s="16"/>
      <c r="M90" s="16"/>
      <c r="N90" s="16"/>
      <c r="O90" s="16"/>
      <c r="P90" s="16"/>
      <c r="Q90" s="18"/>
      <c r="R90" s="18"/>
      <c r="S90" s="18"/>
      <c r="T90" s="18"/>
      <c r="U90" s="16"/>
      <c r="V90" s="19"/>
      <c r="W90" s="19"/>
      <c r="X90" s="16"/>
      <c r="Y90" s="16"/>
      <c r="Z90" s="20"/>
    </row>
    <row r="91" spans="1:26" x14ac:dyDescent="0.2">
      <c r="A91" s="113" t="s">
        <v>52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</row>
    <row r="92" spans="1:26" ht="25.5" x14ac:dyDescent="0.2">
      <c r="A92" s="110" t="s">
        <v>22</v>
      </c>
      <c r="B92" s="110" t="s">
        <v>23</v>
      </c>
      <c r="C92" s="110"/>
      <c r="D92" s="110" t="s">
        <v>24</v>
      </c>
      <c r="E92" s="112" t="s">
        <v>35</v>
      </c>
      <c r="F92" s="110" t="s">
        <v>25</v>
      </c>
      <c r="G92" s="110" t="s">
        <v>26</v>
      </c>
      <c r="H92" s="110" t="s">
        <v>27</v>
      </c>
      <c r="I92" s="110" t="s">
        <v>28</v>
      </c>
      <c r="J92" s="110" t="s">
        <v>3</v>
      </c>
      <c r="K92" s="110" t="s">
        <v>4</v>
      </c>
      <c r="L92" s="110" t="s">
        <v>7</v>
      </c>
      <c r="M92" s="110" t="s">
        <v>37</v>
      </c>
      <c r="N92" s="110" t="s">
        <v>38</v>
      </c>
      <c r="O92" s="110" t="s">
        <v>0</v>
      </c>
      <c r="P92" s="110" t="s">
        <v>1</v>
      </c>
      <c r="Q92" s="110" t="s">
        <v>5</v>
      </c>
      <c r="R92" s="110" t="s">
        <v>36</v>
      </c>
      <c r="S92" s="110" t="s">
        <v>29</v>
      </c>
      <c r="T92" s="29" t="s">
        <v>39</v>
      </c>
      <c r="U92" s="110" t="s">
        <v>30</v>
      </c>
      <c r="V92" s="110" t="s">
        <v>31</v>
      </c>
      <c r="W92" s="110" t="s">
        <v>32</v>
      </c>
      <c r="X92" s="110" t="s">
        <v>33</v>
      </c>
      <c r="Y92" s="110" t="s">
        <v>34</v>
      </c>
      <c r="Z92" s="2" t="s">
        <v>40</v>
      </c>
    </row>
    <row r="93" spans="1:26" x14ac:dyDescent="0.2">
      <c r="A93" s="110"/>
      <c r="B93" s="110"/>
      <c r="C93" s="110"/>
      <c r="D93" s="110"/>
      <c r="E93" s="112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29"/>
      <c r="U93" s="110"/>
      <c r="V93" s="110"/>
      <c r="W93" s="110"/>
      <c r="X93" s="110"/>
      <c r="Y93" s="110"/>
      <c r="Z93" s="3"/>
    </row>
    <row r="94" spans="1:26" x14ac:dyDescent="0.2">
      <c r="A94" s="28">
        <f t="shared" ref="A94:A105" si="22">SUM(D94:J94)</f>
        <v>0</v>
      </c>
      <c r="B94" s="108" t="s">
        <v>8</v>
      </c>
      <c r="C94" s="108"/>
      <c r="D94" s="28"/>
      <c r="E94" s="30"/>
      <c r="F94" s="28"/>
      <c r="G94" s="30"/>
      <c r="H94" s="28"/>
      <c r="I94" s="30"/>
      <c r="J94" s="28"/>
      <c r="K94" s="28"/>
      <c r="L94" s="28"/>
      <c r="M94" s="28"/>
      <c r="N94" s="30"/>
      <c r="O94" s="30"/>
      <c r="P94" s="30"/>
      <c r="Q94" s="28"/>
      <c r="R94" s="28"/>
      <c r="S94" s="28"/>
      <c r="T94" s="28"/>
      <c r="U94" s="28"/>
      <c r="V94" s="30"/>
      <c r="W94" s="30"/>
      <c r="X94" s="28"/>
      <c r="Y94" s="28"/>
      <c r="Z94" s="3"/>
    </row>
    <row r="95" spans="1:26" x14ac:dyDescent="0.2">
      <c r="A95" s="28">
        <f t="shared" si="22"/>
        <v>0</v>
      </c>
      <c r="B95" s="108" t="s">
        <v>9</v>
      </c>
      <c r="C95" s="108"/>
      <c r="D95" s="28"/>
      <c r="E95" s="30"/>
      <c r="F95" s="28"/>
      <c r="G95" s="30"/>
      <c r="H95" s="28"/>
      <c r="I95" s="30"/>
      <c r="J95" s="28"/>
      <c r="K95" s="28"/>
      <c r="L95" s="28"/>
      <c r="M95" s="28"/>
      <c r="N95" s="30"/>
      <c r="O95" s="30"/>
      <c r="P95" s="30"/>
      <c r="Q95" s="28"/>
      <c r="R95" s="28"/>
      <c r="S95" s="28"/>
      <c r="T95" s="28"/>
      <c r="U95" s="28"/>
      <c r="V95" s="30"/>
      <c r="W95" s="30"/>
      <c r="X95" s="28"/>
      <c r="Y95" s="28"/>
      <c r="Z95" s="3"/>
    </row>
    <row r="96" spans="1:26" x14ac:dyDescent="0.2">
      <c r="A96" s="28">
        <f t="shared" si="22"/>
        <v>0</v>
      </c>
      <c r="B96" s="108" t="s">
        <v>10</v>
      </c>
      <c r="C96" s="108"/>
      <c r="D96" s="28"/>
      <c r="E96" s="30"/>
      <c r="F96" s="28"/>
      <c r="G96" s="30"/>
      <c r="H96" s="28"/>
      <c r="I96" s="30"/>
      <c r="J96" s="28"/>
      <c r="K96" s="28"/>
      <c r="L96" s="28"/>
      <c r="M96" s="28"/>
      <c r="N96" s="30"/>
      <c r="O96" s="30"/>
      <c r="P96" s="30"/>
      <c r="Q96" s="28"/>
      <c r="R96" s="28"/>
      <c r="S96" s="28"/>
      <c r="T96" s="28"/>
      <c r="U96" s="28"/>
      <c r="V96" s="30"/>
      <c r="W96" s="30"/>
      <c r="X96" s="28"/>
      <c r="Y96" s="28"/>
      <c r="Z96" s="3"/>
    </row>
    <row r="97" spans="1:26" x14ac:dyDescent="0.2">
      <c r="A97" s="28">
        <f t="shared" si="22"/>
        <v>0</v>
      </c>
      <c r="B97" s="108" t="s">
        <v>11</v>
      </c>
      <c r="C97" s="108"/>
      <c r="D97" s="28"/>
      <c r="E97" s="30"/>
      <c r="F97" s="28"/>
      <c r="G97" s="30"/>
      <c r="H97" s="28"/>
      <c r="I97" s="30"/>
      <c r="J97" s="28"/>
      <c r="K97" s="28"/>
      <c r="L97" s="28"/>
      <c r="M97" s="28"/>
      <c r="N97" s="30"/>
      <c r="O97" s="30"/>
      <c r="P97" s="30"/>
      <c r="Q97" s="28"/>
      <c r="R97" s="28"/>
      <c r="S97" s="28"/>
      <c r="T97" s="28"/>
      <c r="U97" s="28"/>
      <c r="V97" s="30"/>
      <c r="W97" s="30"/>
      <c r="X97" s="28"/>
      <c r="Y97" s="28"/>
      <c r="Z97" s="3"/>
    </row>
    <row r="98" spans="1:26" x14ac:dyDescent="0.2">
      <c r="A98" s="28">
        <f t="shared" si="22"/>
        <v>0</v>
      </c>
      <c r="B98" s="108" t="s">
        <v>12</v>
      </c>
      <c r="C98" s="108"/>
      <c r="D98" s="28"/>
      <c r="E98" s="30"/>
      <c r="F98" s="28"/>
      <c r="G98" s="28"/>
      <c r="H98" s="28"/>
      <c r="I98" s="28"/>
      <c r="J98" s="28"/>
      <c r="K98" s="28"/>
      <c r="L98" s="28"/>
      <c r="M98" s="28"/>
      <c r="N98" s="30"/>
      <c r="O98" s="30"/>
      <c r="P98" s="30"/>
      <c r="Q98" s="28"/>
      <c r="R98" s="28"/>
      <c r="S98" s="28"/>
      <c r="T98" s="28"/>
      <c r="U98" s="28"/>
      <c r="V98" s="30"/>
      <c r="W98" s="30"/>
      <c r="X98" s="28"/>
      <c r="Y98" s="28"/>
      <c r="Z98" s="3"/>
    </row>
    <row r="99" spans="1:26" x14ac:dyDescent="0.2">
      <c r="A99" s="28">
        <f t="shared" si="22"/>
        <v>1358</v>
      </c>
      <c r="B99" s="108" t="s">
        <v>13</v>
      </c>
      <c r="C99" s="108"/>
      <c r="D99" s="40">
        <v>330</v>
      </c>
      <c r="E99" s="41">
        <v>60</v>
      </c>
      <c r="F99" s="40">
        <v>330</v>
      </c>
      <c r="G99" s="40">
        <v>68</v>
      </c>
      <c r="H99" s="40">
        <v>330</v>
      </c>
      <c r="I99" s="40">
        <v>60</v>
      </c>
      <c r="J99" s="40">
        <v>180</v>
      </c>
      <c r="K99" s="40"/>
      <c r="L99" s="40"/>
      <c r="M99" s="40">
        <v>1070</v>
      </c>
      <c r="N99" s="41">
        <v>390</v>
      </c>
      <c r="O99" s="41">
        <v>150</v>
      </c>
      <c r="P99" s="41">
        <v>240</v>
      </c>
      <c r="Q99" s="40"/>
      <c r="R99" s="40">
        <v>405</v>
      </c>
      <c r="S99" s="40">
        <v>433</v>
      </c>
      <c r="T99" s="40">
        <v>153</v>
      </c>
      <c r="U99" s="40">
        <v>30</v>
      </c>
      <c r="V99" s="41"/>
      <c r="W99" s="41"/>
      <c r="X99" s="40">
        <v>368</v>
      </c>
      <c r="Y99" s="42">
        <v>22</v>
      </c>
      <c r="Z99" s="43"/>
    </row>
    <row r="100" spans="1:26" x14ac:dyDescent="0.2">
      <c r="A100" s="28">
        <f t="shared" si="22"/>
        <v>1406</v>
      </c>
      <c r="B100" s="108" t="s">
        <v>14</v>
      </c>
      <c r="C100" s="108"/>
      <c r="D100" s="44">
        <v>340</v>
      </c>
      <c r="E100" s="44">
        <v>62</v>
      </c>
      <c r="F100" s="44">
        <v>340</v>
      </c>
      <c r="G100" s="44">
        <v>70</v>
      </c>
      <c r="H100" s="44">
        <v>340</v>
      </c>
      <c r="I100" s="44">
        <v>62</v>
      </c>
      <c r="J100" s="44">
        <v>192</v>
      </c>
      <c r="K100" s="44"/>
      <c r="L100" s="44"/>
      <c r="M100" s="44">
        <v>1212</v>
      </c>
      <c r="N100" s="44">
        <v>399</v>
      </c>
      <c r="O100" s="44">
        <v>154</v>
      </c>
      <c r="P100" s="44">
        <v>245</v>
      </c>
      <c r="Q100" s="44"/>
      <c r="R100" s="44">
        <v>420</v>
      </c>
      <c r="S100" s="44">
        <v>434</v>
      </c>
      <c r="T100" s="44">
        <v>160</v>
      </c>
      <c r="U100" s="44">
        <v>31</v>
      </c>
      <c r="V100" s="44"/>
      <c r="W100" s="44"/>
      <c r="X100" s="44">
        <v>372</v>
      </c>
      <c r="Y100" s="45"/>
      <c r="Z100" s="46"/>
    </row>
    <row r="101" spans="1:26" x14ac:dyDescent="0.2">
      <c r="A101" s="28">
        <f t="shared" si="22"/>
        <v>1217</v>
      </c>
      <c r="B101" s="108" t="s">
        <v>15</v>
      </c>
      <c r="C101" s="108"/>
      <c r="D101" s="74">
        <v>341</v>
      </c>
      <c r="E101" s="74">
        <v>62</v>
      </c>
      <c r="F101" s="74">
        <v>341</v>
      </c>
      <c r="G101" s="74">
        <v>70</v>
      </c>
      <c r="H101" s="74">
        <v>341</v>
      </c>
      <c r="I101" s="74">
        <v>62</v>
      </c>
      <c r="J101" s="74"/>
      <c r="K101" s="74"/>
      <c r="L101" s="74"/>
      <c r="M101" s="74"/>
      <c r="N101" s="74"/>
      <c r="O101" s="74">
        <v>155</v>
      </c>
      <c r="P101" s="74">
        <v>248</v>
      </c>
      <c r="Q101" s="74"/>
      <c r="R101" s="74">
        <v>431</v>
      </c>
      <c r="S101" s="74">
        <v>497</v>
      </c>
      <c r="T101" s="74">
        <v>184</v>
      </c>
      <c r="U101" s="74">
        <v>31</v>
      </c>
      <c r="V101" s="74"/>
      <c r="W101" s="74"/>
      <c r="X101" s="74">
        <v>372</v>
      </c>
      <c r="Y101" s="76">
        <v>34</v>
      </c>
      <c r="Z101" s="77"/>
    </row>
    <row r="102" spans="1:26" x14ac:dyDescent="0.2">
      <c r="A102" s="28">
        <f t="shared" si="22"/>
        <v>1178</v>
      </c>
      <c r="B102" s="108" t="s">
        <v>16</v>
      </c>
      <c r="C102" s="108"/>
      <c r="D102" s="75">
        <v>330</v>
      </c>
      <c r="E102" s="74">
        <v>60</v>
      </c>
      <c r="F102" s="74">
        <v>330</v>
      </c>
      <c r="G102" s="74">
        <v>68</v>
      </c>
      <c r="H102" s="74">
        <v>330</v>
      </c>
      <c r="I102" s="74">
        <v>60</v>
      </c>
      <c r="J102" s="74"/>
      <c r="K102" s="74"/>
      <c r="L102" s="74"/>
      <c r="M102" s="74"/>
      <c r="N102" s="74"/>
      <c r="O102" s="74">
        <v>150</v>
      </c>
      <c r="P102" s="74">
        <v>240</v>
      </c>
      <c r="Q102" s="74"/>
      <c r="R102" s="74">
        <v>399</v>
      </c>
      <c r="S102" s="74">
        <v>394</v>
      </c>
      <c r="T102" s="74">
        <v>167</v>
      </c>
      <c r="U102" s="74">
        <v>30</v>
      </c>
      <c r="V102" s="74"/>
      <c r="W102" s="74"/>
      <c r="X102" s="74">
        <v>356</v>
      </c>
      <c r="Y102" s="76">
        <v>22</v>
      </c>
      <c r="Z102" s="77"/>
    </row>
    <row r="103" spans="1:26" x14ac:dyDescent="0.2">
      <c r="A103" s="28">
        <f t="shared" si="22"/>
        <v>0</v>
      </c>
      <c r="B103" s="108" t="s">
        <v>17</v>
      </c>
      <c r="C103" s="108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"/>
    </row>
    <row r="104" spans="1:26" x14ac:dyDescent="0.2">
      <c r="A104" s="28">
        <f t="shared" si="22"/>
        <v>0</v>
      </c>
      <c r="B104" s="108" t="s">
        <v>18</v>
      </c>
      <c r="C104" s="108"/>
      <c r="D104" s="27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"/>
    </row>
    <row r="105" spans="1:26" x14ac:dyDescent="0.2">
      <c r="A105" s="28">
        <f t="shared" si="22"/>
        <v>0</v>
      </c>
      <c r="B105" s="108" t="s">
        <v>19</v>
      </c>
      <c r="C105" s="108"/>
      <c r="D105" s="27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"/>
    </row>
    <row r="106" spans="1:26" x14ac:dyDescent="0.2">
      <c r="A106" s="28">
        <f>AVERAGE(A94:A105)</f>
        <v>429.91666666666669</v>
      </c>
      <c r="B106" s="7" t="s">
        <v>23</v>
      </c>
      <c r="C106" s="28"/>
      <c r="D106" s="28">
        <f t="shared" ref="D106:N106" si="23">SUM(D94:D105)</f>
        <v>1341</v>
      </c>
      <c r="E106" s="28">
        <f t="shared" si="23"/>
        <v>244</v>
      </c>
      <c r="F106" s="28">
        <f t="shared" si="23"/>
        <v>1341</v>
      </c>
      <c r="G106" s="28">
        <f t="shared" si="23"/>
        <v>276</v>
      </c>
      <c r="H106" s="28">
        <f t="shared" si="23"/>
        <v>1341</v>
      </c>
      <c r="I106" s="28">
        <f t="shared" si="23"/>
        <v>244</v>
      </c>
      <c r="J106" s="28">
        <f t="shared" si="23"/>
        <v>372</v>
      </c>
      <c r="K106" s="28">
        <f t="shared" si="23"/>
        <v>0</v>
      </c>
      <c r="L106" s="28">
        <f t="shared" si="23"/>
        <v>0</v>
      </c>
      <c r="M106" s="28">
        <f t="shared" si="23"/>
        <v>2282</v>
      </c>
      <c r="N106" s="28">
        <f t="shared" si="23"/>
        <v>789</v>
      </c>
      <c r="O106" s="28">
        <f>SUM(O94:O105)</f>
        <v>609</v>
      </c>
      <c r="P106" s="28">
        <f>SUM(P94:P105)</f>
        <v>973</v>
      </c>
      <c r="Q106" s="28">
        <f t="shared" ref="Q106:S106" si="24">SUM(Q94:Q105)</f>
        <v>0</v>
      </c>
      <c r="R106" s="28">
        <f t="shared" si="24"/>
        <v>1655</v>
      </c>
      <c r="S106" s="28">
        <f t="shared" si="24"/>
        <v>1758</v>
      </c>
      <c r="T106" s="28">
        <f>SUM(T94:T105)</f>
        <v>664</v>
      </c>
      <c r="U106" s="28">
        <f t="shared" ref="U106:W106" si="25">SUM(U94:U105)</f>
        <v>122</v>
      </c>
      <c r="V106" s="28">
        <f t="shared" si="25"/>
        <v>0</v>
      </c>
      <c r="W106" s="28">
        <f t="shared" si="25"/>
        <v>0</v>
      </c>
      <c r="X106" s="28">
        <f>SUM(X94:X105)</f>
        <v>1468</v>
      </c>
      <c r="Y106" s="28">
        <f t="shared" ref="Y106" si="26">SUM(Y94:Y105)</f>
        <v>78</v>
      </c>
      <c r="Z106" s="3">
        <f>SUM(Z94:Z105)</f>
        <v>0</v>
      </c>
    </row>
    <row r="107" spans="1:26" x14ac:dyDescent="0.2">
      <c r="A107" s="28">
        <f>SUM(A94:A105)</f>
        <v>5159</v>
      </c>
      <c r="B107" s="7" t="s">
        <v>2</v>
      </c>
      <c r="C107" s="28">
        <f>SUM(D106:I106,Q106:Y106)</f>
        <v>10532</v>
      </c>
      <c r="D107" s="28" t="s">
        <v>6</v>
      </c>
      <c r="E107" s="108"/>
      <c r="F107" s="108"/>
      <c r="G107" s="28">
        <f>SUM(M106:N106)</f>
        <v>3071</v>
      </c>
      <c r="H107" s="108" t="s">
        <v>21</v>
      </c>
      <c r="I107" s="108"/>
      <c r="J107" s="27"/>
      <c r="K107" s="109" t="s">
        <v>2</v>
      </c>
      <c r="L107" s="109"/>
      <c r="M107" s="109"/>
      <c r="N107" s="109"/>
      <c r="O107" s="109">
        <f>SUM(R106:Y106,D106:L106)</f>
        <v>10904</v>
      </c>
      <c r="P107" s="109"/>
      <c r="Q107" s="108"/>
      <c r="R107" s="108"/>
      <c r="S107" s="108"/>
      <c r="T107" s="27"/>
      <c r="U107" s="28"/>
      <c r="V107" s="30"/>
      <c r="W107" s="30"/>
      <c r="X107" s="28"/>
      <c r="Y107" s="28"/>
      <c r="Z107" s="3"/>
    </row>
    <row r="109" spans="1:26" x14ac:dyDescent="0.2">
      <c r="A109" s="111" t="s">
        <v>46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</row>
    <row r="110" spans="1:26" ht="25.5" x14ac:dyDescent="0.2">
      <c r="A110" s="110" t="s">
        <v>22</v>
      </c>
      <c r="B110" s="110" t="s">
        <v>23</v>
      </c>
      <c r="C110" s="110"/>
      <c r="D110" s="110" t="s">
        <v>24</v>
      </c>
      <c r="E110" s="112" t="s">
        <v>35</v>
      </c>
      <c r="F110" s="110" t="s">
        <v>25</v>
      </c>
      <c r="G110" s="110" t="s">
        <v>26</v>
      </c>
      <c r="H110" s="110" t="s">
        <v>27</v>
      </c>
      <c r="I110" s="110" t="s">
        <v>28</v>
      </c>
      <c r="J110" s="110" t="s">
        <v>3</v>
      </c>
      <c r="K110" s="110" t="s">
        <v>4</v>
      </c>
      <c r="L110" s="110" t="s">
        <v>7</v>
      </c>
      <c r="M110" s="110" t="s">
        <v>37</v>
      </c>
      <c r="N110" s="110" t="s">
        <v>38</v>
      </c>
      <c r="O110" s="110" t="s">
        <v>0</v>
      </c>
      <c r="P110" s="110" t="s">
        <v>1</v>
      </c>
      <c r="Q110" s="110" t="s">
        <v>5</v>
      </c>
      <c r="R110" s="110" t="s">
        <v>36</v>
      </c>
      <c r="S110" s="110" t="s">
        <v>29</v>
      </c>
      <c r="T110" s="1" t="s">
        <v>39</v>
      </c>
      <c r="U110" s="110" t="s">
        <v>30</v>
      </c>
      <c r="V110" s="110" t="s">
        <v>31</v>
      </c>
      <c r="W110" s="110" t="s">
        <v>32</v>
      </c>
      <c r="X110" s="110" t="s">
        <v>33</v>
      </c>
      <c r="Y110" s="110" t="s">
        <v>34</v>
      </c>
      <c r="Z110" s="2" t="s">
        <v>40</v>
      </c>
    </row>
    <row r="111" spans="1:26" x14ac:dyDescent="0.2">
      <c r="A111" s="110"/>
      <c r="B111" s="110"/>
      <c r="C111" s="110"/>
      <c r="D111" s="110"/>
      <c r="E111" s="112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"/>
      <c r="U111" s="110"/>
      <c r="V111" s="110"/>
      <c r="W111" s="110"/>
      <c r="X111" s="110"/>
      <c r="Y111" s="110"/>
      <c r="Z111" s="3"/>
    </row>
    <row r="112" spans="1:26" x14ac:dyDescent="0.2">
      <c r="A112" s="4">
        <f t="shared" ref="A112:A123" si="27">SUM(D112:J112)</f>
        <v>0</v>
      </c>
      <c r="B112" s="108" t="s">
        <v>8</v>
      </c>
      <c r="C112" s="108"/>
      <c r="D112" s="4"/>
      <c r="E112" s="5"/>
      <c r="F112" s="4"/>
      <c r="G112" s="5"/>
      <c r="H112" s="4"/>
      <c r="I112" s="5"/>
      <c r="J112" s="4"/>
      <c r="K112" s="4"/>
      <c r="L112" s="4"/>
      <c r="M112" s="4"/>
      <c r="N112" s="5"/>
      <c r="O112" s="5"/>
      <c r="P112" s="5"/>
      <c r="Q112" s="4"/>
      <c r="R112" s="4"/>
      <c r="S112" s="4"/>
      <c r="T112" s="4"/>
      <c r="U112" s="4"/>
      <c r="V112" s="5"/>
      <c r="W112" s="5"/>
      <c r="X112" s="4"/>
      <c r="Y112" s="4"/>
      <c r="Z112" s="3"/>
    </row>
    <row r="113" spans="1:26" x14ac:dyDescent="0.2">
      <c r="A113" s="4">
        <f t="shared" si="27"/>
        <v>0</v>
      </c>
      <c r="B113" s="108" t="s">
        <v>9</v>
      </c>
      <c r="C113" s="108"/>
      <c r="D113" s="4"/>
      <c r="E113" s="5"/>
      <c r="F113" s="4"/>
      <c r="G113" s="5"/>
      <c r="H113" s="4"/>
      <c r="I113" s="5"/>
      <c r="J113" s="4"/>
      <c r="K113" s="4"/>
      <c r="L113" s="4"/>
      <c r="M113" s="4"/>
      <c r="N113" s="5"/>
      <c r="O113" s="5"/>
      <c r="P113" s="5"/>
      <c r="Q113" s="4"/>
      <c r="R113" s="4"/>
      <c r="S113" s="4"/>
      <c r="T113" s="4"/>
      <c r="U113" s="4"/>
      <c r="V113" s="5"/>
      <c r="W113" s="5"/>
      <c r="X113" s="4"/>
      <c r="Y113" s="4"/>
      <c r="Z113" s="3"/>
    </row>
    <row r="114" spans="1:26" x14ac:dyDescent="0.2">
      <c r="A114" s="4">
        <f t="shared" si="27"/>
        <v>0</v>
      </c>
      <c r="B114" s="108" t="s">
        <v>10</v>
      </c>
      <c r="C114" s="108"/>
      <c r="D114" s="4"/>
      <c r="E114" s="5"/>
      <c r="F114" s="4"/>
      <c r="G114" s="5"/>
      <c r="H114" s="4"/>
      <c r="I114" s="5"/>
      <c r="J114" s="4"/>
      <c r="K114" s="4"/>
      <c r="L114" s="4"/>
      <c r="M114" s="4"/>
      <c r="N114" s="5"/>
      <c r="O114" s="5"/>
      <c r="P114" s="5"/>
      <c r="Q114" s="4"/>
      <c r="R114" s="4"/>
      <c r="S114" s="4"/>
      <c r="T114" s="4"/>
      <c r="U114" s="4"/>
      <c r="V114" s="5"/>
      <c r="W114" s="5"/>
      <c r="X114" s="4"/>
      <c r="Y114" s="4"/>
      <c r="Z114" s="3"/>
    </row>
    <row r="115" spans="1:26" x14ac:dyDescent="0.2">
      <c r="A115" s="4">
        <f t="shared" si="27"/>
        <v>510</v>
      </c>
      <c r="B115" s="108" t="s">
        <v>11</v>
      </c>
      <c r="C115" s="108"/>
      <c r="D115" s="4">
        <v>100</v>
      </c>
      <c r="E115" s="5">
        <v>70</v>
      </c>
      <c r="F115" s="4">
        <v>70</v>
      </c>
      <c r="G115" s="5">
        <v>100</v>
      </c>
      <c r="H115" s="4">
        <v>50</v>
      </c>
      <c r="I115" s="5">
        <v>60</v>
      </c>
      <c r="J115" s="4">
        <v>60</v>
      </c>
      <c r="K115" s="4">
        <v>100</v>
      </c>
      <c r="L115" s="4">
        <v>50</v>
      </c>
      <c r="M115" s="4">
        <v>100</v>
      </c>
      <c r="N115" s="5">
        <v>140</v>
      </c>
      <c r="O115" s="5">
        <v>100</v>
      </c>
      <c r="P115" s="5">
        <v>120</v>
      </c>
      <c r="Q115" s="4">
        <v>80</v>
      </c>
      <c r="R115" s="4"/>
      <c r="S115" s="4">
        <v>500</v>
      </c>
      <c r="T115" s="4">
        <v>100</v>
      </c>
      <c r="U115" s="4">
        <v>3</v>
      </c>
      <c r="V115" s="5">
        <v>150</v>
      </c>
      <c r="W115" s="5">
        <v>100</v>
      </c>
      <c r="X115" s="4">
        <v>40</v>
      </c>
      <c r="Y115" s="4">
        <v>50</v>
      </c>
      <c r="Z115" s="3">
        <v>10</v>
      </c>
    </row>
    <row r="116" spans="1:26" ht="15" x14ac:dyDescent="0.2">
      <c r="A116" s="4">
        <f t="shared" si="27"/>
        <v>750</v>
      </c>
      <c r="B116" s="108" t="s">
        <v>12</v>
      </c>
      <c r="C116" s="108"/>
      <c r="D116" s="25">
        <v>150</v>
      </c>
      <c r="E116" s="26">
        <v>100</v>
      </c>
      <c r="F116" s="25">
        <v>100</v>
      </c>
      <c r="G116" s="25">
        <v>100</v>
      </c>
      <c r="H116" s="25">
        <v>100</v>
      </c>
      <c r="I116" s="25">
        <v>100</v>
      </c>
      <c r="J116" s="25">
        <v>100</v>
      </c>
      <c r="K116" s="25">
        <v>150</v>
      </c>
      <c r="L116" s="25">
        <v>100</v>
      </c>
      <c r="M116" s="25">
        <v>150</v>
      </c>
      <c r="N116" s="26">
        <v>200</v>
      </c>
      <c r="O116" s="26">
        <v>200</v>
      </c>
      <c r="P116" s="26">
        <v>150</v>
      </c>
      <c r="Q116" s="25">
        <v>100</v>
      </c>
      <c r="R116" s="25"/>
      <c r="S116" s="25">
        <v>500</v>
      </c>
      <c r="T116" s="25">
        <v>150</v>
      </c>
      <c r="U116" s="25">
        <v>5</v>
      </c>
      <c r="V116" s="26">
        <v>200</v>
      </c>
      <c r="W116" s="26">
        <v>150</v>
      </c>
      <c r="X116" s="25">
        <v>60</v>
      </c>
      <c r="Y116" s="25">
        <v>200</v>
      </c>
      <c r="Z116" s="24">
        <v>75</v>
      </c>
    </row>
    <row r="117" spans="1:26" x14ac:dyDescent="0.2">
      <c r="A117" s="4">
        <f t="shared" si="27"/>
        <v>750</v>
      </c>
      <c r="B117" s="108" t="s">
        <v>13</v>
      </c>
      <c r="C117" s="108"/>
      <c r="D117" s="34">
        <v>150</v>
      </c>
      <c r="E117" s="35">
        <v>100</v>
      </c>
      <c r="F117" s="34">
        <v>100</v>
      </c>
      <c r="G117" s="34">
        <v>100</v>
      </c>
      <c r="H117" s="34">
        <v>100</v>
      </c>
      <c r="I117" s="34">
        <v>100</v>
      </c>
      <c r="J117" s="34">
        <v>100</v>
      </c>
      <c r="K117" s="34">
        <v>150</v>
      </c>
      <c r="L117" s="34">
        <v>100</v>
      </c>
      <c r="M117" s="34">
        <v>150</v>
      </c>
      <c r="N117" s="35">
        <v>200</v>
      </c>
      <c r="O117" s="35">
        <v>200</v>
      </c>
      <c r="P117" s="35">
        <v>150</v>
      </c>
      <c r="Q117" s="34">
        <v>100</v>
      </c>
      <c r="R117" s="34"/>
      <c r="S117" s="34">
        <v>500</v>
      </c>
      <c r="T117" s="34">
        <v>150</v>
      </c>
      <c r="U117" s="34">
        <v>5</v>
      </c>
      <c r="V117" s="35">
        <v>200</v>
      </c>
      <c r="W117" s="35">
        <v>150</v>
      </c>
      <c r="X117" s="34">
        <v>60</v>
      </c>
      <c r="Y117" s="34">
        <v>200</v>
      </c>
      <c r="Z117" s="36">
        <v>75</v>
      </c>
    </row>
    <row r="118" spans="1:26" ht="15" x14ac:dyDescent="0.2">
      <c r="A118" s="4">
        <f t="shared" si="27"/>
        <v>900</v>
      </c>
      <c r="B118" s="108" t="s">
        <v>14</v>
      </c>
      <c r="C118" s="108"/>
      <c r="D118" s="56">
        <v>150</v>
      </c>
      <c r="E118" s="56">
        <v>150</v>
      </c>
      <c r="F118" s="56">
        <v>150</v>
      </c>
      <c r="G118" s="56">
        <v>100</v>
      </c>
      <c r="H118" s="56">
        <v>100</v>
      </c>
      <c r="I118" s="56">
        <v>100</v>
      </c>
      <c r="J118" s="56">
        <v>150</v>
      </c>
      <c r="K118" s="56">
        <v>200</v>
      </c>
      <c r="L118" s="56">
        <v>150</v>
      </c>
      <c r="M118" s="56">
        <v>200</v>
      </c>
      <c r="N118" s="56">
        <v>250</v>
      </c>
      <c r="O118" s="56">
        <v>200</v>
      </c>
      <c r="P118" s="56">
        <v>200</v>
      </c>
      <c r="Q118" s="56">
        <v>150</v>
      </c>
      <c r="R118" s="56"/>
      <c r="S118" s="56">
        <v>500</v>
      </c>
      <c r="T118" s="56">
        <v>200</v>
      </c>
      <c r="U118" s="56">
        <v>5</v>
      </c>
      <c r="V118" s="56">
        <v>250</v>
      </c>
      <c r="W118" s="56">
        <v>200</v>
      </c>
      <c r="X118" s="56">
        <v>80</v>
      </c>
      <c r="Y118" s="56">
        <v>200</v>
      </c>
      <c r="Z118" s="55">
        <v>75</v>
      </c>
    </row>
    <row r="119" spans="1:26" ht="15" x14ac:dyDescent="0.2">
      <c r="A119" s="4">
        <f t="shared" si="27"/>
        <v>1200</v>
      </c>
      <c r="B119" s="108" t="s">
        <v>15</v>
      </c>
      <c r="C119" s="108"/>
      <c r="D119" s="60">
        <v>150</v>
      </c>
      <c r="E119" s="60">
        <v>200</v>
      </c>
      <c r="F119" s="60">
        <v>200</v>
      </c>
      <c r="G119" s="60">
        <v>150</v>
      </c>
      <c r="H119" s="60">
        <v>200</v>
      </c>
      <c r="I119" s="60">
        <v>100</v>
      </c>
      <c r="J119" s="60">
        <v>200</v>
      </c>
      <c r="K119" s="60">
        <v>150</v>
      </c>
      <c r="L119" s="60">
        <v>200</v>
      </c>
      <c r="M119" s="60">
        <v>200</v>
      </c>
      <c r="N119" s="60">
        <v>250</v>
      </c>
      <c r="O119" s="60">
        <v>200</v>
      </c>
      <c r="P119" s="60">
        <v>200</v>
      </c>
      <c r="Q119" s="60">
        <v>200</v>
      </c>
      <c r="R119" s="60"/>
      <c r="S119" s="60">
        <v>500</v>
      </c>
      <c r="T119" s="60">
        <v>250</v>
      </c>
      <c r="U119" s="60">
        <v>5</v>
      </c>
      <c r="V119" s="60">
        <v>250</v>
      </c>
      <c r="W119" s="60"/>
      <c r="X119" s="60"/>
      <c r="Y119" s="60"/>
      <c r="Z119" s="59"/>
    </row>
    <row r="120" spans="1:26" ht="15" x14ac:dyDescent="0.2">
      <c r="A120" s="4">
        <f t="shared" si="27"/>
        <v>1000</v>
      </c>
      <c r="B120" s="108" t="s">
        <v>16</v>
      </c>
      <c r="C120" s="108"/>
      <c r="D120" s="72">
        <v>200</v>
      </c>
      <c r="E120" s="71">
        <v>150</v>
      </c>
      <c r="F120" s="71">
        <v>150</v>
      </c>
      <c r="G120" s="71">
        <v>150</v>
      </c>
      <c r="H120" s="71">
        <v>150</v>
      </c>
      <c r="I120" s="71">
        <v>100</v>
      </c>
      <c r="J120" s="71">
        <v>100</v>
      </c>
      <c r="K120" s="71">
        <v>150</v>
      </c>
      <c r="L120" s="71">
        <v>100</v>
      </c>
      <c r="M120" s="71">
        <v>200</v>
      </c>
      <c r="N120" s="71">
        <v>200</v>
      </c>
      <c r="O120" s="71">
        <v>200</v>
      </c>
      <c r="P120" s="71">
        <v>200</v>
      </c>
      <c r="Q120" s="71">
        <v>200</v>
      </c>
      <c r="R120" s="71"/>
      <c r="S120" s="71">
        <v>1000</v>
      </c>
      <c r="T120" s="71">
        <v>200</v>
      </c>
      <c r="U120" s="71">
        <v>10</v>
      </c>
      <c r="V120" s="71">
        <v>200</v>
      </c>
      <c r="W120" s="71">
        <v>200</v>
      </c>
      <c r="X120" s="71">
        <v>100</v>
      </c>
      <c r="Y120" s="71">
        <v>200</v>
      </c>
      <c r="Z120" s="70">
        <v>75</v>
      </c>
    </row>
    <row r="121" spans="1:26" ht="15" x14ac:dyDescent="0.2">
      <c r="A121" s="4">
        <f t="shared" si="27"/>
        <v>900</v>
      </c>
      <c r="B121" s="108" t="s">
        <v>17</v>
      </c>
      <c r="C121" s="108"/>
      <c r="D121" s="87">
        <v>150</v>
      </c>
      <c r="E121" s="87">
        <v>150</v>
      </c>
      <c r="F121" s="87">
        <v>150</v>
      </c>
      <c r="G121" s="87">
        <v>100</v>
      </c>
      <c r="H121" s="87">
        <v>100</v>
      </c>
      <c r="I121" s="87">
        <v>100</v>
      </c>
      <c r="J121" s="87">
        <v>150</v>
      </c>
      <c r="K121" s="87">
        <v>200</v>
      </c>
      <c r="L121" s="87">
        <v>150</v>
      </c>
      <c r="M121" s="87">
        <v>200</v>
      </c>
      <c r="N121" s="87">
        <v>250</v>
      </c>
      <c r="O121" s="87">
        <v>200</v>
      </c>
      <c r="P121" s="87">
        <v>200</v>
      </c>
      <c r="Q121" s="87">
        <v>150</v>
      </c>
      <c r="R121" s="87"/>
      <c r="S121" s="87">
        <v>500</v>
      </c>
      <c r="T121" s="87">
        <v>200</v>
      </c>
      <c r="U121" s="87">
        <v>5</v>
      </c>
      <c r="V121" s="87">
        <v>250</v>
      </c>
      <c r="W121" s="87">
        <v>200</v>
      </c>
      <c r="X121" s="87">
        <v>80</v>
      </c>
      <c r="Y121" s="87">
        <v>200</v>
      </c>
      <c r="Z121" s="86">
        <v>75</v>
      </c>
    </row>
    <row r="122" spans="1:26" ht="15" x14ac:dyDescent="0.2">
      <c r="A122" s="4">
        <f t="shared" si="27"/>
        <v>750</v>
      </c>
      <c r="B122" s="108" t="s">
        <v>18</v>
      </c>
      <c r="C122" s="108"/>
      <c r="D122" s="97">
        <v>150</v>
      </c>
      <c r="E122" s="96">
        <v>100</v>
      </c>
      <c r="F122" s="96">
        <v>100</v>
      </c>
      <c r="G122" s="96">
        <v>100</v>
      </c>
      <c r="H122" s="96">
        <v>100</v>
      </c>
      <c r="I122" s="96">
        <v>100</v>
      </c>
      <c r="J122" s="96">
        <v>100</v>
      </c>
      <c r="K122" s="96">
        <v>150</v>
      </c>
      <c r="L122" s="96">
        <v>100</v>
      </c>
      <c r="M122" s="96">
        <v>200</v>
      </c>
      <c r="N122" s="96">
        <v>250</v>
      </c>
      <c r="O122" s="96">
        <v>200</v>
      </c>
      <c r="P122" s="96">
        <v>200</v>
      </c>
      <c r="Q122" s="96">
        <v>100</v>
      </c>
      <c r="R122" s="96"/>
      <c r="S122" s="96">
        <v>500</v>
      </c>
      <c r="T122" s="96">
        <v>150</v>
      </c>
      <c r="U122" s="96">
        <v>5</v>
      </c>
      <c r="V122" s="96">
        <v>200</v>
      </c>
      <c r="W122" s="96">
        <v>150</v>
      </c>
      <c r="X122" s="96">
        <v>60</v>
      </c>
      <c r="Y122" s="96">
        <v>200</v>
      </c>
      <c r="Z122" s="95">
        <v>75</v>
      </c>
    </row>
    <row r="123" spans="1:26" ht="15" x14ac:dyDescent="0.2">
      <c r="A123" s="4">
        <f t="shared" si="27"/>
        <v>750</v>
      </c>
      <c r="B123" s="108" t="s">
        <v>19</v>
      </c>
      <c r="C123" s="108"/>
      <c r="D123" s="103">
        <v>150</v>
      </c>
      <c r="E123" s="102">
        <v>100</v>
      </c>
      <c r="F123" s="102">
        <v>100</v>
      </c>
      <c r="G123" s="102">
        <v>100</v>
      </c>
      <c r="H123" s="102">
        <v>100</v>
      </c>
      <c r="I123" s="102">
        <v>100</v>
      </c>
      <c r="J123" s="102">
        <v>100</v>
      </c>
      <c r="K123" s="102">
        <v>100</v>
      </c>
      <c r="L123" s="102">
        <v>100</v>
      </c>
      <c r="M123" s="102">
        <v>200</v>
      </c>
      <c r="N123" s="102">
        <v>250</v>
      </c>
      <c r="O123" s="102">
        <v>200</v>
      </c>
      <c r="P123" s="102">
        <v>200</v>
      </c>
      <c r="Q123" s="102">
        <v>100</v>
      </c>
      <c r="R123" s="102"/>
      <c r="S123" s="102">
        <v>500</v>
      </c>
      <c r="T123" s="102">
        <v>150</v>
      </c>
      <c r="U123" s="102">
        <v>5</v>
      </c>
      <c r="V123" s="102">
        <v>200</v>
      </c>
      <c r="W123" s="102">
        <v>150</v>
      </c>
      <c r="X123" s="102">
        <v>60</v>
      </c>
      <c r="Y123" s="102">
        <v>200</v>
      </c>
      <c r="Z123" s="101">
        <v>75</v>
      </c>
    </row>
    <row r="124" spans="1:26" x14ac:dyDescent="0.2">
      <c r="A124" s="4">
        <f>AVERAGE(A112:A123)</f>
        <v>625.83333333333337</v>
      </c>
      <c r="B124" s="7" t="s">
        <v>23</v>
      </c>
      <c r="C124" s="4"/>
      <c r="D124" s="4">
        <f t="shared" ref="D124:N124" si="28">SUM(D112:D123)</f>
        <v>1350</v>
      </c>
      <c r="E124" s="4">
        <f t="shared" si="28"/>
        <v>1120</v>
      </c>
      <c r="F124" s="4">
        <f t="shared" si="28"/>
        <v>1120</v>
      </c>
      <c r="G124" s="4">
        <f t="shared" si="28"/>
        <v>1000</v>
      </c>
      <c r="H124" s="4">
        <f t="shared" si="28"/>
        <v>1000</v>
      </c>
      <c r="I124" s="4">
        <f t="shared" si="28"/>
        <v>860</v>
      </c>
      <c r="J124" s="4">
        <f t="shared" si="28"/>
        <v>1060</v>
      </c>
      <c r="K124" s="4">
        <f t="shared" si="28"/>
        <v>1350</v>
      </c>
      <c r="L124" s="4">
        <f t="shared" si="28"/>
        <v>1050</v>
      </c>
      <c r="M124" s="4">
        <f t="shared" si="28"/>
        <v>1600</v>
      </c>
      <c r="N124" s="4">
        <f t="shared" si="28"/>
        <v>1990</v>
      </c>
      <c r="O124" s="4">
        <f>SUM(O112:O123)</f>
        <v>1700</v>
      </c>
      <c r="P124" s="4">
        <f>SUM(P112:P123)</f>
        <v>1620</v>
      </c>
      <c r="Q124" s="4">
        <f t="shared" ref="Q124:S124" si="29">SUM(Q112:Q123)</f>
        <v>1180</v>
      </c>
      <c r="R124" s="4">
        <f t="shared" si="29"/>
        <v>0</v>
      </c>
      <c r="S124" s="4">
        <f t="shared" si="29"/>
        <v>5000</v>
      </c>
      <c r="T124" s="4">
        <f>SUM(T112:T123)</f>
        <v>1550</v>
      </c>
      <c r="U124" s="4">
        <f t="shared" ref="U124:W124" si="30">SUM(U112:U123)</f>
        <v>48</v>
      </c>
      <c r="V124" s="4">
        <f t="shared" si="30"/>
        <v>1900</v>
      </c>
      <c r="W124" s="4">
        <f t="shared" si="30"/>
        <v>1300</v>
      </c>
      <c r="X124" s="4">
        <f>SUM(X112:X123)</f>
        <v>540</v>
      </c>
      <c r="Y124" s="4">
        <f t="shared" ref="Y124" si="31">SUM(Y112:Y123)</f>
        <v>1450</v>
      </c>
      <c r="Z124" s="3">
        <f>SUM(Z112:Z123)</f>
        <v>535</v>
      </c>
    </row>
    <row r="125" spans="1:26" x14ac:dyDescent="0.2">
      <c r="A125" s="4">
        <f>SUM(A112:A123)</f>
        <v>7510</v>
      </c>
      <c r="B125" s="7" t="s">
        <v>2</v>
      </c>
      <c r="C125" s="4">
        <f>SUM(D124:I124,Q124:Y124)</f>
        <v>19418</v>
      </c>
      <c r="D125" s="4" t="s">
        <v>6</v>
      </c>
      <c r="E125" s="108"/>
      <c r="F125" s="108"/>
      <c r="G125" s="4">
        <f>SUM(M124:N124)</f>
        <v>3590</v>
      </c>
      <c r="H125" s="108" t="s">
        <v>21</v>
      </c>
      <c r="I125" s="108"/>
      <c r="J125" s="6"/>
      <c r="K125" s="109" t="s">
        <v>2</v>
      </c>
      <c r="L125" s="109"/>
      <c r="M125" s="109"/>
      <c r="N125" s="109"/>
      <c r="O125" s="109">
        <f>SUM(R124:Y124,D124:L124)</f>
        <v>21698</v>
      </c>
      <c r="P125" s="109"/>
      <c r="Q125" s="108"/>
      <c r="R125" s="108"/>
      <c r="S125" s="108"/>
      <c r="T125" s="6"/>
      <c r="U125" s="4"/>
      <c r="V125" s="5"/>
      <c r="W125" s="5"/>
      <c r="X125" s="4"/>
      <c r="Y125" s="4"/>
      <c r="Z125" s="3"/>
    </row>
    <row r="127" spans="1:26" x14ac:dyDescent="0.2">
      <c r="A127" s="111" t="s">
        <v>47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</row>
    <row r="128" spans="1:26" ht="25.5" x14ac:dyDescent="0.2">
      <c r="A128" s="110" t="s">
        <v>22</v>
      </c>
      <c r="B128" s="110" t="s">
        <v>23</v>
      </c>
      <c r="C128" s="110"/>
      <c r="D128" s="110" t="s">
        <v>24</v>
      </c>
      <c r="E128" s="112" t="s">
        <v>35</v>
      </c>
      <c r="F128" s="110" t="s">
        <v>25</v>
      </c>
      <c r="G128" s="110" t="s">
        <v>26</v>
      </c>
      <c r="H128" s="110" t="s">
        <v>27</v>
      </c>
      <c r="I128" s="110" t="s">
        <v>28</v>
      </c>
      <c r="J128" s="110" t="s">
        <v>3</v>
      </c>
      <c r="K128" s="110" t="s">
        <v>4</v>
      </c>
      <c r="L128" s="110" t="s">
        <v>7</v>
      </c>
      <c r="M128" s="110" t="s">
        <v>37</v>
      </c>
      <c r="N128" s="110" t="s">
        <v>38</v>
      </c>
      <c r="O128" s="110" t="s">
        <v>0</v>
      </c>
      <c r="P128" s="110" t="s">
        <v>1</v>
      </c>
      <c r="Q128" s="110" t="s">
        <v>5</v>
      </c>
      <c r="R128" s="110" t="s">
        <v>36</v>
      </c>
      <c r="S128" s="110" t="s">
        <v>29</v>
      </c>
      <c r="T128" s="1" t="s">
        <v>39</v>
      </c>
      <c r="U128" s="110" t="s">
        <v>30</v>
      </c>
      <c r="V128" s="110" t="s">
        <v>31</v>
      </c>
      <c r="W128" s="110" t="s">
        <v>32</v>
      </c>
      <c r="X128" s="110" t="s">
        <v>33</v>
      </c>
      <c r="Y128" s="110" t="s">
        <v>34</v>
      </c>
      <c r="Z128" s="2" t="s">
        <v>40</v>
      </c>
    </row>
    <row r="129" spans="1:26" x14ac:dyDescent="0.2">
      <c r="A129" s="110"/>
      <c r="B129" s="110"/>
      <c r="C129" s="110"/>
      <c r="D129" s="110"/>
      <c r="E129" s="112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"/>
      <c r="U129" s="110"/>
      <c r="V129" s="110"/>
      <c r="W129" s="110"/>
      <c r="X129" s="110"/>
      <c r="Y129" s="110"/>
      <c r="Z129" s="3"/>
    </row>
    <row r="130" spans="1:26" x14ac:dyDescent="0.2">
      <c r="A130" s="4">
        <f t="shared" ref="A130:A141" si="32">SUM(D130:J130)</f>
        <v>780</v>
      </c>
      <c r="B130" s="108" t="s">
        <v>8</v>
      </c>
      <c r="C130" s="108"/>
      <c r="D130" s="8">
        <v>100</v>
      </c>
      <c r="E130" s="9">
        <v>165</v>
      </c>
      <c r="F130" s="8">
        <v>95</v>
      </c>
      <c r="G130" s="9">
        <v>170</v>
      </c>
      <c r="H130" s="8">
        <v>95</v>
      </c>
      <c r="I130" s="9">
        <v>155</v>
      </c>
      <c r="J130" s="8"/>
      <c r="K130" s="8">
        <v>105</v>
      </c>
      <c r="L130" s="8">
        <v>165</v>
      </c>
      <c r="M130" s="8"/>
      <c r="N130" s="9">
        <v>235</v>
      </c>
      <c r="O130" s="9">
        <v>135</v>
      </c>
      <c r="P130" s="9">
        <v>100</v>
      </c>
      <c r="Q130" s="8"/>
      <c r="R130" s="8"/>
      <c r="S130" s="8">
        <v>120</v>
      </c>
      <c r="T130" s="8">
        <v>1325</v>
      </c>
      <c r="U130" s="8">
        <v>50</v>
      </c>
      <c r="V130" s="9"/>
      <c r="W130" s="9"/>
      <c r="X130" s="8">
        <v>65</v>
      </c>
      <c r="Y130" s="4"/>
      <c r="Z130" s="3"/>
    </row>
    <row r="131" spans="1:26" x14ac:dyDescent="0.2">
      <c r="A131" s="4">
        <f t="shared" si="32"/>
        <v>800</v>
      </c>
      <c r="B131" s="108" t="s">
        <v>9</v>
      </c>
      <c r="C131" s="108"/>
      <c r="D131" s="8">
        <v>105</v>
      </c>
      <c r="E131" s="9">
        <v>170</v>
      </c>
      <c r="F131" s="8">
        <v>105</v>
      </c>
      <c r="G131" s="9">
        <v>155</v>
      </c>
      <c r="H131" s="8">
        <v>100</v>
      </c>
      <c r="I131" s="9">
        <v>165</v>
      </c>
      <c r="J131" s="8"/>
      <c r="K131" s="8">
        <v>110</v>
      </c>
      <c r="L131" s="8">
        <v>155</v>
      </c>
      <c r="M131" s="8"/>
      <c r="N131" s="9">
        <v>235</v>
      </c>
      <c r="O131" s="9">
        <v>125</v>
      </c>
      <c r="P131" s="9">
        <v>110</v>
      </c>
      <c r="Q131" s="8"/>
      <c r="R131" s="8"/>
      <c r="S131" s="8">
        <v>110</v>
      </c>
      <c r="T131" s="8">
        <v>1315</v>
      </c>
      <c r="U131" s="8">
        <v>55</v>
      </c>
      <c r="V131" s="9"/>
      <c r="W131" s="9"/>
      <c r="X131" s="8">
        <v>70</v>
      </c>
      <c r="Y131" s="4"/>
      <c r="Z131" s="3"/>
    </row>
    <row r="132" spans="1:26" x14ac:dyDescent="0.2">
      <c r="A132" s="4">
        <f t="shared" si="32"/>
        <v>772</v>
      </c>
      <c r="B132" s="108" t="s">
        <v>10</v>
      </c>
      <c r="C132" s="108"/>
      <c r="D132" s="8">
        <v>97</v>
      </c>
      <c r="E132" s="9">
        <v>160</v>
      </c>
      <c r="F132" s="8">
        <v>100</v>
      </c>
      <c r="G132" s="9">
        <v>160</v>
      </c>
      <c r="H132" s="8">
        <v>95</v>
      </c>
      <c r="I132" s="9">
        <v>160</v>
      </c>
      <c r="J132" s="8"/>
      <c r="K132" s="8">
        <v>100</v>
      </c>
      <c r="L132" s="8">
        <v>160</v>
      </c>
      <c r="M132" s="8"/>
      <c r="N132" s="9">
        <v>235</v>
      </c>
      <c r="O132" s="9">
        <v>130</v>
      </c>
      <c r="P132" s="9">
        <v>105</v>
      </c>
      <c r="Q132" s="8"/>
      <c r="R132" s="8"/>
      <c r="S132" s="8">
        <v>105</v>
      </c>
      <c r="T132" s="8">
        <v>1310</v>
      </c>
      <c r="U132" s="8">
        <v>50</v>
      </c>
      <c r="V132" s="9"/>
      <c r="W132" s="9"/>
      <c r="X132" s="8">
        <v>65</v>
      </c>
      <c r="Y132" s="4"/>
      <c r="Z132" s="3"/>
    </row>
    <row r="133" spans="1:26" x14ac:dyDescent="0.2">
      <c r="A133" s="4">
        <f t="shared" si="32"/>
        <v>720</v>
      </c>
      <c r="B133" s="108" t="s">
        <v>11</v>
      </c>
      <c r="C133" s="108"/>
      <c r="D133" s="8">
        <v>90</v>
      </c>
      <c r="E133" s="9">
        <v>150</v>
      </c>
      <c r="F133" s="8">
        <v>90</v>
      </c>
      <c r="G133" s="9">
        <v>150</v>
      </c>
      <c r="H133" s="8">
        <v>90</v>
      </c>
      <c r="I133" s="9">
        <v>150</v>
      </c>
      <c r="J133" s="8"/>
      <c r="K133" s="8">
        <v>90</v>
      </c>
      <c r="L133" s="8">
        <v>150</v>
      </c>
      <c r="M133" s="8"/>
      <c r="N133" s="9">
        <v>210</v>
      </c>
      <c r="O133" s="9">
        <v>120</v>
      </c>
      <c r="P133" s="9">
        <v>90</v>
      </c>
      <c r="Q133" s="8"/>
      <c r="R133" s="8"/>
      <c r="S133" s="8">
        <v>100</v>
      </c>
      <c r="T133" s="8">
        <v>1350</v>
      </c>
      <c r="U133" s="8">
        <v>60</v>
      </c>
      <c r="V133" s="9"/>
      <c r="W133" s="9"/>
      <c r="X133" s="8">
        <v>60</v>
      </c>
      <c r="Y133" s="4"/>
      <c r="Z133" s="3"/>
    </row>
    <row r="134" spans="1:26" x14ac:dyDescent="0.2">
      <c r="A134" s="4">
        <f t="shared" si="32"/>
        <v>720</v>
      </c>
      <c r="B134" s="108" t="s">
        <v>12</v>
      </c>
      <c r="C134" s="108"/>
      <c r="D134" s="8">
        <v>90</v>
      </c>
      <c r="E134" s="9">
        <v>150</v>
      </c>
      <c r="F134" s="8">
        <v>90</v>
      </c>
      <c r="G134" s="8">
        <v>150</v>
      </c>
      <c r="H134" s="8">
        <v>90</v>
      </c>
      <c r="I134" s="8">
        <v>150</v>
      </c>
      <c r="J134" s="8"/>
      <c r="K134" s="8">
        <v>90</v>
      </c>
      <c r="L134" s="8">
        <v>150</v>
      </c>
      <c r="M134" s="8"/>
      <c r="N134" s="9">
        <v>210</v>
      </c>
      <c r="O134" s="9">
        <v>120</v>
      </c>
      <c r="P134" s="9">
        <v>90</v>
      </c>
      <c r="Q134" s="8"/>
      <c r="R134" s="8">
        <v>1410</v>
      </c>
      <c r="S134" s="8">
        <v>100</v>
      </c>
      <c r="T134" s="8">
        <v>1410</v>
      </c>
      <c r="U134" s="8">
        <v>70</v>
      </c>
      <c r="V134" s="9"/>
      <c r="W134" s="9"/>
      <c r="X134" s="8">
        <v>36</v>
      </c>
      <c r="Y134" s="12"/>
      <c r="Z134" s="11"/>
    </row>
    <row r="135" spans="1:26" x14ac:dyDescent="0.2">
      <c r="A135" s="4">
        <f t="shared" si="32"/>
        <v>729</v>
      </c>
      <c r="B135" s="108" t="s">
        <v>13</v>
      </c>
      <c r="C135" s="108"/>
      <c r="D135" s="37">
        <v>93</v>
      </c>
      <c r="E135" s="38">
        <v>150</v>
      </c>
      <c r="F135" s="37">
        <v>93</v>
      </c>
      <c r="G135" s="37">
        <v>150</v>
      </c>
      <c r="H135" s="37">
        <v>93</v>
      </c>
      <c r="I135" s="37">
        <v>150</v>
      </c>
      <c r="J135" s="37"/>
      <c r="K135" s="37">
        <v>93</v>
      </c>
      <c r="L135" s="37">
        <v>155</v>
      </c>
      <c r="M135" s="37"/>
      <c r="N135" s="38">
        <v>217</v>
      </c>
      <c r="O135" s="38">
        <v>124</v>
      </c>
      <c r="P135" s="38">
        <v>93</v>
      </c>
      <c r="Q135" s="37"/>
      <c r="R135" s="37">
        <v>150</v>
      </c>
      <c r="S135" s="37">
        <v>605</v>
      </c>
      <c r="T135" s="37">
        <v>1227</v>
      </c>
      <c r="U135" s="37">
        <v>55</v>
      </c>
      <c r="V135" s="38"/>
      <c r="W135" s="38"/>
      <c r="X135" s="37">
        <v>79</v>
      </c>
      <c r="Y135" s="4"/>
      <c r="Z135" s="3"/>
    </row>
    <row r="136" spans="1:26" x14ac:dyDescent="0.2">
      <c r="A136" s="4">
        <f t="shared" si="32"/>
        <v>745</v>
      </c>
      <c r="B136" s="108" t="s">
        <v>14</v>
      </c>
      <c r="C136" s="108"/>
      <c r="D136" s="66">
        <v>95</v>
      </c>
      <c r="E136" s="66">
        <v>155</v>
      </c>
      <c r="F136" s="66">
        <v>95</v>
      </c>
      <c r="G136" s="66">
        <v>155</v>
      </c>
      <c r="H136" s="66">
        <v>95</v>
      </c>
      <c r="I136" s="66">
        <v>150</v>
      </c>
      <c r="J136" s="66"/>
      <c r="K136" s="66">
        <v>92</v>
      </c>
      <c r="L136" s="66">
        <v>150</v>
      </c>
      <c r="M136" s="66"/>
      <c r="N136" s="66">
        <v>225</v>
      </c>
      <c r="O136" s="66">
        <v>130</v>
      </c>
      <c r="P136" s="66">
        <v>95</v>
      </c>
      <c r="Q136" s="66"/>
      <c r="R136" s="66"/>
      <c r="S136" s="66">
        <v>130</v>
      </c>
      <c r="T136" s="66">
        <v>1230</v>
      </c>
      <c r="U136" s="66">
        <v>50</v>
      </c>
      <c r="V136" s="66"/>
      <c r="W136" s="66"/>
      <c r="X136" s="66">
        <v>70</v>
      </c>
      <c r="Y136" s="4"/>
      <c r="Z136" s="3"/>
    </row>
    <row r="137" spans="1:26" x14ac:dyDescent="0.2">
      <c r="A137" s="4">
        <f t="shared" si="32"/>
        <v>768</v>
      </c>
      <c r="B137" s="108" t="s">
        <v>15</v>
      </c>
      <c r="C137" s="108"/>
      <c r="D137" s="67">
        <v>96</v>
      </c>
      <c r="E137" s="67">
        <v>160</v>
      </c>
      <c r="F137" s="67">
        <v>96</v>
      </c>
      <c r="G137" s="67">
        <v>160</v>
      </c>
      <c r="H137" s="67">
        <v>96</v>
      </c>
      <c r="I137" s="67">
        <v>160</v>
      </c>
      <c r="J137" s="67"/>
      <c r="K137" s="67">
        <v>93</v>
      </c>
      <c r="L137" s="67">
        <v>155</v>
      </c>
      <c r="M137" s="67"/>
      <c r="N137" s="67">
        <v>221</v>
      </c>
      <c r="O137" s="67">
        <v>128</v>
      </c>
      <c r="P137" s="67">
        <v>96</v>
      </c>
      <c r="Q137" s="67"/>
      <c r="R137" s="67"/>
      <c r="S137" s="67">
        <v>120</v>
      </c>
      <c r="T137" s="67">
        <v>1333</v>
      </c>
      <c r="U137" s="67">
        <v>53</v>
      </c>
      <c r="V137" s="67"/>
      <c r="W137" s="67"/>
      <c r="X137" s="67">
        <v>82</v>
      </c>
      <c r="Y137" s="5"/>
      <c r="Z137" s="3"/>
    </row>
    <row r="138" spans="1:26" x14ac:dyDescent="0.2">
      <c r="A138" s="4">
        <f t="shared" si="32"/>
        <v>0</v>
      </c>
      <c r="B138" s="108" t="s">
        <v>16</v>
      </c>
      <c r="C138" s="108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3"/>
    </row>
    <row r="139" spans="1:26" x14ac:dyDescent="0.2">
      <c r="A139" s="4">
        <f t="shared" si="32"/>
        <v>0</v>
      </c>
      <c r="B139" s="108" t="s">
        <v>17</v>
      </c>
      <c r="C139" s="10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3"/>
    </row>
    <row r="140" spans="1:26" x14ac:dyDescent="0.2">
      <c r="A140" s="4">
        <f t="shared" si="32"/>
        <v>0</v>
      </c>
      <c r="B140" s="108" t="s">
        <v>18</v>
      </c>
      <c r="C140" s="108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3"/>
    </row>
    <row r="141" spans="1:26" x14ac:dyDescent="0.2">
      <c r="A141" s="4">
        <f t="shared" si="32"/>
        <v>0</v>
      </c>
      <c r="B141" s="108" t="s">
        <v>19</v>
      </c>
      <c r="C141" s="108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3"/>
    </row>
    <row r="142" spans="1:26" x14ac:dyDescent="0.2">
      <c r="A142" s="4">
        <f>AVERAGE(A130:A141)</f>
        <v>502.83333333333331</v>
      </c>
      <c r="B142" s="7" t="s">
        <v>23</v>
      </c>
      <c r="C142" s="4"/>
      <c r="D142" s="4">
        <f t="shared" ref="D142:N142" si="33">SUM(D130:D141)</f>
        <v>766</v>
      </c>
      <c r="E142" s="4">
        <f t="shared" si="33"/>
        <v>1260</v>
      </c>
      <c r="F142" s="4">
        <f t="shared" si="33"/>
        <v>764</v>
      </c>
      <c r="G142" s="4">
        <f t="shared" si="33"/>
        <v>1250</v>
      </c>
      <c r="H142" s="4">
        <f t="shared" si="33"/>
        <v>754</v>
      </c>
      <c r="I142" s="4">
        <f t="shared" si="33"/>
        <v>1240</v>
      </c>
      <c r="J142" s="4">
        <f t="shared" si="33"/>
        <v>0</v>
      </c>
      <c r="K142" s="4">
        <f t="shared" si="33"/>
        <v>773</v>
      </c>
      <c r="L142" s="4">
        <f t="shared" si="33"/>
        <v>1240</v>
      </c>
      <c r="M142" s="4">
        <f t="shared" si="33"/>
        <v>0</v>
      </c>
      <c r="N142" s="4">
        <f t="shared" si="33"/>
        <v>1788</v>
      </c>
      <c r="O142" s="4">
        <f>SUM(O130:O141)</f>
        <v>1012</v>
      </c>
      <c r="P142" s="4">
        <f>SUM(P130:P141)</f>
        <v>779</v>
      </c>
      <c r="Q142" s="4">
        <f t="shared" ref="Q142:S142" si="34">SUM(Q130:Q141)</f>
        <v>0</v>
      </c>
      <c r="R142" s="4">
        <f t="shared" si="34"/>
        <v>1560</v>
      </c>
      <c r="S142" s="4">
        <f t="shared" si="34"/>
        <v>1390</v>
      </c>
      <c r="T142" s="4">
        <f>SUM(T130:T141)</f>
        <v>10500</v>
      </c>
      <c r="U142" s="4">
        <f t="shared" ref="U142:W142" si="35">SUM(U130:U141)</f>
        <v>443</v>
      </c>
      <c r="V142" s="4">
        <f t="shared" si="35"/>
        <v>0</v>
      </c>
      <c r="W142" s="4">
        <f t="shared" si="35"/>
        <v>0</v>
      </c>
      <c r="X142" s="4">
        <f>SUM(X130:X141)</f>
        <v>527</v>
      </c>
      <c r="Y142" s="4">
        <f t="shared" ref="Y142" si="36">SUM(Y130:Y141)</f>
        <v>0</v>
      </c>
      <c r="Z142" s="3">
        <f>SUM(Z130:Z141)</f>
        <v>0</v>
      </c>
    </row>
    <row r="143" spans="1:26" x14ac:dyDescent="0.2">
      <c r="A143" s="4">
        <f>SUM(A130:A141)</f>
        <v>6034</v>
      </c>
      <c r="B143" s="7" t="s">
        <v>2</v>
      </c>
      <c r="C143" s="4">
        <f>SUM(D142:I142,Q142:Y142)</f>
        <v>20454</v>
      </c>
      <c r="D143" s="4" t="s">
        <v>6</v>
      </c>
      <c r="E143" s="108"/>
      <c r="F143" s="108"/>
      <c r="G143" s="4">
        <f>SUM(M142:N142)</f>
        <v>1788</v>
      </c>
      <c r="H143" s="108" t="s">
        <v>21</v>
      </c>
      <c r="I143" s="108"/>
      <c r="J143" s="6"/>
      <c r="K143" s="109" t="s">
        <v>2</v>
      </c>
      <c r="L143" s="109"/>
      <c r="M143" s="109"/>
      <c r="N143" s="109"/>
      <c r="O143" s="109">
        <f>SUM(R142:Y142,D142:L142)</f>
        <v>22467</v>
      </c>
      <c r="P143" s="109"/>
      <c r="Q143" s="108"/>
      <c r="R143" s="108"/>
      <c r="S143" s="108"/>
      <c r="T143" s="6"/>
      <c r="U143" s="4"/>
      <c r="V143" s="5"/>
      <c r="W143" s="5"/>
      <c r="X143" s="4"/>
      <c r="Y143" s="4"/>
      <c r="Z143" s="3"/>
    </row>
    <row r="145" spans="1:26" x14ac:dyDescent="0.2">
      <c r="A145" s="111" t="s">
        <v>48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</row>
    <row r="146" spans="1:26" ht="25.5" x14ac:dyDescent="0.2">
      <c r="A146" s="110" t="s">
        <v>22</v>
      </c>
      <c r="B146" s="110" t="s">
        <v>23</v>
      </c>
      <c r="C146" s="110"/>
      <c r="D146" s="110" t="s">
        <v>24</v>
      </c>
      <c r="E146" s="112" t="s">
        <v>35</v>
      </c>
      <c r="F146" s="110" t="s">
        <v>25</v>
      </c>
      <c r="G146" s="110" t="s">
        <v>26</v>
      </c>
      <c r="H146" s="110" t="s">
        <v>27</v>
      </c>
      <c r="I146" s="110" t="s">
        <v>28</v>
      </c>
      <c r="J146" s="110" t="s">
        <v>3</v>
      </c>
      <c r="K146" s="110" t="s">
        <v>4</v>
      </c>
      <c r="L146" s="110" t="s">
        <v>7</v>
      </c>
      <c r="M146" s="110" t="s">
        <v>37</v>
      </c>
      <c r="N146" s="110" t="s">
        <v>38</v>
      </c>
      <c r="O146" s="110" t="s">
        <v>0</v>
      </c>
      <c r="P146" s="110" t="s">
        <v>1</v>
      </c>
      <c r="Q146" s="110" t="s">
        <v>5</v>
      </c>
      <c r="R146" s="110" t="s">
        <v>36</v>
      </c>
      <c r="S146" s="110" t="s">
        <v>29</v>
      </c>
      <c r="T146" s="1" t="s">
        <v>39</v>
      </c>
      <c r="U146" s="110" t="s">
        <v>30</v>
      </c>
      <c r="V146" s="110" t="s">
        <v>31</v>
      </c>
      <c r="W146" s="110" t="s">
        <v>32</v>
      </c>
      <c r="X146" s="110" t="s">
        <v>33</v>
      </c>
      <c r="Y146" s="110" t="s">
        <v>34</v>
      </c>
      <c r="Z146" s="2" t="s">
        <v>40</v>
      </c>
    </row>
    <row r="147" spans="1:26" x14ac:dyDescent="0.2">
      <c r="A147" s="110"/>
      <c r="B147" s="110"/>
      <c r="C147" s="110"/>
      <c r="D147" s="110"/>
      <c r="E147" s="112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"/>
      <c r="U147" s="110"/>
      <c r="V147" s="110"/>
      <c r="W147" s="110"/>
      <c r="X147" s="110"/>
      <c r="Y147" s="110"/>
      <c r="Z147" s="3"/>
    </row>
    <row r="148" spans="1:26" x14ac:dyDescent="0.2">
      <c r="A148" s="4">
        <f t="shared" ref="A148:A159" si="37">SUM(D148:J148)</f>
        <v>784</v>
      </c>
      <c r="B148" s="108" t="s">
        <v>8</v>
      </c>
      <c r="C148" s="108"/>
      <c r="D148" s="4">
        <v>160</v>
      </c>
      <c r="E148" s="5">
        <v>115</v>
      </c>
      <c r="F148" s="4">
        <v>128</v>
      </c>
      <c r="G148" s="5">
        <v>130</v>
      </c>
      <c r="H148" s="4">
        <v>98</v>
      </c>
      <c r="I148" s="5">
        <v>88</v>
      </c>
      <c r="J148" s="4">
        <v>65</v>
      </c>
      <c r="K148" s="4">
        <v>140</v>
      </c>
      <c r="L148" s="4">
        <v>80</v>
      </c>
      <c r="M148" s="4">
        <v>68</v>
      </c>
      <c r="N148" s="5">
        <v>142</v>
      </c>
      <c r="O148" s="5">
        <v>90</v>
      </c>
      <c r="P148" s="5">
        <v>52</v>
      </c>
      <c r="Q148" s="4">
        <v>0</v>
      </c>
      <c r="R148" s="4">
        <v>0</v>
      </c>
      <c r="S148" s="4">
        <v>650</v>
      </c>
      <c r="T148" s="4">
        <v>820</v>
      </c>
      <c r="U148" s="4">
        <v>8</v>
      </c>
      <c r="V148" s="5">
        <v>250</v>
      </c>
      <c r="W148" s="5">
        <v>168</v>
      </c>
      <c r="X148" s="4">
        <v>120</v>
      </c>
      <c r="Y148" s="4">
        <v>70</v>
      </c>
      <c r="Z148" s="3">
        <v>20</v>
      </c>
    </row>
    <row r="149" spans="1:26" x14ac:dyDescent="0.2">
      <c r="A149" s="4">
        <f t="shared" si="37"/>
        <v>786</v>
      </c>
      <c r="B149" s="108" t="s">
        <v>9</v>
      </c>
      <c r="C149" s="108"/>
      <c r="D149" s="4">
        <v>158</v>
      </c>
      <c r="E149" s="5">
        <v>118</v>
      </c>
      <c r="F149" s="4">
        <v>130</v>
      </c>
      <c r="G149" s="5">
        <v>130</v>
      </c>
      <c r="H149" s="4">
        <v>102</v>
      </c>
      <c r="I149" s="5">
        <v>80</v>
      </c>
      <c r="J149" s="4">
        <v>68</v>
      </c>
      <c r="K149" s="4">
        <v>138</v>
      </c>
      <c r="L149" s="4">
        <v>82</v>
      </c>
      <c r="M149" s="4">
        <v>70</v>
      </c>
      <c r="N149" s="5">
        <v>138</v>
      </c>
      <c r="O149" s="5">
        <v>88</v>
      </c>
      <c r="P149" s="5">
        <v>50</v>
      </c>
      <c r="Q149" s="4">
        <v>0</v>
      </c>
      <c r="R149" s="4">
        <v>0</v>
      </c>
      <c r="S149" s="4">
        <v>702</v>
      </c>
      <c r="T149" s="4">
        <v>812</v>
      </c>
      <c r="U149" s="4">
        <v>9</v>
      </c>
      <c r="V149" s="5">
        <v>248</v>
      </c>
      <c r="W149" s="5">
        <v>170</v>
      </c>
      <c r="X149" s="4">
        <v>122</v>
      </c>
      <c r="Y149" s="4">
        <v>50</v>
      </c>
      <c r="Z149" s="3"/>
    </row>
    <row r="150" spans="1:26" x14ac:dyDescent="0.2">
      <c r="A150" s="4">
        <f t="shared" si="37"/>
        <v>777</v>
      </c>
      <c r="B150" s="108" t="s">
        <v>10</v>
      </c>
      <c r="C150" s="108"/>
      <c r="D150" s="4">
        <v>157</v>
      </c>
      <c r="E150" s="5">
        <v>117</v>
      </c>
      <c r="F150" s="4">
        <v>129</v>
      </c>
      <c r="G150" s="5">
        <v>132</v>
      </c>
      <c r="H150" s="4">
        <v>96</v>
      </c>
      <c r="I150" s="5">
        <v>86</v>
      </c>
      <c r="J150" s="4">
        <v>60</v>
      </c>
      <c r="K150" s="4">
        <v>140</v>
      </c>
      <c r="L150" s="4">
        <v>78</v>
      </c>
      <c r="M150" s="4">
        <v>82</v>
      </c>
      <c r="N150" s="5">
        <v>140</v>
      </c>
      <c r="O150" s="5">
        <v>89</v>
      </c>
      <c r="P150" s="5">
        <v>51</v>
      </c>
      <c r="Q150" s="4">
        <v>0</v>
      </c>
      <c r="R150" s="4">
        <v>0</v>
      </c>
      <c r="S150" s="4">
        <v>680</v>
      </c>
      <c r="T150" s="4">
        <v>816</v>
      </c>
      <c r="U150" s="4">
        <v>7</v>
      </c>
      <c r="V150" s="5">
        <v>247</v>
      </c>
      <c r="W150" s="5">
        <v>172</v>
      </c>
      <c r="X150" s="4">
        <v>124</v>
      </c>
      <c r="Y150" s="4">
        <v>70</v>
      </c>
      <c r="Z150" s="3"/>
    </row>
    <row r="151" spans="1:26" x14ac:dyDescent="0.2">
      <c r="A151" s="4">
        <f t="shared" si="37"/>
        <v>787</v>
      </c>
      <c r="B151" s="108" t="s">
        <v>11</v>
      </c>
      <c r="C151" s="108"/>
      <c r="D151" s="4">
        <v>159</v>
      </c>
      <c r="E151" s="5">
        <v>120</v>
      </c>
      <c r="F151" s="4">
        <v>131</v>
      </c>
      <c r="G151" s="5">
        <v>132</v>
      </c>
      <c r="H151" s="4">
        <v>98</v>
      </c>
      <c r="I151" s="5">
        <v>85</v>
      </c>
      <c r="J151" s="4">
        <v>62</v>
      </c>
      <c r="K151" s="4">
        <v>135</v>
      </c>
      <c r="L151" s="4">
        <v>80</v>
      </c>
      <c r="M151" s="4">
        <v>81</v>
      </c>
      <c r="N151" s="5">
        <v>141</v>
      </c>
      <c r="O151" s="5">
        <v>90</v>
      </c>
      <c r="P151" s="5">
        <v>51</v>
      </c>
      <c r="Q151" s="4"/>
      <c r="R151" s="4"/>
      <c r="S151" s="4">
        <v>654</v>
      </c>
      <c r="T151" s="4">
        <v>830</v>
      </c>
      <c r="U151" s="4">
        <v>5</v>
      </c>
      <c r="V151" s="5">
        <v>248</v>
      </c>
      <c r="W151" s="5">
        <v>180</v>
      </c>
      <c r="X151" s="4">
        <v>123</v>
      </c>
      <c r="Y151" s="4">
        <v>50</v>
      </c>
      <c r="Z151" s="3"/>
    </row>
    <row r="152" spans="1:26" x14ac:dyDescent="0.2">
      <c r="A152" s="4">
        <f t="shared" si="37"/>
        <v>789</v>
      </c>
      <c r="B152" s="108" t="s">
        <v>12</v>
      </c>
      <c r="C152" s="108"/>
      <c r="D152" s="4">
        <v>160</v>
      </c>
      <c r="E152" s="5">
        <v>120</v>
      </c>
      <c r="F152" s="4">
        <v>132</v>
      </c>
      <c r="G152" s="4">
        <v>132</v>
      </c>
      <c r="H152" s="4">
        <v>98</v>
      </c>
      <c r="I152" s="4">
        <v>87</v>
      </c>
      <c r="J152" s="4">
        <v>60</v>
      </c>
      <c r="K152" s="4">
        <v>139</v>
      </c>
      <c r="L152" s="4">
        <v>81</v>
      </c>
      <c r="M152" s="4">
        <v>80</v>
      </c>
      <c r="N152" s="5">
        <v>142</v>
      </c>
      <c r="O152" s="5">
        <v>90</v>
      </c>
      <c r="P152" s="5">
        <v>52</v>
      </c>
      <c r="Q152" s="4"/>
      <c r="R152" s="4"/>
      <c r="S152" s="4">
        <v>700</v>
      </c>
      <c r="T152" s="4">
        <v>824</v>
      </c>
      <c r="U152" s="4">
        <v>8</v>
      </c>
      <c r="V152" s="5">
        <v>249</v>
      </c>
      <c r="W152" s="5">
        <v>182</v>
      </c>
      <c r="X152" s="4">
        <v>124</v>
      </c>
      <c r="Y152" s="4">
        <v>70</v>
      </c>
      <c r="Z152" s="3">
        <v>25</v>
      </c>
    </row>
    <row r="153" spans="1:26" x14ac:dyDescent="0.2">
      <c r="A153" s="4">
        <f t="shared" si="37"/>
        <v>792</v>
      </c>
      <c r="B153" s="108" t="s">
        <v>13</v>
      </c>
      <c r="C153" s="108"/>
      <c r="D153" s="34">
        <v>159</v>
      </c>
      <c r="E153" s="35">
        <v>118</v>
      </c>
      <c r="F153" s="34">
        <v>130</v>
      </c>
      <c r="G153" s="34">
        <v>130</v>
      </c>
      <c r="H153" s="34">
        <v>101</v>
      </c>
      <c r="I153" s="34">
        <v>87</v>
      </c>
      <c r="J153" s="34">
        <v>67</v>
      </c>
      <c r="K153" s="34">
        <v>139</v>
      </c>
      <c r="L153" s="34">
        <v>81</v>
      </c>
      <c r="M153" s="34">
        <v>79</v>
      </c>
      <c r="N153" s="35">
        <v>142</v>
      </c>
      <c r="O153" s="35">
        <v>89</v>
      </c>
      <c r="P153" s="35">
        <v>50</v>
      </c>
      <c r="Q153" s="34">
        <v>0</v>
      </c>
      <c r="R153" s="34">
        <v>0</v>
      </c>
      <c r="S153" s="34">
        <v>689</v>
      </c>
      <c r="T153" s="34">
        <v>823</v>
      </c>
      <c r="U153" s="34">
        <v>3</v>
      </c>
      <c r="V153" s="35">
        <v>248</v>
      </c>
      <c r="W153" s="35">
        <v>181</v>
      </c>
      <c r="X153" s="34">
        <v>121</v>
      </c>
      <c r="Y153" s="34">
        <v>69</v>
      </c>
      <c r="Z153" s="36">
        <v>5</v>
      </c>
    </row>
    <row r="154" spans="1:26" x14ac:dyDescent="0.2">
      <c r="A154" s="4">
        <f t="shared" si="37"/>
        <v>801</v>
      </c>
      <c r="B154" s="108" t="s">
        <v>14</v>
      </c>
      <c r="C154" s="108"/>
      <c r="D154" s="50">
        <v>160</v>
      </c>
      <c r="E154" s="50">
        <v>120</v>
      </c>
      <c r="F154" s="50">
        <v>132</v>
      </c>
      <c r="G154" s="50">
        <v>131</v>
      </c>
      <c r="H154" s="50">
        <v>102</v>
      </c>
      <c r="I154" s="50">
        <v>88</v>
      </c>
      <c r="J154" s="50">
        <v>68</v>
      </c>
      <c r="K154" s="50">
        <v>137</v>
      </c>
      <c r="L154" s="50">
        <v>82</v>
      </c>
      <c r="M154" s="50">
        <v>67</v>
      </c>
      <c r="N154" s="50">
        <v>141</v>
      </c>
      <c r="O154" s="50">
        <v>87</v>
      </c>
      <c r="P154" s="50">
        <v>52</v>
      </c>
      <c r="Q154" s="50">
        <v>2</v>
      </c>
      <c r="R154" s="50">
        <v>3</v>
      </c>
      <c r="S154" s="50">
        <v>698</v>
      </c>
      <c r="T154" s="50">
        <v>830</v>
      </c>
      <c r="U154" s="50">
        <v>2</v>
      </c>
      <c r="V154" s="50">
        <v>249</v>
      </c>
      <c r="W154" s="50">
        <v>180</v>
      </c>
      <c r="X154" s="50">
        <v>123</v>
      </c>
      <c r="Y154" s="50">
        <v>82</v>
      </c>
      <c r="Z154" s="49">
        <v>3</v>
      </c>
    </row>
    <row r="155" spans="1:26" x14ac:dyDescent="0.2">
      <c r="A155" s="4">
        <f t="shared" si="37"/>
        <v>801</v>
      </c>
      <c r="B155" s="108" t="s">
        <v>15</v>
      </c>
      <c r="C155" s="108"/>
      <c r="D155" s="54">
        <v>160</v>
      </c>
      <c r="E155" s="54">
        <v>120</v>
      </c>
      <c r="F155" s="54">
        <v>132</v>
      </c>
      <c r="G155" s="54">
        <v>131</v>
      </c>
      <c r="H155" s="54">
        <v>102</v>
      </c>
      <c r="I155" s="54">
        <v>88</v>
      </c>
      <c r="J155" s="54">
        <v>68</v>
      </c>
      <c r="K155" s="54">
        <v>137</v>
      </c>
      <c r="L155" s="54">
        <v>82</v>
      </c>
      <c r="M155" s="54">
        <v>67</v>
      </c>
      <c r="N155" s="54">
        <v>141</v>
      </c>
      <c r="O155" s="54">
        <v>87</v>
      </c>
      <c r="P155" s="54">
        <v>52</v>
      </c>
      <c r="Q155" s="54">
        <v>2</v>
      </c>
      <c r="R155" s="54">
        <v>3</v>
      </c>
      <c r="S155" s="54">
        <v>698</v>
      </c>
      <c r="T155" s="54">
        <v>830</v>
      </c>
      <c r="U155" s="54">
        <v>2</v>
      </c>
      <c r="V155" s="54">
        <v>249</v>
      </c>
      <c r="W155" s="54">
        <v>180</v>
      </c>
      <c r="X155" s="54">
        <v>123</v>
      </c>
      <c r="Y155" s="54">
        <v>82</v>
      </c>
      <c r="Z155" s="53">
        <v>3</v>
      </c>
    </row>
    <row r="156" spans="1:26" x14ac:dyDescent="0.2">
      <c r="A156" s="4">
        <f t="shared" si="37"/>
        <v>798</v>
      </c>
      <c r="B156" s="108" t="s">
        <v>16</v>
      </c>
      <c r="C156" s="108"/>
      <c r="D156" s="58">
        <v>158</v>
      </c>
      <c r="E156" s="58">
        <v>120</v>
      </c>
      <c r="F156" s="58">
        <v>131</v>
      </c>
      <c r="G156" s="58">
        <v>132</v>
      </c>
      <c r="H156" s="58">
        <v>102</v>
      </c>
      <c r="I156" s="58">
        <v>88</v>
      </c>
      <c r="J156" s="58">
        <v>67</v>
      </c>
      <c r="K156" s="58">
        <v>140</v>
      </c>
      <c r="L156" s="58">
        <v>81</v>
      </c>
      <c r="M156" s="58">
        <v>79</v>
      </c>
      <c r="N156" s="58">
        <v>142</v>
      </c>
      <c r="O156" s="58">
        <v>88</v>
      </c>
      <c r="P156" s="58">
        <v>51</v>
      </c>
      <c r="Q156" s="58">
        <v>2</v>
      </c>
      <c r="R156" s="58">
        <v>2</v>
      </c>
      <c r="S156" s="58">
        <v>701</v>
      </c>
      <c r="T156" s="58">
        <v>829</v>
      </c>
      <c r="U156" s="58">
        <v>3</v>
      </c>
      <c r="V156" s="58">
        <v>248</v>
      </c>
      <c r="W156" s="58">
        <v>179</v>
      </c>
      <c r="X156" s="58">
        <v>122</v>
      </c>
      <c r="Y156" s="58">
        <v>81</v>
      </c>
      <c r="Z156" s="57">
        <v>6</v>
      </c>
    </row>
    <row r="157" spans="1:26" x14ac:dyDescent="0.2">
      <c r="A157" s="4">
        <f t="shared" si="37"/>
        <v>0</v>
      </c>
      <c r="B157" s="108" t="s">
        <v>17</v>
      </c>
      <c r="C157" s="10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"/>
    </row>
    <row r="158" spans="1:26" x14ac:dyDescent="0.2">
      <c r="A158" s="4">
        <f t="shared" si="37"/>
        <v>0</v>
      </c>
      <c r="B158" s="108" t="s">
        <v>18</v>
      </c>
      <c r="C158" s="108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3"/>
    </row>
    <row r="159" spans="1:26" x14ac:dyDescent="0.2">
      <c r="A159" s="4">
        <f t="shared" si="37"/>
        <v>0</v>
      </c>
      <c r="B159" s="108" t="s">
        <v>19</v>
      </c>
      <c r="C159" s="108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3"/>
    </row>
    <row r="160" spans="1:26" x14ac:dyDescent="0.2">
      <c r="A160" s="4">
        <f>AVERAGE(A148:A159)</f>
        <v>592.91666666666663</v>
      </c>
      <c r="B160" s="7" t="s">
        <v>23</v>
      </c>
      <c r="C160" s="4"/>
      <c r="D160" s="4">
        <f t="shared" ref="D160:N160" si="38">SUM(D148:D159)</f>
        <v>1431</v>
      </c>
      <c r="E160" s="4">
        <f t="shared" si="38"/>
        <v>1068</v>
      </c>
      <c r="F160" s="4">
        <f t="shared" si="38"/>
        <v>1175</v>
      </c>
      <c r="G160" s="4">
        <f t="shared" si="38"/>
        <v>1180</v>
      </c>
      <c r="H160" s="4">
        <f t="shared" si="38"/>
        <v>899</v>
      </c>
      <c r="I160" s="4">
        <f t="shared" si="38"/>
        <v>777</v>
      </c>
      <c r="J160" s="4">
        <f t="shared" si="38"/>
        <v>585</v>
      </c>
      <c r="K160" s="4">
        <f t="shared" si="38"/>
        <v>1245</v>
      </c>
      <c r="L160" s="4">
        <f t="shared" si="38"/>
        <v>727</v>
      </c>
      <c r="M160" s="4">
        <f t="shared" si="38"/>
        <v>673</v>
      </c>
      <c r="N160" s="4">
        <f t="shared" si="38"/>
        <v>1269</v>
      </c>
      <c r="O160" s="4">
        <f>SUM(O148:O159)</f>
        <v>798</v>
      </c>
      <c r="P160" s="4">
        <f>SUM(P148:P159)</f>
        <v>461</v>
      </c>
      <c r="Q160" s="4">
        <f t="shared" ref="Q160:S160" si="39">SUM(Q148:Q159)</f>
        <v>6</v>
      </c>
      <c r="R160" s="4">
        <f t="shared" si="39"/>
        <v>8</v>
      </c>
      <c r="S160" s="4">
        <f t="shared" si="39"/>
        <v>6172</v>
      </c>
      <c r="T160" s="4">
        <f>SUM(T148:T159)</f>
        <v>7414</v>
      </c>
      <c r="U160" s="4">
        <f t="shared" ref="U160:W160" si="40">SUM(U148:U159)</f>
        <v>47</v>
      </c>
      <c r="V160" s="4">
        <f t="shared" si="40"/>
        <v>2236</v>
      </c>
      <c r="W160" s="4">
        <f t="shared" si="40"/>
        <v>1592</v>
      </c>
      <c r="X160" s="4">
        <f>SUM(X148:X159)</f>
        <v>1102</v>
      </c>
      <c r="Y160" s="4">
        <f t="shared" ref="Y160" si="41">SUM(Y148:Y159)</f>
        <v>624</v>
      </c>
      <c r="Z160" s="3">
        <f>SUM(Z148:Z159)</f>
        <v>62</v>
      </c>
    </row>
    <row r="161" spans="1:26" x14ac:dyDescent="0.2">
      <c r="A161" s="4">
        <f>SUM(A148:A159)</f>
        <v>7115</v>
      </c>
      <c r="B161" s="7" t="s">
        <v>2</v>
      </c>
      <c r="C161" s="4">
        <f>SUM(D160:I160,Q160:Y160)</f>
        <v>25731</v>
      </c>
      <c r="D161" s="4" t="s">
        <v>6</v>
      </c>
      <c r="E161" s="108"/>
      <c r="F161" s="108"/>
      <c r="G161" s="4">
        <f>SUM(M160:N160)</f>
        <v>1942</v>
      </c>
      <c r="H161" s="108" t="s">
        <v>21</v>
      </c>
      <c r="I161" s="108"/>
      <c r="J161" s="6"/>
      <c r="K161" s="109" t="s">
        <v>2</v>
      </c>
      <c r="L161" s="109"/>
      <c r="M161" s="109"/>
      <c r="N161" s="109"/>
      <c r="O161" s="109">
        <f>SUM(R160:Y160,D160:L160)</f>
        <v>28282</v>
      </c>
      <c r="P161" s="109"/>
      <c r="Q161" s="108"/>
      <c r="R161" s="108"/>
      <c r="S161" s="108"/>
      <c r="T161" s="6"/>
      <c r="U161" s="4"/>
      <c r="V161" s="5"/>
      <c r="W161" s="5"/>
      <c r="X161" s="4"/>
      <c r="Y161" s="4"/>
      <c r="Z161" s="3"/>
    </row>
    <row r="163" spans="1:26" x14ac:dyDescent="0.2">
      <c r="A163" s="111" t="s">
        <v>49</v>
      </c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</row>
    <row r="164" spans="1:26" ht="25.5" x14ac:dyDescent="0.2">
      <c r="A164" s="110" t="s">
        <v>22</v>
      </c>
      <c r="B164" s="110" t="s">
        <v>23</v>
      </c>
      <c r="C164" s="110"/>
      <c r="D164" s="110" t="s">
        <v>24</v>
      </c>
      <c r="E164" s="112" t="s">
        <v>35</v>
      </c>
      <c r="F164" s="110" t="s">
        <v>25</v>
      </c>
      <c r="G164" s="110" t="s">
        <v>26</v>
      </c>
      <c r="H164" s="110" t="s">
        <v>27</v>
      </c>
      <c r="I164" s="110" t="s">
        <v>28</v>
      </c>
      <c r="J164" s="110" t="s">
        <v>3</v>
      </c>
      <c r="K164" s="110" t="s">
        <v>4</v>
      </c>
      <c r="L164" s="110" t="s">
        <v>7</v>
      </c>
      <c r="M164" s="110" t="s">
        <v>37</v>
      </c>
      <c r="N164" s="110" t="s">
        <v>38</v>
      </c>
      <c r="O164" s="110" t="s">
        <v>0</v>
      </c>
      <c r="P164" s="110" t="s">
        <v>1</v>
      </c>
      <c r="Q164" s="110" t="s">
        <v>5</v>
      </c>
      <c r="R164" s="110" t="s">
        <v>36</v>
      </c>
      <c r="S164" s="110" t="s">
        <v>29</v>
      </c>
      <c r="T164" s="1" t="s">
        <v>39</v>
      </c>
      <c r="U164" s="110" t="s">
        <v>30</v>
      </c>
      <c r="V164" s="110" t="s">
        <v>31</v>
      </c>
      <c r="W164" s="110" t="s">
        <v>32</v>
      </c>
      <c r="X164" s="110" t="s">
        <v>33</v>
      </c>
      <c r="Y164" s="110" t="s">
        <v>34</v>
      </c>
      <c r="Z164" s="2" t="s">
        <v>40</v>
      </c>
    </row>
    <row r="165" spans="1:26" x14ac:dyDescent="0.2">
      <c r="A165" s="110"/>
      <c r="B165" s="110"/>
      <c r="C165" s="110"/>
      <c r="D165" s="110"/>
      <c r="E165" s="112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"/>
      <c r="U165" s="110"/>
      <c r="V165" s="110"/>
      <c r="W165" s="110"/>
      <c r="X165" s="110"/>
      <c r="Y165" s="110"/>
      <c r="Z165" s="3"/>
    </row>
    <row r="166" spans="1:26" x14ac:dyDescent="0.2">
      <c r="A166" s="4">
        <f t="shared" ref="A166:A177" si="42">SUM(D166:J166)</f>
        <v>0</v>
      </c>
      <c r="B166" s="108" t="s">
        <v>8</v>
      </c>
      <c r="C166" s="108"/>
      <c r="D166" s="4"/>
      <c r="E166" s="5"/>
      <c r="F166" s="4"/>
      <c r="G166" s="5"/>
      <c r="H166" s="4"/>
      <c r="I166" s="5"/>
      <c r="J166" s="4"/>
      <c r="K166" s="4"/>
      <c r="L166" s="4"/>
      <c r="M166" s="4"/>
      <c r="N166" s="5"/>
      <c r="O166" s="5"/>
      <c r="P166" s="5"/>
      <c r="Q166" s="4"/>
      <c r="R166" s="4"/>
      <c r="S166" s="4"/>
      <c r="T166" s="4"/>
      <c r="U166" s="4"/>
      <c r="V166" s="5"/>
      <c r="W166" s="5"/>
      <c r="X166" s="4"/>
      <c r="Y166" s="4"/>
      <c r="Z166" s="3"/>
    </row>
    <row r="167" spans="1:26" x14ac:dyDescent="0.2">
      <c r="A167" s="4">
        <f t="shared" si="42"/>
        <v>0</v>
      </c>
      <c r="B167" s="108" t="s">
        <v>9</v>
      </c>
      <c r="C167" s="108"/>
      <c r="D167" s="4"/>
      <c r="E167" s="5"/>
      <c r="F167" s="4"/>
      <c r="G167" s="5"/>
      <c r="H167" s="4"/>
      <c r="I167" s="5"/>
      <c r="J167" s="4"/>
      <c r="K167" s="4"/>
      <c r="L167" s="4"/>
      <c r="M167" s="4"/>
      <c r="N167" s="5"/>
      <c r="O167" s="5"/>
      <c r="P167" s="5"/>
      <c r="Q167" s="4"/>
      <c r="R167" s="4"/>
      <c r="S167" s="4"/>
      <c r="T167" s="4"/>
      <c r="U167" s="4"/>
      <c r="V167" s="5"/>
      <c r="W167" s="5"/>
      <c r="X167" s="4"/>
      <c r="Y167" s="4"/>
      <c r="Z167" s="3"/>
    </row>
    <row r="168" spans="1:26" x14ac:dyDescent="0.2">
      <c r="A168" s="4">
        <f t="shared" si="42"/>
        <v>0</v>
      </c>
      <c r="B168" s="108" t="s">
        <v>10</v>
      </c>
      <c r="C168" s="108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5"/>
      <c r="W168" s="5"/>
      <c r="X168" s="4"/>
      <c r="Y168" s="4"/>
      <c r="Z168" s="3"/>
    </row>
    <row r="169" spans="1:26" x14ac:dyDescent="0.2">
      <c r="A169" s="4">
        <f t="shared" si="42"/>
        <v>710</v>
      </c>
      <c r="B169" s="108" t="s">
        <v>11</v>
      </c>
      <c r="C169" s="108"/>
      <c r="D169" s="4">
        <v>150</v>
      </c>
      <c r="E169" s="5">
        <v>100</v>
      </c>
      <c r="F169" s="4">
        <v>120</v>
      </c>
      <c r="G169" s="5">
        <v>120</v>
      </c>
      <c r="H169" s="4">
        <v>90</v>
      </c>
      <c r="I169" s="5">
        <v>70</v>
      </c>
      <c r="J169" s="4">
        <v>60</v>
      </c>
      <c r="K169" s="4">
        <v>150</v>
      </c>
      <c r="L169" s="4">
        <v>70</v>
      </c>
      <c r="M169" s="4">
        <v>76</v>
      </c>
      <c r="N169" s="5">
        <v>140</v>
      </c>
      <c r="O169" s="5">
        <v>80</v>
      </c>
      <c r="P169" s="5">
        <v>60</v>
      </c>
      <c r="Q169" s="4">
        <v>101</v>
      </c>
      <c r="R169" s="4"/>
      <c r="S169" s="4">
        <v>580</v>
      </c>
      <c r="T169" s="4">
        <v>900</v>
      </c>
      <c r="U169" s="4">
        <v>2</v>
      </c>
      <c r="V169" s="5">
        <v>200</v>
      </c>
      <c r="W169" s="5">
        <v>165</v>
      </c>
      <c r="X169" s="4">
        <v>100</v>
      </c>
      <c r="Y169" s="4">
        <v>50</v>
      </c>
      <c r="Z169" s="3">
        <v>10</v>
      </c>
    </row>
    <row r="170" spans="1:26" x14ac:dyDescent="0.2">
      <c r="A170" s="4">
        <f t="shared" si="42"/>
        <v>836</v>
      </c>
      <c r="B170" s="108" t="s">
        <v>12</v>
      </c>
      <c r="C170" s="108"/>
      <c r="D170" s="4">
        <v>168</v>
      </c>
      <c r="E170" s="5">
        <v>120</v>
      </c>
      <c r="F170" s="4">
        <v>150</v>
      </c>
      <c r="G170" s="4">
        <v>150</v>
      </c>
      <c r="H170" s="4">
        <v>100</v>
      </c>
      <c r="I170" s="4">
        <v>90</v>
      </c>
      <c r="J170" s="4">
        <v>58</v>
      </c>
      <c r="K170" s="4">
        <v>151</v>
      </c>
      <c r="L170" s="4">
        <v>60</v>
      </c>
      <c r="M170" s="4">
        <v>100</v>
      </c>
      <c r="N170" s="5">
        <v>200</v>
      </c>
      <c r="O170" s="5">
        <v>120</v>
      </c>
      <c r="P170" s="5">
        <v>80</v>
      </c>
      <c r="Q170" s="4">
        <v>110</v>
      </c>
      <c r="R170" s="4"/>
      <c r="S170" s="4">
        <v>600</v>
      </c>
      <c r="T170" s="4">
        <v>1000</v>
      </c>
      <c r="U170" s="4">
        <v>2</v>
      </c>
      <c r="V170" s="5">
        <v>600</v>
      </c>
      <c r="W170" s="5">
        <v>200</v>
      </c>
      <c r="X170" s="4">
        <v>105</v>
      </c>
      <c r="Y170" s="4">
        <v>60</v>
      </c>
      <c r="Z170" s="3">
        <v>10</v>
      </c>
    </row>
    <row r="171" spans="1:26" ht="15" x14ac:dyDescent="0.2">
      <c r="A171" s="4">
        <f t="shared" si="42"/>
        <v>820</v>
      </c>
      <c r="B171" s="108" t="s">
        <v>13</v>
      </c>
      <c r="C171" s="108"/>
      <c r="D171" s="32">
        <v>159</v>
      </c>
      <c r="E171" s="33">
        <v>125</v>
      </c>
      <c r="F171" s="32">
        <v>152</v>
      </c>
      <c r="G171" s="32">
        <v>152</v>
      </c>
      <c r="H171" s="32">
        <v>98</v>
      </c>
      <c r="I171" s="32">
        <v>92</v>
      </c>
      <c r="J171" s="32">
        <v>42</v>
      </c>
      <c r="K171" s="32">
        <v>160</v>
      </c>
      <c r="L171" s="32">
        <v>90</v>
      </c>
      <c r="M171" s="32">
        <v>120</v>
      </c>
      <c r="N171" s="33">
        <v>220</v>
      </c>
      <c r="O171" s="33">
        <v>120</v>
      </c>
      <c r="P171" s="33">
        <v>100</v>
      </c>
      <c r="Q171" s="32">
        <v>140</v>
      </c>
      <c r="R171" s="32"/>
      <c r="S171" s="32">
        <v>700</v>
      </c>
      <c r="T171" s="32">
        <v>1100</v>
      </c>
      <c r="U171" s="32">
        <v>3</v>
      </c>
      <c r="V171" s="33">
        <v>700</v>
      </c>
      <c r="W171" s="33">
        <v>100</v>
      </c>
      <c r="X171" s="32">
        <v>102</v>
      </c>
      <c r="Y171" s="32">
        <v>45</v>
      </c>
      <c r="Z171" s="31">
        <v>10</v>
      </c>
    </row>
    <row r="172" spans="1:26" ht="15" x14ac:dyDescent="0.2">
      <c r="A172" s="4">
        <f t="shared" si="42"/>
        <v>750</v>
      </c>
      <c r="B172" s="108" t="s">
        <v>14</v>
      </c>
      <c r="C172" s="108"/>
      <c r="D172" s="52">
        <v>149</v>
      </c>
      <c r="E172" s="52">
        <v>99</v>
      </c>
      <c r="F172" s="52">
        <v>160</v>
      </c>
      <c r="G172" s="52">
        <v>130</v>
      </c>
      <c r="H172" s="52">
        <v>80</v>
      </c>
      <c r="I172" s="52">
        <v>82</v>
      </c>
      <c r="J172" s="52">
        <v>50</v>
      </c>
      <c r="K172" s="52">
        <v>170</v>
      </c>
      <c r="L172" s="52">
        <v>80</v>
      </c>
      <c r="M172" s="52">
        <v>70</v>
      </c>
      <c r="N172" s="52">
        <v>300</v>
      </c>
      <c r="O172" s="52">
        <v>180</v>
      </c>
      <c r="P172" s="52">
        <v>120</v>
      </c>
      <c r="Q172" s="52">
        <v>134</v>
      </c>
      <c r="R172" s="52">
        <v>70</v>
      </c>
      <c r="S172" s="52">
        <v>780</v>
      </c>
      <c r="T172" s="52">
        <v>1150</v>
      </c>
      <c r="U172" s="52">
        <v>5</v>
      </c>
      <c r="V172" s="52">
        <v>680</v>
      </c>
      <c r="W172" s="52">
        <v>95</v>
      </c>
      <c r="X172" s="52">
        <v>98</v>
      </c>
      <c r="Y172" s="52">
        <v>32</v>
      </c>
      <c r="Z172" s="51">
        <v>3</v>
      </c>
    </row>
    <row r="173" spans="1:26" ht="15" x14ac:dyDescent="0.2">
      <c r="A173" s="4">
        <f t="shared" si="42"/>
        <v>805</v>
      </c>
      <c r="B173" s="108" t="s">
        <v>15</v>
      </c>
      <c r="C173" s="108"/>
      <c r="D173" s="62">
        <v>170</v>
      </c>
      <c r="E173" s="62">
        <v>105</v>
      </c>
      <c r="F173" s="62">
        <v>165</v>
      </c>
      <c r="G173" s="62">
        <v>135</v>
      </c>
      <c r="H173" s="62">
        <v>78</v>
      </c>
      <c r="I173" s="62">
        <v>90</v>
      </c>
      <c r="J173" s="62">
        <v>62</v>
      </c>
      <c r="K173" s="62">
        <v>178</v>
      </c>
      <c r="L173" s="62">
        <v>79</v>
      </c>
      <c r="M173" s="62">
        <v>75</v>
      </c>
      <c r="N173" s="62">
        <v>400</v>
      </c>
      <c r="O173" s="62">
        <v>220</v>
      </c>
      <c r="P173" s="62">
        <v>180</v>
      </c>
      <c r="Q173" s="62">
        <v>137</v>
      </c>
      <c r="R173" s="62">
        <v>85</v>
      </c>
      <c r="S173" s="62">
        <v>800</v>
      </c>
      <c r="T173" s="62">
        <v>1200</v>
      </c>
      <c r="U173" s="62">
        <v>5</v>
      </c>
      <c r="V173" s="62">
        <v>720</v>
      </c>
      <c r="W173" s="62">
        <v>150</v>
      </c>
      <c r="X173" s="62">
        <v>113</v>
      </c>
      <c r="Y173" s="62">
        <v>46</v>
      </c>
      <c r="Z173" s="61">
        <v>3</v>
      </c>
    </row>
    <row r="174" spans="1:26" x14ac:dyDescent="0.2">
      <c r="A174" s="4">
        <f t="shared" si="42"/>
        <v>819</v>
      </c>
      <c r="B174" s="108" t="s">
        <v>16</v>
      </c>
      <c r="C174" s="108"/>
      <c r="D174" s="73">
        <v>175</v>
      </c>
      <c r="E174" s="69">
        <v>102</v>
      </c>
      <c r="F174" s="69">
        <v>155</v>
      </c>
      <c r="G174" s="69">
        <v>140</v>
      </c>
      <c r="H174" s="69">
        <v>70</v>
      </c>
      <c r="I174" s="69">
        <v>102</v>
      </c>
      <c r="J174" s="69">
        <v>75</v>
      </c>
      <c r="K174" s="69">
        <v>168</v>
      </c>
      <c r="L174" s="69">
        <v>80</v>
      </c>
      <c r="M174" s="69">
        <v>77</v>
      </c>
      <c r="N174" s="69">
        <v>402</v>
      </c>
      <c r="O174" s="69">
        <v>199</v>
      </c>
      <c r="P174" s="69">
        <v>188</v>
      </c>
      <c r="Q174" s="69">
        <v>140</v>
      </c>
      <c r="R174" s="69">
        <v>90</v>
      </c>
      <c r="S174" s="69">
        <v>900</v>
      </c>
      <c r="T174" s="69">
        <v>1100</v>
      </c>
      <c r="U174" s="69">
        <v>5</v>
      </c>
      <c r="V174" s="69">
        <v>800</v>
      </c>
      <c r="W174" s="69">
        <v>200</v>
      </c>
      <c r="X174" s="69">
        <v>140</v>
      </c>
      <c r="Y174" s="69">
        <v>35</v>
      </c>
      <c r="Z174" s="68">
        <v>3</v>
      </c>
    </row>
    <row r="175" spans="1:26" ht="15" x14ac:dyDescent="0.2">
      <c r="A175" s="4">
        <f t="shared" si="42"/>
        <v>953</v>
      </c>
      <c r="B175" s="108" t="s">
        <v>17</v>
      </c>
      <c r="C175" s="108"/>
      <c r="D175" s="82">
        <v>198</v>
      </c>
      <c r="E175" s="82">
        <v>116</v>
      </c>
      <c r="F175" s="82">
        <v>201</v>
      </c>
      <c r="G175" s="82">
        <v>180</v>
      </c>
      <c r="H175" s="82">
        <v>78</v>
      </c>
      <c r="I175" s="82">
        <v>110</v>
      </c>
      <c r="J175" s="82">
        <v>70</v>
      </c>
      <c r="K175" s="82">
        <v>171</v>
      </c>
      <c r="L175" s="82">
        <v>90</v>
      </c>
      <c r="M175" s="82">
        <v>88</v>
      </c>
      <c r="N175" s="82">
        <v>360</v>
      </c>
      <c r="O175" s="82">
        <v>205</v>
      </c>
      <c r="P175" s="82">
        <v>195</v>
      </c>
      <c r="Q175" s="82">
        <v>155</v>
      </c>
      <c r="R175" s="82">
        <v>91</v>
      </c>
      <c r="S175" s="82">
        <v>950</v>
      </c>
      <c r="T175" s="82">
        <v>1105</v>
      </c>
      <c r="U175" s="82">
        <v>6</v>
      </c>
      <c r="V175" s="82">
        <v>900</v>
      </c>
      <c r="W175" s="82">
        <v>250</v>
      </c>
      <c r="X175" s="82">
        <v>181</v>
      </c>
      <c r="Y175" s="82">
        <v>36</v>
      </c>
      <c r="Z175" s="81">
        <v>3</v>
      </c>
    </row>
    <row r="176" spans="1:26" ht="15" x14ac:dyDescent="0.2">
      <c r="A176" s="4">
        <f t="shared" si="42"/>
        <v>1027</v>
      </c>
      <c r="B176" s="108" t="s">
        <v>18</v>
      </c>
      <c r="C176" s="108"/>
      <c r="D176" s="100">
        <v>201</v>
      </c>
      <c r="E176" s="99">
        <v>156</v>
      </c>
      <c r="F176" s="99">
        <v>205</v>
      </c>
      <c r="G176" s="99">
        <v>190</v>
      </c>
      <c r="H176" s="99">
        <v>83</v>
      </c>
      <c r="I176" s="99">
        <v>112</v>
      </c>
      <c r="J176" s="99">
        <v>80</v>
      </c>
      <c r="K176" s="99">
        <v>175</v>
      </c>
      <c r="L176" s="99">
        <v>91</v>
      </c>
      <c r="M176" s="99">
        <v>89</v>
      </c>
      <c r="N176" s="99">
        <v>361</v>
      </c>
      <c r="O176" s="99">
        <v>211</v>
      </c>
      <c r="P176" s="99">
        <v>201</v>
      </c>
      <c r="Q176" s="99">
        <v>161</v>
      </c>
      <c r="R176" s="99">
        <v>91</v>
      </c>
      <c r="S176" s="99">
        <v>955</v>
      </c>
      <c r="T176" s="99">
        <v>1106</v>
      </c>
      <c r="U176" s="99">
        <v>8</v>
      </c>
      <c r="V176" s="99">
        <v>911</v>
      </c>
      <c r="W176" s="99">
        <v>255</v>
      </c>
      <c r="X176" s="99">
        <v>184</v>
      </c>
      <c r="Y176" s="99">
        <v>41</v>
      </c>
      <c r="Z176" s="98">
        <v>2</v>
      </c>
    </row>
    <row r="177" spans="1:26" ht="15" x14ac:dyDescent="0.2">
      <c r="A177" s="4">
        <f t="shared" si="42"/>
        <v>1066</v>
      </c>
      <c r="B177" s="108" t="s">
        <v>19</v>
      </c>
      <c r="C177" s="108"/>
      <c r="D177" s="116">
        <v>215</v>
      </c>
      <c r="E177" s="115">
        <v>176</v>
      </c>
      <c r="F177" s="115">
        <v>200</v>
      </c>
      <c r="G177" s="115">
        <v>198</v>
      </c>
      <c r="H177" s="115">
        <v>88</v>
      </c>
      <c r="I177" s="115">
        <v>110</v>
      </c>
      <c r="J177" s="115">
        <v>79</v>
      </c>
      <c r="K177" s="115">
        <v>179</v>
      </c>
      <c r="L177" s="115">
        <v>81</v>
      </c>
      <c r="M177" s="115">
        <v>90</v>
      </c>
      <c r="N177" s="115">
        <v>430</v>
      </c>
      <c r="O177" s="115">
        <v>230</v>
      </c>
      <c r="P177" s="115">
        <v>211</v>
      </c>
      <c r="Q177" s="115">
        <v>120</v>
      </c>
      <c r="R177" s="115">
        <v>95</v>
      </c>
      <c r="S177" s="115">
        <v>899</v>
      </c>
      <c r="T177" s="115">
        <v>1107</v>
      </c>
      <c r="U177" s="115">
        <v>7</v>
      </c>
      <c r="V177" s="115">
        <v>996</v>
      </c>
      <c r="W177" s="115">
        <v>251</v>
      </c>
      <c r="X177" s="115">
        <v>190</v>
      </c>
      <c r="Y177" s="115">
        <v>42</v>
      </c>
      <c r="Z177" s="114">
        <v>3</v>
      </c>
    </row>
    <row r="178" spans="1:26" x14ac:dyDescent="0.2">
      <c r="A178" s="4">
        <f>AVERAGE(A166:A177)</f>
        <v>648.83333333333337</v>
      </c>
      <c r="B178" s="7" t="s">
        <v>23</v>
      </c>
      <c r="C178" s="4"/>
      <c r="D178" s="4">
        <f t="shared" ref="D178:N178" si="43">SUM(D166:D177)</f>
        <v>1585</v>
      </c>
      <c r="E178" s="4">
        <f t="shared" si="43"/>
        <v>1099</v>
      </c>
      <c r="F178" s="4">
        <f t="shared" si="43"/>
        <v>1508</v>
      </c>
      <c r="G178" s="4">
        <f t="shared" si="43"/>
        <v>1395</v>
      </c>
      <c r="H178" s="4">
        <f t="shared" si="43"/>
        <v>765</v>
      </c>
      <c r="I178" s="4">
        <f t="shared" si="43"/>
        <v>858</v>
      </c>
      <c r="J178" s="4">
        <f t="shared" si="43"/>
        <v>576</v>
      </c>
      <c r="K178" s="4">
        <f t="shared" si="43"/>
        <v>1502</v>
      </c>
      <c r="L178" s="4">
        <f t="shared" si="43"/>
        <v>721</v>
      </c>
      <c r="M178" s="4">
        <f t="shared" si="43"/>
        <v>785</v>
      </c>
      <c r="N178" s="4">
        <f t="shared" si="43"/>
        <v>2813</v>
      </c>
      <c r="O178" s="4">
        <f>SUM(O166:O177)</f>
        <v>1565</v>
      </c>
      <c r="P178" s="4">
        <f>SUM(P166:P177)</f>
        <v>1335</v>
      </c>
      <c r="Q178" s="4">
        <f t="shared" ref="Q178:S178" si="44">SUM(Q166:Q177)</f>
        <v>1198</v>
      </c>
      <c r="R178" s="4">
        <f t="shared" si="44"/>
        <v>522</v>
      </c>
      <c r="S178" s="4">
        <f t="shared" si="44"/>
        <v>7164</v>
      </c>
      <c r="T178" s="4">
        <f>SUM(T166:T177)</f>
        <v>9768</v>
      </c>
      <c r="U178" s="4">
        <f t="shared" ref="U178:W178" si="45">SUM(U166:U177)</f>
        <v>43</v>
      </c>
      <c r="V178" s="4">
        <f t="shared" si="45"/>
        <v>6507</v>
      </c>
      <c r="W178" s="4">
        <f t="shared" si="45"/>
        <v>1666</v>
      </c>
      <c r="X178" s="4">
        <f>SUM(X166:X177)</f>
        <v>1213</v>
      </c>
      <c r="Y178" s="4">
        <f t="shared" ref="Y178" si="46">SUM(Y166:Y177)</f>
        <v>387</v>
      </c>
      <c r="Z178" s="3">
        <f>SUM(Z166:Z177)</f>
        <v>47</v>
      </c>
    </row>
    <row r="179" spans="1:26" x14ac:dyDescent="0.2">
      <c r="A179" s="4">
        <f>SUM(A166:A177)</f>
        <v>7786</v>
      </c>
      <c r="B179" s="7" t="s">
        <v>2</v>
      </c>
      <c r="C179" s="4">
        <f>SUM(D178:I178,Q178:Y178)</f>
        <v>35678</v>
      </c>
      <c r="D179" s="4" t="s">
        <v>6</v>
      </c>
      <c r="E179" s="108"/>
      <c r="F179" s="108"/>
      <c r="G179" s="4">
        <f>SUM(M178:N178)</f>
        <v>3598</v>
      </c>
      <c r="H179" s="108" t="s">
        <v>21</v>
      </c>
      <c r="I179" s="108"/>
      <c r="J179" s="6"/>
      <c r="K179" s="109" t="s">
        <v>2</v>
      </c>
      <c r="L179" s="109"/>
      <c r="M179" s="109"/>
      <c r="N179" s="109"/>
      <c r="O179" s="109">
        <f>SUM(R178:Y178,D178:L178)</f>
        <v>37279</v>
      </c>
      <c r="P179" s="109"/>
      <c r="Q179" s="108"/>
      <c r="R179" s="108"/>
      <c r="S179" s="108"/>
      <c r="T179" s="6"/>
      <c r="U179" s="4"/>
      <c r="V179" s="5"/>
      <c r="W179" s="5"/>
      <c r="X179" s="4"/>
      <c r="Y179" s="4"/>
      <c r="Z179" s="3"/>
    </row>
    <row r="181" spans="1:26" x14ac:dyDescent="0.2">
      <c r="A181" s="111" t="s">
        <v>50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</row>
    <row r="182" spans="1:26" ht="25.5" x14ac:dyDescent="0.2">
      <c r="A182" s="110" t="s">
        <v>22</v>
      </c>
      <c r="B182" s="110" t="s">
        <v>23</v>
      </c>
      <c r="C182" s="110"/>
      <c r="D182" s="110" t="s">
        <v>24</v>
      </c>
      <c r="E182" s="112" t="s">
        <v>35</v>
      </c>
      <c r="F182" s="110" t="s">
        <v>25</v>
      </c>
      <c r="G182" s="110" t="s">
        <v>26</v>
      </c>
      <c r="H182" s="110" t="s">
        <v>27</v>
      </c>
      <c r="I182" s="110" t="s">
        <v>28</v>
      </c>
      <c r="J182" s="110" t="s">
        <v>3</v>
      </c>
      <c r="K182" s="110" t="s">
        <v>4</v>
      </c>
      <c r="L182" s="110" t="s">
        <v>7</v>
      </c>
      <c r="M182" s="110" t="s">
        <v>37</v>
      </c>
      <c r="N182" s="110" t="s">
        <v>38</v>
      </c>
      <c r="O182" s="110" t="s">
        <v>0</v>
      </c>
      <c r="P182" s="110" t="s">
        <v>1</v>
      </c>
      <c r="Q182" s="110" t="s">
        <v>5</v>
      </c>
      <c r="R182" s="110" t="s">
        <v>36</v>
      </c>
      <c r="S182" s="110" t="s">
        <v>29</v>
      </c>
      <c r="T182" s="1" t="s">
        <v>39</v>
      </c>
      <c r="U182" s="110" t="s">
        <v>30</v>
      </c>
      <c r="V182" s="110" t="s">
        <v>31</v>
      </c>
      <c r="W182" s="110" t="s">
        <v>32</v>
      </c>
      <c r="X182" s="110" t="s">
        <v>33</v>
      </c>
      <c r="Y182" s="110" t="s">
        <v>34</v>
      </c>
      <c r="Z182" s="2" t="s">
        <v>40</v>
      </c>
    </row>
    <row r="183" spans="1:26" x14ac:dyDescent="0.2">
      <c r="A183" s="110"/>
      <c r="B183" s="110"/>
      <c r="C183" s="110"/>
      <c r="D183" s="110"/>
      <c r="E183" s="112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"/>
      <c r="U183" s="110"/>
      <c r="V183" s="110"/>
      <c r="W183" s="110"/>
      <c r="X183" s="110"/>
      <c r="Y183" s="110"/>
      <c r="Z183" s="3"/>
    </row>
    <row r="184" spans="1:26" x14ac:dyDescent="0.2">
      <c r="A184" s="4">
        <f>AVERAGE(A178,A160,A142,A124,A88,,A70,A52,A34,A16,A106)</f>
        <v>1736.0227272727277</v>
      </c>
      <c r="B184" s="7" t="s">
        <v>20</v>
      </c>
      <c r="C184" s="4"/>
      <c r="D184" s="4">
        <f>SUM(D178,D16,,D34,,D52,D70,D88,D124,D142,D160,D106)</f>
        <v>20113</v>
      </c>
      <c r="E184" s="4">
        <f>SUM(E178,E160,E142,E124,E88,,E70,E52,,E34,,E16,E106)</f>
        <v>50190</v>
      </c>
      <c r="F184" s="4">
        <f>SUM(F178,F160,F142,F124,F88,,F70,F52,F34,F16,F106)</f>
        <v>19321</v>
      </c>
      <c r="G184" s="4">
        <f>SUM(G178,G160,G142,G124,G88,G70,G52,G34,G16,G106)</f>
        <v>48437</v>
      </c>
      <c r="H184" s="4">
        <f>SUM(H178,H160,H142,H124,H88,H70,H52,H34,H16,H106)</f>
        <v>15216</v>
      </c>
      <c r="I184" s="4">
        <f>SUM(I178,I160,I142,I124,I88,I70,I52,I34,I16,I106)</f>
        <v>46591</v>
      </c>
      <c r="J184" s="4">
        <f>SUM(J178,J160,J142,J124,J88,J70,J52,J34,J16,J106)</f>
        <v>29287</v>
      </c>
      <c r="K184" s="4">
        <f>SUM(K178,K160,K142,K124,K88,K70,K34,,K16,K106)</f>
        <v>7670</v>
      </c>
      <c r="L184" s="4">
        <f>SUM(L178,L160,L142,L124,L88,L70,L52,L34,L16,L106)</f>
        <v>6448</v>
      </c>
      <c r="M184" s="4">
        <f>SUM(M178,M160,M142,M124,M88,M70,M52,M34,M16,M106)</f>
        <v>29623</v>
      </c>
      <c r="N184" s="4">
        <f>SUM(N178,N160,N142,N124,N88,N70,N52,N34,N16,N106)</f>
        <v>43122</v>
      </c>
      <c r="O184" s="4">
        <f>SUM(O178,O160,O142,O124,O88,O70,O52,O34,O16,O106)</f>
        <v>19781</v>
      </c>
      <c r="P184" s="4">
        <f>SUM(P178,P160,P142,P124,P88,P70,P34,P16,P106)</f>
        <v>8142</v>
      </c>
      <c r="Q184" s="4">
        <f>SUM(Q178,Q160,Q142,Q124,Q88,Q70,Q52,Q34,Q16,Q106)</f>
        <v>8835</v>
      </c>
      <c r="R184" s="4">
        <f>SUM(R178,R160,R142,R124,R88,R70,R52,R34,R16,R106)</f>
        <v>786196</v>
      </c>
      <c r="S184" s="4">
        <f>SUM(S178,S160,S142,S124,S88,S70,S52,S34,S16,S106)</f>
        <v>80555</v>
      </c>
      <c r="T184" s="4">
        <f>SUM(T178,T160,T142,T88,T70,T52,T34,T16,T124,T106)</f>
        <v>186079</v>
      </c>
      <c r="U184" s="4">
        <f t="shared" ref="U184:Z184" si="47">SUM(U178,U160,U142,U124,U88,U70,U52,U34,U16,U106)</f>
        <v>3789</v>
      </c>
      <c r="V184" s="4">
        <f t="shared" si="47"/>
        <v>19857</v>
      </c>
      <c r="W184" s="4">
        <f t="shared" si="47"/>
        <v>13605</v>
      </c>
      <c r="X184" s="4">
        <f t="shared" si="47"/>
        <v>22839</v>
      </c>
      <c r="Y184" s="4">
        <f t="shared" si="47"/>
        <v>4175</v>
      </c>
      <c r="Z184" s="3">
        <f t="shared" si="47"/>
        <v>1923</v>
      </c>
    </row>
    <row r="185" spans="1:26" x14ac:dyDescent="0.2">
      <c r="A185" s="4">
        <f>SUM(D184:J184)</f>
        <v>229155</v>
      </c>
      <c r="B185" s="7" t="s">
        <v>2</v>
      </c>
      <c r="C185" s="4">
        <f>SUM(D184:L184)</f>
        <v>243273</v>
      </c>
      <c r="D185" s="4" t="s">
        <v>6</v>
      </c>
      <c r="E185" s="108"/>
      <c r="F185" s="108"/>
      <c r="G185" s="4">
        <f>SUM(M184:N184)</f>
        <v>72745</v>
      </c>
      <c r="H185" s="108" t="s">
        <v>21</v>
      </c>
      <c r="I185" s="108"/>
      <c r="J185" s="6"/>
      <c r="K185" s="109" t="s">
        <v>2</v>
      </c>
      <c r="L185" s="109"/>
      <c r="M185" s="109"/>
      <c r="N185" s="109"/>
      <c r="O185" s="109">
        <f>SUM(Q184:Y184,D184:L184)</f>
        <v>1369203</v>
      </c>
      <c r="P185" s="109"/>
      <c r="Q185" s="108"/>
      <c r="R185" s="108"/>
      <c r="S185" s="108"/>
      <c r="T185" s="6"/>
      <c r="U185" s="4"/>
      <c r="V185" s="5"/>
      <c r="W185" s="5"/>
      <c r="X185" s="4"/>
      <c r="Y185" s="4"/>
      <c r="Z185" s="3"/>
    </row>
  </sheetData>
  <mergeCells count="439"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R92:R93"/>
    <mergeCell ref="S92:S93"/>
    <mergeCell ref="U92:U93"/>
    <mergeCell ref="V92:V93"/>
    <mergeCell ref="W92:W93"/>
    <mergeCell ref="X92:X93"/>
    <mergeCell ref="A19:Z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Y92:Y93"/>
    <mergeCell ref="P92:P93"/>
    <mergeCell ref="Q92:Q93"/>
    <mergeCell ref="B23:C23"/>
    <mergeCell ref="B24:C24"/>
    <mergeCell ref="B25:C25"/>
    <mergeCell ref="B26:C26"/>
    <mergeCell ref="B10:C10"/>
    <mergeCell ref="B11:C11"/>
    <mergeCell ref="B13:C13"/>
    <mergeCell ref="B7:C7"/>
    <mergeCell ref="B8:C8"/>
    <mergeCell ref="B9:C9"/>
    <mergeCell ref="V2:V3"/>
    <mergeCell ref="W2:W3"/>
    <mergeCell ref="X2:X3"/>
    <mergeCell ref="J2:J3"/>
    <mergeCell ref="K2:K3"/>
    <mergeCell ref="S2:S3"/>
    <mergeCell ref="U2:U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B27:C27"/>
    <mergeCell ref="A1:Z1"/>
    <mergeCell ref="B14:C14"/>
    <mergeCell ref="B15:C15"/>
    <mergeCell ref="E17:F17"/>
    <mergeCell ref="H17:I17"/>
    <mergeCell ref="Q17:S17"/>
    <mergeCell ref="K17:N17"/>
    <mergeCell ref="O17:P17"/>
    <mergeCell ref="Y2:Y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V20:V21"/>
    <mergeCell ref="W20:W21"/>
    <mergeCell ref="X20:X21"/>
    <mergeCell ref="Y20:Y21"/>
    <mergeCell ref="B22:C22"/>
    <mergeCell ref="P20:P21"/>
    <mergeCell ref="Q20:Q21"/>
    <mergeCell ref="R20:R21"/>
    <mergeCell ref="S20:S21"/>
    <mergeCell ref="U20:U21"/>
    <mergeCell ref="L20:L21"/>
    <mergeCell ref="M20:M21"/>
    <mergeCell ref="N20:N21"/>
    <mergeCell ref="O20:O21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A37:Z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B41:C41"/>
    <mergeCell ref="B42:C42"/>
    <mergeCell ref="B43:C43"/>
    <mergeCell ref="B44:C44"/>
    <mergeCell ref="B45:C45"/>
    <mergeCell ref="V38:V39"/>
    <mergeCell ref="W38:W39"/>
    <mergeCell ref="X38:X39"/>
    <mergeCell ref="Y38:Y39"/>
    <mergeCell ref="B40:C40"/>
    <mergeCell ref="P38:P39"/>
    <mergeCell ref="Q38:Q39"/>
    <mergeCell ref="R38:R39"/>
    <mergeCell ref="S38:S39"/>
    <mergeCell ref="U38:U39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Q53:S53"/>
    <mergeCell ref="A55:Z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9:C59"/>
    <mergeCell ref="B60:C60"/>
    <mergeCell ref="B61:C61"/>
    <mergeCell ref="B62:C62"/>
    <mergeCell ref="B63:C63"/>
    <mergeCell ref="V56:V57"/>
    <mergeCell ref="W56:W57"/>
    <mergeCell ref="X56:X57"/>
    <mergeCell ref="Y56:Y57"/>
    <mergeCell ref="B58:C58"/>
    <mergeCell ref="P56:P57"/>
    <mergeCell ref="Q56:Q57"/>
    <mergeCell ref="R56:R57"/>
    <mergeCell ref="S56:S57"/>
    <mergeCell ref="U56:U57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A73:Z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B77:C77"/>
    <mergeCell ref="B78:C78"/>
    <mergeCell ref="B79:C79"/>
    <mergeCell ref="B80:C80"/>
    <mergeCell ref="B81:C81"/>
    <mergeCell ref="V74:V75"/>
    <mergeCell ref="W74:W75"/>
    <mergeCell ref="X74:X75"/>
    <mergeCell ref="Y74:Y75"/>
    <mergeCell ref="B76:C76"/>
    <mergeCell ref="P74:P75"/>
    <mergeCell ref="Q74:Q75"/>
    <mergeCell ref="R74:R75"/>
    <mergeCell ref="S74:S75"/>
    <mergeCell ref="U74:U75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Q89:S89"/>
    <mergeCell ref="A109:Z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Z91"/>
    <mergeCell ref="A92:A93"/>
    <mergeCell ref="B92:C93"/>
    <mergeCell ref="D92:D93"/>
    <mergeCell ref="E92:E93"/>
    <mergeCell ref="F92:F93"/>
    <mergeCell ref="G92:G93"/>
    <mergeCell ref="H92:H93"/>
    <mergeCell ref="B113:C113"/>
    <mergeCell ref="B114:C114"/>
    <mergeCell ref="B115:C115"/>
    <mergeCell ref="B116:C116"/>
    <mergeCell ref="B117:C117"/>
    <mergeCell ref="V110:V111"/>
    <mergeCell ref="W110:W111"/>
    <mergeCell ref="X110:X111"/>
    <mergeCell ref="Y110:Y111"/>
    <mergeCell ref="B112:C112"/>
    <mergeCell ref="P110:P111"/>
    <mergeCell ref="Q110:Q111"/>
    <mergeCell ref="R110:R111"/>
    <mergeCell ref="S110:S111"/>
    <mergeCell ref="U110:U111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Q125:S125"/>
    <mergeCell ref="A127:Z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31:C131"/>
    <mergeCell ref="B132:C132"/>
    <mergeCell ref="B133:C133"/>
    <mergeCell ref="B134:C134"/>
    <mergeCell ref="B135:C135"/>
    <mergeCell ref="V128:V129"/>
    <mergeCell ref="W128:W129"/>
    <mergeCell ref="X128:X129"/>
    <mergeCell ref="Y128:Y129"/>
    <mergeCell ref="B130:C130"/>
    <mergeCell ref="P128:P129"/>
    <mergeCell ref="Q128:Q129"/>
    <mergeCell ref="R128:R129"/>
    <mergeCell ref="S128:S129"/>
    <mergeCell ref="U128:U129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Q143:S143"/>
    <mergeCell ref="A145:Z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9:C149"/>
    <mergeCell ref="B150:C150"/>
    <mergeCell ref="B151:C151"/>
    <mergeCell ref="B152:C152"/>
    <mergeCell ref="B153:C153"/>
    <mergeCell ref="V146:V147"/>
    <mergeCell ref="W146:W147"/>
    <mergeCell ref="X146:X147"/>
    <mergeCell ref="Y146:Y147"/>
    <mergeCell ref="B148:C148"/>
    <mergeCell ref="P146:P147"/>
    <mergeCell ref="Q146:Q147"/>
    <mergeCell ref="R146:R147"/>
    <mergeCell ref="S146:S147"/>
    <mergeCell ref="U146:U147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Q161:S161"/>
    <mergeCell ref="A163:Z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67:C167"/>
    <mergeCell ref="B168:C168"/>
    <mergeCell ref="B169:C169"/>
    <mergeCell ref="B170:C170"/>
    <mergeCell ref="B171:C171"/>
    <mergeCell ref="V164:V165"/>
    <mergeCell ref="W164:W165"/>
    <mergeCell ref="X164:X165"/>
    <mergeCell ref="Y164:Y165"/>
    <mergeCell ref="B166:C166"/>
    <mergeCell ref="P164:P165"/>
    <mergeCell ref="Q164:Q165"/>
    <mergeCell ref="R164:R165"/>
    <mergeCell ref="S164:S165"/>
    <mergeCell ref="U164:U165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Q179:S179"/>
    <mergeCell ref="A181:Z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Q185:S185"/>
    <mergeCell ref="E185:F185"/>
    <mergeCell ref="H185:I185"/>
    <mergeCell ref="K185:N185"/>
    <mergeCell ref="O185:P185"/>
    <mergeCell ref="V182:V183"/>
    <mergeCell ref="W182:W183"/>
    <mergeCell ref="X182:X183"/>
    <mergeCell ref="Y182:Y183"/>
    <mergeCell ref="P182:P183"/>
    <mergeCell ref="Q182:Q183"/>
    <mergeCell ref="R182:R183"/>
    <mergeCell ref="S182:S183"/>
    <mergeCell ref="U182:U183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cp:lastPrinted>2019-03-25T17:35:41Z</cp:lastPrinted>
  <dcterms:created xsi:type="dcterms:W3CDTF">2016-08-01T08:40:27Z</dcterms:created>
  <dcterms:modified xsi:type="dcterms:W3CDTF">2020-01-10T18:51:49Z</dcterms:modified>
</cp:coreProperties>
</file>