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1/"/>
    </mc:Choice>
  </mc:AlternateContent>
  <xr:revisionPtr revIDLastSave="747" documentId="8_{23353907-5EA2-45BB-B723-1ED8612D8AA4}" xr6:coauthVersionLast="47" xr6:coauthVersionMax="47" xr10:uidLastSave="{6822BE50-EC71-4D4D-BAE6-266A6533E7B2}"/>
  <bookViews>
    <workbookView xWindow="-108" yWindow="-108" windowWidth="23256" windowHeight="1245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1" l="1"/>
  <c r="T16" i="1"/>
  <c r="AA16" i="1"/>
  <c r="X16" i="1"/>
  <c r="U52" i="1"/>
  <c r="U16" i="1"/>
  <c r="U106" i="1"/>
  <c r="U124" i="1"/>
  <c r="U184" i="1"/>
  <c r="V16" i="1"/>
  <c r="D16" i="1"/>
  <c r="F16" i="1"/>
  <c r="H16" i="1"/>
  <c r="J16" i="1"/>
  <c r="E16" i="1"/>
  <c r="G16" i="1"/>
  <c r="I16" i="1"/>
  <c r="K16" i="1"/>
  <c r="L16" i="1"/>
  <c r="Q16" i="1"/>
  <c r="R16" i="1"/>
  <c r="W16" i="1"/>
  <c r="Z16" i="1"/>
  <c r="O17" i="1"/>
  <c r="U160" i="1"/>
  <c r="U142" i="1"/>
  <c r="U88" i="1"/>
  <c r="U70" i="1"/>
  <c r="U34" i="1"/>
  <c r="Q178" i="1"/>
  <c r="Q160" i="1"/>
  <c r="Q142" i="1"/>
  <c r="Q124" i="1"/>
  <c r="Q70" i="1"/>
  <c r="Q52" i="1"/>
  <c r="Q106" i="1"/>
  <c r="Q184" i="1"/>
  <c r="Q34" i="1"/>
  <c r="R178" i="1"/>
  <c r="R160" i="1"/>
  <c r="R142" i="1"/>
  <c r="R124" i="1"/>
  <c r="R70" i="1"/>
  <c r="R52" i="1"/>
  <c r="R106" i="1"/>
  <c r="R184" i="1"/>
  <c r="R34" i="1"/>
  <c r="S178" i="1"/>
  <c r="S160" i="1"/>
  <c r="S142" i="1"/>
  <c r="S124" i="1"/>
  <c r="S70" i="1"/>
  <c r="S52" i="1"/>
  <c r="S106" i="1"/>
  <c r="S184" i="1"/>
  <c r="S34" i="1"/>
  <c r="T178" i="1"/>
  <c r="T160" i="1"/>
  <c r="T142" i="1"/>
  <c r="T70" i="1"/>
  <c r="T52" i="1"/>
  <c r="D52" i="1"/>
  <c r="E52" i="1"/>
  <c r="F52" i="1"/>
  <c r="G52" i="1"/>
  <c r="G106" i="1"/>
  <c r="G178" i="1"/>
  <c r="G124" i="1"/>
  <c r="G184" i="1"/>
  <c r="H52" i="1"/>
  <c r="H106" i="1"/>
  <c r="H178" i="1"/>
  <c r="H124" i="1"/>
  <c r="H184" i="1"/>
  <c r="I52" i="1"/>
  <c r="J52" i="1"/>
  <c r="J106" i="1"/>
  <c r="J178" i="1"/>
  <c r="J124" i="1"/>
  <c r="J184" i="1"/>
  <c r="K52" i="1"/>
  <c r="L52" i="1"/>
  <c r="L106" i="1"/>
  <c r="L178" i="1"/>
  <c r="L124" i="1"/>
  <c r="L184" i="1"/>
  <c r="V52" i="1"/>
  <c r="W52" i="1"/>
  <c r="X52" i="1"/>
  <c r="X106" i="1"/>
  <c r="X178" i="1"/>
  <c r="X124" i="1"/>
  <c r="X184" i="1"/>
  <c r="Y52" i="1"/>
  <c r="Y106" i="1"/>
  <c r="Y178" i="1"/>
  <c r="Y124" i="1"/>
  <c r="Y184" i="1"/>
  <c r="Z52" i="1"/>
  <c r="T34" i="1"/>
  <c r="T124" i="1"/>
  <c r="V124" i="1"/>
  <c r="W124" i="1"/>
  <c r="Z124" i="1"/>
  <c r="D124" i="1"/>
  <c r="E124" i="1"/>
  <c r="F124" i="1"/>
  <c r="I124" i="1"/>
  <c r="K124" i="1"/>
  <c r="O125" i="1"/>
  <c r="T106" i="1"/>
  <c r="V178" i="1"/>
  <c r="V160" i="1"/>
  <c r="V142" i="1"/>
  <c r="V70" i="1"/>
  <c r="V34" i="1"/>
  <c r="V106" i="1"/>
  <c r="W178" i="1"/>
  <c r="W160" i="1"/>
  <c r="W142" i="1"/>
  <c r="W70" i="1"/>
  <c r="W34" i="1"/>
  <c r="W106" i="1"/>
  <c r="X160" i="1"/>
  <c r="X142" i="1"/>
  <c r="X70" i="1"/>
  <c r="X34" i="1"/>
  <c r="Y160" i="1"/>
  <c r="Y142" i="1"/>
  <c r="Y70" i="1"/>
  <c r="Y34" i="1"/>
  <c r="Z178" i="1"/>
  <c r="Z160" i="1"/>
  <c r="Z142" i="1"/>
  <c r="Z70" i="1"/>
  <c r="Z106" i="1"/>
  <c r="Z184" i="1"/>
  <c r="Z34" i="1"/>
  <c r="D178" i="1"/>
  <c r="D34" i="1"/>
  <c r="D106" i="1"/>
  <c r="D70" i="1"/>
  <c r="D160" i="1"/>
  <c r="D142" i="1"/>
  <c r="E178" i="1"/>
  <c r="E160" i="1"/>
  <c r="E142" i="1"/>
  <c r="C125" i="1"/>
  <c r="E70" i="1"/>
  <c r="E106" i="1"/>
  <c r="E184" i="1"/>
  <c r="E34" i="1"/>
  <c r="F178" i="1"/>
  <c r="F160" i="1"/>
  <c r="F142" i="1"/>
  <c r="F70" i="1"/>
  <c r="F106" i="1"/>
  <c r="F184" i="1"/>
  <c r="F34" i="1"/>
  <c r="G160" i="1"/>
  <c r="G142" i="1"/>
  <c r="G70" i="1"/>
  <c r="G34" i="1"/>
  <c r="H160" i="1"/>
  <c r="H142" i="1"/>
  <c r="H70" i="1"/>
  <c r="H34" i="1"/>
  <c r="I178" i="1"/>
  <c r="I160" i="1"/>
  <c r="I142" i="1"/>
  <c r="I70" i="1"/>
  <c r="I34" i="1"/>
  <c r="I106" i="1"/>
  <c r="J160" i="1"/>
  <c r="J142" i="1"/>
  <c r="J70" i="1"/>
  <c r="J34" i="1"/>
  <c r="K178" i="1"/>
  <c r="K160" i="1"/>
  <c r="K142" i="1"/>
  <c r="K70" i="1"/>
  <c r="K34" i="1"/>
  <c r="K106" i="1"/>
  <c r="L160" i="1"/>
  <c r="L142" i="1"/>
  <c r="L70" i="1"/>
  <c r="L34" i="1"/>
  <c r="AA178" i="1"/>
  <c r="P178" i="1"/>
  <c r="O178" i="1"/>
  <c r="N178" i="1"/>
  <c r="M178" i="1"/>
  <c r="AA124" i="1"/>
  <c r="AA52" i="1"/>
  <c r="AA106" i="1"/>
  <c r="AA184" i="1"/>
  <c r="AA160" i="1"/>
  <c r="AA70" i="1"/>
  <c r="P124" i="1"/>
  <c r="O124" i="1"/>
  <c r="N124" i="1"/>
  <c r="M124" i="1"/>
  <c r="M16" i="1"/>
  <c r="M52" i="1"/>
  <c r="N52" i="1"/>
  <c r="G53" i="1"/>
  <c r="N16" i="1"/>
  <c r="N106" i="1"/>
  <c r="N184" i="1"/>
  <c r="M160" i="1"/>
  <c r="M142" i="1"/>
  <c r="M70" i="1"/>
  <c r="M34" i="1"/>
  <c r="M106" i="1"/>
  <c r="G107" i="1"/>
  <c r="N70" i="1"/>
  <c r="G71" i="1"/>
  <c r="N160" i="1"/>
  <c r="N142" i="1"/>
  <c r="N34" i="1"/>
  <c r="P106" i="1"/>
  <c r="O106" i="1"/>
  <c r="A94" i="1"/>
  <c r="A95" i="1"/>
  <c r="A97" i="1"/>
  <c r="A98" i="1"/>
  <c r="A99" i="1"/>
  <c r="A100" i="1"/>
  <c r="A101" i="1"/>
  <c r="A102" i="1"/>
  <c r="A103" i="1"/>
  <c r="A104" i="1"/>
  <c r="A96" i="1"/>
  <c r="A107" i="1"/>
  <c r="A105" i="1"/>
  <c r="A177" i="1"/>
  <c r="A176" i="1"/>
  <c r="A175" i="1"/>
  <c r="A174" i="1"/>
  <c r="A173" i="1"/>
  <c r="A172" i="1"/>
  <c r="A171" i="1"/>
  <c r="A170" i="1"/>
  <c r="A169" i="1"/>
  <c r="A168" i="1"/>
  <c r="A179" i="1"/>
  <c r="A167" i="1"/>
  <c r="A166" i="1"/>
  <c r="P160" i="1"/>
  <c r="O160" i="1"/>
  <c r="G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A142" i="1"/>
  <c r="P142" i="1"/>
  <c r="O142" i="1"/>
  <c r="G143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42" i="1"/>
  <c r="G125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87" i="1"/>
  <c r="A86" i="1"/>
  <c r="A85" i="1"/>
  <c r="A84" i="1"/>
  <c r="A83" i="1"/>
  <c r="A82" i="1"/>
  <c r="A81" i="1"/>
  <c r="A80" i="1"/>
  <c r="A79" i="1"/>
  <c r="A76" i="1"/>
  <c r="A77" i="1"/>
  <c r="A78" i="1"/>
  <c r="A88" i="1"/>
  <c r="P70" i="1"/>
  <c r="P16" i="1"/>
  <c r="P34" i="1"/>
  <c r="P184" i="1"/>
  <c r="O70" i="1"/>
  <c r="O16" i="1"/>
  <c r="O52" i="1"/>
  <c r="O184" i="1"/>
  <c r="O34" i="1"/>
  <c r="A69" i="1"/>
  <c r="A68" i="1"/>
  <c r="A67" i="1"/>
  <c r="A66" i="1"/>
  <c r="A65" i="1"/>
  <c r="A64" i="1"/>
  <c r="A63" i="1"/>
  <c r="A62" i="1"/>
  <c r="A61" i="1"/>
  <c r="A60" i="1"/>
  <c r="A58" i="1"/>
  <c r="A59" i="1"/>
  <c r="A71" i="1"/>
  <c r="P52" i="1"/>
  <c r="A51" i="1"/>
  <c r="A50" i="1"/>
  <c r="A49" i="1"/>
  <c r="A48" i="1"/>
  <c r="A53" i="1"/>
  <c r="A47" i="1"/>
  <c r="A46" i="1"/>
  <c r="A45" i="1"/>
  <c r="A44" i="1"/>
  <c r="A43" i="1"/>
  <c r="A42" i="1"/>
  <c r="A40" i="1"/>
  <c r="A41" i="1"/>
  <c r="A11" i="1"/>
  <c r="A12" i="1"/>
  <c r="A13" i="1"/>
  <c r="A14" i="1"/>
  <c r="A15" i="1"/>
  <c r="A16" i="1"/>
  <c r="A106" i="1"/>
  <c r="A178" i="1"/>
  <c r="A124" i="1"/>
  <c r="A70" i="1"/>
  <c r="A160" i="1"/>
  <c r="AA34" i="1"/>
  <c r="G35" i="1"/>
  <c r="A33" i="1"/>
  <c r="A32" i="1"/>
  <c r="A31" i="1"/>
  <c r="A30" i="1"/>
  <c r="A29" i="1"/>
  <c r="A28" i="1"/>
  <c r="A27" i="1"/>
  <c r="A26" i="1"/>
  <c r="A25" i="1"/>
  <c r="A24" i="1"/>
  <c r="A23" i="1"/>
  <c r="A22" i="1"/>
  <c r="G89" i="1"/>
  <c r="A9" i="1"/>
  <c r="A10" i="1"/>
  <c r="A8" i="1"/>
  <c r="A7" i="1"/>
  <c r="A6" i="1"/>
  <c r="A4" i="1"/>
  <c r="A5" i="1"/>
  <c r="O89" i="1"/>
  <c r="A89" i="1"/>
  <c r="C89" i="1"/>
  <c r="O143" i="1"/>
  <c r="A143" i="1"/>
  <c r="C143" i="1"/>
  <c r="A35" i="1"/>
  <c r="O35" i="1"/>
  <c r="A161" i="1"/>
  <c r="G17" i="1"/>
  <c r="A34" i="1"/>
  <c r="C35" i="1"/>
  <c r="C17" i="1"/>
  <c r="A17" i="1"/>
  <c r="A125" i="1"/>
  <c r="C161" i="1"/>
  <c r="O161" i="1"/>
  <c r="O71" i="1"/>
  <c r="C71" i="1"/>
  <c r="M184" i="1"/>
  <c r="G185" i="1"/>
  <c r="G179" i="1"/>
  <c r="I184" i="1"/>
  <c r="C179" i="1"/>
  <c r="O179" i="1"/>
  <c r="K184" i="1"/>
  <c r="T184" i="1"/>
  <c r="C107" i="1"/>
  <c r="O107" i="1"/>
  <c r="W184" i="1"/>
  <c r="V184" i="1"/>
  <c r="A52" i="1"/>
  <c r="A184" i="1"/>
  <c r="C53" i="1"/>
  <c r="D184" i="1"/>
  <c r="O53" i="1"/>
  <c r="A185" i="1"/>
  <c r="C185" i="1"/>
  <c r="O185" i="1"/>
</calcChain>
</file>

<file path=xl/sharedStrings.xml><?xml version="1.0" encoding="utf-8"?>
<sst xmlns="http://schemas.openxmlformats.org/spreadsheetml/2006/main" count="486" uniqueCount="65">
  <si>
    <t>Female</t>
  </si>
  <si>
    <t xml:space="preserve">Male </t>
  </si>
  <si>
    <t xml:space="preserve">Total Served </t>
  </si>
  <si>
    <t>Snack</t>
  </si>
  <si>
    <t>GED Youth</t>
  </si>
  <si>
    <t>Misc.</t>
  </si>
  <si>
    <t xml:space="preserve">MeALS </t>
  </si>
  <si>
    <t>GED  Ad</t>
  </si>
  <si>
    <t>January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</si>
  <si>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</si>
  <si>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</si>
  <si>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</si>
  <si>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</si>
  <si>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</si>
  <si>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</si>
  <si>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</si>
  <si>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</si>
  <si>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</si>
  <si>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</si>
  <si>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</si>
  <si>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 for</t>
  </si>
  <si>
    <t>Total Door Cou</t>
  </si>
  <si>
    <t>Total Meals</t>
  </si>
  <si>
    <t>Month</t>
  </si>
  <si>
    <t>Breakfas t</t>
  </si>
  <si>
    <t>Lunch</t>
  </si>
  <si>
    <t>Soup Kitche n Lunch</t>
  </si>
  <si>
    <t>Dinner</t>
  </si>
  <si>
    <t>Soup Kitch en Dinn er</t>
  </si>
  <si>
    <t>Service</t>
  </si>
  <si>
    <t>Shelter</t>
  </si>
  <si>
    <t>Y Cou</t>
  </si>
  <si>
    <t>A Cou</t>
  </si>
  <si>
    <t>Food Ban</t>
  </si>
  <si>
    <t>Clothing</t>
  </si>
  <si>
    <r>
      <rPr>
        <sz val="9"/>
        <rFont val="Times New Roman"/>
        <family val="1"/>
      </rPr>
      <t>SK
Breakf ast</t>
    </r>
  </si>
  <si>
    <t>BS</t>
  </si>
  <si>
    <t>Youth DC</t>
  </si>
  <si>
    <t>Adult DK</t>
  </si>
  <si>
    <t>Prayer</t>
  </si>
  <si>
    <t xml:space="preserve">Animals </t>
  </si>
  <si>
    <t>Montly Average</t>
  </si>
  <si>
    <t>God's Love International Ministry Totals for 2020</t>
  </si>
  <si>
    <t>GLI Head Quarters Numbers Deer Park WA 2021</t>
  </si>
  <si>
    <t>GLI Head Quarters Numbers  Nigeria 2021</t>
  </si>
  <si>
    <t>GLI Head Quarters Numbers  Pakistan 2021</t>
  </si>
  <si>
    <t>GLI Head Quarters Numbers Tanzania   2021</t>
  </si>
  <si>
    <t>GLI Head Quarters Numbers  Uganda  2021</t>
  </si>
  <si>
    <t>GLI Head Quarters Numbers  Nepal 2021</t>
  </si>
  <si>
    <t>GLI Head Quarters Numbers  Liberia 2021</t>
  </si>
  <si>
    <t>GLI Head Quarters Numbers  Kenya 2021</t>
  </si>
  <si>
    <t>GLI Head Quarters Numbers  India 2021</t>
  </si>
  <si>
    <t>GLI Head Quarters Numbers  Ghana 2021</t>
  </si>
  <si>
    <t xml:space="preserve">Social </t>
  </si>
  <si>
    <t xml:space="preserve">Media </t>
  </si>
  <si>
    <t>Social</t>
  </si>
  <si>
    <t>Media</t>
  </si>
  <si>
    <t xml:space="preserve">Socail </t>
  </si>
  <si>
    <t xml:space="preserve"> </t>
  </si>
  <si>
    <t>Youth Breakfast</t>
  </si>
  <si>
    <t>Adult Dinner</t>
  </si>
  <si>
    <t xml:space="preserve">Youth Lunch </t>
  </si>
  <si>
    <t xml:space="preserve">Adult Lunch </t>
  </si>
  <si>
    <t>Youth Dinner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</si>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</sst>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rgb="FF000000"/>
      <name val="Times New Roman"/>
      <family val="1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10"/>
      <name val="Calibri"/>
      <family val="2"/>
    </font>
    <font>
      <sz val="10"/>
      <color rgb="FF000000"/>
      <name val="Times New Roman"/>
    </font>
    <font>
      <sz val="9"/>
      <color rgb="FF000000"/>
      <name val="Calibri"/>
    </font>
    <font>
      <sz val="9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">
    <xf numFmtId="0" fontId="0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53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58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6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7">
    <xf numFmtId="0" fontId="0" fillId="0" borderId="0" xfId="0" applyAlignment="1">
      <alignment horizontal="left" vertical="top"/>
    </xf>
    <xf numFmtId="3" fontId="52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/>
    </xf>
    <xf numFmtId="3" fontId="49" fillId="0" borderId="1" xfId="0" applyNumberFormat="1" applyFont="1" applyBorder="1" applyAlignment="1">
      <alignment horizontal="center" vertical="top" wrapText="1"/>
    </xf>
    <xf numFmtId="3" fontId="51" fillId="0" borderId="1" xfId="0" applyNumberFormat="1" applyFont="1" applyBorder="1" applyAlignment="1">
      <alignment horizontal="center" vertical="top" wrapText="1"/>
    </xf>
    <xf numFmtId="3" fontId="50" fillId="0" borderId="1" xfId="0" applyNumberFormat="1" applyFont="1" applyBorder="1" applyAlignment="1">
      <alignment horizontal="center" vertical="top" wrapText="1"/>
    </xf>
    <xf numFmtId="3" fontId="50" fillId="0" borderId="1" xfId="0" applyNumberFormat="1" applyFont="1" applyBorder="1" applyAlignment="1">
      <alignment horizontal="center" vertical="top"/>
    </xf>
    <xf numFmtId="3" fontId="49" fillId="0" borderId="2" xfId="0" applyNumberFormat="1" applyFont="1" applyFill="1" applyBorder="1" applyAlignment="1">
      <alignment horizontal="center" vertical="top" wrapText="1"/>
    </xf>
    <xf numFmtId="3" fontId="51" fillId="0" borderId="2" xfId="0" applyNumberFormat="1" applyFont="1" applyFill="1" applyBorder="1" applyAlignment="1">
      <alignment horizontal="center" vertical="top" wrapText="1"/>
    </xf>
    <xf numFmtId="3" fontId="0" fillId="0" borderId="1" xfId="0" applyNumberFormat="1" applyFill="1" applyBorder="1" applyAlignment="1">
      <alignment horizontal="left" vertical="top"/>
    </xf>
    <xf numFmtId="3" fontId="49" fillId="0" borderId="4" xfId="0" applyNumberFormat="1" applyFont="1" applyFill="1" applyBorder="1" applyAlignment="1">
      <alignment horizontal="center" vertical="top" wrapText="1"/>
    </xf>
    <xf numFmtId="3" fontId="49" fillId="0" borderId="0" xfId="0" applyNumberFormat="1" applyFont="1" applyBorder="1" applyAlignment="1">
      <alignment horizontal="center" vertical="top" wrapText="1"/>
    </xf>
    <xf numFmtId="3" fontId="50" fillId="0" borderId="0" xfId="0" applyNumberFormat="1" applyFont="1" applyBorder="1" applyAlignment="1">
      <alignment horizontal="center" vertical="top"/>
    </xf>
    <xf numFmtId="3" fontId="50" fillId="0" borderId="0" xfId="0" applyNumberFormat="1" applyFont="1" applyBorder="1" applyAlignment="1">
      <alignment horizontal="center" vertical="top" wrapText="1"/>
    </xf>
    <xf numFmtId="3" fontId="51" fillId="0" borderId="0" xfId="0" applyNumberFormat="1" applyFont="1" applyBorder="1" applyAlignment="1">
      <alignment horizontal="center" vertical="top" wrapText="1"/>
    </xf>
    <xf numFmtId="3" fontId="0" fillId="0" borderId="0" xfId="0" applyNumberFormat="1" applyBorder="1" applyAlignment="1">
      <alignment horizontal="left" vertical="top"/>
    </xf>
    <xf numFmtId="3" fontId="0" fillId="0" borderId="0" xfId="0" applyNumberFormat="1" applyAlignment="1">
      <alignment horizontal="center" vertical="top"/>
    </xf>
    <xf numFmtId="3" fontId="0" fillId="0" borderId="0" xfId="0" applyNumberFormat="1"/>
    <xf numFmtId="3" fontId="0" fillId="0" borderId="0" xfId="0" applyNumberFormat="1" applyAlignment="1">
      <alignment horizontal="left" vertical="top"/>
    </xf>
    <xf numFmtId="3" fontId="50" fillId="0" borderId="1" xfId="0" applyNumberFormat="1" applyFont="1" applyBorder="1" applyAlignment="1">
      <alignment horizontal="center" vertical="top" wrapText="1"/>
    </xf>
    <xf numFmtId="3" fontId="49" fillId="0" borderId="1" xfId="0" applyNumberFormat="1" applyFont="1" applyBorder="1" applyAlignment="1">
      <alignment horizontal="center" vertical="top" wrapText="1"/>
    </xf>
    <xf numFmtId="3" fontId="52" fillId="0" borderId="1" xfId="0" applyNumberFormat="1" applyFont="1" applyBorder="1" applyAlignment="1">
      <alignment horizontal="center" vertical="top" wrapText="1"/>
    </xf>
    <xf numFmtId="3" fontId="51" fillId="0" borderId="1" xfId="0" applyNumberFormat="1" applyFont="1" applyBorder="1" applyAlignment="1">
      <alignment horizontal="center" vertical="top" wrapText="1"/>
    </xf>
    <xf numFmtId="0" fontId="45" fillId="0" borderId="1" xfId="4" applyBorder="1" applyAlignment="1">
      <alignment horizontal="left" vertical="top"/>
    </xf>
    <xf numFmtId="1" fontId="49" fillId="0" borderId="1" xfId="4" applyNumberFormat="1" applyFont="1" applyBorder="1" applyAlignment="1">
      <alignment horizontal="center" vertical="top" wrapText="1"/>
    </xf>
    <xf numFmtId="0" fontId="51" fillId="0" borderId="1" xfId="4" applyFont="1" applyBorder="1" applyAlignment="1">
      <alignment horizontal="center" vertical="top" wrapText="1"/>
    </xf>
    <xf numFmtId="1" fontId="49" fillId="0" borderId="1" xfId="0" applyNumberFormat="1" applyFont="1" applyBorder="1" applyAlignment="1">
      <alignment horizontal="center" vertical="top" wrapText="1"/>
    </xf>
    <xf numFmtId="0" fontId="5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49" fillId="0" borderId="2" xfId="0" applyNumberFormat="1" applyFont="1" applyBorder="1" applyAlignment="1">
      <alignment horizontal="center" vertical="top" wrapText="1"/>
    </xf>
    <xf numFmtId="0" fontId="51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49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51" fillId="0" borderId="1" xfId="0" applyFont="1" applyBorder="1" applyAlignment="1">
      <alignment horizontal="center" vertical="top" wrapText="1"/>
    </xf>
    <xf numFmtId="1" fontId="49" fillId="0" borderId="2" xfId="0" applyNumberFormat="1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5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51" fillId="0" borderId="1" xfId="0" applyFont="1" applyBorder="1" applyAlignment="1">
      <alignment horizontal="center" vertical="top" wrapText="1"/>
    </xf>
    <xf numFmtId="0" fontId="50" fillId="0" borderId="1" xfId="0" applyFont="1" applyBorder="1" applyAlignment="1">
      <alignment horizontal="center" vertical="top" wrapText="1"/>
    </xf>
    <xf numFmtId="0" fontId="36" fillId="0" borderId="1" xfId="14" applyBorder="1" applyAlignment="1">
      <alignment horizontal="left" vertical="top"/>
    </xf>
    <xf numFmtId="0" fontId="51" fillId="0" borderId="1" xfId="14" applyFont="1" applyBorder="1" applyAlignment="1">
      <alignment horizontal="center" vertical="top" wrapText="1"/>
    </xf>
    <xf numFmtId="0" fontId="50" fillId="0" borderId="1" xfId="14" applyFont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3" fontId="49" fillId="0" borderId="1" xfId="0" applyNumberFormat="1" applyFont="1" applyBorder="1" applyAlignment="1">
      <alignment horizontal="center" vertical="top" wrapText="1"/>
    </xf>
    <xf numFmtId="3" fontId="51" fillId="0" borderId="1" xfId="0" applyNumberFormat="1" applyFont="1" applyBorder="1" applyAlignment="1">
      <alignment horizontal="center" vertical="top" wrapText="1"/>
    </xf>
    <xf numFmtId="0" fontId="35" fillId="0" borderId="1" xfId="15" applyBorder="1" applyAlignment="1">
      <alignment horizontal="left" vertical="top"/>
    </xf>
    <xf numFmtId="0" fontId="51" fillId="0" borderId="1" xfId="15" applyFont="1" applyBorder="1" applyAlignment="1">
      <alignment horizontal="center" vertical="top" wrapText="1"/>
    </xf>
    <xf numFmtId="0" fontId="50" fillId="0" borderId="1" xfId="15" applyFont="1" applyBorder="1" applyAlignment="1">
      <alignment horizontal="center" vertical="top" wrapText="1"/>
    </xf>
    <xf numFmtId="0" fontId="34" fillId="0" borderId="1" xfId="16" applyBorder="1" applyAlignment="1">
      <alignment horizontal="left" vertical="top"/>
    </xf>
    <xf numFmtId="1" fontId="49" fillId="0" borderId="1" xfId="18" applyNumberFormat="1" applyFont="1" applyBorder="1" applyAlignment="1">
      <alignment horizontal="center" vertical="top" wrapText="1"/>
    </xf>
    <xf numFmtId="0" fontId="30" fillId="0" borderId="1" xfId="20" applyBorder="1" applyAlignment="1">
      <alignment horizontal="left" vertical="top"/>
    </xf>
    <xf numFmtId="1" fontId="49" fillId="0" borderId="1" xfId="20" applyNumberFormat="1" applyFont="1" applyBorder="1" applyAlignment="1">
      <alignment horizontal="center" vertical="top" wrapText="1"/>
    </xf>
    <xf numFmtId="0" fontId="51" fillId="0" borderId="1" xfId="20" applyFont="1" applyBorder="1" applyAlignment="1">
      <alignment horizontal="center" vertical="top" wrapText="1"/>
    </xf>
    <xf numFmtId="1" fontId="49" fillId="0" borderId="2" xfId="0" applyNumberFormat="1" applyFont="1" applyFill="1" applyBorder="1" applyAlignment="1">
      <alignment horizontal="center" vertical="top" wrapText="1"/>
    </xf>
    <xf numFmtId="1" fontId="55" fillId="0" borderId="2" xfId="23" applyNumberFormat="1" applyFont="1" applyFill="1" applyBorder="1" applyAlignment="1">
      <alignment horizontal="center" vertical="top" wrapText="1"/>
    </xf>
    <xf numFmtId="0" fontId="53" fillId="0" borderId="2" xfId="23" applyFont="1" applyFill="1" applyBorder="1" applyAlignment="1">
      <alignment horizontal="center" vertical="top" wrapText="1"/>
    </xf>
    <xf numFmtId="0" fontId="56" fillId="0" borderId="1" xfId="24" applyFont="1" applyBorder="1"/>
    <xf numFmtId="3" fontId="50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/>
    </xf>
    <xf numFmtId="3" fontId="51" fillId="0" borderId="1" xfId="0" applyNumberFormat="1" applyFont="1" applyBorder="1" applyAlignment="1">
      <alignment horizontal="center" vertical="top" wrapText="1"/>
    </xf>
    <xf numFmtId="1" fontId="49" fillId="0" borderId="2" xfId="0" applyNumberFormat="1" applyFont="1" applyFill="1" applyBorder="1" applyAlignment="1">
      <alignment horizontal="center" vertical="top" wrapText="1"/>
    </xf>
    <xf numFmtId="3" fontId="51" fillId="0" borderId="1" xfId="15" applyNumberFormat="1" applyFont="1" applyBorder="1" applyAlignment="1">
      <alignment horizontal="center" vertical="top" wrapText="1"/>
    </xf>
    <xf numFmtId="0" fontId="23" fillId="0" borderId="1" xfId="27" applyBorder="1" applyAlignment="1">
      <alignment horizontal="left" vertical="top"/>
    </xf>
    <xf numFmtId="0" fontId="51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21" fillId="0" borderId="1" xfId="36" applyBorder="1" applyAlignment="1">
      <alignment horizontal="left" vertical="top"/>
    </xf>
    <xf numFmtId="0" fontId="51" fillId="0" borderId="1" xfId="36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51" fillId="0" borderId="1" xfId="0" applyFont="1" applyBorder="1" applyAlignment="1">
      <alignment horizontal="center" vertical="top" wrapText="1"/>
    </xf>
    <xf numFmtId="0" fontId="50" fillId="0" borderId="1" xfId="0" applyFont="1" applyBorder="1" applyAlignment="1">
      <alignment horizontal="center" vertical="top" wrapText="1"/>
    </xf>
    <xf numFmtId="0" fontId="51" fillId="0" borderId="1" xfId="57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51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60" fillId="0" borderId="2" xfId="60" applyFont="1" applyBorder="1" applyAlignment="1">
      <alignment horizontal="center" vertical="top" wrapText="1"/>
    </xf>
    <xf numFmtId="0" fontId="59" fillId="0" borderId="2" xfId="60" applyFont="1" applyBorder="1" applyAlignment="1">
      <alignment horizontal="center" vertical="top" wrapText="1"/>
    </xf>
    <xf numFmtId="0" fontId="51" fillId="0" borderId="1" xfId="61" applyFont="1" applyBorder="1" applyAlignment="1">
      <alignment horizontal="center" vertical="top" wrapText="1"/>
    </xf>
    <xf numFmtId="0" fontId="50" fillId="0" borderId="1" xfId="61" applyFont="1" applyBorder="1" applyAlignment="1">
      <alignment horizontal="center" vertical="top" wrapText="1"/>
    </xf>
    <xf numFmtId="0" fontId="51" fillId="0" borderId="7" xfId="6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49" fillId="0" borderId="1" xfId="0" applyNumberFormat="1" applyFont="1" applyBorder="1" applyAlignment="1">
      <alignment horizontal="center" vertical="top" wrapText="1"/>
    </xf>
    <xf numFmtId="0" fontId="51" fillId="0" borderId="1" xfId="0" applyFont="1" applyBorder="1" applyAlignment="1">
      <alignment horizontal="center" vertical="top" wrapText="1"/>
    </xf>
    <xf numFmtId="0" fontId="15" fillId="0" borderId="1" xfId="62" applyBorder="1" applyAlignment="1">
      <alignment horizontal="left" vertical="top"/>
    </xf>
    <xf numFmtId="1" fontId="49" fillId="0" borderId="1" xfId="62" applyNumberFormat="1" applyFont="1" applyBorder="1" applyAlignment="1">
      <alignment horizontal="center" vertical="top" wrapText="1"/>
    </xf>
    <xf numFmtId="0" fontId="51" fillId="0" borderId="1" xfId="62" applyFont="1" applyBorder="1" applyAlignment="1">
      <alignment horizontal="center" vertical="top" wrapText="1"/>
    </xf>
    <xf numFmtId="0" fontId="54" fillId="0" borderId="1" xfId="62" applyFont="1" applyFill="1" applyBorder="1" applyAlignment="1">
      <alignment horizontal="left" vertical="top"/>
    </xf>
    <xf numFmtId="1" fontId="55" fillId="0" borderId="2" xfId="62" applyNumberFormat="1" applyFont="1" applyFill="1" applyBorder="1" applyAlignment="1">
      <alignment horizontal="center" vertical="top" wrapText="1"/>
    </xf>
    <xf numFmtId="0" fontId="53" fillId="0" borderId="2" xfId="62" applyFont="1" applyFill="1" applyBorder="1" applyAlignment="1">
      <alignment horizontal="center" vertical="top" wrapText="1"/>
    </xf>
    <xf numFmtId="1" fontId="55" fillId="0" borderId="3" xfId="62" applyNumberFormat="1" applyFont="1" applyFill="1" applyBorder="1" applyAlignment="1">
      <alignment horizontal="center" vertical="top" wrapText="1"/>
    </xf>
    <xf numFmtId="1" fontId="15" fillId="0" borderId="6" xfId="62" applyNumberFormat="1" applyBorder="1" applyAlignment="1">
      <alignment horizontal="center" vertical="top"/>
    </xf>
    <xf numFmtId="1" fontId="49" fillId="0" borderId="2" xfId="0" applyNumberFormat="1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1" fontId="49" fillId="0" borderId="3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3" fontId="50" fillId="0" borderId="1" xfId="0" applyNumberFormat="1" applyFont="1" applyBorder="1" applyAlignment="1">
      <alignment horizontal="center" vertical="top" wrapText="1"/>
    </xf>
    <xf numFmtId="3" fontId="49" fillId="0" borderId="1" xfId="0" applyNumberFormat="1" applyFont="1" applyBorder="1" applyAlignment="1">
      <alignment horizontal="center" vertical="top" wrapText="1"/>
    </xf>
    <xf numFmtId="3" fontId="52" fillId="0" borderId="1" xfId="0" applyNumberFormat="1" applyFont="1" applyBorder="1" applyAlignment="1">
      <alignment horizontal="center" vertical="top" wrapText="1"/>
    </xf>
    <xf numFmtId="3" fontId="51" fillId="0" borderId="1" xfId="0" applyNumberFormat="1" applyFont="1" applyBorder="1" applyAlignment="1">
      <alignment horizontal="center" vertical="top" wrapText="1"/>
    </xf>
    <xf numFmtId="3" fontId="51" fillId="0" borderId="1" xfId="0" applyNumberFormat="1" applyFont="1" applyBorder="1" applyAlignment="1">
      <alignment horizontal="center" vertical="top" wrapText="1"/>
    </xf>
    <xf numFmtId="1" fontId="49" fillId="0" borderId="2" xfId="0" applyNumberFormat="1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1" fontId="49" fillId="0" borderId="2" xfId="0" applyNumberFormat="1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1" fontId="49" fillId="0" borderId="4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1" fontId="49" fillId="0" borderId="1" xfId="63" applyNumberFormat="1" applyFont="1" applyBorder="1" applyAlignment="1">
      <alignment horizontal="center" vertical="top" wrapText="1"/>
    </xf>
    <xf numFmtId="0" fontId="51" fillId="0" borderId="1" xfId="63" applyFont="1" applyBorder="1" applyAlignment="1">
      <alignment horizontal="center" vertical="top" wrapText="1"/>
    </xf>
    <xf numFmtId="0" fontId="14" fillId="0" borderId="1" xfId="63" applyBorder="1" applyAlignment="1">
      <alignment horizontal="left" vertical="top"/>
    </xf>
    <xf numFmtId="1" fontId="49" fillId="0" borderId="1" xfId="63" applyNumberFormat="1" applyFont="1" applyBorder="1" applyAlignment="1">
      <alignment horizontal="center" vertical="top" wrapText="1"/>
    </xf>
    <xf numFmtId="0" fontId="51" fillId="0" borderId="1" xfId="63" applyFont="1" applyBorder="1" applyAlignment="1">
      <alignment horizontal="center" vertical="top" wrapText="1"/>
    </xf>
    <xf numFmtId="1" fontId="55" fillId="0" borderId="2" xfId="64" applyNumberFormat="1" applyFont="1" applyFill="1" applyBorder="1" applyAlignment="1">
      <alignment horizontal="center" vertical="top" wrapText="1"/>
    </xf>
    <xf numFmtId="0" fontId="53" fillId="0" borderId="2" xfId="64" applyFont="1" applyFill="1" applyBorder="1" applyAlignment="1">
      <alignment horizontal="center" vertical="top" wrapText="1"/>
    </xf>
    <xf numFmtId="0" fontId="54" fillId="0" borderId="1" xfId="64" applyFont="1" applyFill="1" applyBorder="1" applyAlignment="1">
      <alignment horizontal="left" vertical="top"/>
    </xf>
    <xf numFmtId="1" fontId="55" fillId="0" borderId="2" xfId="64" applyNumberFormat="1" applyFont="1" applyFill="1" applyBorder="1" applyAlignment="1">
      <alignment horizontal="center" vertical="top" wrapText="1"/>
    </xf>
    <xf numFmtId="0" fontId="53" fillId="0" borderId="2" xfId="64" applyFont="1" applyFill="1" applyBorder="1" applyAlignment="1">
      <alignment horizontal="center" vertical="top" wrapText="1"/>
    </xf>
    <xf numFmtId="1" fontId="55" fillId="0" borderId="4" xfId="64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49" fillId="0" borderId="1" xfId="0" applyNumberFormat="1" applyFont="1" applyBorder="1" applyAlignment="1">
      <alignment horizontal="center" vertical="top" wrapText="1"/>
    </xf>
    <xf numFmtId="0" fontId="51" fillId="0" borderId="1" xfId="0" applyFont="1" applyBorder="1" applyAlignment="1">
      <alignment horizontal="center" vertical="top" wrapText="1"/>
    </xf>
    <xf numFmtId="1" fontId="49" fillId="0" borderId="2" xfId="0" applyNumberFormat="1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1" fontId="49" fillId="0" borderId="4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54" fillId="0" borderId="1" xfId="65" applyFont="1" applyFill="1" applyBorder="1" applyAlignment="1">
      <alignment horizontal="left" vertical="top"/>
    </xf>
    <xf numFmtId="1" fontId="55" fillId="0" borderId="2" xfId="65" applyNumberFormat="1" applyFont="1" applyFill="1" applyBorder="1" applyAlignment="1">
      <alignment horizontal="center" vertical="top" wrapText="1"/>
    </xf>
    <xf numFmtId="0" fontId="53" fillId="0" borderId="2" xfId="65" applyFont="1" applyFill="1" applyBorder="1" applyAlignment="1">
      <alignment horizontal="center" vertical="top" wrapText="1"/>
    </xf>
    <xf numFmtId="1" fontId="55" fillId="0" borderId="4" xfId="65" applyNumberFormat="1" applyFont="1" applyFill="1" applyBorder="1" applyAlignment="1">
      <alignment horizontal="center" vertical="top" wrapText="1"/>
    </xf>
    <xf numFmtId="0" fontId="11" fillId="0" borderId="1" xfId="66" applyBorder="1" applyAlignment="1">
      <alignment horizontal="left" vertical="top"/>
    </xf>
    <xf numFmtId="1" fontId="49" fillId="0" borderId="1" xfId="66" applyNumberFormat="1" applyFont="1" applyBorder="1" applyAlignment="1">
      <alignment horizontal="center" vertical="top" wrapText="1"/>
    </xf>
    <xf numFmtId="0" fontId="51" fillId="0" borderId="1" xfId="66" applyFont="1" applyBorder="1" applyAlignment="1">
      <alignment horizontal="center" vertical="top" wrapText="1"/>
    </xf>
    <xf numFmtId="0" fontId="60" fillId="0" borderId="2" xfId="67" applyFont="1" applyBorder="1" applyAlignment="1">
      <alignment horizontal="center" vertical="top" wrapText="1"/>
    </xf>
    <xf numFmtId="0" fontId="61" fillId="0" borderId="2" xfId="67" applyBorder="1" applyAlignment="1">
      <alignment horizontal="left" vertical="top"/>
    </xf>
    <xf numFmtId="1" fontId="59" fillId="0" borderId="2" xfId="67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49" fillId="0" borderId="1" xfId="0" applyNumberFormat="1" applyFont="1" applyBorder="1" applyAlignment="1">
      <alignment horizontal="center" vertical="top" wrapText="1"/>
    </xf>
    <xf numFmtId="0" fontId="51" fillId="0" borderId="1" xfId="0" applyFont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1" fontId="49" fillId="0" borderId="2" xfId="0" applyNumberFormat="1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1" fontId="49" fillId="0" borderId="2" xfId="0" applyNumberFormat="1" applyFont="1" applyFill="1" applyBorder="1" applyAlignment="1">
      <alignment horizontal="center" vertical="top" wrapText="1"/>
    </xf>
    <xf numFmtId="1" fontId="49" fillId="0" borderId="2" xfId="0" applyNumberFormat="1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1" fontId="49" fillId="0" borderId="4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10" fillId="0" borderId="1" xfId="68" applyBorder="1" applyAlignment="1">
      <alignment horizontal="left" vertical="top"/>
    </xf>
    <xf numFmtId="1" fontId="49" fillId="0" borderId="1" xfId="68" applyNumberFormat="1" applyFont="1" applyBorder="1" applyAlignment="1">
      <alignment horizontal="center" vertical="top" wrapText="1"/>
    </xf>
    <xf numFmtId="0" fontId="51" fillId="0" borderId="1" xfId="68" applyFont="1" applyBorder="1" applyAlignment="1">
      <alignment horizontal="center" vertical="top" wrapText="1"/>
    </xf>
    <xf numFmtId="0" fontId="54" fillId="0" borderId="1" xfId="68" applyFont="1" applyFill="1" applyBorder="1" applyAlignment="1">
      <alignment horizontal="left" vertical="top"/>
    </xf>
    <xf numFmtId="1" fontId="55" fillId="0" borderId="2" xfId="68" applyNumberFormat="1" applyFont="1" applyFill="1" applyBorder="1" applyAlignment="1">
      <alignment horizontal="center" vertical="top" wrapText="1"/>
    </xf>
    <xf numFmtId="0" fontId="53" fillId="0" borderId="2" xfId="68" applyFont="1" applyFill="1" applyBorder="1" applyAlignment="1">
      <alignment horizontal="center" vertical="top" wrapText="1"/>
    </xf>
    <xf numFmtId="1" fontId="55" fillId="0" borderId="4" xfId="68" applyNumberFormat="1" applyFont="1" applyFill="1" applyBorder="1" applyAlignment="1">
      <alignment horizontal="center" vertical="top" wrapText="1"/>
    </xf>
    <xf numFmtId="0" fontId="60" fillId="0" borderId="2" xfId="67" applyFont="1" applyBorder="1" applyAlignment="1">
      <alignment horizontal="center" vertical="top" wrapText="1"/>
    </xf>
    <xf numFmtId="0" fontId="61" fillId="0" borderId="2" xfId="67" applyBorder="1" applyAlignment="1">
      <alignment horizontal="left" vertical="top"/>
    </xf>
    <xf numFmtId="1" fontId="59" fillId="0" borderId="2" xfId="67" applyNumberFormat="1" applyFont="1" applyBorder="1" applyAlignment="1">
      <alignment horizontal="center" vertical="top" wrapText="1"/>
    </xf>
    <xf numFmtId="0" fontId="9" fillId="0" borderId="0" xfId="69" applyAlignment="1">
      <alignment horizontal="left" vertical="top"/>
    </xf>
    <xf numFmtId="1" fontId="49" fillId="0" borderId="1" xfId="69" applyNumberFormat="1" applyFont="1" applyBorder="1" applyAlignment="1">
      <alignment horizontal="center" vertical="top" wrapText="1"/>
    </xf>
    <xf numFmtId="0" fontId="51" fillId="0" borderId="1" xfId="69" applyFont="1" applyBorder="1" applyAlignment="1">
      <alignment horizontal="center" vertical="top" wrapText="1"/>
    </xf>
    <xf numFmtId="0" fontId="9" fillId="0" borderId="0" xfId="69" applyAlignment="1">
      <alignment horizontal="center" vertical="top"/>
    </xf>
    <xf numFmtId="1" fontId="49" fillId="0" borderId="7" xfId="69" applyNumberFormat="1" applyFont="1" applyFill="1" applyBorder="1" applyAlignment="1">
      <alignment horizontal="center" vertical="top" wrapText="1"/>
    </xf>
    <xf numFmtId="0" fontId="9" fillId="0" borderId="0" xfId="69" applyFill="1" applyBorder="1" applyAlignment="1">
      <alignment horizontal="center" vertical="top"/>
    </xf>
    <xf numFmtId="1" fontId="49" fillId="0" borderId="2" xfId="0" applyNumberFormat="1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1" fontId="49" fillId="0" borderId="2" xfId="0" applyNumberFormat="1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1" fontId="49" fillId="0" borderId="4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1" fontId="55" fillId="0" borderId="2" xfId="70" applyNumberFormat="1" applyFont="1" applyFill="1" applyBorder="1" applyAlignment="1">
      <alignment horizontal="center" vertical="top" wrapText="1"/>
    </xf>
    <xf numFmtId="0" fontId="53" fillId="0" borderId="2" xfId="70" applyFont="1" applyFill="1" applyBorder="1" applyAlignment="1">
      <alignment horizontal="center" vertical="top" wrapText="1"/>
    </xf>
    <xf numFmtId="0" fontId="54" fillId="0" borderId="1" xfId="70" applyFont="1" applyFill="1" applyBorder="1" applyAlignment="1">
      <alignment horizontal="left" vertical="top"/>
    </xf>
    <xf numFmtId="1" fontId="55" fillId="0" borderId="2" xfId="70" applyNumberFormat="1" applyFont="1" applyFill="1" applyBorder="1" applyAlignment="1">
      <alignment horizontal="center" vertical="top" wrapText="1"/>
    </xf>
    <xf numFmtId="1" fontId="55" fillId="0" borderId="4" xfId="70" applyNumberFormat="1" applyFont="1" applyFill="1" applyBorder="1" applyAlignment="1">
      <alignment horizontal="center" vertical="top" wrapText="1"/>
    </xf>
    <xf numFmtId="0" fontId="8" fillId="0" borderId="1" xfId="70" applyBorder="1" applyAlignment="1">
      <alignment horizontal="left" vertical="top"/>
    </xf>
    <xf numFmtId="1" fontId="49" fillId="0" borderId="1" xfId="70" applyNumberFormat="1" applyFont="1" applyBorder="1" applyAlignment="1">
      <alignment horizontal="center" vertical="top" wrapText="1"/>
    </xf>
    <xf numFmtId="0" fontId="51" fillId="0" borderId="1" xfId="70" applyFont="1" applyBorder="1" applyAlignment="1">
      <alignment horizontal="center" vertical="top" wrapText="1"/>
    </xf>
    <xf numFmtId="0" fontId="8" fillId="0" borderId="0" xfId="70" applyAlignment="1">
      <alignment horizontal="left" vertical="top"/>
    </xf>
    <xf numFmtId="1" fontId="49" fillId="0" borderId="1" xfId="70" applyNumberFormat="1" applyFont="1" applyBorder="1" applyAlignment="1">
      <alignment horizontal="center" vertical="top" wrapText="1"/>
    </xf>
    <xf numFmtId="0" fontId="51" fillId="0" borderId="1" xfId="70" applyFont="1" applyBorder="1" applyAlignment="1">
      <alignment horizontal="center" vertical="top" wrapText="1"/>
    </xf>
    <xf numFmtId="0" fontId="8" fillId="0" borderId="0" xfId="70" applyAlignment="1">
      <alignment horizontal="center" vertical="top"/>
    </xf>
    <xf numFmtId="1" fontId="49" fillId="0" borderId="7" xfId="70" applyNumberFormat="1" applyFont="1" applyFill="1" applyBorder="1" applyAlignment="1">
      <alignment horizontal="center" vertical="top" wrapText="1"/>
    </xf>
    <xf numFmtId="0" fontId="8" fillId="0" borderId="0" xfId="70" applyFill="1" applyBorder="1" applyAlignment="1">
      <alignment horizontal="center" vertical="top"/>
    </xf>
    <xf numFmtId="0" fontId="60" fillId="0" borderId="2" xfId="67" applyFont="1" applyBorder="1" applyAlignment="1">
      <alignment horizontal="center" vertical="top" wrapText="1"/>
    </xf>
    <xf numFmtId="1" fontId="59" fillId="0" borderId="2" xfId="67" applyNumberFormat="1" applyFont="1" applyBorder="1" applyAlignment="1">
      <alignment horizontal="center" vertical="top" wrapText="1"/>
    </xf>
    <xf numFmtId="0" fontId="60" fillId="0" borderId="2" xfId="67" applyFont="1" applyBorder="1" applyAlignment="1">
      <alignment horizontal="center" vertical="top" wrapText="1"/>
    </xf>
    <xf numFmtId="0" fontId="61" fillId="0" borderId="2" xfId="67" applyBorder="1" applyAlignment="1">
      <alignment horizontal="left" vertical="top"/>
    </xf>
    <xf numFmtId="1" fontId="59" fillId="0" borderId="2" xfId="67" applyNumberFormat="1" applyFont="1" applyBorder="1" applyAlignment="1">
      <alignment horizontal="center" vertical="top" wrapText="1"/>
    </xf>
    <xf numFmtId="0" fontId="54" fillId="0" borderId="1" xfId="71" applyFont="1" applyFill="1" applyBorder="1" applyAlignment="1">
      <alignment horizontal="left" vertical="top"/>
    </xf>
    <xf numFmtId="1" fontId="55" fillId="0" borderId="2" xfId="71" applyNumberFormat="1" applyFont="1" applyFill="1" applyBorder="1" applyAlignment="1">
      <alignment horizontal="center" vertical="top" wrapText="1"/>
    </xf>
    <xf numFmtId="0" fontId="53" fillId="0" borderId="2" xfId="71" applyFont="1" applyFill="1" applyBorder="1" applyAlignment="1">
      <alignment horizontal="center" vertical="top" wrapText="1"/>
    </xf>
    <xf numFmtId="1" fontId="55" fillId="0" borderId="4" xfId="71" applyNumberFormat="1" applyFont="1" applyFill="1" applyBorder="1" applyAlignment="1">
      <alignment horizontal="center" vertical="top" wrapText="1"/>
    </xf>
    <xf numFmtId="1" fontId="7" fillId="0" borderId="6" xfId="71" applyNumberFormat="1" applyBorder="1" applyAlignment="1">
      <alignment horizontal="center"/>
    </xf>
    <xf numFmtId="0" fontId="7" fillId="0" borderId="1" xfId="71" applyBorder="1" applyAlignment="1">
      <alignment horizontal="left" vertical="top"/>
    </xf>
    <xf numFmtId="1" fontId="49" fillId="0" borderId="1" xfId="71" applyNumberFormat="1" applyFont="1" applyBorder="1" applyAlignment="1">
      <alignment horizontal="center" vertical="top" wrapText="1"/>
    </xf>
    <xf numFmtId="0" fontId="51" fillId="0" borderId="1" xfId="71" applyFont="1" applyBorder="1" applyAlignment="1">
      <alignment horizontal="center" vertical="top" wrapText="1"/>
    </xf>
    <xf numFmtId="1" fontId="49" fillId="0" borderId="2" xfId="0" applyNumberFormat="1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1" fontId="49" fillId="0" borderId="2" xfId="0" applyNumberFormat="1" applyFont="1" applyFill="1" applyBorder="1" applyAlignment="1">
      <alignment horizontal="center" vertical="top" wrapText="1"/>
    </xf>
    <xf numFmtId="1" fontId="49" fillId="0" borderId="2" xfId="0" applyNumberFormat="1" applyFont="1" applyFill="1" applyBorder="1" applyAlignment="1">
      <alignment horizontal="center" vertical="top" wrapText="1"/>
    </xf>
    <xf numFmtId="1" fontId="49" fillId="0" borderId="2" xfId="0" applyNumberFormat="1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1" fontId="49" fillId="0" borderId="4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7" fillId="0" borderId="1" xfId="71" applyBorder="1" applyAlignment="1">
      <alignment horizontal="left" vertical="top"/>
    </xf>
    <xf numFmtId="1" fontId="49" fillId="0" borderId="1" xfId="71" applyNumberFormat="1" applyFont="1" applyBorder="1" applyAlignment="1">
      <alignment horizontal="center" vertical="top" wrapText="1"/>
    </xf>
    <xf numFmtId="0" fontId="51" fillId="0" borderId="1" xfId="71" applyFont="1" applyBorder="1" applyAlignment="1">
      <alignment horizontal="center" vertical="top" wrapText="1"/>
    </xf>
    <xf numFmtId="0" fontId="7" fillId="0" borderId="0" xfId="71" applyAlignment="1">
      <alignment horizontal="center" vertical="top"/>
    </xf>
    <xf numFmtId="0" fontId="0" fillId="0" borderId="1" xfId="0" applyBorder="1" applyAlignment="1">
      <alignment horizontal="left" vertical="top"/>
    </xf>
    <xf numFmtId="1" fontId="49" fillId="0" borderId="1" xfId="0" applyNumberFormat="1" applyFont="1" applyBorder="1" applyAlignment="1">
      <alignment horizontal="center" vertical="top" wrapText="1"/>
    </xf>
    <xf numFmtId="0" fontId="51" fillId="0" borderId="1" xfId="0" applyFont="1" applyBorder="1" applyAlignment="1">
      <alignment horizontal="center" vertical="top" wrapText="1"/>
    </xf>
    <xf numFmtId="0" fontId="6" fillId="0" borderId="1" xfId="72" applyBorder="1" applyAlignment="1">
      <alignment horizontal="left" vertical="top"/>
    </xf>
    <xf numFmtId="1" fontId="49" fillId="0" borderId="1" xfId="72" applyNumberFormat="1" applyFont="1" applyBorder="1" applyAlignment="1">
      <alignment horizontal="center" vertical="top" wrapText="1"/>
    </xf>
    <xf numFmtId="0" fontId="54" fillId="0" borderId="1" xfId="72" applyFont="1" applyFill="1" applyBorder="1" applyAlignment="1">
      <alignment horizontal="left" vertical="top"/>
    </xf>
    <xf numFmtId="1" fontId="55" fillId="0" borderId="2" xfId="72" applyNumberFormat="1" applyFont="1" applyFill="1" applyBorder="1" applyAlignment="1">
      <alignment horizontal="center" vertical="top" wrapText="1"/>
    </xf>
    <xf numFmtId="1" fontId="55" fillId="0" borderId="4" xfId="72" applyNumberFormat="1" applyFont="1" applyFill="1" applyBorder="1" applyAlignment="1">
      <alignment horizontal="center" vertical="top" wrapText="1"/>
    </xf>
    <xf numFmtId="1" fontId="49" fillId="0" borderId="2" xfId="0" applyNumberFormat="1" applyFont="1" applyFill="1" applyBorder="1" applyAlignment="1">
      <alignment horizontal="center" vertical="top" wrapText="1"/>
    </xf>
    <xf numFmtId="1" fontId="49" fillId="0" borderId="2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1" fontId="49" fillId="0" borderId="2" xfId="0" applyNumberFormat="1" applyFont="1" applyFill="1" applyBorder="1" applyAlignment="1">
      <alignment horizontal="center" vertical="top" wrapText="1"/>
    </xf>
    <xf numFmtId="0" fontId="54" fillId="0" borderId="1" xfId="73" applyFont="1" applyFill="1" applyBorder="1" applyAlignment="1">
      <alignment horizontal="left" vertical="top"/>
    </xf>
    <xf numFmtId="0" fontId="53" fillId="0" borderId="2" xfId="73" applyFont="1" applyFill="1" applyBorder="1" applyAlignment="1">
      <alignment horizontal="center" vertical="top" wrapText="1"/>
    </xf>
    <xf numFmtId="0" fontId="53" fillId="0" borderId="4" xfId="73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0" fontId="51" fillId="0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1" fontId="49" fillId="0" borderId="1" xfId="74" applyNumberFormat="1" applyFont="1" applyBorder="1" applyAlignment="1">
      <alignment horizontal="center" vertical="top" wrapText="1"/>
    </xf>
    <xf numFmtId="0" fontId="51" fillId="0" borderId="1" xfId="74" applyFont="1" applyBorder="1" applyAlignment="1">
      <alignment horizontal="center" vertical="top" wrapText="1"/>
    </xf>
    <xf numFmtId="0" fontId="4" fillId="0" borderId="0" xfId="74" applyAlignment="1">
      <alignment horizontal="center" vertical="top"/>
    </xf>
    <xf numFmtId="0" fontId="4" fillId="0" borderId="1" xfId="74" applyBorder="1" applyAlignment="1">
      <alignment horizontal="left" vertical="top"/>
    </xf>
    <xf numFmtId="1" fontId="49" fillId="0" borderId="1" xfId="74" applyNumberFormat="1" applyFont="1" applyBorder="1" applyAlignment="1">
      <alignment horizontal="center" vertical="top" wrapText="1"/>
    </xf>
    <xf numFmtId="0" fontId="51" fillId="0" borderId="1" xfId="74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51" fillId="0" borderId="1" xfId="0" applyFont="1" applyBorder="1" applyAlignment="1">
      <alignment horizontal="center" vertical="top" wrapText="1"/>
    </xf>
    <xf numFmtId="1" fontId="49" fillId="0" borderId="1" xfId="75" applyNumberFormat="1" applyFont="1" applyBorder="1" applyAlignment="1">
      <alignment horizontal="center" vertical="top" wrapText="1"/>
    </xf>
    <xf numFmtId="0" fontId="51" fillId="0" borderId="1" xfId="75" applyFont="1" applyBorder="1" applyAlignment="1">
      <alignment horizontal="center" vertical="top" wrapText="1"/>
    </xf>
    <xf numFmtId="0" fontId="3" fillId="0" borderId="1" xfId="75" applyBorder="1" applyAlignment="1">
      <alignment horizontal="left" vertical="top"/>
    </xf>
    <xf numFmtId="1" fontId="49" fillId="0" borderId="1" xfId="75" applyNumberFormat="1" applyFont="1" applyBorder="1" applyAlignment="1">
      <alignment horizontal="center" vertical="top" wrapText="1"/>
    </xf>
    <xf numFmtId="0" fontId="51" fillId="0" borderId="1" xfId="75" applyFont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0" fontId="50" fillId="0" borderId="5" xfId="0" applyFont="1" applyFill="1" applyBorder="1" applyAlignment="1">
      <alignment horizontal="center" vertical="top" wrapText="1"/>
    </xf>
    <xf numFmtId="0" fontId="51" fillId="0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54" fillId="0" borderId="1" xfId="76" applyFont="1" applyFill="1" applyBorder="1" applyAlignment="1">
      <alignment horizontal="left" vertical="top"/>
    </xf>
    <xf numFmtId="0" fontId="53" fillId="0" borderId="2" xfId="76" applyFont="1" applyFill="1" applyBorder="1" applyAlignment="1">
      <alignment horizontal="center" vertical="top" wrapText="1"/>
    </xf>
    <xf numFmtId="0" fontId="53" fillId="0" borderId="4" xfId="76" applyFont="1" applyFill="1" applyBorder="1" applyAlignment="1">
      <alignment horizontal="center" vertical="top" wrapText="1"/>
    </xf>
    <xf numFmtId="0" fontId="57" fillId="0" borderId="5" xfId="76" applyFont="1" applyFill="1" applyBorder="1" applyAlignment="1">
      <alignment horizontal="center" vertical="top" wrapText="1"/>
    </xf>
    <xf numFmtId="3" fontId="51" fillId="0" borderId="1" xfId="0" applyNumberFormat="1" applyFont="1" applyBorder="1" applyAlignment="1">
      <alignment horizontal="center" vertical="center" wrapText="1"/>
    </xf>
    <xf numFmtId="3" fontId="53" fillId="0" borderId="1" xfId="0" applyNumberFormat="1" applyFont="1" applyBorder="1" applyAlignment="1">
      <alignment horizontal="center" vertical="center"/>
    </xf>
    <xf numFmtId="0" fontId="1" fillId="0" borderId="1" xfId="77" applyBorder="1" applyAlignment="1">
      <alignment horizontal="left" vertical="top"/>
    </xf>
    <xf numFmtId="0" fontId="51" fillId="0" borderId="1" xfId="77" applyFont="1" applyBorder="1" applyAlignment="1">
      <alignment horizontal="center" vertical="top" wrapText="1"/>
    </xf>
    <xf numFmtId="0" fontId="1" fillId="0" borderId="1" xfId="77" applyBorder="1" applyAlignment="1">
      <alignment horizontal="left" vertical="top"/>
    </xf>
    <xf numFmtId="0" fontId="51" fillId="0" borderId="1" xfId="77" applyFont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0" fontId="51" fillId="0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62" fillId="0" borderId="1" xfId="0" applyFont="1" applyBorder="1" applyAlignment="1">
      <alignment horizontal="left" vertical="top"/>
    </xf>
    <xf numFmtId="0" fontId="57" fillId="0" borderId="5" xfId="0" applyFont="1" applyBorder="1" applyAlignment="1">
      <alignment horizontal="center" vertical="top" wrapText="1"/>
    </xf>
    <xf numFmtId="0" fontId="53" fillId="0" borderId="2" xfId="0" applyFont="1" applyBorder="1" applyAlignment="1">
      <alignment horizontal="center" vertical="top" wrapText="1"/>
    </xf>
    <xf numFmtId="0" fontId="53" fillId="0" borderId="4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left" vertical="top"/>
    </xf>
    <xf numFmtId="0" fontId="50" fillId="0" borderId="5" xfId="0" applyFont="1" applyBorder="1" applyAlignment="1">
      <alignment horizontal="center" vertical="top" wrapText="1"/>
    </xf>
    <xf numFmtId="0" fontId="51" fillId="0" borderId="4" xfId="0" applyFont="1" applyBorder="1" applyAlignment="1">
      <alignment horizontal="center" vertical="top" wrapText="1"/>
    </xf>
    <xf numFmtId="0" fontId="51" fillId="0" borderId="2" xfId="0" applyFont="1" applyFill="1" applyBorder="1" applyAlignment="1">
      <alignment horizontal="center" vertical="top" wrapText="1"/>
    </xf>
    <xf numFmtId="0" fontId="50" fillId="0" borderId="5" xfId="0" applyFont="1" applyFill="1" applyBorder="1" applyAlignment="1">
      <alignment horizontal="center" vertical="top" wrapText="1"/>
    </xf>
    <xf numFmtId="0" fontId="51" fillId="0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3" fontId="50" fillId="0" borderId="1" xfId="0" applyNumberFormat="1" applyFont="1" applyBorder="1" applyAlignment="1">
      <alignment horizontal="center" vertical="top" wrapText="1"/>
    </xf>
    <xf numFmtId="3" fontId="49" fillId="0" borderId="1" xfId="0" applyNumberFormat="1" applyFont="1" applyBorder="1" applyAlignment="1">
      <alignment horizontal="center" vertical="top" wrapText="1"/>
    </xf>
    <xf numFmtId="3" fontId="52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/>
    </xf>
    <xf numFmtId="3" fontId="51" fillId="0" borderId="1" xfId="0" applyNumberFormat="1" applyFont="1" applyBorder="1" applyAlignment="1">
      <alignment horizontal="center" vertical="top" wrapText="1"/>
    </xf>
    <xf numFmtId="3" fontId="53" fillId="0" borderId="1" xfId="0" applyNumberFormat="1" applyFont="1" applyBorder="1" applyAlignment="1">
      <alignment horizontal="center" vertical="top"/>
    </xf>
  </cellXfs>
  <cellStyles count="78">
    <cellStyle name="Normal" xfId="0" builtinId="0"/>
    <cellStyle name="Normal 10" xfId="12" xr:uid="{667C6485-6961-4443-93B9-80864B11D062}"/>
    <cellStyle name="Normal 10 2" xfId="39" xr:uid="{85ECAA9F-1448-4F9F-A3B3-C6D627A92759}"/>
    <cellStyle name="Normal 11" xfId="13" xr:uid="{98B797F6-381F-4E8D-8219-E51AAF5ED51C}"/>
    <cellStyle name="Normal 11 2" xfId="40" xr:uid="{C49494A4-DE11-4C8A-95C8-04D88AE59FE8}"/>
    <cellStyle name="Normal 12" xfId="14" xr:uid="{FE1B9C9C-5597-41C2-AD54-AE605C313BD7}"/>
    <cellStyle name="Normal 12 2" xfId="41" xr:uid="{F43F1906-1962-4AED-984F-464A538B188C}"/>
    <cellStyle name="Normal 13" xfId="15" xr:uid="{88EB5372-2984-4708-B29C-3A1A55B27633}"/>
    <cellStyle name="Normal 13 2" xfId="42" xr:uid="{04AC3E3A-42C7-4A44-9C44-90690DC1C5FA}"/>
    <cellStyle name="Normal 14" xfId="16" xr:uid="{E8736E37-574E-4769-B413-B2F68A9574F4}"/>
    <cellStyle name="Normal 14 2" xfId="43" xr:uid="{E315A960-2085-4032-A67F-EC4A052C9406}"/>
    <cellStyle name="Normal 15" xfId="17" xr:uid="{D8FA546E-369F-43DD-A077-DF3AC712952D}"/>
    <cellStyle name="Normal 15 2" xfId="44" xr:uid="{46DA3847-7858-4A8B-A473-FF1AEE645849}"/>
    <cellStyle name="Normal 16" xfId="18" xr:uid="{5B6ABF65-438F-4BE9-B483-6AA4EF6FBB71}"/>
    <cellStyle name="Normal 16 2" xfId="45" xr:uid="{A00AC41C-5D6E-4C26-B698-B2E55475F498}"/>
    <cellStyle name="Normal 17" xfId="19" xr:uid="{0D877214-51D1-4ABE-B46F-493C5721719F}"/>
    <cellStyle name="Normal 17 2" xfId="46" xr:uid="{366722C3-C4C5-4DC0-9011-2A2F75D91C50}"/>
    <cellStyle name="Normal 18" xfId="20" xr:uid="{D922ECAA-882F-49E4-8967-F3F391785C69}"/>
    <cellStyle name="Normal 18 2" xfId="47" xr:uid="{6F3F856A-C04F-44EF-81A7-652631F5A7EC}"/>
    <cellStyle name="Normal 19" xfId="21" xr:uid="{00B854F6-47F8-401C-90EC-CAC95A1C98F7}"/>
    <cellStyle name="Normal 19 2" xfId="48" xr:uid="{06482734-2CEB-4FC0-A3D0-BE3A754F1678}"/>
    <cellStyle name="Normal 2" xfId="1" xr:uid="{1DD0C64F-0E4A-4214-8F6C-CCE716F47B69}"/>
    <cellStyle name="Normal 2 2" xfId="2" xr:uid="{B6525240-6F75-442D-9079-5C345A4BD6BA}"/>
    <cellStyle name="Normal 2 2 2" xfId="30" xr:uid="{C715F0CF-23EA-42AF-BF9B-E7FFD5503779}"/>
    <cellStyle name="Normal 2 3" xfId="6" xr:uid="{6FAB48F1-C56B-4EF1-9A2D-C6AE34622673}"/>
    <cellStyle name="Normal 2 3 2" xfId="34" xr:uid="{C2746834-B677-4EE2-92D2-C6C18DF4441D}"/>
    <cellStyle name="Normal 2 4" xfId="8" xr:uid="{199F6844-5E67-4EEE-A978-982D9BDF019A}"/>
    <cellStyle name="Normal 2 4 2" xfId="36" xr:uid="{B45200FF-54FC-41F8-9F5C-8C1734E7C4A4}"/>
    <cellStyle name="Normal 2 5" xfId="29" xr:uid="{64183CA7-1FDA-4FFF-91B2-27CA70BCD0C3}"/>
    <cellStyle name="Normal 20" xfId="22" xr:uid="{3E314578-027D-48D2-A825-02C695274BF7}"/>
    <cellStyle name="Normal 20 2" xfId="49" xr:uid="{27FFF38C-AE93-4301-96D1-A00DBBA7386A}"/>
    <cellStyle name="Normal 21" xfId="23" xr:uid="{EB480432-B918-4A36-B16E-A4ACDC03865C}"/>
    <cellStyle name="Normal 21 2" xfId="50" xr:uid="{A38F6A00-06FD-4B74-9520-30BC6407AFDC}"/>
    <cellStyle name="Normal 22" xfId="24" xr:uid="{D6B70EE9-648F-4D03-B9C3-C6662931C1C2}"/>
    <cellStyle name="Normal 22 2" xfId="51" xr:uid="{01850253-E1A3-4EF7-A517-688636EC4A7D}"/>
    <cellStyle name="Normal 23" xfId="25" xr:uid="{45A091FD-870B-4B7F-A9E7-F49BFEF85458}"/>
    <cellStyle name="Normal 23 2" xfId="52" xr:uid="{37F0682C-A3DF-4690-96F4-47233910535F}"/>
    <cellStyle name="Normal 24" xfId="26" xr:uid="{D23A91C9-D4EF-4310-990A-56C9105A3DC7}"/>
    <cellStyle name="Normal 24 2" xfId="53" xr:uid="{12032680-EAA3-458E-9CE5-41897AA7037D}"/>
    <cellStyle name="Normal 25" xfId="27" xr:uid="{A3B3880D-3D4C-4F69-8C84-F21ADD210A7F}"/>
    <cellStyle name="Normal 25 2" xfId="54" xr:uid="{F993E255-BFEA-4DE5-B285-4A5786159FB7}"/>
    <cellStyle name="Normal 26" xfId="28" xr:uid="{0AD529A5-F972-4C6A-BBEF-7C8D011FB442}"/>
    <cellStyle name="Normal 26 2" xfId="55" xr:uid="{32D20AD4-F493-4542-8B98-38F52D8EFF29}"/>
    <cellStyle name="Normal 27" xfId="56" xr:uid="{6EE13F68-90E3-4A44-B584-851670653655}"/>
    <cellStyle name="Normal 28" xfId="57" xr:uid="{EF13098F-AA1D-46A5-86FE-24543F969F34}"/>
    <cellStyle name="Normal 29" xfId="58" xr:uid="{7C1EC6C4-65C2-4B4C-A26E-F81DA1C1173F}"/>
    <cellStyle name="Normal 3" xfId="3" xr:uid="{6AA1CC6A-79FD-4B46-BE5C-0670FD3065A9}"/>
    <cellStyle name="Normal 3 2" xfId="31" xr:uid="{7A2ADE88-3353-4713-8AF4-3CECF081E234}"/>
    <cellStyle name="Normal 30" xfId="59" xr:uid="{CF4C1A87-18E9-4005-AE82-D346F460AF5C}"/>
    <cellStyle name="Normal 31" xfId="60" xr:uid="{15029DCB-8508-4A0F-BDB5-AEFFAEB7EE92}"/>
    <cellStyle name="Normal 32" xfId="61" xr:uid="{1620121D-E852-46D4-B5AC-C532DD2B3DAE}"/>
    <cellStyle name="Normal 33" xfId="62" xr:uid="{DA6B01BA-7EA2-41AF-9947-F29C687970B3}"/>
    <cellStyle name="Normal 34" xfId="63" xr:uid="{5E8BC7A7-F680-4929-BDB8-880366861C7D}"/>
    <cellStyle name="Normal 35" xfId="64" xr:uid="{85990EB5-18EC-43C0-95DD-D556FC4235DA}"/>
    <cellStyle name="Normal 36" xfId="65" xr:uid="{CA65D8F6-633A-4E29-94E0-50C73244DCBD}"/>
    <cellStyle name="Normal 37" xfId="66" xr:uid="{2F482123-194E-43CF-8ADF-8142C51BC3E7}"/>
    <cellStyle name="Normal 38" xfId="67" xr:uid="{16EF60E7-72A8-4188-A27A-90A637ED7DE4}"/>
    <cellStyle name="Normal 39" xfId="68" xr:uid="{B01C72D8-2B4C-49CD-9341-AD2BEAD6D809}"/>
    <cellStyle name="Normal 4" xfId="4" xr:uid="{7ED4FF41-2128-445F-B187-B635C4F48F9A}"/>
    <cellStyle name="Normal 4 2" xfId="32" xr:uid="{9B23C921-7D0A-4759-8863-A85D70133196}"/>
    <cellStyle name="Normal 40" xfId="69" xr:uid="{BCDE4A5F-E8BA-403E-8DA2-B163A9F20D2E}"/>
    <cellStyle name="Normal 41" xfId="70" xr:uid="{91D660C4-2C8F-48E0-8D42-082B5CE560D5}"/>
    <cellStyle name="Normal 42" xfId="71" xr:uid="{536BC5E3-A270-44DD-BD38-B9A3D6004A76}"/>
    <cellStyle name="Normal 43" xfId="72" xr:uid="{FBDA24E0-19EF-4F69-B3B9-76040040337C}"/>
    <cellStyle name="Normal 44" xfId="73" xr:uid="{04E8BBA9-9890-4DA4-99AF-B5BEFF68A126}"/>
    <cellStyle name="Normal 45" xfId="74" xr:uid="{73CF12D7-013B-4C2E-A742-1E087F43B498}"/>
    <cellStyle name="Normal 46" xfId="75" xr:uid="{EF653BCA-E6C3-40FF-8E0F-9F38130A473D}"/>
    <cellStyle name="Normal 47" xfId="76" xr:uid="{32ADA830-BC9E-442D-87B9-3948C2F7171B}"/>
    <cellStyle name="Normal 48" xfId="77" xr:uid="{19487157-09D8-4EA5-AB99-D3901BF24BE6}"/>
    <cellStyle name="Normal 5" xfId="5" xr:uid="{F193472B-E91D-4D87-9BD1-0ED5216D863A}"/>
    <cellStyle name="Normal 5 2" xfId="33" xr:uid="{52C70E40-82FF-4FC5-854F-40910630AACF}"/>
    <cellStyle name="Normal 6" xfId="7" xr:uid="{09E05683-AFA5-49E2-90B2-501977AC1FD3}"/>
    <cellStyle name="Normal 6 2" xfId="35" xr:uid="{A6FD4D33-C362-468E-A631-1C54715C59A0}"/>
    <cellStyle name="Normal 7" xfId="9" xr:uid="{35505FAD-68D4-48E0-BFBB-66EB31421788}"/>
    <cellStyle name="Normal 7 2" xfId="37" xr:uid="{EEB1AC92-B00C-4E5E-B758-DDDDFFFD1E67}"/>
    <cellStyle name="Normal 8" xfId="10" xr:uid="{68511619-0B46-451D-8363-176B5B1607D0}"/>
    <cellStyle name="Normal 9" xfId="11" xr:uid="{CAB25548-DD6E-45EE-91FE-C0DAEDAAD46E}"/>
    <cellStyle name="Normal 9 2" xfId="38" xr:uid="{F2FC4958-255B-4889-8B96-3F1E2935E0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5"/>
  <sheetViews>
    <sheetView tabSelected="1" topLeftCell="A162" zoomScaleNormal="100" workbookViewId="0">
      <selection activeCell="O185" sqref="O185:P185"/>
    </sheetView>
  </sheetViews>
  <sheetFormatPr defaultRowHeight="13.2" x14ac:dyDescent="0.25"/>
  <cols>
    <col min="1" max="2" width="8.109375" style="17" customWidth="1"/>
    <col min="3" max="3" width="10.6640625" style="17" customWidth="1"/>
    <col min="4" max="9" width="8.109375" style="17" customWidth="1"/>
    <col min="10" max="12" width="8.109375" style="18" customWidth="1"/>
    <col min="13" max="16" width="8.109375" style="17" customWidth="1"/>
    <col min="17" max="18" width="8.109375" style="18" customWidth="1"/>
    <col min="19" max="19" width="8.109375" style="17" customWidth="1"/>
    <col min="20" max="21" width="12.109375" style="17" customWidth="1"/>
    <col min="22" max="26" width="8.109375" style="17" customWidth="1"/>
    <col min="27" max="27" width="8.109375" style="19" customWidth="1"/>
  </cols>
  <sheetData>
    <row r="1" spans="1:27" x14ac:dyDescent="0.25">
      <c r="A1" s="274" t="s">
        <v>43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</row>
    <row r="2" spans="1:27" ht="44.1" customHeight="1" x14ac:dyDescent="0.25">
      <c r="A2" s="273" t="s">
        <v>22</v>
      </c>
      <c r="B2" s="273" t="s">
        <v>23</v>
      </c>
      <c r="C2" s="273"/>
      <c r="D2" s="273" t="s">
        <v>59</v>
      </c>
      <c r="E2" s="273" t="s">
        <v>60</v>
      </c>
      <c r="F2" s="273" t="s">
        <v>61</v>
      </c>
      <c r="G2" s="273" t="s">
        <v>62</v>
      </c>
      <c r="H2" s="273" t="s">
        <v>63</v>
      </c>
      <c r="I2" s="273" t="s">
        <v>60</v>
      </c>
      <c r="J2" s="273" t="s">
        <v>3</v>
      </c>
      <c r="K2" s="273" t="s">
        <v>4</v>
      </c>
      <c r="L2" s="273" t="s">
        <v>7</v>
      </c>
      <c r="M2" s="273" t="s">
        <v>37</v>
      </c>
      <c r="N2" s="273" t="s">
        <v>38</v>
      </c>
      <c r="O2" s="273" t="s">
        <v>0</v>
      </c>
      <c r="P2" s="273" t="s">
        <v>1</v>
      </c>
      <c r="Q2" s="273" t="s">
        <v>5</v>
      </c>
      <c r="R2" s="273" t="s">
        <v>36</v>
      </c>
      <c r="S2" s="273" t="s">
        <v>29</v>
      </c>
      <c r="T2" s="1" t="s">
        <v>39</v>
      </c>
      <c r="U2" s="100" t="s">
        <v>55</v>
      </c>
      <c r="V2" s="273" t="s">
        <v>30</v>
      </c>
      <c r="W2" s="273" t="s">
        <v>31</v>
      </c>
      <c r="X2" s="273" t="s">
        <v>32</v>
      </c>
      <c r="Y2" s="273" t="s">
        <v>33</v>
      </c>
      <c r="Z2" s="273" t="s">
        <v>34</v>
      </c>
      <c r="AA2" s="2" t="s">
        <v>40</v>
      </c>
    </row>
    <row r="3" spans="1:27" ht="42" customHeight="1" x14ac:dyDescent="0.25">
      <c r="A3" s="273"/>
      <c r="B3" s="273"/>
      <c r="C3" s="273"/>
      <c r="D3" s="273"/>
      <c r="E3" s="275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1"/>
      <c r="U3" s="100" t="s">
        <v>56</v>
      </c>
      <c r="V3" s="273"/>
      <c r="W3" s="273"/>
      <c r="X3" s="273"/>
      <c r="Y3" s="273"/>
      <c r="Z3" s="273"/>
      <c r="AA3" s="3"/>
    </row>
    <row r="4" spans="1:27" ht="14.1" customHeight="1" x14ac:dyDescent="0.25">
      <c r="A4" s="4">
        <f t="shared" ref="A4:A15" si="0">SUM(D4:J4)</f>
        <v>164</v>
      </c>
      <c r="B4" s="271" t="s">
        <v>8</v>
      </c>
      <c r="C4" s="271"/>
      <c r="D4" s="47">
        <v>0</v>
      </c>
      <c r="E4" s="48">
        <v>55</v>
      </c>
      <c r="F4" s="47">
        <v>0</v>
      </c>
      <c r="G4" s="48">
        <v>55</v>
      </c>
      <c r="H4" s="47">
        <v>0</v>
      </c>
      <c r="I4" s="48">
        <v>54</v>
      </c>
      <c r="J4" s="47">
        <v>0</v>
      </c>
      <c r="K4" s="47">
        <v>0</v>
      </c>
      <c r="L4" s="47">
        <v>4</v>
      </c>
      <c r="M4" s="47">
        <v>0</v>
      </c>
      <c r="N4" s="48">
        <v>57</v>
      </c>
      <c r="O4" s="48">
        <v>4</v>
      </c>
      <c r="P4" s="48">
        <v>53</v>
      </c>
      <c r="Q4" s="47">
        <v>55</v>
      </c>
      <c r="R4" s="251">
        <v>9058</v>
      </c>
      <c r="S4" s="47">
        <v>1830</v>
      </c>
      <c r="T4" s="47">
        <v>5877</v>
      </c>
      <c r="U4" s="102">
        <v>5387</v>
      </c>
      <c r="V4" s="47">
        <v>54</v>
      </c>
      <c r="W4" s="48">
        <v>0</v>
      </c>
      <c r="X4" s="48">
        <v>225</v>
      </c>
      <c r="Y4" s="47">
        <v>53</v>
      </c>
      <c r="Z4" s="47">
        <v>0</v>
      </c>
      <c r="AA4" s="3">
        <v>51</v>
      </c>
    </row>
    <row r="5" spans="1:27" ht="14.1" customHeight="1" x14ac:dyDescent="0.25">
      <c r="A5" s="4">
        <f t="shared" si="0"/>
        <v>95</v>
      </c>
      <c r="B5" s="271" t="s">
        <v>9</v>
      </c>
      <c r="C5" s="271"/>
      <c r="D5" s="4">
        <v>0</v>
      </c>
      <c r="E5" s="5">
        <v>31</v>
      </c>
      <c r="F5" s="4">
        <v>2</v>
      </c>
      <c r="G5" s="5">
        <v>31</v>
      </c>
      <c r="H5" s="4">
        <v>0</v>
      </c>
      <c r="I5" s="5">
        <v>31</v>
      </c>
      <c r="J5" s="4">
        <v>0</v>
      </c>
      <c r="K5" s="4">
        <v>0</v>
      </c>
      <c r="L5" s="4">
        <v>4</v>
      </c>
      <c r="M5" s="4">
        <v>0</v>
      </c>
      <c r="N5" s="5">
        <v>31</v>
      </c>
      <c r="O5" s="5">
        <v>0</v>
      </c>
      <c r="P5" s="5">
        <v>31</v>
      </c>
      <c r="Q5" s="4">
        <v>38</v>
      </c>
      <c r="R5" s="251">
        <v>8577</v>
      </c>
      <c r="S5" s="4">
        <v>1636</v>
      </c>
      <c r="T5" s="4">
        <v>6387</v>
      </c>
      <c r="U5" s="99">
        <v>17291</v>
      </c>
      <c r="V5" s="4">
        <v>31</v>
      </c>
      <c r="W5" s="5">
        <v>0</v>
      </c>
      <c r="X5" s="5">
        <v>1000</v>
      </c>
      <c r="Y5" s="4">
        <v>28</v>
      </c>
      <c r="Z5" s="4">
        <v>0</v>
      </c>
      <c r="AA5" s="3">
        <v>31</v>
      </c>
    </row>
    <row r="6" spans="1:27" ht="14.1" customHeight="1" x14ac:dyDescent="0.25">
      <c r="A6" s="4">
        <f t="shared" si="0"/>
        <v>32</v>
      </c>
      <c r="B6" s="271" t="s">
        <v>10</v>
      </c>
      <c r="C6" s="271"/>
      <c r="D6" s="4">
        <v>2</v>
      </c>
      <c r="E6" s="5">
        <v>8</v>
      </c>
      <c r="F6" s="4">
        <v>2</v>
      </c>
      <c r="G6" s="5">
        <v>8</v>
      </c>
      <c r="H6" s="4">
        <v>2</v>
      </c>
      <c r="I6" s="5">
        <v>8</v>
      </c>
      <c r="J6" s="4">
        <v>2</v>
      </c>
      <c r="K6" s="4">
        <v>2</v>
      </c>
      <c r="L6" s="4">
        <v>4</v>
      </c>
      <c r="M6" s="4">
        <v>2</v>
      </c>
      <c r="N6" s="5">
        <v>8</v>
      </c>
      <c r="O6" s="5">
        <v>0</v>
      </c>
      <c r="P6" s="5">
        <v>1</v>
      </c>
      <c r="Q6" s="4">
        <v>33</v>
      </c>
      <c r="R6" s="251">
        <v>10873</v>
      </c>
      <c r="S6" s="4">
        <v>1612</v>
      </c>
      <c r="T6" s="4">
        <v>7771</v>
      </c>
      <c r="U6" s="99">
        <v>22505</v>
      </c>
      <c r="V6" s="4">
        <v>8</v>
      </c>
      <c r="W6" s="5">
        <v>0</v>
      </c>
      <c r="X6" s="5">
        <v>1396</v>
      </c>
      <c r="Y6" s="4">
        <v>8</v>
      </c>
      <c r="Z6" s="4">
        <v>1</v>
      </c>
      <c r="AA6" s="3">
        <v>23</v>
      </c>
    </row>
    <row r="7" spans="1:27" ht="14.1" customHeight="1" x14ac:dyDescent="0.25">
      <c r="A7" s="4">
        <f t="shared" si="0"/>
        <v>96</v>
      </c>
      <c r="B7" s="271" t="s">
        <v>11</v>
      </c>
      <c r="C7" s="271"/>
      <c r="D7" s="4">
        <v>2</v>
      </c>
      <c r="E7" s="5">
        <v>30</v>
      </c>
      <c r="F7" s="4">
        <v>2</v>
      </c>
      <c r="G7" s="5">
        <v>30</v>
      </c>
      <c r="H7" s="4">
        <v>2</v>
      </c>
      <c r="I7" s="5">
        <v>30</v>
      </c>
      <c r="J7" s="4">
        <v>0</v>
      </c>
      <c r="K7" s="4">
        <v>6</v>
      </c>
      <c r="L7" s="4">
        <v>6</v>
      </c>
      <c r="M7" s="4">
        <v>6</v>
      </c>
      <c r="N7" s="5">
        <v>34</v>
      </c>
      <c r="O7" s="5">
        <v>16</v>
      </c>
      <c r="P7" s="5">
        <v>17</v>
      </c>
      <c r="Q7" s="4">
        <v>50</v>
      </c>
      <c r="R7" s="251">
        <v>11692</v>
      </c>
      <c r="S7" s="4">
        <v>1254</v>
      </c>
      <c r="T7" s="4">
        <v>8157</v>
      </c>
      <c r="U7" s="99">
        <v>31554</v>
      </c>
      <c r="V7" s="4">
        <v>32</v>
      </c>
      <c r="W7" s="5">
        <v>2</v>
      </c>
      <c r="X7" s="5">
        <v>2248</v>
      </c>
      <c r="Y7" s="4">
        <v>32</v>
      </c>
      <c r="Z7" s="4">
        <v>2</v>
      </c>
      <c r="AA7" s="3">
        <v>114</v>
      </c>
    </row>
    <row r="8" spans="1:27" ht="14.1" customHeight="1" x14ac:dyDescent="0.25">
      <c r="A8" s="4">
        <f t="shared" si="0"/>
        <v>190</v>
      </c>
      <c r="B8" s="271" t="s">
        <v>12</v>
      </c>
      <c r="C8" s="271"/>
      <c r="D8" s="4">
        <v>2</v>
      </c>
      <c r="E8" s="5">
        <v>60</v>
      </c>
      <c r="F8" s="4">
        <v>6</v>
      </c>
      <c r="G8" s="4">
        <v>60</v>
      </c>
      <c r="H8" s="4">
        <v>2</v>
      </c>
      <c r="I8" s="4">
        <v>60</v>
      </c>
      <c r="J8" s="4">
        <v>0</v>
      </c>
      <c r="K8" s="4">
        <v>0</v>
      </c>
      <c r="L8" s="4">
        <v>2</v>
      </c>
      <c r="M8" s="4">
        <v>0</v>
      </c>
      <c r="N8" s="5">
        <v>60</v>
      </c>
      <c r="O8" s="5">
        <v>30</v>
      </c>
      <c r="P8" s="5">
        <v>30</v>
      </c>
      <c r="Q8" s="4">
        <v>31</v>
      </c>
      <c r="R8" s="251">
        <v>12599</v>
      </c>
      <c r="S8" s="4">
        <v>1201</v>
      </c>
      <c r="T8" s="4">
        <v>8819</v>
      </c>
      <c r="U8" s="99">
        <v>35020</v>
      </c>
      <c r="V8" s="4">
        <v>60</v>
      </c>
      <c r="W8" s="5">
        <v>0</v>
      </c>
      <c r="X8" s="5">
        <v>3871</v>
      </c>
      <c r="Y8" s="4">
        <v>60</v>
      </c>
      <c r="Z8" s="4">
        <v>0</v>
      </c>
      <c r="AA8" s="3">
        <v>217</v>
      </c>
    </row>
    <row r="9" spans="1:27" ht="14.1" customHeight="1" x14ac:dyDescent="0.25">
      <c r="A9" s="4">
        <f t="shared" si="0"/>
        <v>292</v>
      </c>
      <c r="B9" s="271" t="s">
        <v>13</v>
      </c>
      <c r="C9" s="271"/>
      <c r="D9" s="4">
        <v>7</v>
      </c>
      <c r="E9" s="5">
        <v>89</v>
      </c>
      <c r="F9" s="4">
        <v>11</v>
      </c>
      <c r="G9" s="4">
        <v>88</v>
      </c>
      <c r="H9" s="4">
        <v>7</v>
      </c>
      <c r="I9" s="4">
        <v>90</v>
      </c>
      <c r="J9" s="4">
        <v>0</v>
      </c>
      <c r="K9" s="4">
        <v>1</v>
      </c>
      <c r="L9" s="4">
        <v>3</v>
      </c>
      <c r="M9" s="4">
        <v>4</v>
      </c>
      <c r="N9" s="5">
        <v>95</v>
      </c>
      <c r="O9" s="5">
        <v>37</v>
      </c>
      <c r="P9" s="5">
        <v>58</v>
      </c>
      <c r="Q9" s="4">
        <v>57</v>
      </c>
      <c r="R9" s="251">
        <v>14225</v>
      </c>
      <c r="S9" s="4">
        <v>3188</v>
      </c>
      <c r="T9" s="4">
        <v>9756</v>
      </c>
      <c r="U9" s="99">
        <v>47220</v>
      </c>
      <c r="V9" s="4">
        <v>97</v>
      </c>
      <c r="W9" s="5">
        <v>3</v>
      </c>
      <c r="X9" s="5">
        <v>5456</v>
      </c>
      <c r="Y9" s="4">
        <v>95</v>
      </c>
      <c r="Z9" s="4">
        <v>16</v>
      </c>
      <c r="AA9" s="3">
        <v>211</v>
      </c>
    </row>
    <row r="10" spans="1:27" ht="14.1" customHeight="1" x14ac:dyDescent="0.25">
      <c r="A10" s="4">
        <f t="shared" si="0"/>
        <v>237</v>
      </c>
      <c r="B10" s="271" t="s">
        <v>14</v>
      </c>
      <c r="C10" s="271"/>
      <c r="D10" s="4">
        <v>2</v>
      </c>
      <c r="E10" s="4">
        <v>73</v>
      </c>
      <c r="F10" s="4">
        <v>7</v>
      </c>
      <c r="G10" s="4">
        <v>73</v>
      </c>
      <c r="H10" s="4">
        <v>2</v>
      </c>
      <c r="I10" s="4">
        <v>73</v>
      </c>
      <c r="J10" s="4">
        <v>7</v>
      </c>
      <c r="K10" s="4">
        <v>0</v>
      </c>
      <c r="L10" s="4">
        <v>3</v>
      </c>
      <c r="M10" s="4">
        <v>3</v>
      </c>
      <c r="N10" s="4">
        <v>73</v>
      </c>
      <c r="O10" s="4">
        <v>31</v>
      </c>
      <c r="P10" s="4">
        <v>42</v>
      </c>
      <c r="Q10" s="4">
        <v>53</v>
      </c>
      <c r="R10" s="251">
        <v>16215</v>
      </c>
      <c r="S10" s="4">
        <v>8447</v>
      </c>
      <c r="T10" s="4">
        <v>11965</v>
      </c>
      <c r="U10" s="99">
        <v>48569</v>
      </c>
      <c r="V10" s="4">
        <v>73</v>
      </c>
      <c r="W10" s="4">
        <v>3</v>
      </c>
      <c r="X10" s="4">
        <v>5924</v>
      </c>
      <c r="Y10" s="4">
        <v>73</v>
      </c>
      <c r="Z10" s="4">
        <v>3</v>
      </c>
      <c r="AA10" s="3">
        <v>211</v>
      </c>
    </row>
    <row r="11" spans="1:27" ht="14.1" customHeight="1" x14ac:dyDescent="0.25">
      <c r="A11" s="4">
        <f t="shared" si="0"/>
        <v>238</v>
      </c>
      <c r="B11" s="271" t="s">
        <v>15</v>
      </c>
      <c r="C11" s="271"/>
      <c r="D11" s="5">
        <v>6</v>
      </c>
      <c r="E11" s="5">
        <v>68</v>
      </c>
      <c r="F11" s="5">
        <v>12</v>
      </c>
      <c r="G11" s="5">
        <v>68</v>
      </c>
      <c r="H11" s="5">
        <v>7</v>
      </c>
      <c r="I11" s="5">
        <v>70</v>
      </c>
      <c r="J11" s="5">
        <v>7</v>
      </c>
      <c r="K11" s="5">
        <v>0</v>
      </c>
      <c r="L11" s="5">
        <v>6</v>
      </c>
      <c r="M11" s="5">
        <v>5</v>
      </c>
      <c r="N11" s="5">
        <v>76</v>
      </c>
      <c r="O11" s="5">
        <v>40</v>
      </c>
      <c r="P11" s="5">
        <v>36</v>
      </c>
      <c r="Q11" s="5">
        <v>49</v>
      </c>
      <c r="R11" s="252">
        <v>20709</v>
      </c>
      <c r="S11" s="5">
        <v>9982</v>
      </c>
      <c r="T11" s="5">
        <v>14967</v>
      </c>
      <c r="U11" s="101">
        <v>32085</v>
      </c>
      <c r="V11" s="5">
        <v>77</v>
      </c>
      <c r="W11" s="5">
        <v>0</v>
      </c>
      <c r="X11" s="5">
        <v>8072</v>
      </c>
      <c r="Y11" s="5">
        <v>77</v>
      </c>
      <c r="Z11" s="5">
        <v>0</v>
      </c>
      <c r="AA11" s="3">
        <v>218</v>
      </c>
    </row>
    <row r="12" spans="1:27" ht="14.1" customHeight="1" x14ac:dyDescent="0.25">
      <c r="A12" s="4">
        <f t="shared" si="0"/>
        <v>180</v>
      </c>
      <c r="B12" s="271" t="s">
        <v>16</v>
      </c>
      <c r="C12" s="271"/>
      <c r="D12" s="6">
        <v>0</v>
      </c>
      <c r="E12" s="5">
        <v>60</v>
      </c>
      <c r="F12" s="5">
        <v>0</v>
      </c>
      <c r="G12" s="5">
        <v>60</v>
      </c>
      <c r="H12" s="5">
        <v>0</v>
      </c>
      <c r="I12" s="5">
        <v>60</v>
      </c>
      <c r="J12" s="5">
        <v>0</v>
      </c>
      <c r="K12" s="5">
        <v>0</v>
      </c>
      <c r="L12" s="5">
        <v>6</v>
      </c>
      <c r="M12" s="5">
        <v>0</v>
      </c>
      <c r="N12" s="5">
        <v>74</v>
      </c>
      <c r="O12" s="5">
        <v>31</v>
      </c>
      <c r="P12" s="5">
        <v>33</v>
      </c>
      <c r="Q12" s="5">
        <v>50</v>
      </c>
      <c r="R12" s="251">
        <v>14559</v>
      </c>
      <c r="S12" s="5">
        <v>4149</v>
      </c>
      <c r="T12" s="5">
        <v>11326</v>
      </c>
      <c r="U12" s="101">
        <v>33163</v>
      </c>
      <c r="V12" s="5">
        <v>62</v>
      </c>
      <c r="W12" s="5">
        <v>0</v>
      </c>
      <c r="X12" s="5">
        <v>8412</v>
      </c>
      <c r="Y12" s="5">
        <v>62</v>
      </c>
      <c r="Z12" s="5">
        <v>0</v>
      </c>
      <c r="AA12" s="3">
        <v>218</v>
      </c>
    </row>
    <row r="13" spans="1:27" ht="14.1" customHeight="1" x14ac:dyDescent="0.25">
      <c r="A13" s="4">
        <f t="shared" si="0"/>
        <v>226</v>
      </c>
      <c r="B13" s="271" t="s">
        <v>17</v>
      </c>
      <c r="C13" s="271"/>
      <c r="D13" s="5">
        <v>3</v>
      </c>
      <c r="E13" s="5">
        <v>71</v>
      </c>
      <c r="F13" s="5">
        <v>7</v>
      </c>
      <c r="G13" s="5">
        <v>71</v>
      </c>
      <c r="H13" s="5">
        <v>3</v>
      </c>
      <c r="I13" s="5">
        <v>71</v>
      </c>
      <c r="J13" s="5">
        <v>0</v>
      </c>
      <c r="K13" s="5">
        <v>0</v>
      </c>
      <c r="L13" s="5">
        <v>3</v>
      </c>
      <c r="M13" s="5">
        <v>0</v>
      </c>
      <c r="N13" s="5">
        <v>75</v>
      </c>
      <c r="O13" s="5">
        <v>31</v>
      </c>
      <c r="P13" s="5">
        <v>44</v>
      </c>
      <c r="Q13" s="5">
        <v>54</v>
      </c>
      <c r="R13" s="251">
        <v>14276</v>
      </c>
      <c r="S13" s="5">
        <v>29986</v>
      </c>
      <c r="T13" s="5">
        <v>9269</v>
      </c>
      <c r="U13" s="101">
        <v>49371</v>
      </c>
      <c r="V13" s="5">
        <v>74</v>
      </c>
      <c r="W13" s="5">
        <v>0</v>
      </c>
      <c r="X13" s="5">
        <v>6585</v>
      </c>
      <c r="Y13" s="5">
        <v>74</v>
      </c>
      <c r="Z13" s="5">
        <v>0</v>
      </c>
      <c r="AA13" s="3">
        <v>218</v>
      </c>
    </row>
    <row r="14" spans="1:27" ht="14.1" customHeight="1" x14ac:dyDescent="0.25">
      <c r="A14" s="4">
        <f t="shared" si="0"/>
        <v>291</v>
      </c>
      <c r="B14" s="271" t="s">
        <v>18</v>
      </c>
      <c r="C14" s="271"/>
      <c r="D14" s="6">
        <v>3</v>
      </c>
      <c r="E14" s="5">
        <v>92</v>
      </c>
      <c r="F14" s="5">
        <v>9</v>
      </c>
      <c r="G14" s="5">
        <v>92</v>
      </c>
      <c r="H14" s="5">
        <v>3</v>
      </c>
      <c r="I14" s="5">
        <v>92</v>
      </c>
      <c r="J14" s="5">
        <v>0</v>
      </c>
      <c r="K14" s="5">
        <v>0</v>
      </c>
      <c r="L14" s="5">
        <v>3</v>
      </c>
      <c r="M14" s="5">
        <v>3</v>
      </c>
      <c r="N14" s="5">
        <v>92</v>
      </c>
      <c r="O14" s="5">
        <v>30</v>
      </c>
      <c r="P14" s="5">
        <v>62</v>
      </c>
      <c r="Q14" s="5">
        <v>67</v>
      </c>
      <c r="R14" s="5">
        <v>12170</v>
      </c>
      <c r="S14" s="5">
        <v>6356</v>
      </c>
      <c r="T14" s="5">
        <v>7561</v>
      </c>
      <c r="U14" s="101">
        <v>49281</v>
      </c>
      <c r="V14" s="5">
        <v>92</v>
      </c>
      <c r="W14" s="5">
        <v>0</v>
      </c>
      <c r="X14" s="5">
        <v>5475</v>
      </c>
      <c r="Y14" s="5">
        <v>92</v>
      </c>
      <c r="Z14" s="5">
        <v>0</v>
      </c>
      <c r="AA14" s="3">
        <v>210</v>
      </c>
    </row>
    <row r="15" spans="1:27" ht="14.1" customHeight="1" x14ac:dyDescent="0.25">
      <c r="A15" s="4">
        <f t="shared" si="0"/>
        <v>279</v>
      </c>
      <c r="B15" s="271" t="s">
        <v>19</v>
      </c>
      <c r="C15" s="271"/>
      <c r="D15" s="6">
        <v>3</v>
      </c>
      <c r="E15" s="5">
        <v>90</v>
      </c>
      <c r="F15" s="5">
        <v>3</v>
      </c>
      <c r="G15" s="5">
        <v>90</v>
      </c>
      <c r="H15" s="5">
        <v>3</v>
      </c>
      <c r="I15" s="5">
        <v>90</v>
      </c>
      <c r="J15" s="5">
        <v>0</v>
      </c>
      <c r="K15" s="5">
        <v>0</v>
      </c>
      <c r="L15" s="5">
        <v>3</v>
      </c>
      <c r="M15" s="5">
        <v>3</v>
      </c>
      <c r="N15" s="5">
        <v>94</v>
      </c>
      <c r="O15" s="5">
        <v>31</v>
      </c>
      <c r="P15" s="5">
        <v>63</v>
      </c>
      <c r="Q15" s="5">
        <v>80</v>
      </c>
      <c r="R15" s="5">
        <v>14736</v>
      </c>
      <c r="S15" s="5">
        <v>31931</v>
      </c>
      <c r="T15" s="5">
        <v>9669</v>
      </c>
      <c r="U15" s="101">
        <v>42520</v>
      </c>
      <c r="V15" s="5">
        <v>94</v>
      </c>
      <c r="W15" s="5">
        <v>0</v>
      </c>
      <c r="X15" s="5">
        <v>6769</v>
      </c>
      <c r="Y15" s="5">
        <v>94</v>
      </c>
      <c r="Z15" s="5">
        <v>0</v>
      </c>
      <c r="AA15" s="3">
        <v>217</v>
      </c>
    </row>
    <row r="16" spans="1:27" ht="14.1" customHeight="1" x14ac:dyDescent="0.25">
      <c r="A16" s="4">
        <f>AVERAGE(A4:A15)</f>
        <v>193.33333333333334</v>
      </c>
      <c r="B16" s="6" t="s">
        <v>41</v>
      </c>
      <c r="C16" s="4"/>
      <c r="D16" s="4">
        <f t="shared" ref="D16:Z16" si="1">SUM(D4:D15)</f>
        <v>30</v>
      </c>
      <c r="E16" s="4">
        <f t="shared" si="1"/>
        <v>727</v>
      </c>
      <c r="F16" s="4">
        <f t="shared" si="1"/>
        <v>61</v>
      </c>
      <c r="G16" s="4">
        <f t="shared" si="1"/>
        <v>726</v>
      </c>
      <c r="H16" s="4">
        <f t="shared" si="1"/>
        <v>31</v>
      </c>
      <c r="I16" s="4">
        <f t="shared" si="1"/>
        <v>729</v>
      </c>
      <c r="J16" s="4">
        <f t="shared" si="1"/>
        <v>16</v>
      </c>
      <c r="K16" s="4">
        <f t="shared" si="1"/>
        <v>9</v>
      </c>
      <c r="L16" s="4">
        <f t="shared" si="1"/>
        <v>47</v>
      </c>
      <c r="M16" s="4">
        <f t="shared" si="1"/>
        <v>26</v>
      </c>
      <c r="N16" s="4">
        <f t="shared" si="1"/>
        <v>769</v>
      </c>
      <c r="O16" s="4">
        <f>SUM(O4:O15)</f>
        <v>281</v>
      </c>
      <c r="P16" s="4">
        <f>SUM(P4:P15)</f>
        <v>470</v>
      </c>
      <c r="Q16" s="4">
        <f t="shared" si="1"/>
        <v>617</v>
      </c>
      <c r="R16" s="4">
        <f t="shared" si="1"/>
        <v>159689</v>
      </c>
      <c r="S16" s="4">
        <f>SUM(S4:S15)</f>
        <v>101572</v>
      </c>
      <c r="T16" s="4">
        <f>SUM(T4:T15)</f>
        <v>111524</v>
      </c>
      <c r="U16" s="99">
        <f>SUM(U4:U15)</f>
        <v>413966</v>
      </c>
      <c r="V16" s="4">
        <f>SUM(V5:V15)</f>
        <v>700</v>
      </c>
      <c r="W16" s="4">
        <f t="shared" si="1"/>
        <v>8</v>
      </c>
      <c r="X16" s="4">
        <f>SUM(X4:X15)</f>
        <v>55433</v>
      </c>
      <c r="Y16" s="4">
        <v>51</v>
      </c>
      <c r="Z16" s="4">
        <f t="shared" si="1"/>
        <v>22</v>
      </c>
      <c r="AA16" s="3">
        <f>SUM(AA4:AA15)</f>
        <v>1939</v>
      </c>
    </row>
    <row r="17" spans="1:27" ht="14.1" customHeight="1" x14ac:dyDescent="0.25">
      <c r="A17" s="4">
        <f>SUM(A4:A15)</f>
        <v>2320</v>
      </c>
      <c r="B17" s="7" t="s">
        <v>2</v>
      </c>
      <c r="C17" s="4">
        <f>SUM(D16:L16,Q16:Z16)</f>
        <v>845958</v>
      </c>
      <c r="D17" s="4"/>
      <c r="E17" s="271"/>
      <c r="F17" s="271"/>
      <c r="G17" s="4">
        <f>SUM(M16:N16)</f>
        <v>795</v>
      </c>
      <c r="H17" s="271" t="s">
        <v>21</v>
      </c>
      <c r="I17" s="271"/>
      <c r="J17" s="6"/>
      <c r="K17" s="272" t="s">
        <v>2</v>
      </c>
      <c r="L17" s="272"/>
      <c r="M17" s="272"/>
      <c r="N17" s="272"/>
      <c r="O17" s="272">
        <f>SUM(Q16:Z16,D16:L16)</f>
        <v>845958</v>
      </c>
      <c r="P17" s="272"/>
      <c r="Q17" s="271"/>
      <c r="R17" s="271"/>
      <c r="S17" s="271"/>
      <c r="T17" s="6"/>
      <c r="U17" s="98"/>
      <c r="V17" s="4"/>
      <c r="W17" s="5"/>
      <c r="X17" s="5"/>
      <c r="Y17" s="4"/>
      <c r="Z17" s="4"/>
      <c r="AA17" s="3"/>
    </row>
    <row r="19" spans="1:27" x14ac:dyDescent="0.25">
      <c r="A19" s="274" t="s">
        <v>52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</row>
    <row r="20" spans="1:27" x14ac:dyDescent="0.25">
      <c r="A20" s="273" t="s">
        <v>22</v>
      </c>
      <c r="B20" s="273" t="s">
        <v>23</v>
      </c>
      <c r="C20" s="273"/>
      <c r="D20" s="273" t="s">
        <v>24</v>
      </c>
      <c r="E20" s="275" t="s">
        <v>35</v>
      </c>
      <c r="F20" s="273" t="s">
        <v>25</v>
      </c>
      <c r="G20" s="273" t="s">
        <v>26</v>
      </c>
      <c r="H20" s="273" t="s">
        <v>27</v>
      </c>
      <c r="I20" s="273" t="s">
        <v>28</v>
      </c>
      <c r="J20" s="273" t="s">
        <v>3</v>
      </c>
      <c r="K20" s="273" t="s">
        <v>4</v>
      </c>
      <c r="L20" s="273" t="s">
        <v>7</v>
      </c>
      <c r="M20" s="273" t="s">
        <v>37</v>
      </c>
      <c r="N20" s="273" t="s">
        <v>38</v>
      </c>
      <c r="O20" s="273" t="s">
        <v>0</v>
      </c>
      <c r="P20" s="273" t="s">
        <v>1</v>
      </c>
      <c r="Q20" s="273" t="s">
        <v>5</v>
      </c>
      <c r="R20" s="273" t="s">
        <v>36</v>
      </c>
      <c r="S20" s="273" t="s">
        <v>29</v>
      </c>
      <c r="T20" s="1" t="s">
        <v>39</v>
      </c>
      <c r="U20" s="100" t="s">
        <v>53</v>
      </c>
      <c r="V20" s="273" t="s">
        <v>30</v>
      </c>
      <c r="W20" s="273" t="s">
        <v>31</v>
      </c>
      <c r="X20" s="273" t="s">
        <v>32</v>
      </c>
      <c r="Y20" s="273" t="s">
        <v>33</v>
      </c>
      <c r="Z20" s="273" t="s">
        <v>34</v>
      </c>
      <c r="AA20" s="2" t="s">
        <v>40</v>
      </c>
    </row>
    <row r="21" spans="1:27" x14ac:dyDescent="0.25">
      <c r="A21" s="273"/>
      <c r="B21" s="273"/>
      <c r="C21" s="273"/>
      <c r="D21" s="273"/>
      <c r="E21" s="275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1"/>
      <c r="U21" s="100" t="s">
        <v>54</v>
      </c>
      <c r="V21" s="273"/>
      <c r="W21" s="273"/>
      <c r="X21" s="273"/>
      <c r="Y21" s="273"/>
      <c r="Z21" s="273"/>
      <c r="AA21" s="3"/>
    </row>
    <row r="22" spans="1:27" x14ac:dyDescent="0.25">
      <c r="A22" s="4">
        <f t="shared" ref="A22:A33" si="2">SUM(D22:J22)</f>
        <v>0</v>
      </c>
      <c r="B22" s="271" t="s">
        <v>8</v>
      </c>
      <c r="C22" s="271"/>
      <c r="D22" s="4"/>
      <c r="E22" s="5"/>
      <c r="F22" s="4"/>
      <c r="G22" s="5"/>
      <c r="H22" s="4"/>
      <c r="I22" s="5"/>
      <c r="J22" s="4"/>
      <c r="K22" s="4"/>
      <c r="L22" s="4"/>
      <c r="M22" s="4"/>
      <c r="N22" s="5"/>
      <c r="O22" s="5"/>
      <c r="P22" s="5"/>
      <c r="Q22" s="4"/>
      <c r="R22" s="4"/>
      <c r="S22" s="4"/>
      <c r="T22" s="4"/>
      <c r="U22" s="99"/>
      <c r="V22" s="4"/>
      <c r="W22" s="5"/>
      <c r="X22" s="5"/>
      <c r="Y22" s="4"/>
      <c r="Z22" s="4"/>
      <c r="AA22" s="3"/>
    </row>
    <row r="23" spans="1:27" x14ac:dyDescent="0.25">
      <c r="A23" s="4">
        <f t="shared" si="2"/>
        <v>0</v>
      </c>
      <c r="B23" s="271" t="s">
        <v>9</v>
      </c>
      <c r="C23" s="271"/>
      <c r="D23" s="4"/>
      <c r="E23" s="5"/>
      <c r="F23" s="4"/>
      <c r="G23" s="5"/>
      <c r="H23" s="4"/>
      <c r="I23" s="5"/>
      <c r="J23" s="4"/>
      <c r="K23" s="4"/>
      <c r="L23" s="4"/>
      <c r="M23" s="4"/>
      <c r="N23" s="5"/>
      <c r="O23" s="5"/>
      <c r="P23" s="5"/>
      <c r="Q23" s="4"/>
      <c r="R23" s="4"/>
      <c r="S23" s="4"/>
      <c r="T23" s="4"/>
      <c r="U23" s="99"/>
      <c r="V23" s="4"/>
      <c r="W23" s="5"/>
      <c r="X23" s="5"/>
      <c r="Y23" s="4"/>
      <c r="Z23" s="4"/>
      <c r="AA23" s="3"/>
    </row>
    <row r="24" spans="1:27" x14ac:dyDescent="0.25">
      <c r="A24" s="4">
        <f t="shared" si="2"/>
        <v>0</v>
      </c>
      <c r="B24" s="271" t="s">
        <v>10</v>
      </c>
      <c r="C24" s="271"/>
      <c r="D24" s="4"/>
      <c r="E24" s="5"/>
      <c r="F24" s="4"/>
      <c r="G24" s="5"/>
      <c r="H24" s="4"/>
      <c r="I24" s="5"/>
      <c r="J24" s="4"/>
      <c r="K24" s="4"/>
      <c r="L24" s="4"/>
      <c r="M24" s="4"/>
      <c r="N24" s="5"/>
      <c r="O24" s="5"/>
      <c r="P24" s="5"/>
      <c r="Q24" s="4"/>
      <c r="R24" s="4"/>
      <c r="S24" s="4"/>
      <c r="T24" s="4"/>
      <c r="U24" s="99"/>
      <c r="V24" s="4"/>
      <c r="W24" s="5"/>
      <c r="X24" s="5"/>
      <c r="Y24" s="4"/>
      <c r="Z24" s="4"/>
      <c r="AA24" s="3"/>
    </row>
    <row r="25" spans="1:27" x14ac:dyDescent="0.25">
      <c r="A25" s="4">
        <f t="shared" si="2"/>
        <v>0</v>
      </c>
      <c r="B25" s="271" t="s">
        <v>11</v>
      </c>
      <c r="C25" s="271"/>
      <c r="D25" s="4"/>
      <c r="E25" s="5"/>
      <c r="F25" s="4"/>
      <c r="G25" s="5"/>
      <c r="H25" s="4"/>
      <c r="I25" s="5"/>
      <c r="J25" s="4"/>
      <c r="K25" s="4"/>
      <c r="L25" s="4"/>
      <c r="M25" s="4"/>
      <c r="N25" s="5"/>
      <c r="O25" s="5"/>
      <c r="P25" s="5"/>
      <c r="Q25" s="4"/>
      <c r="R25" s="4"/>
      <c r="S25" s="4"/>
      <c r="T25" s="4"/>
      <c r="U25" s="99"/>
      <c r="V25" s="4"/>
      <c r="W25" s="5"/>
      <c r="X25" s="5"/>
      <c r="Y25" s="4"/>
      <c r="Z25" s="4"/>
      <c r="AA25" s="3"/>
    </row>
    <row r="26" spans="1:27" x14ac:dyDescent="0.25">
      <c r="A26" s="4">
        <f t="shared" si="2"/>
        <v>0</v>
      </c>
      <c r="B26" s="271" t="s">
        <v>12</v>
      </c>
      <c r="C26" s="271"/>
      <c r="D26" s="4"/>
      <c r="E26" s="5"/>
      <c r="F26" s="4"/>
      <c r="G26" s="4"/>
      <c r="H26" s="4"/>
      <c r="I26" s="4"/>
      <c r="J26" s="4"/>
      <c r="K26" s="4"/>
      <c r="L26" s="4"/>
      <c r="M26" s="4"/>
      <c r="N26" s="5"/>
      <c r="O26" s="5"/>
      <c r="P26" s="5"/>
      <c r="Q26" s="4"/>
      <c r="R26" s="4"/>
      <c r="S26" s="4"/>
      <c r="T26" s="4"/>
      <c r="U26" s="99"/>
      <c r="V26" s="4"/>
      <c r="W26" s="5"/>
      <c r="X26" s="5"/>
      <c r="Y26" s="4"/>
      <c r="Z26" s="4"/>
      <c r="AA26" s="3"/>
    </row>
    <row r="27" spans="1:27" x14ac:dyDescent="0.25">
      <c r="A27" s="4">
        <f t="shared" si="2"/>
        <v>0</v>
      </c>
      <c r="B27" s="271" t="s">
        <v>13</v>
      </c>
      <c r="C27" s="271"/>
      <c r="D27" s="27"/>
      <c r="E27" s="28"/>
      <c r="F27" s="27"/>
      <c r="G27" s="27"/>
      <c r="H27" s="27"/>
      <c r="I27" s="27"/>
      <c r="J27" s="27"/>
      <c r="K27" s="27"/>
      <c r="L27" s="27"/>
      <c r="M27" s="27"/>
      <c r="N27" s="28"/>
      <c r="O27" s="28"/>
      <c r="P27" s="28"/>
      <c r="Q27" s="27"/>
      <c r="R27" s="27"/>
      <c r="S27" s="27"/>
      <c r="T27" s="27"/>
      <c r="U27" s="84"/>
      <c r="V27" s="27"/>
      <c r="W27" s="28"/>
      <c r="X27" s="28"/>
      <c r="Y27" s="27"/>
      <c r="Z27" s="27"/>
      <c r="AA27" s="29"/>
    </row>
    <row r="28" spans="1:27" x14ac:dyDescent="0.25">
      <c r="A28" s="4">
        <f t="shared" si="2"/>
        <v>0</v>
      </c>
      <c r="B28" s="271" t="s">
        <v>14</v>
      </c>
      <c r="C28" s="27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84"/>
      <c r="V28" s="33"/>
      <c r="W28" s="33"/>
      <c r="X28" s="33"/>
      <c r="Y28" s="33"/>
      <c r="Z28" s="33"/>
      <c r="AA28" s="32"/>
    </row>
    <row r="29" spans="1:27" x14ac:dyDescent="0.25">
      <c r="A29" s="4">
        <f t="shared" si="2"/>
        <v>0</v>
      </c>
      <c r="B29" s="271" t="s">
        <v>15</v>
      </c>
      <c r="C29" s="271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85"/>
      <c r="V29" s="39"/>
      <c r="W29" s="39"/>
      <c r="X29" s="39"/>
      <c r="Y29" s="39"/>
      <c r="Z29" s="39"/>
      <c r="AA29" s="38"/>
    </row>
    <row r="30" spans="1:27" x14ac:dyDescent="0.25">
      <c r="A30" s="4">
        <f t="shared" si="2"/>
        <v>0</v>
      </c>
      <c r="B30" s="271" t="s">
        <v>16</v>
      </c>
      <c r="C30" s="271"/>
      <c r="D30" s="4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85"/>
      <c r="V30" s="41"/>
      <c r="W30" s="41"/>
      <c r="X30" s="41"/>
      <c r="Y30" s="41"/>
      <c r="Z30" s="41"/>
      <c r="AA30" s="40"/>
    </row>
    <row r="31" spans="1:27" x14ac:dyDescent="0.25">
      <c r="A31" s="4">
        <f t="shared" si="2"/>
        <v>0</v>
      </c>
      <c r="B31" s="271" t="s">
        <v>17</v>
      </c>
      <c r="C31" s="27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85"/>
      <c r="V31" s="41"/>
      <c r="W31" s="41"/>
      <c r="X31" s="41"/>
      <c r="Y31" s="41"/>
      <c r="Z31" s="41"/>
      <c r="AA31" s="40"/>
    </row>
    <row r="32" spans="1:27" x14ac:dyDescent="0.25">
      <c r="A32" s="4">
        <f t="shared" si="2"/>
        <v>0</v>
      </c>
      <c r="B32" s="271" t="s">
        <v>18</v>
      </c>
      <c r="C32" s="271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01"/>
      <c r="V32" s="5"/>
      <c r="W32" s="5"/>
      <c r="X32" s="5"/>
      <c r="Y32" s="5"/>
      <c r="Z32" s="5"/>
      <c r="AA32" s="3"/>
    </row>
    <row r="33" spans="1:27" x14ac:dyDescent="0.25">
      <c r="A33" s="4">
        <f t="shared" si="2"/>
        <v>0</v>
      </c>
      <c r="B33" s="271" t="s">
        <v>19</v>
      </c>
      <c r="C33" s="271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101"/>
      <c r="V33" s="5"/>
      <c r="W33" s="5"/>
      <c r="X33" s="5"/>
      <c r="Y33" s="5"/>
      <c r="Z33" s="5"/>
      <c r="AA33" s="3"/>
    </row>
    <row r="34" spans="1:27" x14ac:dyDescent="0.25">
      <c r="A34" s="4">
        <f>AVERAGE(A22:A33)</f>
        <v>0</v>
      </c>
      <c r="B34" s="7" t="s">
        <v>23</v>
      </c>
      <c r="C34" s="4"/>
      <c r="D34" s="4">
        <f t="shared" ref="D34:N34" si="3">SUM(D22:D33)</f>
        <v>0</v>
      </c>
      <c r="E34" s="4">
        <f t="shared" si="3"/>
        <v>0</v>
      </c>
      <c r="F34" s="4">
        <f t="shared" si="3"/>
        <v>0</v>
      </c>
      <c r="G34" s="4">
        <f t="shared" si="3"/>
        <v>0</v>
      </c>
      <c r="H34" s="4">
        <f t="shared" si="3"/>
        <v>0</v>
      </c>
      <c r="I34" s="4">
        <f t="shared" si="3"/>
        <v>0</v>
      </c>
      <c r="J34" s="4">
        <f t="shared" si="3"/>
        <v>0</v>
      </c>
      <c r="K34" s="4">
        <f t="shared" si="3"/>
        <v>0</v>
      </c>
      <c r="L34" s="4">
        <f t="shared" si="3"/>
        <v>0</v>
      </c>
      <c r="M34" s="4">
        <f t="shared" si="3"/>
        <v>0</v>
      </c>
      <c r="N34" s="4">
        <f t="shared" si="3"/>
        <v>0</v>
      </c>
      <c r="O34" s="4">
        <f>SUM(O22:O33)</f>
        <v>0</v>
      </c>
      <c r="P34" s="4">
        <f>SUM(P22:P33)</f>
        <v>0</v>
      </c>
      <c r="Q34" s="4">
        <f t="shared" ref="Q34:S34" si="4">SUM(Q22:Q33)</f>
        <v>0</v>
      </c>
      <c r="R34" s="4">
        <f t="shared" si="4"/>
        <v>0</v>
      </c>
      <c r="S34" s="4">
        <f t="shared" si="4"/>
        <v>0</v>
      </c>
      <c r="T34" s="4">
        <f>SUM(T22:T33)</f>
        <v>0</v>
      </c>
      <c r="U34" s="99">
        <f>SUM(U22:U33)</f>
        <v>0</v>
      </c>
      <c r="V34" s="4">
        <f t="shared" ref="V34:X34" si="5">SUM(V22:V33)</f>
        <v>0</v>
      </c>
      <c r="W34" s="4">
        <f t="shared" si="5"/>
        <v>0</v>
      </c>
      <c r="X34" s="4">
        <f t="shared" si="5"/>
        <v>0</v>
      </c>
      <c r="Y34" s="4">
        <f>SUM(Y22:Y33)</f>
        <v>0</v>
      </c>
      <c r="Z34" s="4">
        <f t="shared" ref="Z34" si="6">SUM(Z22:Z33)</f>
        <v>0</v>
      </c>
      <c r="AA34" s="3">
        <f>SUM(AA22:AA33)</f>
        <v>0</v>
      </c>
    </row>
    <row r="35" spans="1:27" x14ac:dyDescent="0.25">
      <c r="A35" s="4">
        <f>SUM(A22:A33)</f>
        <v>0</v>
      </c>
      <c r="B35" s="7" t="s">
        <v>2</v>
      </c>
      <c r="C35" s="4">
        <f>SUM(D34:I34,Q34:Z34)</f>
        <v>0</v>
      </c>
      <c r="D35" s="4" t="s">
        <v>6</v>
      </c>
      <c r="E35" s="271"/>
      <c r="F35" s="271"/>
      <c r="G35" s="4">
        <f>SUM(M34:N34)</f>
        <v>0</v>
      </c>
      <c r="H35" s="271" t="s">
        <v>21</v>
      </c>
      <c r="I35" s="271"/>
      <c r="J35" s="6"/>
      <c r="K35" s="272" t="s">
        <v>2</v>
      </c>
      <c r="L35" s="272"/>
      <c r="M35" s="272"/>
      <c r="N35" s="272"/>
      <c r="O35" s="272">
        <f>SUM(R34:Z34,D34:L34)</f>
        <v>0</v>
      </c>
      <c r="P35" s="272"/>
      <c r="Q35" s="271"/>
      <c r="R35" s="271"/>
      <c r="S35" s="271"/>
      <c r="T35" s="6"/>
      <c r="U35" s="98"/>
      <c r="V35" s="4"/>
      <c r="W35" s="5"/>
      <c r="X35" s="5"/>
      <c r="Y35" s="4"/>
      <c r="Z35" s="4"/>
      <c r="AA35" s="3"/>
    </row>
    <row r="37" spans="1:27" x14ac:dyDescent="0.25">
      <c r="A37" s="274" t="s">
        <v>51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</row>
    <row r="38" spans="1:27" x14ac:dyDescent="0.25">
      <c r="A38" s="273" t="s">
        <v>22</v>
      </c>
      <c r="B38" s="273" t="s">
        <v>23</v>
      </c>
      <c r="C38" s="273"/>
      <c r="D38" s="273" t="s">
        <v>24</v>
      </c>
      <c r="E38" s="275" t="s">
        <v>35</v>
      </c>
      <c r="F38" s="273" t="s">
        <v>25</v>
      </c>
      <c r="G38" s="273" t="s">
        <v>26</v>
      </c>
      <c r="H38" s="273" t="s">
        <v>27</v>
      </c>
      <c r="I38" s="273" t="s">
        <v>28</v>
      </c>
      <c r="J38" s="273" t="s">
        <v>3</v>
      </c>
      <c r="K38" s="273" t="s">
        <v>4</v>
      </c>
      <c r="L38" s="273" t="s">
        <v>7</v>
      </c>
      <c r="M38" s="273" t="s">
        <v>37</v>
      </c>
      <c r="N38" s="273" t="s">
        <v>38</v>
      </c>
      <c r="O38" s="273" t="s">
        <v>0</v>
      </c>
      <c r="P38" s="273" t="s">
        <v>1</v>
      </c>
      <c r="Q38" s="273" t="s">
        <v>5</v>
      </c>
      <c r="R38" s="273" t="s">
        <v>36</v>
      </c>
      <c r="S38" s="273" t="s">
        <v>29</v>
      </c>
      <c r="T38" s="1" t="s">
        <v>39</v>
      </c>
      <c r="U38" s="100" t="s">
        <v>53</v>
      </c>
      <c r="V38" s="273" t="s">
        <v>30</v>
      </c>
      <c r="W38" s="273" t="s">
        <v>31</v>
      </c>
      <c r="X38" s="273" t="s">
        <v>32</v>
      </c>
      <c r="Y38" s="273" t="s">
        <v>33</v>
      </c>
      <c r="Z38" s="273" t="s">
        <v>34</v>
      </c>
      <c r="AA38" s="2" t="s">
        <v>40</v>
      </c>
    </row>
    <row r="39" spans="1:27" x14ac:dyDescent="0.25">
      <c r="A39" s="273"/>
      <c r="B39" s="273"/>
      <c r="C39" s="273"/>
      <c r="D39" s="273"/>
      <c r="E39" s="275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1"/>
      <c r="U39" s="100" t="s">
        <v>54</v>
      </c>
      <c r="V39" s="273"/>
      <c r="W39" s="273"/>
      <c r="X39" s="273"/>
      <c r="Y39" s="273"/>
      <c r="Z39" s="273"/>
      <c r="AA39" s="3"/>
    </row>
    <row r="40" spans="1:27" x14ac:dyDescent="0.25">
      <c r="A40" s="4">
        <f t="shared" ref="A40:A51" si="7">SUM(D40:J40)</f>
        <v>12040</v>
      </c>
      <c r="B40" s="271" t="s">
        <v>8</v>
      </c>
      <c r="C40" s="271"/>
      <c r="D40" s="94">
        <v>490</v>
      </c>
      <c r="E40" s="95">
        <v>2780</v>
      </c>
      <c r="F40" s="94">
        <v>610</v>
      </c>
      <c r="G40" s="95">
        <v>3100</v>
      </c>
      <c r="H40" s="94">
        <v>460</v>
      </c>
      <c r="I40" s="95">
        <v>2950</v>
      </c>
      <c r="J40" s="94">
        <v>1650</v>
      </c>
      <c r="K40" s="94"/>
      <c r="L40" s="94"/>
      <c r="M40" s="94">
        <v>1850</v>
      </c>
      <c r="N40" s="95">
        <v>2550</v>
      </c>
      <c r="O40" s="95">
        <v>750</v>
      </c>
      <c r="P40" s="95">
        <v>1285</v>
      </c>
      <c r="Q40" s="94"/>
      <c r="R40" s="94">
        <v>47200</v>
      </c>
      <c r="S40" s="94">
        <v>5325</v>
      </c>
      <c r="T40" s="94">
        <v>2202</v>
      </c>
      <c r="U40" s="94"/>
      <c r="V40" s="94">
        <v>50</v>
      </c>
      <c r="W40" s="95"/>
      <c r="X40" s="95"/>
      <c r="Y40" s="94">
        <v>1650</v>
      </c>
      <c r="Z40" s="96"/>
      <c r="AA40" s="97">
        <v>35</v>
      </c>
    </row>
    <row r="41" spans="1:27" x14ac:dyDescent="0.25">
      <c r="A41" s="4">
        <f t="shared" si="7"/>
        <v>11822</v>
      </c>
      <c r="B41" s="271" t="s">
        <v>9</v>
      </c>
      <c r="C41" s="271"/>
      <c r="D41" s="103">
        <v>470</v>
      </c>
      <c r="E41" s="104">
        <v>2750</v>
      </c>
      <c r="F41" s="103">
        <v>589</v>
      </c>
      <c r="G41" s="104">
        <v>3051</v>
      </c>
      <c r="H41" s="103">
        <v>448</v>
      </c>
      <c r="I41" s="104">
        <v>2901</v>
      </c>
      <c r="J41" s="103">
        <v>1613</v>
      </c>
      <c r="K41" s="103"/>
      <c r="L41" s="103"/>
      <c r="M41" s="103">
        <v>1814</v>
      </c>
      <c r="N41" s="104">
        <v>2503</v>
      </c>
      <c r="O41" s="104">
        <v>740</v>
      </c>
      <c r="P41" s="104">
        <v>1205</v>
      </c>
      <c r="Q41" s="103"/>
      <c r="R41" s="103">
        <v>47102</v>
      </c>
      <c r="S41" s="103">
        <v>5310</v>
      </c>
      <c r="T41" s="103">
        <v>2150</v>
      </c>
      <c r="U41" s="94"/>
      <c r="V41" s="105">
        <v>50</v>
      </c>
      <c r="W41" s="106"/>
      <c r="X41" s="106"/>
      <c r="Y41" s="105">
        <v>1625</v>
      </c>
      <c r="Z41" s="107"/>
      <c r="AA41" s="108">
        <v>36</v>
      </c>
    </row>
    <row r="42" spans="1:27" x14ac:dyDescent="0.25">
      <c r="A42" s="4">
        <f t="shared" si="7"/>
        <v>12256</v>
      </c>
      <c r="B42" s="271" t="s">
        <v>10</v>
      </c>
      <c r="C42" s="271"/>
      <c r="D42" s="123">
        <v>501</v>
      </c>
      <c r="E42" s="124">
        <v>2805</v>
      </c>
      <c r="F42" s="123">
        <v>620</v>
      </c>
      <c r="G42" s="124">
        <v>3150</v>
      </c>
      <c r="H42" s="123">
        <v>515</v>
      </c>
      <c r="I42" s="124">
        <v>2980</v>
      </c>
      <c r="J42" s="123">
        <v>1685</v>
      </c>
      <c r="K42" s="123"/>
      <c r="L42" s="123"/>
      <c r="M42" s="123">
        <v>1865</v>
      </c>
      <c r="N42" s="124">
        <v>2556</v>
      </c>
      <c r="O42" s="124">
        <v>760</v>
      </c>
      <c r="P42" s="124">
        <v>1292</v>
      </c>
      <c r="Q42" s="140"/>
      <c r="R42" s="123">
        <v>47320</v>
      </c>
      <c r="S42" s="123">
        <v>5365</v>
      </c>
      <c r="T42" s="123">
        <v>2220</v>
      </c>
      <c r="U42" s="166">
        <v>2192</v>
      </c>
      <c r="V42" s="123">
        <v>50</v>
      </c>
      <c r="W42" s="124"/>
      <c r="X42" s="124"/>
      <c r="Y42" s="123">
        <v>1650</v>
      </c>
      <c r="Z42" s="125"/>
      <c r="AA42" s="126">
        <v>37</v>
      </c>
    </row>
    <row r="43" spans="1:27" x14ac:dyDescent="0.25">
      <c r="A43" s="4">
        <f t="shared" si="7"/>
        <v>12044</v>
      </c>
      <c r="B43" s="271" t="s">
        <v>11</v>
      </c>
      <c r="C43" s="271"/>
      <c r="D43" s="141">
        <v>490</v>
      </c>
      <c r="E43" s="142">
        <v>2780</v>
      </c>
      <c r="F43" s="141">
        <v>585</v>
      </c>
      <c r="G43" s="142">
        <v>3056</v>
      </c>
      <c r="H43" s="141">
        <v>501</v>
      </c>
      <c r="I43" s="142">
        <v>2950</v>
      </c>
      <c r="J43" s="141">
        <v>1682</v>
      </c>
      <c r="K43" s="141"/>
      <c r="L43" s="141"/>
      <c r="M43" s="141">
        <v>1810</v>
      </c>
      <c r="N43" s="142">
        <v>2512</v>
      </c>
      <c r="O43" s="142">
        <v>755</v>
      </c>
      <c r="P43" s="142">
        <v>1265</v>
      </c>
      <c r="Q43" s="57"/>
      <c r="R43" s="143">
        <v>47250</v>
      </c>
      <c r="S43" s="143">
        <v>5345</v>
      </c>
      <c r="T43" s="143">
        <v>2215</v>
      </c>
      <c r="U43" s="166">
        <v>2190</v>
      </c>
      <c r="V43" s="144">
        <v>50</v>
      </c>
      <c r="W43" s="145"/>
      <c r="X43" s="145"/>
      <c r="Y43" s="144">
        <v>1645</v>
      </c>
      <c r="Z43" s="146"/>
      <c r="AA43" s="147">
        <v>37</v>
      </c>
    </row>
    <row r="44" spans="1:27" x14ac:dyDescent="0.25">
      <c r="A44" s="4">
        <f t="shared" si="7"/>
        <v>11594</v>
      </c>
      <c r="B44" s="271" t="s">
        <v>12</v>
      </c>
      <c r="C44" s="271"/>
      <c r="D44" s="164">
        <v>480</v>
      </c>
      <c r="E44" s="165">
        <v>2610</v>
      </c>
      <c r="F44" s="164">
        <v>582</v>
      </c>
      <c r="G44" s="164">
        <v>2950</v>
      </c>
      <c r="H44" s="164">
        <v>466</v>
      </c>
      <c r="I44" s="164">
        <v>2878</v>
      </c>
      <c r="J44" s="164">
        <v>1628</v>
      </c>
      <c r="K44" s="164"/>
      <c r="L44" s="164"/>
      <c r="M44" s="164">
        <v>1801</v>
      </c>
      <c r="N44" s="165">
        <v>2505</v>
      </c>
      <c r="O44" s="165">
        <v>715</v>
      </c>
      <c r="P44" s="165">
        <v>1263</v>
      </c>
      <c r="Q44" s="164"/>
      <c r="R44" s="164">
        <v>47225</v>
      </c>
      <c r="S44" s="164">
        <v>5315</v>
      </c>
      <c r="T44" s="164">
        <v>2250</v>
      </c>
      <c r="U44" s="166">
        <v>2195</v>
      </c>
      <c r="V44" s="166">
        <v>50</v>
      </c>
      <c r="W44" s="167"/>
      <c r="X44" s="167"/>
      <c r="Y44" s="166">
        <v>1645</v>
      </c>
      <c r="Z44" s="168"/>
      <c r="AA44" s="169">
        <v>37</v>
      </c>
    </row>
    <row r="45" spans="1:27" x14ac:dyDescent="0.25">
      <c r="A45" s="4">
        <f t="shared" si="7"/>
        <v>11970</v>
      </c>
      <c r="B45" s="271" t="s">
        <v>13</v>
      </c>
      <c r="C45" s="271"/>
      <c r="D45" s="197">
        <v>490</v>
      </c>
      <c r="E45" s="198">
        <v>2750</v>
      </c>
      <c r="F45" s="197">
        <v>585</v>
      </c>
      <c r="G45" s="197">
        <v>2965</v>
      </c>
      <c r="H45" s="197">
        <v>503</v>
      </c>
      <c r="I45" s="197">
        <v>2985</v>
      </c>
      <c r="J45" s="197">
        <v>1692</v>
      </c>
      <c r="K45" s="197"/>
      <c r="L45" s="197"/>
      <c r="M45" s="197">
        <v>1821</v>
      </c>
      <c r="N45" s="198">
        <v>2519</v>
      </c>
      <c r="O45" s="198">
        <v>758</v>
      </c>
      <c r="P45" s="198">
        <v>1268</v>
      </c>
      <c r="Q45" s="64"/>
      <c r="R45" s="200">
        <v>47256</v>
      </c>
      <c r="S45" s="200">
        <v>5359</v>
      </c>
      <c r="T45" s="200">
        <v>2225</v>
      </c>
      <c r="U45" s="199">
        <v>2250</v>
      </c>
      <c r="V45" s="201">
        <v>50</v>
      </c>
      <c r="W45" s="202"/>
      <c r="X45" s="202"/>
      <c r="Y45" s="201">
        <v>1645</v>
      </c>
      <c r="Z45" s="203"/>
      <c r="AA45" s="204">
        <v>37</v>
      </c>
    </row>
    <row r="46" spans="1:27" ht="13.8" x14ac:dyDescent="0.25">
      <c r="A46" s="4">
        <f t="shared" si="7"/>
        <v>12325</v>
      </c>
      <c r="B46" s="271" t="s">
        <v>14</v>
      </c>
      <c r="C46" s="271"/>
      <c r="D46" s="217">
        <v>490</v>
      </c>
      <c r="E46" s="217">
        <v>2770</v>
      </c>
      <c r="F46" s="217">
        <v>595</v>
      </c>
      <c r="G46" s="217">
        <v>3105</v>
      </c>
      <c r="H46" s="217">
        <v>515</v>
      </c>
      <c r="I46" s="217">
        <v>3125</v>
      </c>
      <c r="J46" s="217">
        <v>1725</v>
      </c>
      <c r="K46" s="217"/>
      <c r="L46" s="217"/>
      <c r="M46" s="217">
        <v>1895</v>
      </c>
      <c r="N46" s="217">
        <v>2583</v>
      </c>
      <c r="O46" s="217">
        <v>775</v>
      </c>
      <c r="P46" s="217">
        <v>1296</v>
      </c>
      <c r="Q46" s="215"/>
      <c r="R46" s="218">
        <v>47825</v>
      </c>
      <c r="S46" s="218">
        <v>5429</v>
      </c>
      <c r="T46" s="218">
        <v>2310</v>
      </c>
      <c r="U46" s="220">
        <v>2310</v>
      </c>
      <c r="V46" s="218">
        <v>50</v>
      </c>
      <c r="W46" s="218"/>
      <c r="X46" s="218"/>
      <c r="Y46" s="218">
        <v>1656</v>
      </c>
      <c r="Z46" s="219"/>
      <c r="AA46" s="219">
        <v>37</v>
      </c>
    </row>
    <row r="47" spans="1:27" x14ac:dyDescent="0.25">
      <c r="A47" s="4">
        <f t="shared" si="7"/>
        <v>12503</v>
      </c>
      <c r="B47" s="271" t="s">
        <v>15</v>
      </c>
      <c r="C47" s="271"/>
      <c r="D47" s="224">
        <v>495</v>
      </c>
      <c r="E47" s="224">
        <v>2810</v>
      </c>
      <c r="F47" s="224">
        <v>601</v>
      </c>
      <c r="G47" s="224">
        <v>3115</v>
      </c>
      <c r="H47" s="224">
        <v>517</v>
      </c>
      <c r="I47" s="224">
        <v>3210</v>
      </c>
      <c r="J47" s="224">
        <v>1755</v>
      </c>
      <c r="K47" s="224"/>
      <c r="L47" s="224"/>
      <c r="M47" s="224">
        <v>1905</v>
      </c>
      <c r="N47" s="224">
        <v>2614</v>
      </c>
      <c r="O47" s="224">
        <v>789</v>
      </c>
      <c r="P47" s="224">
        <v>1301</v>
      </c>
      <c r="Q47" s="67"/>
      <c r="R47" s="225">
        <v>47950</v>
      </c>
      <c r="S47" s="225">
        <v>5525</v>
      </c>
      <c r="T47" s="225">
        <v>2335</v>
      </c>
      <c r="U47" s="226">
        <v>2352</v>
      </c>
      <c r="V47" s="227">
        <v>50</v>
      </c>
      <c r="W47" s="227"/>
      <c r="X47" s="227"/>
      <c r="Y47" s="227">
        <v>1685</v>
      </c>
      <c r="Z47" s="228"/>
      <c r="AA47" s="229">
        <v>37</v>
      </c>
    </row>
    <row r="48" spans="1:27" x14ac:dyDescent="0.25">
      <c r="A48" s="4">
        <f t="shared" si="7"/>
        <v>12684</v>
      </c>
      <c r="B48" s="271" t="s">
        <v>16</v>
      </c>
      <c r="C48" s="271"/>
      <c r="D48" s="244">
        <v>505</v>
      </c>
      <c r="E48" s="243">
        <v>2815</v>
      </c>
      <c r="F48" s="243">
        <v>620</v>
      </c>
      <c r="G48" s="243">
        <v>3125</v>
      </c>
      <c r="H48" s="243">
        <v>520</v>
      </c>
      <c r="I48" s="243">
        <v>3310</v>
      </c>
      <c r="J48" s="243">
        <v>1789</v>
      </c>
      <c r="K48" s="243"/>
      <c r="L48" s="243"/>
      <c r="M48" s="243">
        <v>1915</v>
      </c>
      <c r="N48" s="243">
        <v>2645</v>
      </c>
      <c r="O48" s="243">
        <v>802</v>
      </c>
      <c r="P48" s="243">
        <v>1315</v>
      </c>
      <c r="Q48" s="243"/>
      <c r="R48" s="243">
        <v>48100</v>
      </c>
      <c r="S48" s="243">
        <v>5535</v>
      </c>
      <c r="T48" s="243">
        <v>2345</v>
      </c>
      <c r="U48" s="243">
        <v>2388</v>
      </c>
      <c r="V48" s="243">
        <v>50</v>
      </c>
      <c r="W48" s="243"/>
      <c r="X48" s="243"/>
      <c r="Y48" s="243">
        <v>1701</v>
      </c>
      <c r="Z48" s="245"/>
      <c r="AA48" s="246">
        <v>37</v>
      </c>
    </row>
    <row r="49" spans="1:27" x14ac:dyDescent="0.25">
      <c r="A49" s="4">
        <f t="shared" si="7"/>
        <v>12796</v>
      </c>
      <c r="B49" s="271" t="s">
        <v>17</v>
      </c>
      <c r="C49" s="271"/>
      <c r="D49" s="257">
        <v>512</v>
      </c>
      <c r="E49" s="257">
        <v>2825</v>
      </c>
      <c r="F49" s="257">
        <v>621</v>
      </c>
      <c r="G49" s="257">
        <v>3135</v>
      </c>
      <c r="H49" s="257">
        <v>525</v>
      </c>
      <c r="I49" s="257">
        <v>3387</v>
      </c>
      <c r="J49" s="257">
        <v>1791</v>
      </c>
      <c r="K49" s="257"/>
      <c r="L49" s="257"/>
      <c r="M49" s="257">
        <v>1925</v>
      </c>
      <c r="N49" s="257">
        <v>2659</v>
      </c>
      <c r="O49" s="257">
        <v>807</v>
      </c>
      <c r="P49" s="257">
        <v>1326</v>
      </c>
      <c r="Q49" s="257"/>
      <c r="R49" s="257">
        <v>48215</v>
      </c>
      <c r="S49" s="257">
        <v>5539</v>
      </c>
      <c r="T49" s="257">
        <v>2317</v>
      </c>
      <c r="U49" s="257">
        <v>2388</v>
      </c>
      <c r="V49" s="257">
        <v>50</v>
      </c>
      <c r="W49" s="257"/>
      <c r="X49" s="257"/>
      <c r="Y49" s="257">
        <v>1708</v>
      </c>
      <c r="Z49" s="258"/>
      <c r="AA49" s="259">
        <v>37</v>
      </c>
    </row>
    <row r="50" spans="1:27" x14ac:dyDescent="0.25">
      <c r="A50" s="4">
        <f t="shared" si="7"/>
        <v>12868</v>
      </c>
      <c r="B50" s="271" t="s">
        <v>18</v>
      </c>
      <c r="C50" s="271"/>
      <c r="D50" s="265">
        <v>520</v>
      </c>
      <c r="E50" s="31">
        <v>2826</v>
      </c>
      <c r="F50" s="31">
        <v>625</v>
      </c>
      <c r="G50" s="31">
        <v>3182</v>
      </c>
      <c r="H50" s="31">
        <v>531</v>
      </c>
      <c r="I50" s="31">
        <v>3389</v>
      </c>
      <c r="J50" s="31">
        <v>1795</v>
      </c>
      <c r="K50" s="31"/>
      <c r="L50" s="31"/>
      <c r="M50" s="31">
        <v>1923</v>
      </c>
      <c r="N50" s="31">
        <v>2665</v>
      </c>
      <c r="O50" s="31">
        <v>811</v>
      </c>
      <c r="P50" s="31">
        <v>1327</v>
      </c>
      <c r="Q50" s="31"/>
      <c r="R50" s="31">
        <v>48235</v>
      </c>
      <c r="S50" s="31">
        <v>5542</v>
      </c>
      <c r="T50" s="31">
        <v>2325</v>
      </c>
      <c r="U50" s="31">
        <v>2395</v>
      </c>
      <c r="V50" s="31">
        <v>50</v>
      </c>
      <c r="W50" s="31"/>
      <c r="X50" s="31">
        <v>1712</v>
      </c>
      <c r="Y50" s="266"/>
      <c r="Z50" s="236">
        <v>37</v>
      </c>
      <c r="AA50" s="77"/>
    </row>
    <row r="51" spans="1:27" x14ac:dyDescent="0.25">
      <c r="A51" s="4">
        <f t="shared" si="7"/>
        <v>13035</v>
      </c>
      <c r="B51" s="271" t="s">
        <v>19</v>
      </c>
      <c r="C51" s="271"/>
      <c r="D51" s="268">
        <v>530</v>
      </c>
      <c r="E51" s="267">
        <v>2850</v>
      </c>
      <c r="F51" s="267">
        <v>645</v>
      </c>
      <c r="G51" s="267">
        <v>3205</v>
      </c>
      <c r="H51" s="267">
        <v>541</v>
      </c>
      <c r="I51" s="267">
        <v>3412</v>
      </c>
      <c r="J51" s="267">
        <v>1852</v>
      </c>
      <c r="K51" s="267"/>
      <c r="L51" s="267"/>
      <c r="M51" s="267">
        <v>1985</v>
      </c>
      <c r="N51" s="267">
        <v>2754</v>
      </c>
      <c r="O51" s="267">
        <v>841</v>
      </c>
      <c r="P51" s="267">
        <v>1385</v>
      </c>
      <c r="Q51" s="267"/>
      <c r="R51" s="267">
        <v>48345</v>
      </c>
      <c r="S51" s="267">
        <v>5554</v>
      </c>
      <c r="T51" s="267">
        <v>2385</v>
      </c>
      <c r="U51" s="267">
        <v>2425</v>
      </c>
      <c r="V51" s="267">
        <v>50</v>
      </c>
      <c r="W51" s="267"/>
      <c r="X51" s="267">
        <v>1725</v>
      </c>
      <c r="Y51" s="269"/>
      <c r="Z51" s="270">
        <v>37</v>
      </c>
      <c r="AA51" s="46"/>
    </row>
    <row r="52" spans="1:27" x14ac:dyDescent="0.25">
      <c r="A52" s="4">
        <f>AVERAGE(A40:A51)</f>
        <v>12328.083333333334</v>
      </c>
      <c r="B52" s="7" t="s">
        <v>23</v>
      </c>
      <c r="C52" s="4"/>
      <c r="D52" s="4">
        <f t="shared" ref="D52:N52" si="8">SUM(D40:D51)</f>
        <v>5973</v>
      </c>
      <c r="E52" s="4">
        <f t="shared" si="8"/>
        <v>33371</v>
      </c>
      <c r="F52" s="4">
        <f t="shared" si="8"/>
        <v>7278</v>
      </c>
      <c r="G52" s="4">
        <f t="shared" si="8"/>
        <v>37139</v>
      </c>
      <c r="H52" s="4">
        <f t="shared" si="8"/>
        <v>6042</v>
      </c>
      <c r="I52" s="4">
        <f t="shared" si="8"/>
        <v>37477</v>
      </c>
      <c r="J52" s="4">
        <f t="shared" si="8"/>
        <v>20657</v>
      </c>
      <c r="K52" s="4">
        <f t="shared" si="8"/>
        <v>0</v>
      </c>
      <c r="L52" s="4">
        <f t="shared" si="8"/>
        <v>0</v>
      </c>
      <c r="M52" s="4">
        <f t="shared" si="8"/>
        <v>22509</v>
      </c>
      <c r="N52" s="4">
        <f t="shared" si="8"/>
        <v>31065</v>
      </c>
      <c r="O52" s="4">
        <f>SUM(O40:O51)</f>
        <v>9303</v>
      </c>
      <c r="P52" s="4">
        <f>SUM(P40:P51)</f>
        <v>15528</v>
      </c>
      <c r="Q52" s="4">
        <f t="shared" ref="Q52:S52" si="9">SUM(Q40:Q51)</f>
        <v>0</v>
      </c>
      <c r="R52" s="4">
        <f t="shared" si="9"/>
        <v>572023</v>
      </c>
      <c r="S52" s="4">
        <f t="shared" si="9"/>
        <v>65143</v>
      </c>
      <c r="T52" s="4">
        <f>SUM(T40:T51)</f>
        <v>27279</v>
      </c>
      <c r="U52" s="99">
        <f>SUM(U40:U51)</f>
        <v>23085</v>
      </c>
      <c r="V52" s="4">
        <f t="shared" ref="V52:X52" si="10">SUM(V40:V51)</f>
        <v>600</v>
      </c>
      <c r="W52" s="4">
        <f t="shared" si="10"/>
        <v>0</v>
      </c>
      <c r="X52" s="4">
        <f t="shared" si="10"/>
        <v>3437</v>
      </c>
      <c r="Y52" s="4">
        <f>SUM(Y40:Y51)</f>
        <v>16610</v>
      </c>
      <c r="Z52" s="4">
        <f t="shared" ref="Z52" si="11">SUM(Z40:Z51)</f>
        <v>74</v>
      </c>
      <c r="AA52" s="3">
        <f>SUM(AA40:AA51)</f>
        <v>367</v>
      </c>
    </row>
    <row r="53" spans="1:27" x14ac:dyDescent="0.25">
      <c r="A53" s="4">
        <f>SUM(A40:A51)</f>
        <v>147937</v>
      </c>
      <c r="B53" s="7" t="s">
        <v>2</v>
      </c>
      <c r="C53" s="4">
        <f>SUM(D52:I52,Q52:Z52)</f>
        <v>835531</v>
      </c>
      <c r="D53" s="4" t="s">
        <v>6</v>
      </c>
      <c r="E53" s="271"/>
      <c r="F53" s="271"/>
      <c r="G53" s="4">
        <f>SUM(M52:N52)</f>
        <v>53574</v>
      </c>
      <c r="H53" s="271" t="s">
        <v>21</v>
      </c>
      <c r="I53" s="271"/>
      <c r="J53" s="6"/>
      <c r="K53" s="272" t="s">
        <v>2</v>
      </c>
      <c r="L53" s="272"/>
      <c r="M53" s="272"/>
      <c r="N53" s="272"/>
      <c r="O53" s="272">
        <f>SUM(R52:Z52,D52:L52)</f>
        <v>856188</v>
      </c>
      <c r="P53" s="272"/>
      <c r="Q53" s="271"/>
      <c r="R53" s="271"/>
      <c r="S53" s="271"/>
      <c r="T53" s="6"/>
      <c r="U53" s="98"/>
      <c r="V53" s="4"/>
      <c r="W53" s="5"/>
      <c r="X53" s="5"/>
      <c r="Y53" s="4"/>
      <c r="Z53" s="4"/>
      <c r="AA53" s="3"/>
    </row>
    <row r="55" spans="1:27" x14ac:dyDescent="0.25">
      <c r="A55" s="274" t="s">
        <v>50</v>
      </c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</row>
    <row r="56" spans="1:27" x14ac:dyDescent="0.25">
      <c r="A56" s="273" t="s">
        <v>22</v>
      </c>
      <c r="B56" s="273" t="s">
        <v>23</v>
      </c>
      <c r="C56" s="273"/>
      <c r="D56" s="273" t="s">
        <v>24</v>
      </c>
      <c r="E56" s="275" t="s">
        <v>35</v>
      </c>
      <c r="F56" s="273" t="s">
        <v>25</v>
      </c>
      <c r="G56" s="273" t="s">
        <v>26</v>
      </c>
      <c r="H56" s="273" t="s">
        <v>27</v>
      </c>
      <c r="I56" s="273" t="s">
        <v>28</v>
      </c>
      <c r="J56" s="273" t="s">
        <v>3</v>
      </c>
      <c r="K56" s="273" t="s">
        <v>4</v>
      </c>
      <c r="L56" s="273" t="s">
        <v>7</v>
      </c>
      <c r="M56" s="273" t="s">
        <v>37</v>
      </c>
      <c r="N56" s="273" t="s">
        <v>38</v>
      </c>
      <c r="O56" s="273" t="s">
        <v>0</v>
      </c>
      <c r="P56" s="273" t="s">
        <v>1</v>
      </c>
      <c r="Q56" s="273" t="s">
        <v>5</v>
      </c>
      <c r="R56" s="273" t="s">
        <v>36</v>
      </c>
      <c r="S56" s="273" t="s">
        <v>29</v>
      </c>
      <c r="T56" s="1" t="s">
        <v>39</v>
      </c>
      <c r="U56" s="100" t="s">
        <v>53</v>
      </c>
      <c r="V56" s="273" t="s">
        <v>30</v>
      </c>
      <c r="W56" s="273" t="s">
        <v>31</v>
      </c>
      <c r="X56" s="273" t="s">
        <v>32</v>
      </c>
      <c r="Y56" s="273" t="s">
        <v>33</v>
      </c>
      <c r="Z56" s="273" t="s">
        <v>34</v>
      </c>
      <c r="AA56" s="2" t="s">
        <v>40</v>
      </c>
    </row>
    <row r="57" spans="1:27" x14ac:dyDescent="0.25">
      <c r="A57" s="273"/>
      <c r="B57" s="273"/>
      <c r="C57" s="273"/>
      <c r="D57" s="273"/>
      <c r="E57" s="275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1"/>
      <c r="U57" s="100" t="s">
        <v>56</v>
      </c>
      <c r="V57" s="273"/>
      <c r="W57" s="273"/>
      <c r="X57" s="273"/>
      <c r="Y57" s="273"/>
      <c r="Z57" s="273"/>
      <c r="AA57" s="3"/>
    </row>
    <row r="58" spans="1:27" x14ac:dyDescent="0.25">
      <c r="A58" s="4">
        <f t="shared" ref="A58:A69" si="12">SUM(D58:J58)</f>
        <v>7555</v>
      </c>
      <c r="B58" s="271" t="s">
        <v>8</v>
      </c>
      <c r="C58" s="271"/>
      <c r="D58" s="84">
        <v>1510</v>
      </c>
      <c r="E58" s="85">
        <v>1030</v>
      </c>
      <c r="F58" s="84">
        <v>1245</v>
      </c>
      <c r="G58" s="85">
        <v>1135</v>
      </c>
      <c r="H58" s="84">
        <v>1020</v>
      </c>
      <c r="I58" s="85">
        <v>915</v>
      </c>
      <c r="J58" s="84">
        <v>700</v>
      </c>
      <c r="K58" s="84">
        <v>705</v>
      </c>
      <c r="L58" s="84">
        <v>740</v>
      </c>
      <c r="M58" s="84">
        <v>935</v>
      </c>
      <c r="N58" s="85">
        <v>1254</v>
      </c>
      <c r="O58" s="85">
        <v>1415</v>
      </c>
      <c r="P58" s="85">
        <v>910</v>
      </c>
      <c r="Q58" s="84">
        <v>1470</v>
      </c>
      <c r="R58" s="84"/>
      <c r="S58" s="84">
        <v>5030</v>
      </c>
      <c r="T58" s="84">
        <v>1029</v>
      </c>
      <c r="U58" s="84"/>
      <c r="V58" s="84">
        <v>39</v>
      </c>
      <c r="W58" s="85">
        <v>1455</v>
      </c>
      <c r="X58" s="85">
        <v>2190</v>
      </c>
      <c r="Y58" s="84">
        <v>1490</v>
      </c>
      <c r="Z58" s="84">
        <v>71</v>
      </c>
      <c r="AA58" s="83">
        <v>71</v>
      </c>
    </row>
    <row r="59" spans="1:27" x14ac:dyDescent="0.25">
      <c r="A59" s="4">
        <f t="shared" si="12"/>
        <v>7615</v>
      </c>
      <c r="B59" s="271" t="s">
        <v>9</v>
      </c>
      <c r="C59" s="271"/>
      <c r="D59" s="121">
        <v>1530</v>
      </c>
      <c r="E59" s="122">
        <v>1045</v>
      </c>
      <c r="F59" s="121">
        <v>1250</v>
      </c>
      <c r="G59" s="122">
        <v>1130</v>
      </c>
      <c r="H59" s="121">
        <v>1025</v>
      </c>
      <c r="I59" s="122">
        <v>920</v>
      </c>
      <c r="J59" s="121">
        <v>715</v>
      </c>
      <c r="K59" s="121">
        <v>705</v>
      </c>
      <c r="L59" s="121">
        <v>745</v>
      </c>
      <c r="M59" s="121">
        <v>940</v>
      </c>
      <c r="N59" s="122">
        <v>1255</v>
      </c>
      <c r="O59" s="122">
        <v>1430</v>
      </c>
      <c r="P59" s="122">
        <v>920</v>
      </c>
      <c r="Q59" s="121">
        <v>1475</v>
      </c>
      <c r="R59" s="121"/>
      <c r="S59" s="121">
        <v>5050</v>
      </c>
      <c r="T59" s="121">
        <v>1030</v>
      </c>
      <c r="U59" s="121"/>
      <c r="V59" s="121">
        <v>39</v>
      </c>
      <c r="W59" s="122">
        <v>1460</v>
      </c>
      <c r="X59" s="122">
        <v>2195</v>
      </c>
      <c r="Y59" s="121">
        <v>1495</v>
      </c>
      <c r="Z59" s="121">
        <v>780</v>
      </c>
      <c r="AA59" s="120">
        <v>71</v>
      </c>
    </row>
    <row r="60" spans="1:27" x14ac:dyDescent="0.25">
      <c r="A60" s="4">
        <f t="shared" si="12"/>
        <v>7655</v>
      </c>
      <c r="B60" s="271" t="s">
        <v>10</v>
      </c>
      <c r="C60" s="271"/>
      <c r="D60" s="138">
        <v>1540</v>
      </c>
      <c r="E60" s="139">
        <v>1050</v>
      </c>
      <c r="F60" s="138">
        <v>1250</v>
      </c>
      <c r="G60" s="139">
        <v>1135</v>
      </c>
      <c r="H60" s="138">
        <v>1035</v>
      </c>
      <c r="I60" s="139">
        <v>920</v>
      </c>
      <c r="J60" s="138">
        <v>725</v>
      </c>
      <c r="K60" s="138">
        <v>720</v>
      </c>
      <c r="L60" s="138">
        <v>760</v>
      </c>
      <c r="M60" s="138">
        <v>940</v>
      </c>
      <c r="N60" s="139">
        <v>1250</v>
      </c>
      <c r="O60" s="139">
        <v>1440</v>
      </c>
      <c r="P60" s="139">
        <v>930</v>
      </c>
      <c r="Q60" s="138">
        <v>1460</v>
      </c>
      <c r="R60" s="138"/>
      <c r="S60" s="138">
        <v>5055</v>
      </c>
      <c r="T60" s="138">
        <v>1040</v>
      </c>
      <c r="U60" s="138"/>
      <c r="V60" s="138">
        <v>39</v>
      </c>
      <c r="W60" s="139">
        <v>1455</v>
      </c>
      <c r="X60" s="139">
        <v>2190</v>
      </c>
      <c r="Y60" s="138">
        <v>1500</v>
      </c>
      <c r="Z60" s="138">
        <v>790</v>
      </c>
      <c r="AA60" s="137">
        <v>71</v>
      </c>
    </row>
    <row r="61" spans="1:27" ht="14.4" x14ac:dyDescent="0.25">
      <c r="A61" s="4">
        <f t="shared" si="12"/>
        <v>7725</v>
      </c>
      <c r="B61" s="271" t="s">
        <v>11</v>
      </c>
      <c r="C61" s="271"/>
      <c r="D61" s="157">
        <v>1550</v>
      </c>
      <c r="E61" s="155">
        <v>1055</v>
      </c>
      <c r="F61" s="157">
        <v>1270</v>
      </c>
      <c r="G61" s="155">
        <v>1130</v>
      </c>
      <c r="H61" s="157">
        <v>1050</v>
      </c>
      <c r="I61" s="155">
        <v>940</v>
      </c>
      <c r="J61" s="157">
        <v>730</v>
      </c>
      <c r="K61" s="157">
        <v>725</v>
      </c>
      <c r="L61" s="157">
        <v>770</v>
      </c>
      <c r="M61" s="157">
        <v>930</v>
      </c>
      <c r="N61" s="155">
        <v>1260</v>
      </c>
      <c r="O61" s="155">
        <v>1435</v>
      </c>
      <c r="P61" s="155">
        <v>940</v>
      </c>
      <c r="Q61" s="157">
        <v>1450</v>
      </c>
      <c r="R61" s="157"/>
      <c r="S61" s="157">
        <v>5035</v>
      </c>
      <c r="T61" s="157">
        <v>1045</v>
      </c>
      <c r="U61" s="157"/>
      <c r="V61" s="157">
        <v>39</v>
      </c>
      <c r="W61" s="155">
        <v>1450</v>
      </c>
      <c r="X61" s="155">
        <v>2200</v>
      </c>
      <c r="Y61" s="157">
        <v>1520</v>
      </c>
      <c r="Z61" s="157">
        <v>800</v>
      </c>
      <c r="AA61" s="156">
        <v>71</v>
      </c>
    </row>
    <row r="62" spans="1:27" ht="14.4" x14ac:dyDescent="0.25">
      <c r="A62" s="4">
        <f t="shared" si="12"/>
        <v>7880</v>
      </c>
      <c r="B62" s="271" t="s">
        <v>12</v>
      </c>
      <c r="C62" s="271"/>
      <c r="D62" s="185">
        <v>1565</v>
      </c>
      <c r="E62" s="184">
        <v>1040</v>
      </c>
      <c r="F62" s="185">
        <v>1280</v>
      </c>
      <c r="G62" s="185">
        <v>1140</v>
      </c>
      <c r="H62" s="185">
        <v>1170</v>
      </c>
      <c r="I62" s="185">
        <v>955</v>
      </c>
      <c r="J62" s="185">
        <v>730</v>
      </c>
      <c r="K62" s="185">
        <v>760</v>
      </c>
      <c r="L62" s="185">
        <v>775</v>
      </c>
      <c r="M62" s="185">
        <v>945</v>
      </c>
      <c r="N62" s="184">
        <v>1250</v>
      </c>
      <c r="O62" s="184">
        <v>1450</v>
      </c>
      <c r="P62" s="184">
        <v>940</v>
      </c>
      <c r="Q62" s="185">
        <v>1460</v>
      </c>
      <c r="R62" s="185"/>
      <c r="S62" s="185">
        <v>5065</v>
      </c>
      <c r="T62" s="185">
        <v>1060</v>
      </c>
      <c r="U62" s="84"/>
      <c r="V62" s="188">
        <v>39</v>
      </c>
      <c r="W62" s="186">
        <v>1460</v>
      </c>
      <c r="X62" s="186">
        <v>2225</v>
      </c>
      <c r="Y62" s="188">
        <v>1550</v>
      </c>
      <c r="Z62" s="188">
        <v>830</v>
      </c>
      <c r="AA62" s="187">
        <v>71</v>
      </c>
    </row>
    <row r="63" spans="1:27" x14ac:dyDescent="0.25">
      <c r="A63" s="4">
        <f t="shared" si="12"/>
        <v>7940</v>
      </c>
      <c r="B63" s="271" t="s">
        <v>13</v>
      </c>
      <c r="C63" s="271"/>
      <c r="D63" s="210">
        <v>1575</v>
      </c>
      <c r="E63" s="211">
        <v>1045</v>
      </c>
      <c r="F63" s="210">
        <v>1300</v>
      </c>
      <c r="G63" s="210">
        <v>1150</v>
      </c>
      <c r="H63" s="210">
        <v>1165</v>
      </c>
      <c r="I63" s="210">
        <v>970</v>
      </c>
      <c r="J63" s="210">
        <v>735</v>
      </c>
      <c r="K63" s="210">
        <v>770</v>
      </c>
      <c r="L63" s="210">
        <v>765</v>
      </c>
      <c r="M63" s="210">
        <v>957</v>
      </c>
      <c r="N63" s="211">
        <v>1255</v>
      </c>
      <c r="O63" s="211">
        <v>1475</v>
      </c>
      <c r="P63" s="211">
        <v>955</v>
      </c>
      <c r="Q63" s="210">
        <v>1470</v>
      </c>
      <c r="R63" s="210"/>
      <c r="S63" s="210">
        <v>5045</v>
      </c>
      <c r="T63" s="210">
        <v>1050</v>
      </c>
      <c r="U63" s="210"/>
      <c r="V63" s="210">
        <v>39</v>
      </c>
      <c r="W63" s="211">
        <v>1455</v>
      </c>
      <c r="X63" s="211">
        <v>2245</v>
      </c>
      <c r="Y63" s="210">
        <v>1560</v>
      </c>
      <c r="Z63" s="210">
        <v>825</v>
      </c>
      <c r="AA63" s="209">
        <v>71</v>
      </c>
    </row>
    <row r="64" spans="1:27" x14ac:dyDescent="0.25">
      <c r="A64" s="4">
        <f t="shared" si="12"/>
        <v>7965</v>
      </c>
      <c r="B64" s="271" t="s">
        <v>14</v>
      </c>
      <c r="C64" s="271"/>
      <c r="D64" s="210">
        <v>1580</v>
      </c>
      <c r="E64" s="210">
        <v>1055</v>
      </c>
      <c r="F64" s="210">
        <v>1105</v>
      </c>
      <c r="G64" s="210">
        <v>1150</v>
      </c>
      <c r="H64" s="210">
        <v>1160</v>
      </c>
      <c r="I64" s="210">
        <v>975</v>
      </c>
      <c r="J64" s="210">
        <v>940</v>
      </c>
      <c r="K64" s="210">
        <v>770</v>
      </c>
      <c r="L64" s="210">
        <v>765</v>
      </c>
      <c r="M64" s="210">
        <v>970</v>
      </c>
      <c r="N64" s="210">
        <v>1260</v>
      </c>
      <c r="O64" s="210">
        <v>1485</v>
      </c>
      <c r="P64" s="210">
        <v>960</v>
      </c>
      <c r="Q64" s="210">
        <v>1480</v>
      </c>
      <c r="R64" s="210"/>
      <c r="S64" s="210">
        <v>5030</v>
      </c>
      <c r="T64" s="210">
        <v>1065</v>
      </c>
      <c r="U64" s="210"/>
      <c r="V64" s="210">
        <v>39</v>
      </c>
      <c r="W64" s="210">
        <v>1460</v>
      </c>
      <c r="X64" s="210">
        <v>2240</v>
      </c>
      <c r="Y64" s="210">
        <v>1580</v>
      </c>
      <c r="Z64" s="210">
        <v>830</v>
      </c>
      <c r="AA64" s="210">
        <v>71</v>
      </c>
    </row>
    <row r="65" spans="1:27" x14ac:dyDescent="0.25">
      <c r="A65" s="4">
        <f t="shared" si="12"/>
        <v>8225</v>
      </c>
      <c r="B65" s="271" t="s">
        <v>15</v>
      </c>
      <c r="C65" s="271"/>
      <c r="D65" s="237">
        <v>1600</v>
      </c>
      <c r="E65" s="237">
        <v>1050</v>
      </c>
      <c r="F65" s="237">
        <v>1325</v>
      </c>
      <c r="G65" s="237">
        <v>1160</v>
      </c>
      <c r="H65" s="237">
        <v>1170</v>
      </c>
      <c r="I65" s="237">
        <v>970</v>
      </c>
      <c r="J65" s="237">
        <v>950</v>
      </c>
      <c r="K65" s="237">
        <v>765</v>
      </c>
      <c r="L65" s="237">
        <v>770</v>
      </c>
      <c r="M65" s="237">
        <v>980</v>
      </c>
      <c r="N65" s="237">
        <v>1250</v>
      </c>
      <c r="O65" s="237">
        <v>1495</v>
      </c>
      <c r="P65" s="237">
        <v>975</v>
      </c>
      <c r="Q65" s="237">
        <v>1490</v>
      </c>
      <c r="R65" s="237"/>
      <c r="S65" s="237">
        <v>5040</v>
      </c>
      <c r="T65" s="237">
        <v>1070</v>
      </c>
      <c r="U65" s="237">
        <v>39</v>
      </c>
      <c r="V65" s="237">
        <v>1480</v>
      </c>
      <c r="W65" s="237">
        <v>2260</v>
      </c>
      <c r="X65" s="237">
        <v>1585</v>
      </c>
      <c r="Y65" s="237">
        <v>845</v>
      </c>
      <c r="Z65" s="236">
        <v>71</v>
      </c>
      <c r="AA65" s="68"/>
    </row>
    <row r="66" spans="1:27" x14ac:dyDescent="0.25">
      <c r="A66" s="4">
        <f t="shared" si="12"/>
        <v>0</v>
      </c>
      <c r="B66" s="271" t="s">
        <v>16</v>
      </c>
      <c r="C66" s="271"/>
      <c r="D66" s="73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85"/>
      <c r="V66" s="72"/>
      <c r="W66" s="72"/>
      <c r="X66" s="72"/>
      <c r="Y66" s="72"/>
      <c r="Z66" s="72"/>
      <c r="AA66" s="71"/>
    </row>
    <row r="67" spans="1:27" x14ac:dyDescent="0.25">
      <c r="A67" s="4">
        <f t="shared" si="12"/>
        <v>0</v>
      </c>
      <c r="B67" s="271" t="s">
        <v>17</v>
      </c>
      <c r="C67" s="271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85"/>
      <c r="V67" s="76"/>
      <c r="W67" s="76"/>
      <c r="X67" s="76"/>
      <c r="Y67" s="76"/>
      <c r="Z67" s="76"/>
      <c r="AA67" s="75"/>
    </row>
    <row r="68" spans="1:27" x14ac:dyDescent="0.25">
      <c r="A68" s="4">
        <f t="shared" si="12"/>
        <v>0</v>
      </c>
      <c r="B68" s="271" t="s">
        <v>18</v>
      </c>
      <c r="C68" s="271"/>
      <c r="D68" s="79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6"/>
      <c r="T68" s="76"/>
      <c r="U68" s="85"/>
      <c r="V68" s="76"/>
      <c r="W68" s="76"/>
      <c r="X68" s="76"/>
      <c r="Y68" s="76"/>
      <c r="Z68" s="76"/>
      <c r="AA68" s="75"/>
    </row>
    <row r="69" spans="1:27" x14ac:dyDescent="0.25">
      <c r="A69" s="4">
        <f t="shared" si="12"/>
        <v>0</v>
      </c>
      <c r="B69" s="271" t="s">
        <v>19</v>
      </c>
      <c r="C69" s="271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101"/>
      <c r="V69" s="5"/>
      <c r="W69" s="5"/>
      <c r="X69" s="5"/>
      <c r="Y69" s="5"/>
      <c r="Z69" s="5"/>
      <c r="AA69" s="3"/>
    </row>
    <row r="70" spans="1:27" x14ac:dyDescent="0.25">
      <c r="A70" s="4">
        <f>AVERAGE(A58:A69)</f>
        <v>5213.333333333333</v>
      </c>
      <c r="B70" s="7" t="s">
        <v>23</v>
      </c>
      <c r="C70" s="4"/>
      <c r="D70" s="4">
        <f t="shared" ref="D70:N70" si="13">SUM(D58:D69)</f>
        <v>12450</v>
      </c>
      <c r="E70" s="4">
        <f t="shared" si="13"/>
        <v>8370</v>
      </c>
      <c r="F70" s="4">
        <f t="shared" si="13"/>
        <v>10025</v>
      </c>
      <c r="G70" s="4">
        <f t="shared" si="13"/>
        <v>9130</v>
      </c>
      <c r="H70" s="4">
        <f t="shared" si="13"/>
        <v>8795</v>
      </c>
      <c r="I70" s="4">
        <f t="shared" si="13"/>
        <v>7565</v>
      </c>
      <c r="J70" s="4">
        <f t="shared" si="13"/>
        <v>6225</v>
      </c>
      <c r="K70" s="4">
        <f t="shared" si="13"/>
        <v>5920</v>
      </c>
      <c r="L70" s="4">
        <f t="shared" si="13"/>
        <v>6090</v>
      </c>
      <c r="M70" s="4">
        <f t="shared" si="13"/>
        <v>7597</v>
      </c>
      <c r="N70" s="4">
        <f t="shared" si="13"/>
        <v>10034</v>
      </c>
      <c r="O70" s="4">
        <f>SUM(O58:O69)</f>
        <v>11625</v>
      </c>
      <c r="P70" s="4">
        <f>SUM(P58:P69)</f>
        <v>7530</v>
      </c>
      <c r="Q70" s="4">
        <f t="shared" ref="Q70:S70" si="14">SUM(Q58:Q69)</f>
        <v>11755</v>
      </c>
      <c r="R70" s="4">
        <f t="shared" si="14"/>
        <v>0</v>
      </c>
      <c r="S70" s="4">
        <f t="shared" si="14"/>
        <v>40350</v>
      </c>
      <c r="T70" s="4">
        <f>SUM(T58:T69)</f>
        <v>8389</v>
      </c>
      <c r="U70" s="99">
        <f>SUM(U58:U69)</f>
        <v>39</v>
      </c>
      <c r="V70" s="4">
        <f t="shared" ref="V70:X70" si="15">SUM(V58:V69)</f>
        <v>1753</v>
      </c>
      <c r="W70" s="4">
        <f t="shared" si="15"/>
        <v>12455</v>
      </c>
      <c r="X70" s="4">
        <f t="shared" si="15"/>
        <v>17070</v>
      </c>
      <c r="Y70" s="4">
        <f>SUM(Y58:Y69)</f>
        <v>11540</v>
      </c>
      <c r="Z70" s="4">
        <f t="shared" ref="Z70" si="16">SUM(Z58:Z69)</f>
        <v>4997</v>
      </c>
      <c r="AA70" s="3">
        <f>SUM(AA58:AA69)</f>
        <v>497</v>
      </c>
    </row>
    <row r="71" spans="1:27" x14ac:dyDescent="0.25">
      <c r="A71" s="4">
        <f>SUM(A58:A69)</f>
        <v>62560</v>
      </c>
      <c r="B71" s="7" t="s">
        <v>2</v>
      </c>
      <c r="C71" s="4">
        <f>SUM(D70:I70,Q70:Z70)</f>
        <v>164683</v>
      </c>
      <c r="D71" s="4" t="s">
        <v>6</v>
      </c>
      <c r="E71" s="271"/>
      <c r="F71" s="271"/>
      <c r="G71" s="4">
        <f>SUM(M70:N70)</f>
        <v>17631</v>
      </c>
      <c r="H71" s="271" t="s">
        <v>21</v>
      </c>
      <c r="I71" s="271"/>
      <c r="J71" s="6"/>
      <c r="K71" s="272" t="s">
        <v>2</v>
      </c>
      <c r="L71" s="272"/>
      <c r="M71" s="272"/>
      <c r="N71" s="272"/>
      <c r="O71" s="272">
        <f>SUM(R70:Z70,D70:L70)</f>
        <v>171163</v>
      </c>
      <c r="P71" s="272"/>
      <c r="Q71" s="271"/>
      <c r="R71" s="271"/>
      <c r="S71" s="271"/>
      <c r="T71" s="6"/>
      <c r="U71" s="98"/>
      <c r="V71" s="4"/>
      <c r="W71" s="5"/>
      <c r="X71" s="5"/>
      <c r="Y71" s="4"/>
      <c r="Z71" s="4"/>
      <c r="AA71" s="3"/>
    </row>
    <row r="73" spans="1:27" x14ac:dyDescent="0.25">
      <c r="A73" s="276" t="s">
        <v>49</v>
      </c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</row>
    <row r="74" spans="1:27" x14ac:dyDescent="0.25">
      <c r="A74" s="273" t="s">
        <v>22</v>
      </c>
      <c r="B74" s="273" t="s">
        <v>23</v>
      </c>
      <c r="C74" s="273"/>
      <c r="D74" s="273" t="s">
        <v>24</v>
      </c>
      <c r="E74" s="275" t="s">
        <v>35</v>
      </c>
      <c r="F74" s="273" t="s">
        <v>25</v>
      </c>
      <c r="G74" s="273" t="s">
        <v>26</v>
      </c>
      <c r="H74" s="273" t="s">
        <v>27</v>
      </c>
      <c r="I74" s="273" t="s">
        <v>28</v>
      </c>
      <c r="J74" s="273" t="s">
        <v>3</v>
      </c>
      <c r="K74" s="273" t="s">
        <v>4</v>
      </c>
      <c r="L74" s="273" t="s">
        <v>7</v>
      </c>
      <c r="M74" s="273" t="s">
        <v>37</v>
      </c>
      <c r="N74" s="273" t="s">
        <v>38</v>
      </c>
      <c r="O74" s="273" t="s">
        <v>0</v>
      </c>
      <c r="P74" s="273" t="s">
        <v>1</v>
      </c>
      <c r="Q74" s="273" t="s">
        <v>5</v>
      </c>
      <c r="R74" s="273" t="s">
        <v>36</v>
      </c>
      <c r="S74" s="273" t="s">
        <v>29</v>
      </c>
      <c r="T74" s="1" t="s">
        <v>39</v>
      </c>
      <c r="U74" s="100" t="s">
        <v>53</v>
      </c>
      <c r="V74" s="273" t="s">
        <v>30</v>
      </c>
      <c r="W74" s="273" t="s">
        <v>31</v>
      </c>
      <c r="X74" s="273" t="s">
        <v>32</v>
      </c>
      <c r="Y74" s="273" t="s">
        <v>33</v>
      </c>
      <c r="Z74" s="273" t="s">
        <v>34</v>
      </c>
      <c r="AA74" s="2" t="s">
        <v>40</v>
      </c>
    </row>
    <row r="75" spans="1:27" x14ac:dyDescent="0.25">
      <c r="A75" s="273"/>
      <c r="B75" s="273"/>
      <c r="C75" s="273"/>
      <c r="D75" s="273"/>
      <c r="E75" s="275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1"/>
      <c r="U75" s="100" t="s">
        <v>54</v>
      </c>
      <c r="V75" s="273"/>
      <c r="W75" s="273"/>
      <c r="X75" s="273"/>
      <c r="Y75" s="273"/>
      <c r="Z75" s="273"/>
      <c r="AA75" s="3"/>
    </row>
    <row r="76" spans="1:27" x14ac:dyDescent="0.25">
      <c r="A76" s="4">
        <f t="shared" ref="A76:A87" si="17">SUM(D76:J76)</f>
        <v>0</v>
      </c>
      <c r="B76" s="271" t="s">
        <v>8</v>
      </c>
      <c r="C76" s="271"/>
      <c r="D76" s="4"/>
      <c r="E76" s="5"/>
      <c r="F76" s="4"/>
      <c r="G76" s="5"/>
      <c r="H76" s="4"/>
      <c r="I76" s="5"/>
      <c r="J76" s="4"/>
      <c r="K76" s="4"/>
      <c r="L76" s="4"/>
      <c r="M76" s="4"/>
      <c r="N76" s="5"/>
      <c r="O76" s="5"/>
      <c r="P76" s="5"/>
      <c r="Q76" s="4"/>
      <c r="R76" s="4"/>
      <c r="S76" s="4"/>
      <c r="T76" s="4"/>
      <c r="U76" s="99"/>
      <c r="V76" s="4"/>
      <c r="W76" s="5"/>
      <c r="X76" s="5"/>
      <c r="Y76" s="4"/>
      <c r="Z76" s="4"/>
      <c r="AA76" s="3"/>
    </row>
    <row r="77" spans="1:27" x14ac:dyDescent="0.25">
      <c r="A77" s="4">
        <f t="shared" si="17"/>
        <v>0</v>
      </c>
      <c r="B77" s="271" t="s">
        <v>9</v>
      </c>
      <c r="C77" s="271"/>
      <c r="D77" s="4"/>
      <c r="E77" s="5"/>
      <c r="F77" s="4"/>
      <c r="G77" s="5"/>
      <c r="H77" s="4"/>
      <c r="I77" s="5"/>
      <c r="J77" s="4"/>
      <c r="K77" s="4"/>
      <c r="L77" s="4"/>
      <c r="M77" s="4"/>
      <c r="N77" s="5"/>
      <c r="O77" s="5"/>
      <c r="P77" s="5"/>
      <c r="Q77" s="4"/>
      <c r="R77" s="4"/>
      <c r="S77" s="4"/>
      <c r="T77" s="4"/>
      <c r="U77" s="99"/>
      <c r="V77" s="4"/>
      <c r="W77" s="5"/>
      <c r="X77" s="5"/>
      <c r="Y77" s="4"/>
      <c r="Z77" s="4"/>
      <c r="AA77" s="3"/>
    </row>
    <row r="78" spans="1:27" x14ac:dyDescent="0.25">
      <c r="A78" s="4">
        <f t="shared" si="17"/>
        <v>0</v>
      </c>
      <c r="B78" s="271" t="s">
        <v>10</v>
      </c>
      <c r="C78" s="271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</row>
    <row r="79" spans="1:27" x14ac:dyDescent="0.25">
      <c r="A79" s="4">
        <f t="shared" si="17"/>
        <v>0</v>
      </c>
      <c r="B79" s="271" t="s">
        <v>11</v>
      </c>
      <c r="C79" s="271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</row>
    <row r="80" spans="1:27" x14ac:dyDescent="0.25">
      <c r="A80" s="4">
        <f t="shared" si="17"/>
        <v>0</v>
      </c>
      <c r="B80" s="271" t="s">
        <v>12</v>
      </c>
      <c r="C80" s="271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</row>
    <row r="81" spans="1:27" x14ac:dyDescent="0.25">
      <c r="A81" s="4">
        <f t="shared" si="17"/>
        <v>0</v>
      </c>
      <c r="B81" s="271" t="s">
        <v>13</v>
      </c>
      <c r="C81" s="271"/>
      <c r="D81" s="4"/>
      <c r="E81" s="5"/>
      <c r="F81" s="4"/>
      <c r="G81" s="4"/>
      <c r="H81" s="4"/>
      <c r="I81" s="4"/>
      <c r="J81" s="4"/>
      <c r="K81" s="4"/>
      <c r="L81" s="4"/>
      <c r="M81" s="4"/>
      <c r="N81" s="5"/>
      <c r="O81" s="5"/>
      <c r="P81" s="5"/>
      <c r="Q81" s="4"/>
      <c r="R81" s="4"/>
      <c r="S81" s="4"/>
      <c r="T81" s="4"/>
      <c r="U81" s="99"/>
      <c r="V81" s="4"/>
      <c r="W81" s="5"/>
      <c r="X81" s="5"/>
      <c r="Y81" s="4"/>
      <c r="Z81" s="4"/>
      <c r="AA81" s="3"/>
    </row>
    <row r="82" spans="1:27" x14ac:dyDescent="0.25">
      <c r="A82" s="4">
        <f t="shared" si="17"/>
        <v>0</v>
      </c>
      <c r="B82" s="271" t="s">
        <v>14</v>
      </c>
      <c r="C82" s="27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99"/>
      <c r="V82" s="4"/>
      <c r="W82" s="4"/>
      <c r="X82" s="4"/>
      <c r="Y82" s="4"/>
      <c r="Z82" s="4"/>
      <c r="AA82" s="3"/>
    </row>
    <row r="83" spans="1:27" x14ac:dyDescent="0.25">
      <c r="A83" s="4">
        <f t="shared" si="17"/>
        <v>0</v>
      </c>
      <c r="B83" s="271" t="s">
        <v>15</v>
      </c>
      <c r="C83" s="271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101"/>
      <c r="V83" s="5"/>
      <c r="W83" s="5"/>
      <c r="X83" s="5"/>
      <c r="Y83" s="5"/>
      <c r="Z83" s="5"/>
      <c r="AA83" s="3"/>
    </row>
    <row r="84" spans="1:27" x14ac:dyDescent="0.25">
      <c r="A84" s="4">
        <f t="shared" si="17"/>
        <v>0</v>
      </c>
      <c r="B84" s="271" t="s">
        <v>16</v>
      </c>
      <c r="C84" s="271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101"/>
      <c r="V84" s="5"/>
      <c r="W84" s="5"/>
      <c r="X84" s="5"/>
      <c r="Y84" s="5"/>
      <c r="Z84" s="5"/>
      <c r="AA84" s="3"/>
    </row>
    <row r="85" spans="1:27" x14ac:dyDescent="0.25">
      <c r="A85" s="4">
        <f t="shared" si="17"/>
        <v>0</v>
      </c>
      <c r="B85" s="271" t="s">
        <v>17</v>
      </c>
      <c r="C85" s="271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101"/>
      <c r="V85" s="5"/>
      <c r="W85" s="5"/>
      <c r="X85" s="5"/>
      <c r="Y85" s="5"/>
      <c r="Z85" s="5"/>
      <c r="AA85" s="3"/>
    </row>
    <row r="86" spans="1:27" x14ac:dyDescent="0.25">
      <c r="A86" s="4">
        <f t="shared" si="17"/>
        <v>0</v>
      </c>
      <c r="B86" s="271" t="s">
        <v>18</v>
      </c>
      <c r="C86" s="271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101"/>
      <c r="V86" s="5"/>
      <c r="W86" s="5"/>
      <c r="X86" s="5"/>
      <c r="Y86" s="5"/>
      <c r="Z86" s="5"/>
      <c r="AA86" s="3"/>
    </row>
    <row r="87" spans="1:27" x14ac:dyDescent="0.25">
      <c r="A87" s="4">
        <f t="shared" si="17"/>
        <v>0</v>
      </c>
      <c r="B87" s="271" t="s">
        <v>19</v>
      </c>
      <c r="C87" s="271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101"/>
      <c r="V87" s="5"/>
      <c r="W87" s="5"/>
      <c r="X87" s="5"/>
      <c r="Y87" s="5"/>
      <c r="Z87" s="5"/>
      <c r="AA87" s="3"/>
    </row>
    <row r="88" spans="1:27" x14ac:dyDescent="0.25">
      <c r="A88" s="4">
        <f>AVERAGE(A76:A87)</f>
        <v>0</v>
      </c>
      <c r="B88" s="7" t="s">
        <v>23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99">
        <f>SUM(U76:U87)</f>
        <v>0</v>
      </c>
      <c r="V88" s="4"/>
      <c r="W88" s="4"/>
      <c r="X88" s="4"/>
      <c r="Y88" s="4"/>
      <c r="Z88" s="4"/>
      <c r="AA88" s="3"/>
    </row>
    <row r="89" spans="1:27" x14ac:dyDescent="0.25">
      <c r="A89" s="4">
        <f>SUM(A76:A87)</f>
        <v>0</v>
      </c>
      <c r="B89" s="7" t="s">
        <v>2</v>
      </c>
      <c r="C89" s="4">
        <f>SUM(D88:I88,Q88:Z88)</f>
        <v>0</v>
      </c>
      <c r="D89" s="4" t="s">
        <v>6</v>
      </c>
      <c r="E89" s="271"/>
      <c r="F89" s="271"/>
      <c r="G89" s="4">
        <f>SUM(M88:N88)</f>
        <v>0</v>
      </c>
      <c r="H89" s="271" t="s">
        <v>21</v>
      </c>
      <c r="I89" s="271"/>
      <c r="J89" s="6"/>
      <c r="K89" s="272" t="s">
        <v>2</v>
      </c>
      <c r="L89" s="272"/>
      <c r="M89" s="272"/>
      <c r="N89" s="272"/>
      <c r="O89" s="272">
        <f>SUM(R88:Z88,D88:L88)</f>
        <v>0</v>
      </c>
      <c r="P89" s="272"/>
      <c r="Q89" s="271"/>
      <c r="R89" s="271"/>
      <c r="S89" s="271"/>
      <c r="T89" s="6"/>
      <c r="U89" s="98"/>
      <c r="V89" s="4"/>
      <c r="W89" s="5"/>
      <c r="X89" s="5"/>
      <c r="Y89" s="4"/>
      <c r="Z89" s="4"/>
      <c r="AA89" s="3"/>
    </row>
    <row r="90" spans="1:27" x14ac:dyDescent="0.25">
      <c r="A90" s="12"/>
      <c r="B90" s="13"/>
      <c r="C90" s="12"/>
      <c r="D90" s="12"/>
      <c r="E90" s="14"/>
      <c r="F90" s="14"/>
      <c r="G90" s="12"/>
      <c r="H90" s="14"/>
      <c r="I90" s="14"/>
      <c r="J90" s="14"/>
      <c r="K90" s="12"/>
      <c r="L90" s="12"/>
      <c r="M90" s="12"/>
      <c r="N90" s="12"/>
      <c r="O90" s="12"/>
      <c r="P90" s="12"/>
      <c r="Q90" s="14"/>
      <c r="R90" s="14"/>
      <c r="S90" s="14"/>
      <c r="T90" s="14"/>
      <c r="U90" s="14"/>
      <c r="V90" s="12"/>
      <c r="W90" s="15"/>
      <c r="X90" s="15"/>
      <c r="Y90" s="12"/>
      <c r="Z90" s="12"/>
      <c r="AA90" s="16"/>
    </row>
    <row r="91" spans="1:27" x14ac:dyDescent="0.25">
      <c r="A91" s="276" t="s">
        <v>48</v>
      </c>
      <c r="B91" s="274"/>
      <c r="C91" s="274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</row>
    <row r="92" spans="1:27" x14ac:dyDescent="0.25">
      <c r="A92" s="273" t="s">
        <v>22</v>
      </c>
      <c r="B92" s="273" t="s">
        <v>23</v>
      </c>
      <c r="C92" s="273"/>
      <c r="D92" s="273" t="s">
        <v>24</v>
      </c>
      <c r="E92" s="275" t="s">
        <v>35</v>
      </c>
      <c r="F92" s="273" t="s">
        <v>25</v>
      </c>
      <c r="G92" s="273" t="s">
        <v>26</v>
      </c>
      <c r="H92" s="273" t="s">
        <v>27</v>
      </c>
      <c r="I92" s="273" t="s">
        <v>28</v>
      </c>
      <c r="J92" s="273" t="s">
        <v>3</v>
      </c>
      <c r="K92" s="273" t="s">
        <v>4</v>
      </c>
      <c r="L92" s="273" t="s">
        <v>7</v>
      </c>
      <c r="M92" s="273" t="s">
        <v>37</v>
      </c>
      <c r="N92" s="273" t="s">
        <v>38</v>
      </c>
      <c r="O92" s="273" t="s">
        <v>0</v>
      </c>
      <c r="P92" s="273" t="s">
        <v>1</v>
      </c>
      <c r="Q92" s="273" t="s">
        <v>5</v>
      </c>
      <c r="R92" s="273" t="s">
        <v>36</v>
      </c>
      <c r="S92" s="273" t="s">
        <v>29</v>
      </c>
      <c r="T92" s="22" t="s">
        <v>39</v>
      </c>
      <c r="U92" s="100" t="s">
        <v>57</v>
      </c>
      <c r="V92" s="273" t="s">
        <v>30</v>
      </c>
      <c r="W92" s="273" t="s">
        <v>31</v>
      </c>
      <c r="X92" s="273" t="s">
        <v>32</v>
      </c>
      <c r="Y92" s="273" t="s">
        <v>33</v>
      </c>
      <c r="Z92" s="273" t="s">
        <v>34</v>
      </c>
      <c r="AA92" s="2" t="s">
        <v>40</v>
      </c>
    </row>
    <row r="93" spans="1:27" x14ac:dyDescent="0.25">
      <c r="A93" s="273"/>
      <c r="B93" s="273"/>
      <c r="C93" s="273"/>
      <c r="D93" s="273"/>
      <c r="E93" s="275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2"/>
      <c r="U93" s="100" t="s">
        <v>56</v>
      </c>
      <c r="V93" s="273"/>
      <c r="W93" s="273"/>
      <c r="X93" s="273"/>
      <c r="Y93" s="273"/>
      <c r="Z93" s="273"/>
      <c r="AA93" s="3"/>
    </row>
    <row r="94" spans="1:27" ht="14.4" x14ac:dyDescent="0.25">
      <c r="A94" s="21">
        <f t="shared" ref="A94:A105" si="18">SUM(D94:J94)</f>
        <v>1079</v>
      </c>
      <c r="B94" s="271" t="s">
        <v>8</v>
      </c>
      <c r="C94" s="271"/>
      <c r="D94" s="93">
        <v>39</v>
      </c>
      <c r="E94" s="91">
        <v>100</v>
      </c>
      <c r="F94" s="90">
        <v>71</v>
      </c>
      <c r="G94" s="91">
        <v>100</v>
      </c>
      <c r="H94" s="90">
        <v>69</v>
      </c>
      <c r="I94" s="91">
        <v>100</v>
      </c>
      <c r="J94" s="90">
        <v>600</v>
      </c>
      <c r="K94" s="90"/>
      <c r="L94" s="90"/>
      <c r="M94" s="90">
        <v>70</v>
      </c>
      <c r="N94" s="91">
        <v>170</v>
      </c>
      <c r="O94" s="91">
        <v>70</v>
      </c>
      <c r="P94" s="91">
        <v>100</v>
      </c>
      <c r="Q94" s="90"/>
      <c r="R94" s="90">
        <v>20000</v>
      </c>
      <c r="S94" s="90">
        <v>960</v>
      </c>
      <c r="T94" s="90">
        <v>202</v>
      </c>
      <c r="U94" s="90"/>
      <c r="V94" s="90">
        <v>1</v>
      </c>
      <c r="W94" s="91"/>
      <c r="X94" s="91"/>
      <c r="Y94" s="90">
        <v>106</v>
      </c>
      <c r="Z94" s="92"/>
      <c r="AA94" s="89">
        <v>31</v>
      </c>
    </row>
    <row r="95" spans="1:27" ht="13.8" x14ac:dyDescent="0.25">
      <c r="A95" s="21">
        <f t="shared" si="18"/>
        <v>1363</v>
      </c>
      <c r="B95" s="271" t="s">
        <v>9</v>
      </c>
      <c r="C95" s="271"/>
      <c r="D95" s="114">
        <v>48</v>
      </c>
      <c r="E95" s="115">
        <v>134</v>
      </c>
      <c r="F95" s="114">
        <v>142</v>
      </c>
      <c r="G95" s="115">
        <v>150</v>
      </c>
      <c r="H95" s="114">
        <v>39</v>
      </c>
      <c r="I95" s="115">
        <v>150</v>
      </c>
      <c r="J95" s="114">
        <v>700</v>
      </c>
      <c r="K95" s="114"/>
      <c r="L95" s="114"/>
      <c r="M95" s="114">
        <v>100</v>
      </c>
      <c r="N95" s="115">
        <v>100</v>
      </c>
      <c r="O95" s="115">
        <v>82</v>
      </c>
      <c r="P95" s="115">
        <v>73</v>
      </c>
      <c r="Q95" s="114"/>
      <c r="R95" s="114">
        <v>20000</v>
      </c>
      <c r="S95" s="114">
        <v>328</v>
      </c>
      <c r="T95" s="114">
        <v>213</v>
      </c>
      <c r="U95" s="114"/>
      <c r="V95" s="117">
        <v>1</v>
      </c>
      <c r="W95" s="118"/>
      <c r="X95" s="118"/>
      <c r="Y95" s="117">
        <v>109</v>
      </c>
      <c r="Z95" s="119">
        <v>1</v>
      </c>
      <c r="AA95" s="116">
        <v>31</v>
      </c>
    </row>
    <row r="96" spans="1:27" ht="13.8" x14ac:dyDescent="0.25">
      <c r="A96" s="21">
        <f t="shared" si="18"/>
        <v>1445</v>
      </c>
      <c r="B96" s="271" t="s">
        <v>10</v>
      </c>
      <c r="C96" s="271"/>
      <c r="D96" s="128">
        <v>50</v>
      </c>
      <c r="E96" s="129">
        <v>140</v>
      </c>
      <c r="F96" s="128">
        <v>150</v>
      </c>
      <c r="G96" s="129">
        <v>155</v>
      </c>
      <c r="H96" s="128">
        <v>50</v>
      </c>
      <c r="I96" s="129">
        <v>150</v>
      </c>
      <c r="J96" s="128">
        <v>750</v>
      </c>
      <c r="K96" s="128"/>
      <c r="L96" s="128"/>
      <c r="M96" s="128">
        <v>15</v>
      </c>
      <c r="N96" s="129">
        <v>100</v>
      </c>
      <c r="O96" s="129">
        <v>82</v>
      </c>
      <c r="P96" s="129">
        <v>70</v>
      </c>
      <c r="Q96" s="128"/>
      <c r="R96" s="128">
        <v>20000</v>
      </c>
      <c r="S96" s="128">
        <v>600</v>
      </c>
      <c r="T96" s="128">
        <v>220</v>
      </c>
      <c r="U96" s="128"/>
      <c r="V96" s="128">
        <v>1</v>
      </c>
      <c r="W96" s="129"/>
      <c r="X96" s="129"/>
      <c r="Y96" s="128">
        <v>110</v>
      </c>
      <c r="Z96" s="130">
        <v>1</v>
      </c>
      <c r="AA96" s="127">
        <v>31</v>
      </c>
    </row>
    <row r="97" spans="1:27" ht="13.8" x14ac:dyDescent="0.25">
      <c r="A97" s="21">
        <f t="shared" si="18"/>
        <v>1475</v>
      </c>
      <c r="B97" s="271" t="s">
        <v>11</v>
      </c>
      <c r="C97" s="271"/>
      <c r="D97" s="152">
        <v>50</v>
      </c>
      <c r="E97" s="153">
        <v>150</v>
      </c>
      <c r="F97" s="152">
        <v>155</v>
      </c>
      <c r="G97" s="153">
        <v>160</v>
      </c>
      <c r="H97" s="152">
        <v>50</v>
      </c>
      <c r="I97" s="153">
        <v>150</v>
      </c>
      <c r="J97" s="152">
        <v>760</v>
      </c>
      <c r="K97" s="152"/>
      <c r="L97" s="152"/>
      <c r="M97" s="152">
        <v>70</v>
      </c>
      <c r="N97" s="153">
        <v>100</v>
      </c>
      <c r="O97" s="153">
        <v>100</v>
      </c>
      <c r="P97" s="153">
        <v>70</v>
      </c>
      <c r="Q97" s="152"/>
      <c r="R97" s="152">
        <v>20000</v>
      </c>
      <c r="S97" s="152">
        <v>700</v>
      </c>
      <c r="T97" s="152">
        <v>229</v>
      </c>
      <c r="U97" s="152"/>
      <c r="V97" s="152">
        <v>1</v>
      </c>
      <c r="W97" s="153"/>
      <c r="X97" s="153"/>
      <c r="Y97" s="152">
        <v>110</v>
      </c>
      <c r="Z97" s="154">
        <v>1</v>
      </c>
      <c r="AA97" s="151">
        <v>31</v>
      </c>
    </row>
    <row r="98" spans="1:27" ht="13.8" x14ac:dyDescent="0.25">
      <c r="A98" s="21">
        <f t="shared" si="18"/>
        <v>1510</v>
      </c>
      <c r="B98" s="271" t="s">
        <v>12</v>
      </c>
      <c r="C98" s="271"/>
      <c r="D98" s="170">
        <v>50</v>
      </c>
      <c r="E98" s="171">
        <v>155</v>
      </c>
      <c r="F98" s="170">
        <v>160</v>
      </c>
      <c r="G98" s="170">
        <v>165</v>
      </c>
      <c r="H98" s="170">
        <v>55</v>
      </c>
      <c r="I98" s="170">
        <v>155</v>
      </c>
      <c r="J98" s="170">
        <v>770</v>
      </c>
      <c r="K98" s="170"/>
      <c r="L98" s="170"/>
      <c r="M98" s="170">
        <v>80</v>
      </c>
      <c r="N98" s="171">
        <v>100</v>
      </c>
      <c r="O98" s="171">
        <v>100</v>
      </c>
      <c r="P98" s="171">
        <v>100</v>
      </c>
      <c r="Q98" s="170"/>
      <c r="R98" s="170">
        <v>20000</v>
      </c>
      <c r="S98" s="170">
        <v>700</v>
      </c>
      <c r="T98" s="170">
        <v>230</v>
      </c>
      <c r="U98" s="170"/>
      <c r="V98" s="58">
        <v>1</v>
      </c>
      <c r="W98" s="59"/>
      <c r="X98" s="59"/>
      <c r="Y98" s="173">
        <v>115</v>
      </c>
      <c r="Z98" s="174">
        <v>1</v>
      </c>
      <c r="AA98" s="172">
        <v>31</v>
      </c>
    </row>
    <row r="99" spans="1:27" ht="14.4" x14ac:dyDescent="0.3">
      <c r="A99" s="21">
        <f t="shared" si="18"/>
        <v>1545</v>
      </c>
      <c r="B99" s="271" t="s">
        <v>13</v>
      </c>
      <c r="C99" s="271"/>
      <c r="D99" s="193">
        <v>55</v>
      </c>
      <c r="E99" s="191">
        <v>160</v>
      </c>
      <c r="F99" s="190">
        <v>165</v>
      </c>
      <c r="G99" s="190">
        <v>170</v>
      </c>
      <c r="H99" s="190">
        <v>60</v>
      </c>
      <c r="I99" s="190">
        <v>160</v>
      </c>
      <c r="J99" s="190">
        <v>775</v>
      </c>
      <c r="K99" s="190"/>
      <c r="L99" s="190"/>
      <c r="M99" s="190">
        <v>85</v>
      </c>
      <c r="N99" s="191">
        <v>100</v>
      </c>
      <c r="O99" s="191">
        <v>100</v>
      </c>
      <c r="P99" s="191">
        <v>100</v>
      </c>
      <c r="Q99" s="190"/>
      <c r="R99" s="190">
        <v>20000</v>
      </c>
      <c r="S99" s="190">
        <v>700</v>
      </c>
      <c r="T99" s="190">
        <v>235</v>
      </c>
      <c r="U99" s="190"/>
      <c r="V99" s="190">
        <v>1</v>
      </c>
      <c r="W99" s="191"/>
      <c r="X99" s="191"/>
      <c r="Y99" s="190">
        <v>120</v>
      </c>
      <c r="Z99" s="192">
        <v>1</v>
      </c>
      <c r="AA99" s="189">
        <v>31</v>
      </c>
    </row>
    <row r="100" spans="1:27" ht="13.8" x14ac:dyDescent="0.25">
      <c r="A100" s="21">
        <f t="shared" si="18"/>
        <v>1585</v>
      </c>
      <c r="B100" s="271" t="s">
        <v>14</v>
      </c>
      <c r="C100" s="271"/>
      <c r="D100" s="215">
        <v>60</v>
      </c>
      <c r="E100" s="215">
        <v>170</v>
      </c>
      <c r="F100" s="215">
        <v>170</v>
      </c>
      <c r="G100" s="215">
        <v>175</v>
      </c>
      <c r="H100" s="215">
        <v>65</v>
      </c>
      <c r="I100" s="215">
        <v>165</v>
      </c>
      <c r="J100" s="215">
        <v>780</v>
      </c>
      <c r="K100" s="215"/>
      <c r="L100" s="215"/>
      <c r="M100" s="215">
        <v>90</v>
      </c>
      <c r="N100" s="215">
        <v>100</v>
      </c>
      <c r="O100" s="215">
        <v>100</v>
      </c>
      <c r="P100" s="215">
        <v>100</v>
      </c>
      <c r="Q100" s="215"/>
      <c r="R100" s="215">
        <v>2000</v>
      </c>
      <c r="S100" s="215">
        <v>700</v>
      </c>
      <c r="T100" s="215">
        <v>240</v>
      </c>
      <c r="U100" s="215"/>
      <c r="V100" s="215">
        <v>1</v>
      </c>
      <c r="W100" s="215"/>
      <c r="X100" s="215"/>
      <c r="Y100" s="215">
        <v>125</v>
      </c>
      <c r="Z100" s="216">
        <v>1</v>
      </c>
      <c r="AA100" s="214">
        <v>31</v>
      </c>
    </row>
    <row r="101" spans="1:27" ht="13.8" x14ac:dyDescent="0.25">
      <c r="A101" s="21">
        <f t="shared" si="18"/>
        <v>1625</v>
      </c>
      <c r="B101" s="271" t="s">
        <v>15</v>
      </c>
      <c r="C101" s="271"/>
      <c r="D101" s="222">
        <v>65</v>
      </c>
      <c r="E101" s="222">
        <v>175</v>
      </c>
      <c r="F101" s="222">
        <v>175</v>
      </c>
      <c r="G101" s="222">
        <v>180</v>
      </c>
      <c r="H101" s="222">
        <v>70</v>
      </c>
      <c r="I101" s="222">
        <v>170</v>
      </c>
      <c r="J101" s="222">
        <v>790</v>
      </c>
      <c r="K101" s="222"/>
      <c r="L101" s="222"/>
      <c r="M101" s="222">
        <v>95</v>
      </c>
      <c r="N101" s="222">
        <v>100</v>
      </c>
      <c r="O101" s="222">
        <v>100</v>
      </c>
      <c r="P101" s="222">
        <v>100</v>
      </c>
      <c r="Q101" s="222"/>
      <c r="R101" s="222">
        <v>20000</v>
      </c>
      <c r="S101" s="222">
        <v>700</v>
      </c>
      <c r="T101" s="222">
        <v>250</v>
      </c>
      <c r="U101" s="222"/>
      <c r="V101" s="222">
        <v>1</v>
      </c>
      <c r="W101" s="222"/>
      <c r="X101" s="222"/>
      <c r="Y101" s="222">
        <v>130</v>
      </c>
      <c r="Z101" s="223">
        <v>1</v>
      </c>
      <c r="AA101" s="221">
        <v>31</v>
      </c>
    </row>
    <row r="102" spans="1:27" ht="13.8" x14ac:dyDescent="0.25">
      <c r="A102" s="21">
        <f t="shared" si="18"/>
        <v>1665</v>
      </c>
      <c r="B102" s="271" t="s">
        <v>16</v>
      </c>
      <c r="C102" s="271"/>
      <c r="D102" s="250">
        <v>70</v>
      </c>
      <c r="E102" s="248">
        <v>180</v>
      </c>
      <c r="F102" s="248">
        <v>180</v>
      </c>
      <c r="G102" s="248">
        <v>185</v>
      </c>
      <c r="H102" s="248">
        <v>75</v>
      </c>
      <c r="I102" s="248">
        <v>175</v>
      </c>
      <c r="J102" s="248">
        <v>800</v>
      </c>
      <c r="K102" s="248"/>
      <c r="L102" s="248"/>
      <c r="M102" s="248">
        <v>100</v>
      </c>
      <c r="N102" s="248">
        <v>105</v>
      </c>
      <c r="O102" s="248">
        <v>100</v>
      </c>
      <c r="P102" s="248">
        <v>100</v>
      </c>
      <c r="Q102" s="248"/>
      <c r="R102" s="248">
        <v>20000</v>
      </c>
      <c r="S102" s="248">
        <v>700</v>
      </c>
      <c r="T102" s="248">
        <v>260</v>
      </c>
      <c r="U102" s="248"/>
      <c r="V102" s="248">
        <v>1</v>
      </c>
      <c r="W102" s="248"/>
      <c r="X102" s="248"/>
      <c r="Y102" s="248">
        <v>135</v>
      </c>
      <c r="Z102" s="249">
        <v>1</v>
      </c>
      <c r="AA102" s="247">
        <v>31</v>
      </c>
    </row>
    <row r="103" spans="1:27" ht="13.8" x14ac:dyDescent="0.25">
      <c r="A103" s="21">
        <f t="shared" si="18"/>
        <v>1665</v>
      </c>
      <c r="B103" s="271" t="s">
        <v>17</v>
      </c>
      <c r="C103" s="271"/>
      <c r="D103" s="261">
        <v>70</v>
      </c>
      <c r="E103" s="262">
        <v>180</v>
      </c>
      <c r="F103" s="262">
        <v>180</v>
      </c>
      <c r="G103" s="262">
        <v>185</v>
      </c>
      <c r="H103" s="262">
        <v>75</v>
      </c>
      <c r="I103" s="262">
        <v>175</v>
      </c>
      <c r="J103" s="262">
        <v>800</v>
      </c>
      <c r="K103" s="262"/>
      <c r="L103" s="262"/>
      <c r="M103" s="262">
        <v>90</v>
      </c>
      <c r="N103" s="262">
        <v>100</v>
      </c>
      <c r="O103" s="262">
        <v>100</v>
      </c>
      <c r="P103" s="262">
        <v>100</v>
      </c>
      <c r="Q103" s="262"/>
      <c r="R103" s="262">
        <v>20000</v>
      </c>
      <c r="S103" s="262">
        <v>700</v>
      </c>
      <c r="T103" s="262">
        <v>250</v>
      </c>
      <c r="U103" s="262" t="s">
        <v>64</v>
      </c>
      <c r="V103" s="262">
        <v>1</v>
      </c>
      <c r="W103" s="262"/>
      <c r="X103" s="262"/>
      <c r="Y103" s="262">
        <v>100</v>
      </c>
      <c r="Z103" s="263">
        <v>1</v>
      </c>
      <c r="AA103" s="264">
        <v>31</v>
      </c>
    </row>
    <row r="104" spans="1:27" ht="13.8" x14ac:dyDescent="0.25">
      <c r="A104" s="21">
        <f t="shared" si="18"/>
        <v>1665</v>
      </c>
      <c r="B104" s="271" t="s">
        <v>18</v>
      </c>
      <c r="C104" s="271"/>
      <c r="D104" s="261">
        <v>70</v>
      </c>
      <c r="E104" s="262">
        <v>180</v>
      </c>
      <c r="F104" s="262">
        <v>180</v>
      </c>
      <c r="G104" s="262">
        <v>185</v>
      </c>
      <c r="H104" s="262">
        <v>75</v>
      </c>
      <c r="I104" s="262">
        <v>175</v>
      </c>
      <c r="J104" s="262">
        <v>800</v>
      </c>
      <c r="K104" s="262"/>
      <c r="L104" s="262"/>
      <c r="M104" s="262">
        <v>90</v>
      </c>
      <c r="N104" s="262">
        <v>100</v>
      </c>
      <c r="O104" s="262">
        <v>100</v>
      </c>
      <c r="P104" s="262">
        <v>100</v>
      </c>
      <c r="Q104" s="262"/>
      <c r="R104" s="262">
        <v>20000</v>
      </c>
      <c r="S104" s="262">
        <v>700</v>
      </c>
      <c r="T104" s="262">
        <v>250</v>
      </c>
      <c r="U104" s="262" t="s">
        <v>58</v>
      </c>
      <c r="V104" s="262">
        <v>1</v>
      </c>
      <c r="W104" s="262"/>
      <c r="X104" s="262" t="s">
        <v>58</v>
      </c>
      <c r="Y104" s="262">
        <v>100</v>
      </c>
      <c r="Z104" s="263">
        <v>1</v>
      </c>
      <c r="AA104" s="264">
        <v>31</v>
      </c>
    </row>
    <row r="105" spans="1:27" x14ac:dyDescent="0.25">
      <c r="A105" s="21">
        <f t="shared" si="18"/>
        <v>0</v>
      </c>
      <c r="B105" s="271" t="s">
        <v>19</v>
      </c>
      <c r="C105" s="271"/>
      <c r="D105" s="61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101"/>
      <c r="V105" s="63"/>
      <c r="W105" s="63"/>
      <c r="X105" s="63"/>
      <c r="Y105" s="63"/>
      <c r="Z105" s="63"/>
      <c r="AA105" s="62"/>
    </row>
    <row r="106" spans="1:27" x14ac:dyDescent="0.25">
      <c r="A106" s="21">
        <f>AVERAGE(A94:A105)</f>
        <v>1385.1666666666667</v>
      </c>
      <c r="B106" s="7" t="s">
        <v>23</v>
      </c>
      <c r="C106" s="21"/>
      <c r="D106" s="21">
        <f t="shared" ref="D106:N106" si="19">SUM(D94:D105)</f>
        <v>627</v>
      </c>
      <c r="E106" s="21">
        <f t="shared" si="19"/>
        <v>1724</v>
      </c>
      <c r="F106" s="21">
        <f t="shared" si="19"/>
        <v>1728</v>
      </c>
      <c r="G106" s="21">
        <f t="shared" si="19"/>
        <v>1810</v>
      </c>
      <c r="H106" s="21">
        <f t="shared" si="19"/>
        <v>683</v>
      </c>
      <c r="I106" s="21">
        <f t="shared" si="19"/>
        <v>1725</v>
      </c>
      <c r="J106" s="21">
        <f t="shared" si="19"/>
        <v>8325</v>
      </c>
      <c r="K106" s="21">
        <f t="shared" si="19"/>
        <v>0</v>
      </c>
      <c r="L106" s="21">
        <f t="shared" si="19"/>
        <v>0</v>
      </c>
      <c r="M106" s="21">
        <f t="shared" si="19"/>
        <v>885</v>
      </c>
      <c r="N106" s="21">
        <f t="shared" si="19"/>
        <v>1175</v>
      </c>
      <c r="O106" s="21">
        <f>SUM(O94:O105)</f>
        <v>1034</v>
      </c>
      <c r="P106" s="21">
        <f>SUM(P94:P105)</f>
        <v>1013</v>
      </c>
      <c r="Q106" s="21">
        <f t="shared" ref="Q106:S106" si="20">SUM(Q94:Q105)</f>
        <v>0</v>
      </c>
      <c r="R106" s="21">
        <f t="shared" si="20"/>
        <v>202000</v>
      </c>
      <c r="S106" s="21">
        <f t="shared" si="20"/>
        <v>7488</v>
      </c>
      <c r="T106" s="21">
        <f>SUM(T94:T105)</f>
        <v>2579</v>
      </c>
      <c r="U106" s="99">
        <f>SUM(U94:U105)</f>
        <v>0</v>
      </c>
      <c r="V106" s="21">
        <f t="shared" ref="V106:X106" si="21">SUM(V94:V105)</f>
        <v>11</v>
      </c>
      <c r="W106" s="21">
        <f t="shared" si="21"/>
        <v>0</v>
      </c>
      <c r="X106" s="21">
        <f t="shared" si="21"/>
        <v>0</v>
      </c>
      <c r="Y106" s="21">
        <f>SUM(Y94:Y105)</f>
        <v>1260</v>
      </c>
      <c r="Z106" s="21">
        <f t="shared" ref="Z106" si="22">SUM(Z94:Z105)</f>
        <v>10</v>
      </c>
      <c r="AA106" s="3">
        <f>SUM(AA94:AA105)</f>
        <v>341</v>
      </c>
    </row>
    <row r="107" spans="1:27" x14ac:dyDescent="0.25">
      <c r="A107" s="21">
        <f>SUM(A94:A105)</f>
        <v>16622</v>
      </c>
      <c r="B107" s="7" t="s">
        <v>2</v>
      </c>
      <c r="C107" s="21">
        <f>SUM(D106:I106,Q106:Z106)</f>
        <v>221645</v>
      </c>
      <c r="D107" s="21" t="s">
        <v>6</v>
      </c>
      <c r="E107" s="271"/>
      <c r="F107" s="271"/>
      <c r="G107" s="21">
        <f>SUM(M106:N106)</f>
        <v>2060</v>
      </c>
      <c r="H107" s="271" t="s">
        <v>21</v>
      </c>
      <c r="I107" s="271"/>
      <c r="J107" s="20"/>
      <c r="K107" s="272" t="s">
        <v>2</v>
      </c>
      <c r="L107" s="272"/>
      <c r="M107" s="272"/>
      <c r="N107" s="272"/>
      <c r="O107" s="272">
        <f>SUM(R106:Z106,D106:L106)</f>
        <v>229970</v>
      </c>
      <c r="P107" s="272"/>
      <c r="Q107" s="271"/>
      <c r="R107" s="271"/>
      <c r="S107" s="271"/>
      <c r="T107" s="20"/>
      <c r="U107" s="98"/>
      <c r="V107" s="21"/>
      <c r="W107" s="23"/>
      <c r="X107" s="23"/>
      <c r="Y107" s="21"/>
      <c r="Z107" s="21"/>
      <c r="AA107" s="3"/>
    </row>
    <row r="109" spans="1:27" x14ac:dyDescent="0.25">
      <c r="A109" s="274" t="s">
        <v>44</v>
      </c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</row>
    <row r="110" spans="1:27" x14ac:dyDescent="0.25">
      <c r="A110" s="273" t="s">
        <v>22</v>
      </c>
      <c r="B110" s="273" t="s">
        <v>23</v>
      </c>
      <c r="C110" s="273"/>
      <c r="D110" s="273" t="s">
        <v>24</v>
      </c>
      <c r="E110" s="275" t="s">
        <v>35</v>
      </c>
      <c r="F110" s="273" t="s">
        <v>25</v>
      </c>
      <c r="G110" s="273" t="s">
        <v>26</v>
      </c>
      <c r="H110" s="273" t="s">
        <v>27</v>
      </c>
      <c r="I110" s="273" t="s">
        <v>28</v>
      </c>
      <c r="J110" s="273" t="s">
        <v>3</v>
      </c>
      <c r="K110" s="273" t="s">
        <v>4</v>
      </c>
      <c r="L110" s="273" t="s">
        <v>7</v>
      </c>
      <c r="M110" s="273" t="s">
        <v>37</v>
      </c>
      <c r="N110" s="273" t="s">
        <v>38</v>
      </c>
      <c r="O110" s="273" t="s">
        <v>0</v>
      </c>
      <c r="P110" s="273" t="s">
        <v>1</v>
      </c>
      <c r="Q110" s="273" t="s">
        <v>5</v>
      </c>
      <c r="R110" s="273" t="s">
        <v>36</v>
      </c>
      <c r="S110" s="273" t="s">
        <v>29</v>
      </c>
      <c r="T110" s="1" t="s">
        <v>39</v>
      </c>
      <c r="U110" s="100" t="s">
        <v>53</v>
      </c>
      <c r="V110" s="273" t="s">
        <v>30</v>
      </c>
      <c r="W110" s="273" t="s">
        <v>31</v>
      </c>
      <c r="X110" s="273" t="s">
        <v>32</v>
      </c>
      <c r="Y110" s="273" t="s">
        <v>33</v>
      </c>
      <c r="Z110" s="273" t="s">
        <v>34</v>
      </c>
      <c r="AA110" s="2" t="s">
        <v>40</v>
      </c>
    </row>
    <row r="111" spans="1:27" x14ac:dyDescent="0.25">
      <c r="A111" s="273"/>
      <c r="B111" s="273"/>
      <c r="C111" s="273"/>
      <c r="D111" s="273"/>
      <c r="E111" s="275"/>
      <c r="F111" s="273"/>
      <c r="G111" s="273"/>
      <c r="H111" s="273"/>
      <c r="I111" s="273"/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1"/>
      <c r="U111" s="100" t="s">
        <v>54</v>
      </c>
      <c r="V111" s="273"/>
      <c r="W111" s="273"/>
      <c r="X111" s="273"/>
      <c r="Y111" s="273"/>
      <c r="Z111" s="273"/>
      <c r="AA111" s="3"/>
    </row>
    <row r="112" spans="1:27" ht="14.4" x14ac:dyDescent="0.25">
      <c r="A112" s="4">
        <f t="shared" ref="A112:A123" si="23">SUM(D112:J112)</f>
        <v>670</v>
      </c>
      <c r="B112" s="271" t="s">
        <v>8</v>
      </c>
      <c r="C112" s="271"/>
      <c r="D112" s="87">
        <v>100</v>
      </c>
      <c r="E112" s="88">
        <v>70</v>
      </c>
      <c r="F112" s="87">
        <v>100</v>
      </c>
      <c r="G112" s="88">
        <v>100</v>
      </c>
      <c r="H112" s="87">
        <v>100</v>
      </c>
      <c r="I112" s="88">
        <v>100</v>
      </c>
      <c r="J112" s="87">
        <v>100</v>
      </c>
      <c r="K112" s="87">
        <v>100</v>
      </c>
      <c r="L112" s="87">
        <v>50</v>
      </c>
      <c r="M112" s="87">
        <v>100</v>
      </c>
      <c r="N112" s="88">
        <v>100</v>
      </c>
      <c r="O112" s="88">
        <v>100</v>
      </c>
      <c r="P112" s="88">
        <v>100</v>
      </c>
      <c r="Q112" s="87">
        <v>80</v>
      </c>
      <c r="R112" s="87">
        <v>500</v>
      </c>
      <c r="S112" s="87">
        <v>500</v>
      </c>
      <c r="T112" s="87">
        <v>600</v>
      </c>
      <c r="U112" s="87"/>
      <c r="V112" s="88">
        <v>10</v>
      </c>
      <c r="W112" s="88">
        <v>100</v>
      </c>
      <c r="X112" s="87">
        <v>100</v>
      </c>
      <c r="Y112" s="87">
        <v>50</v>
      </c>
      <c r="Z112" s="86">
        <v>50</v>
      </c>
      <c r="AA112" s="86">
        <v>2</v>
      </c>
    </row>
    <row r="113" spans="1:27" ht="14.4" x14ac:dyDescent="0.25">
      <c r="A113" s="4">
        <f t="shared" si="23"/>
        <v>1150</v>
      </c>
      <c r="B113" s="271" t="s">
        <v>9</v>
      </c>
      <c r="C113" s="271"/>
      <c r="D113" s="109">
        <v>250</v>
      </c>
      <c r="E113" s="110">
        <v>100</v>
      </c>
      <c r="F113" s="109">
        <v>100</v>
      </c>
      <c r="G113" s="110">
        <v>100</v>
      </c>
      <c r="H113" s="109">
        <v>200</v>
      </c>
      <c r="I113" s="110">
        <v>200</v>
      </c>
      <c r="J113" s="109">
        <v>200</v>
      </c>
      <c r="K113" s="109">
        <v>200</v>
      </c>
      <c r="L113" s="109">
        <v>100</v>
      </c>
      <c r="M113" s="109">
        <v>100</v>
      </c>
      <c r="N113" s="110">
        <v>100</v>
      </c>
      <c r="O113" s="110">
        <v>100</v>
      </c>
      <c r="P113" s="110">
        <v>200</v>
      </c>
      <c r="Q113" s="109">
        <v>200</v>
      </c>
      <c r="R113" s="109">
        <v>600</v>
      </c>
      <c r="S113" s="109">
        <v>600</v>
      </c>
      <c r="T113" s="109">
        <v>600</v>
      </c>
      <c r="U113" s="53"/>
      <c r="V113" s="112">
        <v>20</v>
      </c>
      <c r="W113" s="113">
        <v>200</v>
      </c>
      <c r="X113" s="113">
        <v>200</v>
      </c>
      <c r="Y113" s="112">
        <v>100</v>
      </c>
      <c r="Z113" s="112">
        <v>100</v>
      </c>
      <c r="AA113" s="111">
        <v>2</v>
      </c>
    </row>
    <row r="114" spans="1:27" ht="14.4" x14ac:dyDescent="0.25">
      <c r="A114" s="4">
        <f t="shared" si="23"/>
        <v>1450</v>
      </c>
      <c r="B114" s="271" t="s">
        <v>10</v>
      </c>
      <c r="C114" s="271"/>
      <c r="D114" s="132">
        <v>300</v>
      </c>
      <c r="E114" s="133">
        <v>150</v>
      </c>
      <c r="F114" s="132">
        <v>150</v>
      </c>
      <c r="G114" s="133">
        <v>150</v>
      </c>
      <c r="H114" s="132">
        <v>200</v>
      </c>
      <c r="I114" s="133">
        <v>250</v>
      </c>
      <c r="J114" s="132">
        <v>250</v>
      </c>
      <c r="K114" s="132">
        <v>200</v>
      </c>
      <c r="L114" s="132">
        <v>150</v>
      </c>
      <c r="M114" s="132">
        <v>150</v>
      </c>
      <c r="N114" s="133">
        <v>200</v>
      </c>
      <c r="O114" s="133">
        <v>150</v>
      </c>
      <c r="P114" s="133">
        <v>200</v>
      </c>
      <c r="Q114" s="132">
        <v>200</v>
      </c>
      <c r="R114" s="132">
        <v>700</v>
      </c>
      <c r="S114" s="132">
        <v>700</v>
      </c>
      <c r="T114" s="132">
        <v>700</v>
      </c>
      <c r="U114" s="132"/>
      <c r="V114" s="132">
        <v>50</v>
      </c>
      <c r="W114" s="133">
        <v>200</v>
      </c>
      <c r="X114" s="133">
        <v>200</v>
      </c>
      <c r="Y114" s="132">
        <v>200</v>
      </c>
      <c r="Z114" s="132">
        <v>200</v>
      </c>
      <c r="AA114" s="131">
        <v>10</v>
      </c>
    </row>
    <row r="115" spans="1:27" ht="14.4" x14ac:dyDescent="0.25">
      <c r="A115" s="4">
        <f t="shared" si="23"/>
        <v>1900</v>
      </c>
      <c r="B115" s="271" t="s">
        <v>11</v>
      </c>
      <c r="C115" s="271"/>
      <c r="D115" s="159">
        <v>400</v>
      </c>
      <c r="E115" s="160">
        <v>200</v>
      </c>
      <c r="F115" s="159">
        <v>200</v>
      </c>
      <c r="G115" s="160">
        <v>200</v>
      </c>
      <c r="H115" s="159">
        <v>300</v>
      </c>
      <c r="I115" s="160">
        <v>300</v>
      </c>
      <c r="J115" s="159">
        <v>300</v>
      </c>
      <c r="K115" s="159">
        <v>300</v>
      </c>
      <c r="L115" s="162">
        <v>300</v>
      </c>
      <c r="M115" s="161">
        <v>300</v>
      </c>
      <c r="N115" s="161">
        <v>300</v>
      </c>
      <c r="O115" s="161">
        <v>300</v>
      </c>
      <c r="P115" s="161">
        <v>300</v>
      </c>
      <c r="Q115" s="163">
        <v>300</v>
      </c>
      <c r="R115" s="159">
        <v>1000</v>
      </c>
      <c r="S115" s="161">
        <v>100</v>
      </c>
      <c r="T115" s="161">
        <v>1000</v>
      </c>
      <c r="U115" s="161"/>
      <c r="V115" s="161">
        <v>300</v>
      </c>
      <c r="W115" s="161">
        <v>300</v>
      </c>
      <c r="X115" s="161">
        <v>300</v>
      </c>
      <c r="Y115" s="161">
        <v>300</v>
      </c>
      <c r="Z115" s="161">
        <v>300</v>
      </c>
      <c r="AA115" s="158">
        <v>10</v>
      </c>
    </row>
    <row r="116" spans="1:27" ht="14.4" x14ac:dyDescent="0.25">
      <c r="A116" s="4">
        <f t="shared" si="23"/>
        <v>2000</v>
      </c>
      <c r="B116" s="271" t="s">
        <v>12</v>
      </c>
      <c r="C116" s="271"/>
      <c r="D116" s="179">
        <v>400</v>
      </c>
      <c r="E116" s="180">
        <v>250</v>
      </c>
      <c r="F116" s="179">
        <v>250</v>
      </c>
      <c r="G116" s="180">
        <v>200</v>
      </c>
      <c r="H116" s="179">
        <v>300</v>
      </c>
      <c r="I116" s="180">
        <v>300</v>
      </c>
      <c r="J116" s="179">
        <v>300</v>
      </c>
      <c r="K116" s="179">
        <v>300</v>
      </c>
      <c r="L116" s="182">
        <v>400</v>
      </c>
      <c r="M116" s="181">
        <v>400</v>
      </c>
      <c r="N116" s="181">
        <v>300</v>
      </c>
      <c r="O116" s="181">
        <v>300</v>
      </c>
      <c r="P116" s="181">
        <v>400</v>
      </c>
      <c r="Q116" s="183">
        <v>300</v>
      </c>
      <c r="R116" s="179">
        <v>1000</v>
      </c>
      <c r="S116" s="179">
        <v>700</v>
      </c>
      <c r="T116" s="181">
        <v>1000</v>
      </c>
      <c r="U116" s="181">
        <v>0</v>
      </c>
      <c r="V116" s="181">
        <v>300</v>
      </c>
      <c r="W116" s="181">
        <v>300</v>
      </c>
      <c r="X116" s="181">
        <v>300</v>
      </c>
      <c r="Y116" s="181">
        <v>300</v>
      </c>
      <c r="Z116" s="181">
        <v>400</v>
      </c>
      <c r="AA116" s="178">
        <v>20</v>
      </c>
    </row>
    <row r="117" spans="1:27" ht="14.4" x14ac:dyDescent="0.25">
      <c r="A117" s="4">
        <f t="shared" si="23"/>
        <v>2700</v>
      </c>
      <c r="B117" s="271" t="s">
        <v>13</v>
      </c>
      <c r="C117" s="271"/>
      <c r="D117" s="206">
        <v>500</v>
      </c>
      <c r="E117" s="207">
        <v>400</v>
      </c>
      <c r="F117" s="206">
        <v>400</v>
      </c>
      <c r="G117" s="206">
        <v>300</v>
      </c>
      <c r="H117" s="206">
        <v>300</v>
      </c>
      <c r="I117" s="206">
        <v>300</v>
      </c>
      <c r="J117" s="206">
        <v>500</v>
      </c>
      <c r="K117" s="206">
        <v>300</v>
      </c>
      <c r="L117" s="206">
        <v>400</v>
      </c>
      <c r="M117" s="206">
        <v>500</v>
      </c>
      <c r="N117" s="207">
        <v>400</v>
      </c>
      <c r="O117" s="207">
        <v>400</v>
      </c>
      <c r="P117" s="207">
        <v>500</v>
      </c>
      <c r="Q117" s="206">
        <v>400</v>
      </c>
      <c r="R117" s="206">
        <v>1000</v>
      </c>
      <c r="S117" s="208">
        <v>1000</v>
      </c>
      <c r="T117" s="206">
        <v>1000</v>
      </c>
      <c r="U117" s="206">
        <v>0</v>
      </c>
      <c r="V117" s="206">
        <v>500</v>
      </c>
      <c r="W117" s="207">
        <v>400</v>
      </c>
      <c r="X117" s="207">
        <v>400</v>
      </c>
      <c r="Y117" s="206">
        <v>400</v>
      </c>
      <c r="Z117" s="206">
        <v>500</v>
      </c>
      <c r="AA117" s="205">
        <v>20</v>
      </c>
    </row>
    <row r="118" spans="1:27" ht="14.4" x14ac:dyDescent="0.25">
      <c r="A118" s="4">
        <f t="shared" si="23"/>
        <v>2700</v>
      </c>
      <c r="B118" s="271" t="s">
        <v>14</v>
      </c>
      <c r="C118" s="271"/>
      <c r="D118" s="213">
        <v>500</v>
      </c>
      <c r="E118" s="213">
        <v>400</v>
      </c>
      <c r="F118" s="213">
        <v>400</v>
      </c>
      <c r="G118" s="213">
        <v>300</v>
      </c>
      <c r="H118" s="213">
        <v>300</v>
      </c>
      <c r="I118" s="213">
        <v>300</v>
      </c>
      <c r="J118" s="213">
        <v>500</v>
      </c>
      <c r="K118" s="213">
        <v>400</v>
      </c>
      <c r="L118" s="213">
        <v>400</v>
      </c>
      <c r="M118" s="213">
        <v>500</v>
      </c>
      <c r="N118" s="213">
        <v>500</v>
      </c>
      <c r="O118" s="213">
        <v>500</v>
      </c>
      <c r="P118" s="213">
        <v>500</v>
      </c>
      <c r="Q118" s="213">
        <v>500</v>
      </c>
      <c r="R118" s="213">
        <v>1000</v>
      </c>
      <c r="S118" s="213">
        <v>1000</v>
      </c>
      <c r="T118" s="213">
        <v>1000</v>
      </c>
      <c r="U118" s="213">
        <v>0</v>
      </c>
      <c r="V118" s="213">
        <v>500</v>
      </c>
      <c r="W118" s="213">
        <v>500</v>
      </c>
      <c r="X118" s="213">
        <v>500</v>
      </c>
      <c r="Y118" s="213">
        <v>500</v>
      </c>
      <c r="Z118" s="212">
        <v>20</v>
      </c>
      <c r="AA118" s="66"/>
    </row>
    <row r="119" spans="1:27" ht="14.4" x14ac:dyDescent="0.25">
      <c r="A119" s="4">
        <f t="shared" si="23"/>
        <v>2700</v>
      </c>
      <c r="B119" s="271" t="s">
        <v>15</v>
      </c>
      <c r="C119" s="271"/>
      <c r="D119" s="230">
        <v>500</v>
      </c>
      <c r="E119" s="231">
        <v>400</v>
      </c>
      <c r="F119" s="230">
        <v>400</v>
      </c>
      <c r="G119" s="230">
        <v>300</v>
      </c>
      <c r="H119" s="230">
        <v>300</v>
      </c>
      <c r="I119" s="230">
        <v>300</v>
      </c>
      <c r="J119" s="230">
        <v>500</v>
      </c>
      <c r="K119" s="230">
        <v>300</v>
      </c>
      <c r="L119" s="230">
        <v>400</v>
      </c>
      <c r="M119" s="230">
        <v>500</v>
      </c>
      <c r="N119" s="231">
        <v>400</v>
      </c>
      <c r="O119" s="231">
        <v>400</v>
      </c>
      <c r="P119" s="231">
        <v>500</v>
      </c>
      <c r="Q119" s="230">
        <v>400</v>
      </c>
      <c r="R119" s="230">
        <v>1000</v>
      </c>
      <c r="S119" s="232">
        <v>1000</v>
      </c>
      <c r="T119" s="230">
        <v>1000</v>
      </c>
      <c r="U119" s="74"/>
      <c r="V119" s="234">
        <v>500</v>
      </c>
      <c r="W119" s="235">
        <v>400</v>
      </c>
      <c r="X119" s="235">
        <v>400</v>
      </c>
      <c r="Y119" s="234">
        <v>400</v>
      </c>
      <c r="Z119" s="234">
        <v>500</v>
      </c>
      <c r="AA119" s="233">
        <v>20</v>
      </c>
    </row>
    <row r="120" spans="1:27" ht="14.4" x14ac:dyDescent="0.25">
      <c r="A120" s="4">
        <f t="shared" si="23"/>
        <v>1355</v>
      </c>
      <c r="B120" s="271" t="s">
        <v>16</v>
      </c>
      <c r="C120" s="271"/>
      <c r="D120" s="254">
        <v>105</v>
      </c>
      <c r="E120" s="254">
        <v>100</v>
      </c>
      <c r="F120" s="254">
        <v>200</v>
      </c>
      <c r="G120" s="254">
        <v>250</v>
      </c>
      <c r="H120" s="254">
        <v>300</v>
      </c>
      <c r="I120" s="254">
        <v>100</v>
      </c>
      <c r="J120" s="254">
        <v>300</v>
      </c>
      <c r="K120" s="254">
        <v>100</v>
      </c>
      <c r="L120" s="254">
        <v>50</v>
      </c>
      <c r="M120" s="254">
        <v>100</v>
      </c>
      <c r="N120" s="254">
        <v>200</v>
      </c>
      <c r="O120" s="254">
        <v>100</v>
      </c>
      <c r="P120" s="254">
        <v>100</v>
      </c>
      <c r="Q120" s="254">
        <v>200</v>
      </c>
      <c r="R120" s="254">
        <v>20</v>
      </c>
      <c r="S120" s="254">
        <v>200</v>
      </c>
      <c r="T120" s="254">
        <v>100</v>
      </c>
      <c r="U120" s="254">
        <v>100</v>
      </c>
      <c r="V120" s="254">
        <v>100</v>
      </c>
      <c r="W120" s="254">
        <v>50</v>
      </c>
      <c r="X120" s="254">
        <v>50</v>
      </c>
      <c r="Y120" s="254">
        <v>50</v>
      </c>
      <c r="Z120" s="254">
        <v>100</v>
      </c>
      <c r="AA120" s="253">
        <v>10</v>
      </c>
    </row>
    <row r="121" spans="1:27" ht="14.4" x14ac:dyDescent="0.25">
      <c r="A121" s="4">
        <f t="shared" si="23"/>
        <v>1355</v>
      </c>
      <c r="B121" s="271" t="s">
        <v>17</v>
      </c>
      <c r="C121" s="271"/>
      <c r="D121" s="256">
        <v>105</v>
      </c>
      <c r="E121" s="256">
        <v>100</v>
      </c>
      <c r="F121" s="256">
        <v>200</v>
      </c>
      <c r="G121" s="256">
        <v>250</v>
      </c>
      <c r="H121" s="256">
        <v>300</v>
      </c>
      <c r="I121" s="256">
        <v>100</v>
      </c>
      <c r="J121" s="256">
        <v>300</v>
      </c>
      <c r="K121" s="256">
        <v>100</v>
      </c>
      <c r="L121" s="256">
        <v>50</v>
      </c>
      <c r="M121" s="256">
        <v>100</v>
      </c>
      <c r="N121" s="256">
        <v>200</v>
      </c>
      <c r="O121" s="256">
        <v>100</v>
      </c>
      <c r="P121" s="256">
        <v>100</v>
      </c>
      <c r="Q121" s="256">
        <v>200</v>
      </c>
      <c r="R121" s="256">
        <v>20</v>
      </c>
      <c r="S121" s="256">
        <v>200</v>
      </c>
      <c r="T121" s="256">
        <v>100</v>
      </c>
      <c r="U121" s="256">
        <v>100</v>
      </c>
      <c r="V121" s="256">
        <v>100</v>
      </c>
      <c r="W121" s="256">
        <v>50</v>
      </c>
      <c r="X121" s="256">
        <v>50</v>
      </c>
      <c r="Y121" s="256">
        <v>50</v>
      </c>
      <c r="Z121" s="256">
        <v>100</v>
      </c>
      <c r="AA121" s="255">
        <v>10</v>
      </c>
    </row>
    <row r="122" spans="1:27" ht="14.4" x14ac:dyDescent="0.25">
      <c r="A122" s="4">
        <f t="shared" si="23"/>
        <v>1270</v>
      </c>
      <c r="B122" s="271" t="s">
        <v>18</v>
      </c>
      <c r="C122" s="271"/>
      <c r="D122" s="73">
        <v>110</v>
      </c>
      <c r="E122" s="237">
        <v>105</v>
      </c>
      <c r="F122" s="237">
        <v>200</v>
      </c>
      <c r="G122" s="237">
        <v>250</v>
      </c>
      <c r="H122" s="237">
        <v>305</v>
      </c>
      <c r="I122" s="237">
        <v>150</v>
      </c>
      <c r="J122" s="237">
        <v>150</v>
      </c>
      <c r="K122" s="237">
        <v>150</v>
      </c>
      <c r="L122" s="237">
        <v>100</v>
      </c>
      <c r="M122" s="237">
        <v>100</v>
      </c>
      <c r="N122" s="237">
        <v>200</v>
      </c>
      <c r="O122" s="237">
        <v>150</v>
      </c>
      <c r="P122" s="237">
        <v>100</v>
      </c>
      <c r="Q122" s="237">
        <v>200</v>
      </c>
      <c r="R122" s="237">
        <v>20</v>
      </c>
      <c r="S122" s="237">
        <v>200</v>
      </c>
      <c r="T122" s="237">
        <v>100</v>
      </c>
      <c r="U122" s="237">
        <v>150</v>
      </c>
      <c r="V122" s="237">
        <v>100</v>
      </c>
      <c r="W122" s="237">
        <v>150</v>
      </c>
      <c r="X122" s="237">
        <v>100</v>
      </c>
      <c r="Y122" s="237">
        <v>100</v>
      </c>
      <c r="Z122" s="237">
        <v>100</v>
      </c>
      <c r="AA122" s="260">
        <v>10</v>
      </c>
    </row>
    <row r="123" spans="1:27" ht="14.4" x14ac:dyDescent="0.25">
      <c r="A123" s="4">
        <f t="shared" si="23"/>
        <v>0</v>
      </c>
      <c r="B123" s="271" t="s">
        <v>19</v>
      </c>
      <c r="C123" s="271"/>
      <c r="D123" s="45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3"/>
    </row>
    <row r="124" spans="1:27" x14ac:dyDescent="0.25">
      <c r="A124" s="4">
        <f>AVERAGE(A112:A123)</f>
        <v>1604.1666666666667</v>
      </c>
      <c r="B124" s="7" t="s">
        <v>23</v>
      </c>
      <c r="C124" s="4"/>
      <c r="D124" s="4">
        <f t="shared" ref="D124:AA124" si="24">SUM(D112:D123)</f>
        <v>3270</v>
      </c>
      <c r="E124" s="4">
        <f t="shared" si="24"/>
        <v>2275</v>
      </c>
      <c r="F124" s="4">
        <f t="shared" si="24"/>
        <v>2600</v>
      </c>
      <c r="G124" s="4">
        <f t="shared" si="24"/>
        <v>2400</v>
      </c>
      <c r="H124" s="4">
        <f t="shared" si="24"/>
        <v>2905</v>
      </c>
      <c r="I124" s="4">
        <f t="shared" si="24"/>
        <v>2400</v>
      </c>
      <c r="J124" s="4">
        <f t="shared" si="24"/>
        <v>3400</v>
      </c>
      <c r="K124" s="4">
        <f t="shared" si="24"/>
        <v>2450</v>
      </c>
      <c r="L124" s="4">
        <f t="shared" si="24"/>
        <v>2400</v>
      </c>
      <c r="M124" s="4">
        <f t="shared" si="24"/>
        <v>2850</v>
      </c>
      <c r="N124" s="4">
        <f t="shared" si="24"/>
        <v>2900</v>
      </c>
      <c r="O124" s="4">
        <f t="shared" si="24"/>
        <v>2600</v>
      </c>
      <c r="P124" s="4">
        <f t="shared" si="24"/>
        <v>3000</v>
      </c>
      <c r="Q124" s="4">
        <f t="shared" si="24"/>
        <v>2980</v>
      </c>
      <c r="R124" s="4">
        <f t="shared" si="24"/>
        <v>6860</v>
      </c>
      <c r="S124" s="4">
        <f t="shared" si="24"/>
        <v>6200</v>
      </c>
      <c r="T124" s="4">
        <f t="shared" si="24"/>
        <v>7200</v>
      </c>
      <c r="U124" s="99">
        <f>SUM(U112:U123)</f>
        <v>350</v>
      </c>
      <c r="V124" s="4">
        <f t="shared" si="24"/>
        <v>2480</v>
      </c>
      <c r="W124" s="4">
        <f t="shared" si="24"/>
        <v>2650</v>
      </c>
      <c r="X124" s="4">
        <f t="shared" si="24"/>
        <v>2600</v>
      </c>
      <c r="Y124" s="4">
        <f t="shared" si="24"/>
        <v>2450</v>
      </c>
      <c r="Z124" s="4">
        <f t="shared" si="24"/>
        <v>2370</v>
      </c>
      <c r="AA124" s="3">
        <f t="shared" si="24"/>
        <v>114</v>
      </c>
    </row>
    <row r="125" spans="1:27" x14ac:dyDescent="0.25">
      <c r="A125" s="4">
        <f>SUM(A112:A123)</f>
        <v>19250</v>
      </c>
      <c r="B125" s="7" t="s">
        <v>2</v>
      </c>
      <c r="C125" s="4">
        <f>SUM(D124:I124,Q124:Z124)</f>
        <v>51990</v>
      </c>
      <c r="D125" s="4" t="s">
        <v>6</v>
      </c>
      <c r="E125" s="271"/>
      <c r="F125" s="271"/>
      <c r="G125" s="4">
        <f>SUM(M124:N124)</f>
        <v>5750</v>
      </c>
      <c r="H125" s="271" t="s">
        <v>21</v>
      </c>
      <c r="I125" s="271"/>
      <c r="J125" s="6"/>
      <c r="K125" s="272" t="s">
        <v>2</v>
      </c>
      <c r="L125" s="272"/>
      <c r="M125" s="272"/>
      <c r="N125" s="272"/>
      <c r="O125" s="272">
        <f>SUM(R124:Z124,D124:L124)</f>
        <v>57260</v>
      </c>
      <c r="P125" s="272"/>
      <c r="Q125" s="271"/>
      <c r="R125" s="271"/>
      <c r="S125" s="271"/>
      <c r="T125" s="6"/>
      <c r="U125" s="98"/>
      <c r="V125" s="4"/>
      <c r="W125" s="5"/>
      <c r="X125" s="5"/>
      <c r="Y125" s="4"/>
      <c r="Z125" s="4"/>
      <c r="AA125" s="3"/>
    </row>
    <row r="127" spans="1:27" x14ac:dyDescent="0.25">
      <c r="A127" s="274" t="s">
        <v>45</v>
      </c>
      <c r="B127" s="274"/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</row>
    <row r="128" spans="1:27" x14ac:dyDescent="0.25">
      <c r="A128" s="273" t="s">
        <v>22</v>
      </c>
      <c r="B128" s="273" t="s">
        <v>23</v>
      </c>
      <c r="C128" s="273"/>
      <c r="D128" s="273" t="s">
        <v>24</v>
      </c>
      <c r="E128" s="275" t="s">
        <v>35</v>
      </c>
      <c r="F128" s="273" t="s">
        <v>25</v>
      </c>
      <c r="G128" s="273" t="s">
        <v>26</v>
      </c>
      <c r="H128" s="273" t="s">
        <v>27</v>
      </c>
      <c r="I128" s="273" t="s">
        <v>28</v>
      </c>
      <c r="J128" s="273" t="s">
        <v>3</v>
      </c>
      <c r="K128" s="273" t="s">
        <v>4</v>
      </c>
      <c r="L128" s="273" t="s">
        <v>7</v>
      </c>
      <c r="M128" s="273" t="s">
        <v>37</v>
      </c>
      <c r="N128" s="273" t="s">
        <v>38</v>
      </c>
      <c r="O128" s="273" t="s">
        <v>0</v>
      </c>
      <c r="P128" s="273" t="s">
        <v>1</v>
      </c>
      <c r="Q128" s="273" t="s">
        <v>5</v>
      </c>
      <c r="R128" s="273" t="s">
        <v>36</v>
      </c>
      <c r="S128" s="273" t="s">
        <v>29</v>
      </c>
      <c r="T128" s="1" t="s">
        <v>39</v>
      </c>
      <c r="U128" s="100" t="s">
        <v>53</v>
      </c>
      <c r="V128" s="273" t="s">
        <v>30</v>
      </c>
      <c r="W128" s="273" t="s">
        <v>31</v>
      </c>
      <c r="X128" s="273" t="s">
        <v>32</v>
      </c>
      <c r="Y128" s="273" t="s">
        <v>33</v>
      </c>
      <c r="Z128" s="273" t="s">
        <v>34</v>
      </c>
      <c r="AA128" s="2" t="s">
        <v>40</v>
      </c>
    </row>
    <row r="129" spans="1:27" x14ac:dyDescent="0.25">
      <c r="A129" s="273"/>
      <c r="B129" s="273"/>
      <c r="C129" s="273"/>
      <c r="D129" s="273"/>
      <c r="E129" s="275"/>
      <c r="F129" s="273"/>
      <c r="G129" s="273"/>
      <c r="H129" s="273"/>
      <c r="I129" s="273"/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1"/>
      <c r="U129" s="100" t="s">
        <v>54</v>
      </c>
      <c r="V129" s="273"/>
      <c r="W129" s="273"/>
      <c r="X129" s="273"/>
      <c r="Y129" s="273"/>
      <c r="Z129" s="273"/>
      <c r="AA129" s="3"/>
    </row>
    <row r="130" spans="1:27" x14ac:dyDescent="0.25">
      <c r="A130" s="4">
        <f t="shared" ref="A130:A141" si="25">SUM(D130:J130)</f>
        <v>0</v>
      </c>
      <c r="B130" s="271" t="s">
        <v>8</v>
      </c>
      <c r="C130" s="271"/>
      <c r="D130" s="8"/>
      <c r="E130" s="9"/>
      <c r="F130" s="8"/>
      <c r="G130" s="9"/>
      <c r="H130" s="8"/>
      <c r="I130" s="9"/>
      <c r="J130" s="8"/>
      <c r="K130" s="8"/>
      <c r="L130" s="8"/>
      <c r="M130" s="8"/>
      <c r="N130" s="9"/>
      <c r="O130" s="9"/>
      <c r="P130" s="9"/>
      <c r="Q130" s="8"/>
      <c r="R130" s="8"/>
      <c r="S130" s="8"/>
      <c r="T130" s="8"/>
      <c r="U130" s="8"/>
      <c r="V130" s="8"/>
      <c r="W130" s="9"/>
      <c r="X130" s="9"/>
      <c r="Y130" s="8"/>
      <c r="Z130" s="4"/>
      <c r="AA130" s="3"/>
    </row>
    <row r="131" spans="1:27" x14ac:dyDescent="0.25">
      <c r="A131" s="4">
        <f t="shared" si="25"/>
        <v>0</v>
      </c>
      <c r="B131" s="271" t="s">
        <v>9</v>
      </c>
      <c r="C131" s="271"/>
      <c r="D131" s="8"/>
      <c r="E131" s="9"/>
      <c r="F131" s="8"/>
      <c r="G131" s="9"/>
      <c r="H131" s="8"/>
      <c r="I131" s="9"/>
      <c r="J131" s="8"/>
      <c r="K131" s="8"/>
      <c r="L131" s="8"/>
      <c r="M131" s="8"/>
      <c r="N131" s="9"/>
      <c r="O131" s="9"/>
      <c r="P131" s="9"/>
      <c r="Q131" s="8"/>
      <c r="R131" s="8"/>
      <c r="S131" s="8"/>
      <c r="T131" s="8"/>
      <c r="U131" s="8"/>
      <c r="V131" s="8"/>
      <c r="W131" s="9"/>
      <c r="X131" s="9"/>
      <c r="Y131" s="8"/>
      <c r="Z131" s="4"/>
      <c r="AA131" s="3"/>
    </row>
    <row r="132" spans="1:27" x14ac:dyDescent="0.25">
      <c r="A132" s="4">
        <f t="shared" si="25"/>
        <v>0</v>
      </c>
      <c r="B132" s="271" t="s">
        <v>10</v>
      </c>
      <c r="C132" s="271"/>
      <c r="D132" s="8"/>
      <c r="E132" s="9"/>
      <c r="F132" s="8"/>
      <c r="G132" s="9"/>
      <c r="H132" s="8"/>
      <c r="I132" s="9"/>
      <c r="J132" s="8"/>
      <c r="K132" s="8"/>
      <c r="L132" s="8"/>
      <c r="M132" s="8"/>
      <c r="N132" s="9"/>
      <c r="O132" s="9"/>
      <c r="P132" s="9"/>
      <c r="Q132" s="8"/>
      <c r="R132" s="8"/>
      <c r="S132" s="8"/>
      <c r="T132" s="8"/>
      <c r="U132" s="8"/>
      <c r="V132" s="8"/>
      <c r="W132" s="9"/>
      <c r="X132" s="9"/>
      <c r="Y132" s="8"/>
      <c r="Z132" s="4"/>
      <c r="AA132" s="3"/>
    </row>
    <row r="133" spans="1:27" x14ac:dyDescent="0.25">
      <c r="A133" s="4">
        <f t="shared" si="25"/>
        <v>0</v>
      </c>
      <c r="B133" s="271" t="s">
        <v>11</v>
      </c>
      <c r="C133" s="271"/>
      <c r="D133" s="8"/>
      <c r="E133" s="9"/>
      <c r="F133" s="8"/>
      <c r="G133" s="9"/>
      <c r="H133" s="8"/>
      <c r="I133" s="9"/>
      <c r="J133" s="8"/>
      <c r="K133" s="8"/>
      <c r="L133" s="8"/>
      <c r="M133" s="8"/>
      <c r="N133" s="9"/>
      <c r="O133" s="9"/>
      <c r="P133" s="9"/>
      <c r="Q133" s="8"/>
      <c r="R133" s="8"/>
      <c r="S133" s="8"/>
      <c r="T133" s="8"/>
      <c r="U133" s="8"/>
      <c r="V133" s="8"/>
      <c r="W133" s="9"/>
      <c r="X133" s="9"/>
      <c r="Y133" s="8"/>
      <c r="Z133" s="4"/>
      <c r="AA133" s="3"/>
    </row>
    <row r="134" spans="1:27" x14ac:dyDescent="0.25">
      <c r="A134" s="4">
        <f t="shared" si="25"/>
        <v>0</v>
      </c>
      <c r="B134" s="271" t="s">
        <v>12</v>
      </c>
      <c r="C134" s="271"/>
      <c r="D134" s="8"/>
      <c r="E134" s="9"/>
      <c r="F134" s="8"/>
      <c r="G134" s="8"/>
      <c r="H134" s="8"/>
      <c r="I134" s="8"/>
      <c r="J134" s="8"/>
      <c r="K134" s="8"/>
      <c r="L134" s="8"/>
      <c r="M134" s="8"/>
      <c r="N134" s="9"/>
      <c r="O134" s="9"/>
      <c r="P134" s="9"/>
      <c r="Q134" s="8"/>
      <c r="R134" s="8"/>
      <c r="S134" s="8"/>
      <c r="T134" s="8"/>
      <c r="U134" s="8"/>
      <c r="V134" s="8"/>
      <c r="W134" s="9"/>
      <c r="X134" s="9"/>
      <c r="Y134" s="8"/>
      <c r="Z134" s="11"/>
      <c r="AA134" s="10"/>
    </row>
    <row r="135" spans="1:27" x14ac:dyDescent="0.25">
      <c r="A135" s="4">
        <f t="shared" si="25"/>
        <v>0</v>
      </c>
      <c r="B135" s="271" t="s">
        <v>13</v>
      </c>
      <c r="C135" s="271"/>
      <c r="D135" s="30"/>
      <c r="E135" s="31"/>
      <c r="F135" s="30"/>
      <c r="G135" s="30"/>
      <c r="H135" s="30"/>
      <c r="I135" s="30"/>
      <c r="J135" s="30"/>
      <c r="K135" s="30"/>
      <c r="L135" s="30"/>
      <c r="M135" s="30"/>
      <c r="N135" s="31"/>
      <c r="O135" s="31"/>
      <c r="P135" s="31"/>
      <c r="Q135" s="30"/>
      <c r="R135" s="30"/>
      <c r="S135" s="30"/>
      <c r="T135" s="30"/>
      <c r="U135" s="30"/>
      <c r="V135" s="30"/>
      <c r="W135" s="31"/>
      <c r="X135" s="31"/>
      <c r="Y135" s="30"/>
      <c r="Z135" s="4"/>
      <c r="AA135" s="3"/>
    </row>
    <row r="136" spans="1:27" x14ac:dyDescent="0.25">
      <c r="A136" s="4">
        <f t="shared" si="25"/>
        <v>0</v>
      </c>
      <c r="B136" s="271" t="s">
        <v>14</v>
      </c>
      <c r="C136" s="271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94"/>
      <c r="V136" s="36"/>
      <c r="W136" s="36"/>
      <c r="X136" s="36"/>
      <c r="Y136" s="36"/>
      <c r="Z136" s="4"/>
      <c r="AA136" s="3"/>
    </row>
    <row r="137" spans="1:27" x14ac:dyDescent="0.25">
      <c r="A137" s="4">
        <f t="shared" si="25"/>
        <v>0</v>
      </c>
      <c r="B137" s="271" t="s">
        <v>15</v>
      </c>
      <c r="C137" s="271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95"/>
      <c r="V137" s="37"/>
      <c r="W137" s="37"/>
      <c r="X137" s="37"/>
      <c r="Y137" s="37"/>
      <c r="Z137" s="5"/>
      <c r="AA137" s="3"/>
    </row>
    <row r="138" spans="1:27" x14ac:dyDescent="0.25">
      <c r="A138" s="4">
        <f t="shared" si="25"/>
        <v>0</v>
      </c>
      <c r="B138" s="271" t="s">
        <v>16</v>
      </c>
      <c r="C138" s="271"/>
      <c r="D138" s="6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101"/>
      <c r="V138" s="5"/>
      <c r="W138" s="5"/>
      <c r="X138" s="5"/>
      <c r="Y138" s="5"/>
      <c r="Z138" s="5"/>
      <c r="AA138" s="3"/>
    </row>
    <row r="139" spans="1:27" x14ac:dyDescent="0.25">
      <c r="A139" s="4">
        <f t="shared" si="25"/>
        <v>0</v>
      </c>
      <c r="B139" s="271" t="s">
        <v>17</v>
      </c>
      <c r="C139" s="271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101"/>
      <c r="V139" s="5"/>
      <c r="W139" s="5"/>
      <c r="X139" s="5"/>
      <c r="Y139" s="5"/>
      <c r="Z139" s="5"/>
      <c r="AA139" s="3"/>
    </row>
    <row r="140" spans="1:27" x14ac:dyDescent="0.25">
      <c r="A140" s="4">
        <f t="shared" si="25"/>
        <v>0</v>
      </c>
      <c r="B140" s="271" t="s">
        <v>18</v>
      </c>
      <c r="C140" s="271"/>
      <c r="D140" s="6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101"/>
      <c r="V140" s="5"/>
      <c r="W140" s="5"/>
      <c r="X140" s="5"/>
      <c r="Y140" s="5"/>
      <c r="Z140" s="5"/>
      <c r="AA140" s="3"/>
    </row>
    <row r="141" spans="1:27" x14ac:dyDescent="0.25">
      <c r="A141" s="4">
        <f t="shared" si="25"/>
        <v>0</v>
      </c>
      <c r="B141" s="271" t="s">
        <v>19</v>
      </c>
      <c r="C141" s="271"/>
      <c r="D141" s="6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101"/>
      <c r="V141" s="5"/>
      <c r="W141" s="5"/>
      <c r="X141" s="5"/>
      <c r="Y141" s="5"/>
      <c r="Z141" s="5"/>
      <c r="AA141" s="3"/>
    </row>
    <row r="142" spans="1:27" x14ac:dyDescent="0.25">
      <c r="A142" s="4">
        <f>AVERAGE(A130:A141)</f>
        <v>0</v>
      </c>
      <c r="B142" s="7" t="s">
        <v>23</v>
      </c>
      <c r="C142" s="4"/>
      <c r="D142" s="4">
        <f t="shared" ref="D142:N142" si="26">SUM(D130:D141)</f>
        <v>0</v>
      </c>
      <c r="E142" s="4">
        <f t="shared" si="26"/>
        <v>0</v>
      </c>
      <c r="F142" s="4">
        <f t="shared" si="26"/>
        <v>0</v>
      </c>
      <c r="G142" s="4">
        <f t="shared" si="26"/>
        <v>0</v>
      </c>
      <c r="H142" s="4">
        <f t="shared" si="26"/>
        <v>0</v>
      </c>
      <c r="I142" s="4">
        <f t="shared" si="26"/>
        <v>0</v>
      </c>
      <c r="J142" s="4">
        <f t="shared" si="26"/>
        <v>0</v>
      </c>
      <c r="K142" s="4">
        <f t="shared" si="26"/>
        <v>0</v>
      </c>
      <c r="L142" s="4">
        <f t="shared" si="26"/>
        <v>0</v>
      </c>
      <c r="M142" s="4">
        <f t="shared" si="26"/>
        <v>0</v>
      </c>
      <c r="N142" s="4">
        <f t="shared" si="26"/>
        <v>0</v>
      </c>
      <c r="O142" s="4">
        <f>SUM(O130:O141)</f>
        <v>0</v>
      </c>
      <c r="P142" s="4">
        <f>SUM(P130:P141)</f>
        <v>0</v>
      </c>
      <c r="Q142" s="4">
        <f t="shared" ref="Q142:S142" si="27">SUM(Q130:Q141)</f>
        <v>0</v>
      </c>
      <c r="R142" s="4">
        <f t="shared" si="27"/>
        <v>0</v>
      </c>
      <c r="S142" s="4">
        <f t="shared" si="27"/>
        <v>0</v>
      </c>
      <c r="T142" s="4">
        <f>SUM(T130:T141)</f>
        <v>0</v>
      </c>
      <c r="U142" s="99">
        <f>SUM(U130:U141)</f>
        <v>0</v>
      </c>
      <c r="V142" s="4">
        <f t="shared" ref="V142:X142" si="28">SUM(V130:V141)</f>
        <v>0</v>
      </c>
      <c r="W142" s="4">
        <f t="shared" si="28"/>
        <v>0</v>
      </c>
      <c r="X142" s="4">
        <f t="shared" si="28"/>
        <v>0</v>
      </c>
      <c r="Y142" s="4">
        <f>SUM(Y130:Y141)</f>
        <v>0</v>
      </c>
      <c r="Z142" s="4">
        <f t="shared" ref="Z142" si="29">SUM(Z130:Z141)</f>
        <v>0</v>
      </c>
      <c r="AA142" s="3">
        <f>SUM(AA130:AA141)</f>
        <v>0</v>
      </c>
    </row>
    <row r="143" spans="1:27" x14ac:dyDescent="0.25">
      <c r="A143" s="4">
        <f>SUM(A130:A141)</f>
        <v>0</v>
      </c>
      <c r="B143" s="7" t="s">
        <v>2</v>
      </c>
      <c r="C143" s="4">
        <f>SUM(D142:I142,Q142:Z142)</f>
        <v>0</v>
      </c>
      <c r="D143" s="4" t="s">
        <v>6</v>
      </c>
      <c r="E143" s="271"/>
      <c r="F143" s="271"/>
      <c r="G143" s="4">
        <f>SUM(M142:N142)</f>
        <v>0</v>
      </c>
      <c r="H143" s="271" t="s">
        <v>21</v>
      </c>
      <c r="I143" s="271"/>
      <c r="J143" s="6"/>
      <c r="K143" s="272" t="s">
        <v>2</v>
      </c>
      <c r="L143" s="272"/>
      <c r="M143" s="272"/>
      <c r="N143" s="272"/>
      <c r="O143" s="272">
        <f>SUM(R142:Z142,D142:L142)</f>
        <v>0</v>
      </c>
      <c r="P143" s="272"/>
      <c r="Q143" s="271"/>
      <c r="R143" s="271"/>
      <c r="S143" s="271"/>
      <c r="T143" s="6"/>
      <c r="U143" s="98"/>
      <c r="V143" s="4"/>
      <c r="W143" s="5"/>
      <c r="X143" s="5"/>
      <c r="Y143" s="4"/>
      <c r="Z143" s="4"/>
      <c r="AA143" s="3"/>
    </row>
    <row r="145" spans="1:27" x14ac:dyDescent="0.25">
      <c r="A145" s="274" t="s">
        <v>46</v>
      </c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</row>
    <row r="146" spans="1:27" x14ac:dyDescent="0.25">
      <c r="A146" s="273" t="s">
        <v>22</v>
      </c>
      <c r="B146" s="273" t="s">
        <v>23</v>
      </c>
      <c r="C146" s="273"/>
      <c r="D146" s="273" t="s">
        <v>24</v>
      </c>
      <c r="E146" s="275" t="s">
        <v>35</v>
      </c>
      <c r="F146" s="273" t="s">
        <v>25</v>
      </c>
      <c r="G146" s="273" t="s">
        <v>26</v>
      </c>
      <c r="H146" s="273" t="s">
        <v>27</v>
      </c>
      <c r="I146" s="273" t="s">
        <v>28</v>
      </c>
      <c r="J146" s="273" t="s">
        <v>3</v>
      </c>
      <c r="K146" s="273" t="s">
        <v>4</v>
      </c>
      <c r="L146" s="273" t="s">
        <v>7</v>
      </c>
      <c r="M146" s="273" t="s">
        <v>37</v>
      </c>
      <c r="N146" s="273" t="s">
        <v>38</v>
      </c>
      <c r="O146" s="273" t="s">
        <v>0</v>
      </c>
      <c r="P146" s="273" t="s">
        <v>1</v>
      </c>
      <c r="Q146" s="273" t="s">
        <v>5</v>
      </c>
      <c r="R146" s="273" t="s">
        <v>36</v>
      </c>
      <c r="S146" s="273" t="s">
        <v>29</v>
      </c>
      <c r="T146" s="1" t="s">
        <v>39</v>
      </c>
      <c r="U146" s="100" t="s">
        <v>53</v>
      </c>
      <c r="V146" s="273" t="s">
        <v>30</v>
      </c>
      <c r="W146" s="273" t="s">
        <v>31</v>
      </c>
      <c r="X146" s="273" t="s">
        <v>32</v>
      </c>
      <c r="Y146" s="273" t="s">
        <v>33</v>
      </c>
      <c r="Z146" s="273" t="s">
        <v>34</v>
      </c>
      <c r="AA146" s="2" t="s">
        <v>40</v>
      </c>
    </row>
    <row r="147" spans="1:27" x14ac:dyDescent="0.25">
      <c r="A147" s="273"/>
      <c r="B147" s="273"/>
      <c r="C147" s="273"/>
      <c r="D147" s="273"/>
      <c r="E147" s="275"/>
      <c r="F147" s="273"/>
      <c r="G147" s="273"/>
      <c r="H147" s="273"/>
      <c r="I147" s="273"/>
      <c r="J147" s="273"/>
      <c r="K147" s="273"/>
      <c r="L147" s="273"/>
      <c r="M147" s="273"/>
      <c r="N147" s="273"/>
      <c r="O147" s="273"/>
      <c r="P147" s="273"/>
      <c r="Q147" s="273"/>
      <c r="R147" s="273"/>
      <c r="S147" s="273"/>
      <c r="T147" s="1"/>
      <c r="U147" s="100" t="s">
        <v>54</v>
      </c>
      <c r="V147" s="273"/>
      <c r="W147" s="273"/>
      <c r="X147" s="273"/>
      <c r="Y147" s="273"/>
      <c r="Z147" s="273"/>
      <c r="AA147" s="3"/>
    </row>
    <row r="148" spans="1:27" ht="14.4" x14ac:dyDescent="0.25">
      <c r="A148" s="4">
        <f t="shared" ref="A148:A159" si="30">SUM(D148:J148)</f>
        <v>1010</v>
      </c>
      <c r="B148" s="271" t="s">
        <v>8</v>
      </c>
      <c r="C148" s="271"/>
      <c r="D148" s="149">
        <v>120</v>
      </c>
      <c r="E148" s="150">
        <v>120</v>
      </c>
      <c r="F148" s="149">
        <v>140</v>
      </c>
      <c r="G148" s="150">
        <v>140</v>
      </c>
      <c r="H148" s="149">
        <v>170</v>
      </c>
      <c r="I148" s="150">
        <v>160</v>
      </c>
      <c r="J148" s="149">
        <v>160</v>
      </c>
      <c r="K148" s="149">
        <v>80</v>
      </c>
      <c r="L148" s="149">
        <v>90</v>
      </c>
      <c r="M148" s="149">
        <v>160</v>
      </c>
      <c r="N148" s="150">
        <v>100</v>
      </c>
      <c r="O148" s="150">
        <v>90</v>
      </c>
      <c r="P148" s="150">
        <v>80</v>
      </c>
      <c r="Q148" s="149">
        <v>100</v>
      </c>
      <c r="R148" s="149">
        <v>520</v>
      </c>
      <c r="S148" s="149">
        <v>820</v>
      </c>
      <c r="T148" s="149">
        <v>670</v>
      </c>
      <c r="U148" s="149">
        <v>0</v>
      </c>
      <c r="V148" s="149">
        <v>30</v>
      </c>
      <c r="W148" s="150">
        <v>140</v>
      </c>
      <c r="X148" s="150">
        <v>190</v>
      </c>
      <c r="Y148" s="149">
        <v>59</v>
      </c>
      <c r="Z148" s="149">
        <v>90</v>
      </c>
      <c r="AA148" s="148">
        <v>21</v>
      </c>
    </row>
    <row r="149" spans="1:27" ht="14.4" x14ac:dyDescent="0.25">
      <c r="A149" s="4">
        <f t="shared" si="30"/>
        <v>898</v>
      </c>
      <c r="B149" s="271" t="s">
        <v>9</v>
      </c>
      <c r="C149" s="271"/>
      <c r="D149" s="149">
        <v>105</v>
      </c>
      <c r="E149" s="150">
        <v>105</v>
      </c>
      <c r="F149" s="149">
        <v>125</v>
      </c>
      <c r="G149" s="150">
        <v>125</v>
      </c>
      <c r="H149" s="149">
        <v>153</v>
      </c>
      <c r="I149" s="150">
        <v>143</v>
      </c>
      <c r="J149" s="149">
        <v>142</v>
      </c>
      <c r="K149" s="149">
        <v>70</v>
      </c>
      <c r="L149" s="149">
        <v>80</v>
      </c>
      <c r="M149" s="149">
        <v>148</v>
      </c>
      <c r="N149" s="150">
        <v>91</v>
      </c>
      <c r="O149" s="150">
        <v>81</v>
      </c>
      <c r="P149" s="150">
        <v>63</v>
      </c>
      <c r="Q149" s="149">
        <v>85</v>
      </c>
      <c r="R149" s="149">
        <v>505</v>
      </c>
      <c r="S149" s="149">
        <v>805</v>
      </c>
      <c r="T149" s="149">
        <v>655</v>
      </c>
      <c r="U149" s="149">
        <v>0</v>
      </c>
      <c r="V149" s="149">
        <v>15</v>
      </c>
      <c r="W149" s="150">
        <v>125</v>
      </c>
      <c r="X149" s="150">
        <v>175</v>
      </c>
      <c r="Y149" s="149">
        <v>41</v>
      </c>
      <c r="Z149" s="149">
        <v>75</v>
      </c>
      <c r="AA149" s="148">
        <v>6</v>
      </c>
    </row>
    <row r="150" spans="1:27" ht="14.4" x14ac:dyDescent="0.25">
      <c r="A150" s="4">
        <f t="shared" si="30"/>
        <v>786</v>
      </c>
      <c r="B150" s="271" t="s">
        <v>10</v>
      </c>
      <c r="C150" s="271"/>
      <c r="D150" s="149">
        <v>62</v>
      </c>
      <c r="E150" s="150">
        <v>180</v>
      </c>
      <c r="F150" s="149">
        <v>74</v>
      </c>
      <c r="G150" s="150">
        <v>180</v>
      </c>
      <c r="H150" s="149">
        <v>66</v>
      </c>
      <c r="I150" s="150">
        <v>180</v>
      </c>
      <c r="J150" s="149">
        <v>44</v>
      </c>
      <c r="K150" s="149">
        <v>62</v>
      </c>
      <c r="L150" s="149">
        <v>48</v>
      </c>
      <c r="M150" s="149">
        <v>62</v>
      </c>
      <c r="N150" s="150">
        <v>184</v>
      </c>
      <c r="O150" s="150">
        <v>58</v>
      </c>
      <c r="P150" s="150">
        <v>124</v>
      </c>
      <c r="Q150" s="149">
        <v>172</v>
      </c>
      <c r="R150" s="149">
        <v>17330</v>
      </c>
      <c r="S150" s="149">
        <v>5136</v>
      </c>
      <c r="T150" s="149">
        <v>9732</v>
      </c>
      <c r="U150" s="149">
        <v>0</v>
      </c>
      <c r="V150" s="149">
        <v>174</v>
      </c>
      <c r="W150" s="150">
        <v>62</v>
      </c>
      <c r="X150" s="150">
        <v>4644</v>
      </c>
      <c r="Y150" s="149">
        <v>180</v>
      </c>
      <c r="Z150" s="149">
        <v>8</v>
      </c>
      <c r="AA150" s="148">
        <v>296</v>
      </c>
    </row>
    <row r="151" spans="1:27" ht="14.4" x14ac:dyDescent="0.25">
      <c r="A151" s="4">
        <f t="shared" si="30"/>
        <v>379</v>
      </c>
      <c r="B151" s="271" t="s">
        <v>11</v>
      </c>
      <c r="C151" s="271"/>
      <c r="D151" s="149">
        <v>30</v>
      </c>
      <c r="E151" s="150">
        <v>87</v>
      </c>
      <c r="F151" s="149">
        <v>36</v>
      </c>
      <c r="G151" s="150">
        <v>86</v>
      </c>
      <c r="H151" s="149">
        <v>34</v>
      </c>
      <c r="I151" s="150">
        <v>85</v>
      </c>
      <c r="J151" s="149">
        <v>21</v>
      </c>
      <c r="K151" s="149">
        <v>30</v>
      </c>
      <c r="L151" s="149">
        <v>23</v>
      </c>
      <c r="M151" s="149">
        <v>30</v>
      </c>
      <c r="N151" s="150">
        <v>89</v>
      </c>
      <c r="O151" s="150">
        <v>60</v>
      </c>
      <c r="P151" s="150">
        <v>60</v>
      </c>
      <c r="Q151" s="149">
        <v>79</v>
      </c>
      <c r="R151" s="149">
        <v>8665</v>
      </c>
      <c r="S151" s="149">
        <v>1958</v>
      </c>
      <c r="T151" s="149">
        <v>4866</v>
      </c>
      <c r="U151" s="149">
        <v>0</v>
      </c>
      <c r="V151" s="149">
        <v>96</v>
      </c>
      <c r="W151" s="150">
        <v>30</v>
      </c>
      <c r="X151" s="150">
        <v>2234</v>
      </c>
      <c r="Y151" s="149">
        <v>87</v>
      </c>
      <c r="Z151" s="149">
        <v>4</v>
      </c>
      <c r="AA151" s="148">
        <v>143</v>
      </c>
    </row>
    <row r="152" spans="1:27" ht="14.4" x14ac:dyDescent="0.25">
      <c r="A152" s="4">
        <f t="shared" si="30"/>
        <v>393</v>
      </c>
      <c r="B152" s="271" t="s">
        <v>12</v>
      </c>
      <c r="C152" s="271"/>
      <c r="D152" s="176">
        <v>31</v>
      </c>
      <c r="E152" s="177">
        <v>92</v>
      </c>
      <c r="F152" s="176">
        <v>35</v>
      </c>
      <c r="G152" s="176">
        <v>92</v>
      </c>
      <c r="H152" s="176">
        <v>31</v>
      </c>
      <c r="I152" s="176">
        <v>92</v>
      </c>
      <c r="J152" s="176">
        <v>20</v>
      </c>
      <c r="K152" s="176">
        <v>31</v>
      </c>
      <c r="L152" s="176">
        <v>24</v>
      </c>
      <c r="M152" s="176">
        <v>31</v>
      </c>
      <c r="N152" s="177">
        <v>91</v>
      </c>
      <c r="O152" s="177">
        <v>29</v>
      </c>
      <c r="P152" s="177">
        <v>62</v>
      </c>
      <c r="Q152" s="176">
        <v>87</v>
      </c>
      <c r="R152" s="176">
        <v>8665</v>
      </c>
      <c r="S152" s="176">
        <v>2568</v>
      </c>
      <c r="T152" s="176">
        <v>4921</v>
      </c>
      <c r="U152" s="176">
        <v>0</v>
      </c>
      <c r="V152" s="176">
        <v>89</v>
      </c>
      <c r="W152" s="177">
        <v>31</v>
      </c>
      <c r="X152" s="177">
        <v>91</v>
      </c>
      <c r="Y152" s="176">
        <v>90</v>
      </c>
      <c r="Z152" s="176">
        <v>4</v>
      </c>
      <c r="AA152" s="175">
        <v>148</v>
      </c>
    </row>
    <row r="153" spans="1:27" ht="14.4" x14ac:dyDescent="0.25">
      <c r="A153" s="4">
        <f t="shared" si="30"/>
        <v>379</v>
      </c>
      <c r="B153" s="271" t="s">
        <v>13</v>
      </c>
      <c r="C153" s="271"/>
      <c r="D153" s="195">
        <v>30</v>
      </c>
      <c r="E153" s="196">
        <v>87</v>
      </c>
      <c r="F153" s="195">
        <v>36</v>
      </c>
      <c r="G153" s="196">
        <v>86</v>
      </c>
      <c r="H153" s="195">
        <v>34</v>
      </c>
      <c r="I153" s="196">
        <v>85</v>
      </c>
      <c r="J153" s="195">
        <v>21</v>
      </c>
      <c r="K153" s="195">
        <v>30</v>
      </c>
      <c r="L153" s="195">
        <v>23</v>
      </c>
      <c r="M153" s="195">
        <v>30</v>
      </c>
      <c r="N153" s="196">
        <v>89</v>
      </c>
      <c r="O153" s="196">
        <v>60</v>
      </c>
      <c r="P153" s="196">
        <v>60</v>
      </c>
      <c r="Q153" s="195">
        <v>79</v>
      </c>
      <c r="R153" s="195">
        <v>8665</v>
      </c>
      <c r="S153" s="195">
        <v>1958</v>
      </c>
      <c r="T153" s="195">
        <v>4866</v>
      </c>
      <c r="U153" s="195">
        <v>0</v>
      </c>
      <c r="V153" s="195">
        <v>96</v>
      </c>
      <c r="W153" s="196">
        <v>30</v>
      </c>
      <c r="X153" s="196">
        <v>2234</v>
      </c>
      <c r="Y153" s="195">
        <v>87</v>
      </c>
      <c r="Z153" s="195">
        <v>4</v>
      </c>
      <c r="AA153" s="194">
        <v>143</v>
      </c>
    </row>
    <row r="154" spans="1:27" ht="14.4" x14ac:dyDescent="0.25">
      <c r="A154" s="4">
        <f t="shared" si="30"/>
        <v>1010</v>
      </c>
      <c r="B154" s="271" t="s">
        <v>14</v>
      </c>
      <c r="C154" s="271"/>
      <c r="D154" s="238">
        <v>120</v>
      </c>
      <c r="E154" s="239">
        <v>120</v>
      </c>
      <c r="F154" s="238">
        <v>140</v>
      </c>
      <c r="G154" s="239">
        <v>140</v>
      </c>
      <c r="H154" s="238">
        <v>170</v>
      </c>
      <c r="I154" s="239">
        <v>160</v>
      </c>
      <c r="J154" s="238">
        <v>160</v>
      </c>
      <c r="K154" s="238">
        <v>80</v>
      </c>
      <c r="L154" s="238">
        <v>90</v>
      </c>
      <c r="M154" s="238">
        <v>160</v>
      </c>
      <c r="N154" s="239">
        <v>100</v>
      </c>
      <c r="O154" s="239">
        <v>90</v>
      </c>
      <c r="P154" s="239">
        <v>80</v>
      </c>
      <c r="Q154" s="238">
        <v>100</v>
      </c>
      <c r="R154" s="238">
        <v>520</v>
      </c>
      <c r="S154" s="238">
        <v>820</v>
      </c>
      <c r="T154" s="238">
        <v>670</v>
      </c>
      <c r="U154" s="84">
        <v>0</v>
      </c>
      <c r="V154" s="241">
        <v>30</v>
      </c>
      <c r="W154" s="242">
        <v>140</v>
      </c>
      <c r="X154" s="242">
        <v>190</v>
      </c>
      <c r="Y154" s="241">
        <v>59</v>
      </c>
      <c r="Z154" s="241">
        <v>90</v>
      </c>
      <c r="AA154" s="240">
        <v>21</v>
      </c>
    </row>
    <row r="155" spans="1:27" ht="14.4" x14ac:dyDescent="0.25">
      <c r="A155" s="4">
        <f t="shared" si="30"/>
        <v>393</v>
      </c>
      <c r="B155" s="271" t="s">
        <v>15</v>
      </c>
      <c r="C155" s="271"/>
      <c r="D155" s="238">
        <v>31</v>
      </c>
      <c r="E155" s="239">
        <v>92</v>
      </c>
      <c r="F155" s="238">
        <v>35</v>
      </c>
      <c r="G155" s="238">
        <v>92</v>
      </c>
      <c r="H155" s="238">
        <v>31</v>
      </c>
      <c r="I155" s="238">
        <v>92</v>
      </c>
      <c r="J155" s="238">
        <v>20</v>
      </c>
      <c r="K155" s="238">
        <v>31</v>
      </c>
      <c r="L155" s="238">
        <v>24</v>
      </c>
      <c r="M155" s="238">
        <v>31</v>
      </c>
      <c r="N155" s="239">
        <v>91</v>
      </c>
      <c r="O155" s="239">
        <v>29</v>
      </c>
      <c r="P155" s="239">
        <v>62</v>
      </c>
      <c r="Q155" s="238">
        <v>87</v>
      </c>
      <c r="R155" s="238">
        <v>8665</v>
      </c>
      <c r="S155" s="238">
        <v>2568</v>
      </c>
      <c r="T155" s="238">
        <v>4921</v>
      </c>
      <c r="U155" s="84">
        <v>0</v>
      </c>
      <c r="V155" s="241">
        <v>89</v>
      </c>
      <c r="W155" s="242">
        <v>31</v>
      </c>
      <c r="X155" s="242">
        <v>91</v>
      </c>
      <c r="Y155" s="241">
        <v>90</v>
      </c>
      <c r="Z155" s="241">
        <v>4</v>
      </c>
      <c r="AA155" s="240">
        <v>148</v>
      </c>
    </row>
    <row r="156" spans="1:27" x14ac:dyDescent="0.25">
      <c r="A156" s="4">
        <f t="shared" si="30"/>
        <v>0</v>
      </c>
      <c r="B156" s="271" t="s">
        <v>16</v>
      </c>
      <c r="C156" s="271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85"/>
      <c r="V156" s="35"/>
      <c r="W156" s="35"/>
      <c r="X156" s="35"/>
      <c r="Y156" s="35"/>
      <c r="Z156" s="35"/>
      <c r="AA156" s="34"/>
    </row>
    <row r="157" spans="1:27" x14ac:dyDescent="0.25">
      <c r="A157" s="4">
        <f t="shared" si="30"/>
        <v>0</v>
      </c>
      <c r="B157" s="271" t="s">
        <v>17</v>
      </c>
      <c r="C157" s="271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101"/>
      <c r="V157" s="5"/>
      <c r="W157" s="5"/>
      <c r="X157" s="5"/>
      <c r="Y157" s="5"/>
      <c r="Z157" s="5"/>
      <c r="AA157" s="3"/>
    </row>
    <row r="158" spans="1:27" x14ac:dyDescent="0.25">
      <c r="A158" s="4">
        <f t="shared" si="30"/>
        <v>0</v>
      </c>
      <c r="B158" s="271" t="s">
        <v>18</v>
      </c>
      <c r="C158" s="271"/>
      <c r="D158" s="81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2"/>
      <c r="R158" s="80"/>
      <c r="S158" s="80"/>
      <c r="T158" s="80"/>
      <c r="U158" s="80"/>
      <c r="V158" s="80"/>
      <c r="W158" s="80"/>
      <c r="X158" s="80"/>
      <c r="Y158" s="80"/>
      <c r="Z158" s="80"/>
      <c r="AA158" s="80"/>
    </row>
    <row r="159" spans="1:27" x14ac:dyDescent="0.25">
      <c r="A159" s="4">
        <f t="shared" si="30"/>
        <v>0</v>
      </c>
      <c r="B159" s="271" t="s">
        <v>19</v>
      </c>
      <c r="C159" s="271"/>
      <c r="D159" s="6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101"/>
      <c r="V159" s="5"/>
      <c r="W159" s="5"/>
      <c r="X159" s="5"/>
      <c r="Y159" s="5"/>
      <c r="Z159" s="5"/>
      <c r="AA159" s="3"/>
    </row>
    <row r="160" spans="1:27" x14ac:dyDescent="0.25">
      <c r="A160" s="4">
        <f>AVERAGE(A148:A159)</f>
        <v>437.33333333333331</v>
      </c>
      <c r="B160" s="7" t="s">
        <v>23</v>
      </c>
      <c r="C160" s="4"/>
      <c r="D160" s="4">
        <f t="shared" ref="D160:N160" si="31">SUM(D148:D159)</f>
        <v>529</v>
      </c>
      <c r="E160" s="4">
        <f t="shared" si="31"/>
        <v>883</v>
      </c>
      <c r="F160" s="4">
        <f t="shared" si="31"/>
        <v>621</v>
      </c>
      <c r="G160" s="4">
        <f t="shared" si="31"/>
        <v>941</v>
      </c>
      <c r="H160" s="4">
        <f t="shared" si="31"/>
        <v>689</v>
      </c>
      <c r="I160" s="4">
        <f t="shared" si="31"/>
        <v>997</v>
      </c>
      <c r="J160" s="4">
        <f t="shared" si="31"/>
        <v>588</v>
      </c>
      <c r="K160" s="4">
        <f t="shared" si="31"/>
        <v>414</v>
      </c>
      <c r="L160" s="4">
        <f t="shared" si="31"/>
        <v>402</v>
      </c>
      <c r="M160" s="4">
        <f t="shared" si="31"/>
        <v>652</v>
      </c>
      <c r="N160" s="4">
        <f t="shared" si="31"/>
        <v>835</v>
      </c>
      <c r="O160" s="4">
        <f>SUM(O148:O159)</f>
        <v>497</v>
      </c>
      <c r="P160" s="4">
        <f>SUM(P148:P159)</f>
        <v>591</v>
      </c>
      <c r="Q160" s="4">
        <f t="shared" ref="Q160:S160" si="32">SUM(Q148:Q159)</f>
        <v>789</v>
      </c>
      <c r="R160" s="4">
        <f t="shared" si="32"/>
        <v>53535</v>
      </c>
      <c r="S160" s="4">
        <f t="shared" si="32"/>
        <v>16633</v>
      </c>
      <c r="T160" s="4">
        <f>SUM(T148:T159)</f>
        <v>31301</v>
      </c>
      <c r="U160" s="99">
        <f>SUM(U148:U159)</f>
        <v>0</v>
      </c>
      <c r="V160" s="4">
        <f t="shared" ref="V160:X160" si="33">SUM(V148:V159)</f>
        <v>619</v>
      </c>
      <c r="W160" s="4">
        <f t="shared" si="33"/>
        <v>589</v>
      </c>
      <c r="X160" s="4">
        <f t="shared" si="33"/>
        <v>9849</v>
      </c>
      <c r="Y160" s="4">
        <f>SUM(Y148:Y159)</f>
        <v>693</v>
      </c>
      <c r="Z160" s="4">
        <f t="shared" ref="Z160" si="34">SUM(Z148:Z159)</f>
        <v>279</v>
      </c>
      <c r="AA160" s="3">
        <f>SUM(AA148:AA159)</f>
        <v>926</v>
      </c>
    </row>
    <row r="161" spans="1:27" x14ac:dyDescent="0.25">
      <c r="A161" s="4">
        <f>SUM(A148:A159)</f>
        <v>5248</v>
      </c>
      <c r="B161" s="7" t="s">
        <v>2</v>
      </c>
      <c r="C161" s="4">
        <f>SUM(D160:I160,Q160:Z160)</f>
        <v>118947</v>
      </c>
      <c r="D161" s="4" t="s">
        <v>6</v>
      </c>
      <c r="E161" s="271"/>
      <c r="F161" s="271"/>
      <c r="G161" s="4">
        <f>SUM(M160:N160)</f>
        <v>1487</v>
      </c>
      <c r="H161" s="271" t="s">
        <v>21</v>
      </c>
      <c r="I161" s="271"/>
      <c r="J161" s="6"/>
      <c r="K161" s="272" t="s">
        <v>2</v>
      </c>
      <c r="L161" s="272"/>
      <c r="M161" s="272"/>
      <c r="N161" s="272"/>
      <c r="O161" s="272">
        <f>SUM(R160:Z160,D160:L160)</f>
        <v>119562</v>
      </c>
      <c r="P161" s="272"/>
      <c r="Q161" s="271"/>
      <c r="R161" s="271"/>
      <c r="S161" s="271"/>
      <c r="T161" s="6"/>
      <c r="U161" s="98"/>
      <c r="V161" s="4"/>
      <c r="W161" s="5"/>
      <c r="X161" s="5"/>
      <c r="Y161" s="4"/>
      <c r="Z161" s="4"/>
      <c r="AA161" s="3"/>
    </row>
    <row r="163" spans="1:27" x14ac:dyDescent="0.25">
      <c r="A163" s="274" t="s">
        <v>47</v>
      </c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</row>
    <row r="164" spans="1:27" x14ac:dyDescent="0.25">
      <c r="A164" s="273" t="s">
        <v>22</v>
      </c>
      <c r="B164" s="273" t="s">
        <v>23</v>
      </c>
      <c r="C164" s="273"/>
      <c r="D164" s="273" t="s">
        <v>24</v>
      </c>
      <c r="E164" s="275" t="s">
        <v>35</v>
      </c>
      <c r="F164" s="273" t="s">
        <v>25</v>
      </c>
      <c r="G164" s="273" t="s">
        <v>26</v>
      </c>
      <c r="H164" s="273" t="s">
        <v>27</v>
      </c>
      <c r="I164" s="273" t="s">
        <v>28</v>
      </c>
      <c r="J164" s="273" t="s">
        <v>3</v>
      </c>
      <c r="K164" s="273" t="s">
        <v>4</v>
      </c>
      <c r="L164" s="273" t="s">
        <v>7</v>
      </c>
      <c r="M164" s="273" t="s">
        <v>37</v>
      </c>
      <c r="N164" s="273" t="s">
        <v>38</v>
      </c>
      <c r="O164" s="273" t="s">
        <v>0</v>
      </c>
      <c r="P164" s="273" t="s">
        <v>1</v>
      </c>
      <c r="Q164" s="273" t="s">
        <v>5</v>
      </c>
      <c r="R164" s="273" t="s">
        <v>36</v>
      </c>
      <c r="S164" s="273" t="s">
        <v>29</v>
      </c>
      <c r="T164" s="1" t="s">
        <v>39</v>
      </c>
      <c r="U164" s="100" t="s">
        <v>53</v>
      </c>
      <c r="V164" s="273" t="s">
        <v>30</v>
      </c>
      <c r="W164" s="273" t="s">
        <v>31</v>
      </c>
      <c r="X164" s="273" t="s">
        <v>32</v>
      </c>
      <c r="Y164" s="273" t="s">
        <v>33</v>
      </c>
      <c r="Z164" s="273" t="s">
        <v>34</v>
      </c>
      <c r="AA164" s="2" t="s">
        <v>40</v>
      </c>
    </row>
    <row r="165" spans="1:27" x14ac:dyDescent="0.25">
      <c r="A165" s="273"/>
      <c r="B165" s="273"/>
      <c r="C165" s="273"/>
      <c r="D165" s="273"/>
      <c r="E165" s="275"/>
      <c r="F165" s="273"/>
      <c r="G165" s="273"/>
      <c r="H165" s="273"/>
      <c r="I165" s="273"/>
      <c r="J165" s="273"/>
      <c r="K165" s="273"/>
      <c r="L165" s="273"/>
      <c r="M165" s="273"/>
      <c r="N165" s="273"/>
      <c r="O165" s="273"/>
      <c r="P165" s="273"/>
      <c r="Q165" s="273"/>
      <c r="R165" s="273"/>
      <c r="S165" s="273"/>
      <c r="T165" s="1"/>
      <c r="U165" s="100" t="s">
        <v>54</v>
      </c>
      <c r="V165" s="273"/>
      <c r="W165" s="273"/>
      <c r="X165" s="273"/>
      <c r="Y165" s="273"/>
      <c r="Z165" s="273"/>
      <c r="AA165" s="3"/>
    </row>
    <row r="166" spans="1:27" ht="14.4" x14ac:dyDescent="0.25">
      <c r="A166" s="4">
        <f t="shared" ref="A166:A177" si="35">SUM(D166:J166)</f>
        <v>240</v>
      </c>
      <c r="B166" s="271" t="s">
        <v>8</v>
      </c>
      <c r="C166" s="271"/>
      <c r="D166" s="56">
        <v>30</v>
      </c>
      <c r="E166" s="55">
        <v>42</v>
      </c>
      <c r="F166" s="56">
        <v>30</v>
      </c>
      <c r="G166" s="55">
        <v>40</v>
      </c>
      <c r="H166" s="56">
        <v>28</v>
      </c>
      <c r="I166" s="55">
        <v>29</v>
      </c>
      <c r="J166" s="55">
        <v>41</v>
      </c>
      <c r="K166" s="55">
        <v>30</v>
      </c>
      <c r="L166" s="55">
        <v>48</v>
      </c>
      <c r="M166" s="56">
        <v>49</v>
      </c>
      <c r="N166" s="56">
        <v>148</v>
      </c>
      <c r="O166" s="56">
        <v>78</v>
      </c>
      <c r="P166" s="55">
        <v>70</v>
      </c>
      <c r="Q166" s="55">
        <v>60</v>
      </c>
      <c r="R166" s="55">
        <v>450</v>
      </c>
      <c r="S166" s="55">
        <v>590</v>
      </c>
      <c r="T166" s="55">
        <v>650</v>
      </c>
      <c r="U166" s="55"/>
      <c r="V166" s="56">
        <v>20</v>
      </c>
      <c r="W166" s="56">
        <v>420</v>
      </c>
      <c r="X166" s="55">
        <v>380</v>
      </c>
      <c r="Y166" s="55">
        <v>25</v>
      </c>
      <c r="Z166" s="54">
        <v>25</v>
      </c>
      <c r="AA166" s="52">
        <v>2</v>
      </c>
    </row>
    <row r="167" spans="1:27" ht="14.4" x14ac:dyDescent="0.25">
      <c r="A167" s="4">
        <f t="shared" si="35"/>
        <v>264</v>
      </c>
      <c r="B167" s="271" t="s">
        <v>9</v>
      </c>
      <c r="C167" s="271"/>
      <c r="D167" s="56">
        <v>38</v>
      </c>
      <c r="E167" s="55">
        <v>43</v>
      </c>
      <c r="F167" s="56">
        <v>45</v>
      </c>
      <c r="G167" s="55">
        <v>38</v>
      </c>
      <c r="H167" s="56">
        <v>30</v>
      </c>
      <c r="I167" s="55">
        <v>35</v>
      </c>
      <c r="J167" s="55">
        <v>35</v>
      </c>
      <c r="K167" s="55">
        <v>49</v>
      </c>
      <c r="L167" s="55">
        <v>89</v>
      </c>
      <c r="M167" s="56">
        <v>48</v>
      </c>
      <c r="N167" s="56">
        <v>177</v>
      </c>
      <c r="O167" s="56">
        <v>89</v>
      </c>
      <c r="P167" s="55">
        <v>68</v>
      </c>
      <c r="Q167" s="55">
        <v>69</v>
      </c>
      <c r="R167" s="55">
        <v>502</v>
      </c>
      <c r="S167" s="55">
        <v>729</v>
      </c>
      <c r="T167" s="55">
        <v>800</v>
      </c>
      <c r="U167" s="55"/>
      <c r="V167" s="56">
        <v>22</v>
      </c>
      <c r="W167" s="56">
        <v>580</v>
      </c>
      <c r="X167" s="55">
        <v>496</v>
      </c>
      <c r="Y167" s="55">
        <v>30</v>
      </c>
      <c r="Z167" s="54"/>
      <c r="AA167" s="3">
        <v>2</v>
      </c>
    </row>
    <row r="168" spans="1:27" x14ac:dyDescent="0.25">
      <c r="A168" s="4">
        <f t="shared" si="35"/>
        <v>264</v>
      </c>
      <c r="B168" s="271" t="s">
        <v>10</v>
      </c>
      <c r="C168" s="271"/>
      <c r="D168" s="4">
        <v>40</v>
      </c>
      <c r="E168" s="5">
        <v>45</v>
      </c>
      <c r="F168" s="4">
        <v>44</v>
      </c>
      <c r="G168" s="5">
        <v>35</v>
      </c>
      <c r="H168" s="4">
        <v>30</v>
      </c>
      <c r="I168" s="5">
        <v>35</v>
      </c>
      <c r="J168" s="4">
        <v>35</v>
      </c>
      <c r="K168" s="4">
        <v>40</v>
      </c>
      <c r="L168" s="4">
        <v>55</v>
      </c>
      <c r="M168" s="4">
        <v>66</v>
      </c>
      <c r="N168" s="5">
        <v>152</v>
      </c>
      <c r="O168" s="5">
        <v>80</v>
      </c>
      <c r="P168" s="5">
        <v>72</v>
      </c>
      <c r="Q168" s="4">
        <v>60</v>
      </c>
      <c r="R168" s="4">
        <v>450</v>
      </c>
      <c r="S168" s="4">
        <v>600</v>
      </c>
      <c r="T168" s="4">
        <v>650</v>
      </c>
      <c r="U168" s="99"/>
      <c r="V168" s="4">
        <v>21</v>
      </c>
      <c r="W168" s="5">
        <v>450</v>
      </c>
      <c r="X168" s="5">
        <v>400</v>
      </c>
      <c r="Y168" s="4">
        <v>28</v>
      </c>
      <c r="Z168" s="4"/>
      <c r="AA168" s="3">
        <v>2</v>
      </c>
    </row>
    <row r="169" spans="1:27" ht="14.4" x14ac:dyDescent="0.25">
      <c r="A169" s="4">
        <f t="shared" si="35"/>
        <v>372</v>
      </c>
      <c r="B169" s="271" t="s">
        <v>11</v>
      </c>
      <c r="C169" s="271"/>
      <c r="D169" s="136">
        <v>40</v>
      </c>
      <c r="E169" s="134">
        <v>45</v>
      </c>
      <c r="F169" s="136">
        <v>56</v>
      </c>
      <c r="G169" s="134">
        <v>57</v>
      </c>
      <c r="H169" s="136">
        <v>36</v>
      </c>
      <c r="I169" s="134">
        <v>60</v>
      </c>
      <c r="J169" s="136">
        <v>78</v>
      </c>
      <c r="K169" s="136">
        <v>67</v>
      </c>
      <c r="L169" s="136">
        <v>69</v>
      </c>
      <c r="M169" s="136">
        <v>79</v>
      </c>
      <c r="N169" s="134">
        <v>230</v>
      </c>
      <c r="O169" s="134">
        <v>100</v>
      </c>
      <c r="P169" s="134">
        <v>130</v>
      </c>
      <c r="Q169" s="136">
        <v>69</v>
      </c>
      <c r="R169" s="136">
        <v>600</v>
      </c>
      <c r="S169" s="136" t="s">
        <v>58</v>
      </c>
      <c r="T169" s="136">
        <v>709</v>
      </c>
      <c r="U169" s="136"/>
      <c r="V169" s="136">
        <v>38</v>
      </c>
      <c r="W169" s="134">
        <v>300</v>
      </c>
      <c r="X169" s="134">
        <v>420</v>
      </c>
      <c r="Y169" s="136">
        <v>43</v>
      </c>
      <c r="Z169" s="136">
        <v>50</v>
      </c>
      <c r="AA169" s="135">
        <v>2</v>
      </c>
    </row>
    <row r="170" spans="1:27" ht="14.4" x14ac:dyDescent="0.25">
      <c r="A170" s="4">
        <f t="shared" si="35"/>
        <v>372</v>
      </c>
      <c r="B170" s="271" t="s">
        <v>12</v>
      </c>
      <c r="C170" s="271"/>
      <c r="D170" s="157">
        <v>40</v>
      </c>
      <c r="E170" s="155">
        <v>45</v>
      </c>
      <c r="F170" s="157">
        <v>56</v>
      </c>
      <c r="G170" s="155">
        <v>57</v>
      </c>
      <c r="H170" s="157">
        <v>36</v>
      </c>
      <c r="I170" s="155">
        <v>60</v>
      </c>
      <c r="J170" s="157">
        <v>78</v>
      </c>
      <c r="K170" s="157">
        <v>67</v>
      </c>
      <c r="L170" s="157">
        <v>69</v>
      </c>
      <c r="M170" s="157">
        <v>79</v>
      </c>
      <c r="N170" s="155">
        <v>230</v>
      </c>
      <c r="O170" s="155">
        <v>100</v>
      </c>
      <c r="P170" s="155">
        <v>130</v>
      </c>
      <c r="Q170" s="157">
        <v>69</v>
      </c>
      <c r="R170" s="157">
        <v>600</v>
      </c>
      <c r="S170" s="157" t="s">
        <v>58</v>
      </c>
      <c r="T170" s="157">
        <v>709</v>
      </c>
      <c r="U170" s="157"/>
      <c r="V170" s="157">
        <v>38</v>
      </c>
      <c r="W170" s="155">
        <v>300</v>
      </c>
      <c r="X170" s="155">
        <v>420</v>
      </c>
      <c r="Y170" s="157">
        <v>43</v>
      </c>
      <c r="Z170" s="157">
        <v>50</v>
      </c>
      <c r="AA170" s="156">
        <v>2</v>
      </c>
    </row>
    <row r="171" spans="1:27" ht="14.4" x14ac:dyDescent="0.25">
      <c r="A171" s="4">
        <f t="shared" si="35"/>
        <v>930</v>
      </c>
      <c r="B171" s="271" t="s">
        <v>13</v>
      </c>
      <c r="C171" s="271"/>
      <c r="D171" s="25">
        <v>240</v>
      </c>
      <c r="E171" s="26">
        <v>60</v>
      </c>
      <c r="F171" s="25">
        <v>240</v>
      </c>
      <c r="G171" s="25">
        <v>60</v>
      </c>
      <c r="H171" s="25">
        <v>30</v>
      </c>
      <c r="I171" s="25">
        <v>60</v>
      </c>
      <c r="J171" s="25">
        <v>240</v>
      </c>
      <c r="K171" s="25">
        <v>240</v>
      </c>
      <c r="L171" s="25">
        <v>2</v>
      </c>
      <c r="M171" s="25">
        <v>240</v>
      </c>
      <c r="N171" s="26">
        <v>60</v>
      </c>
      <c r="O171" s="26">
        <v>60</v>
      </c>
      <c r="P171" s="26">
        <v>0</v>
      </c>
      <c r="Q171" s="25">
        <v>5</v>
      </c>
      <c r="R171" s="25">
        <v>96</v>
      </c>
      <c r="S171" s="25">
        <v>8</v>
      </c>
      <c r="T171" s="25">
        <v>180</v>
      </c>
      <c r="U171" s="25">
        <v>160</v>
      </c>
      <c r="V171" s="25">
        <v>30</v>
      </c>
      <c r="W171" s="26">
        <v>30</v>
      </c>
      <c r="X171" s="26">
        <v>180</v>
      </c>
      <c r="Y171" s="25">
        <v>5</v>
      </c>
      <c r="Z171" s="25">
        <v>5</v>
      </c>
      <c r="AA171" s="24">
        <v>0</v>
      </c>
    </row>
    <row r="172" spans="1:27" ht="14.4" x14ac:dyDescent="0.25">
      <c r="A172" s="4">
        <f t="shared" si="35"/>
        <v>930</v>
      </c>
      <c r="B172" s="271" t="s">
        <v>14</v>
      </c>
      <c r="C172" s="271"/>
      <c r="D172" s="25">
        <v>240</v>
      </c>
      <c r="E172" s="26">
        <v>60</v>
      </c>
      <c r="F172" s="25">
        <v>240</v>
      </c>
      <c r="G172" s="25">
        <v>60</v>
      </c>
      <c r="H172" s="25">
        <v>30</v>
      </c>
      <c r="I172" s="25">
        <v>60</v>
      </c>
      <c r="J172" s="25">
        <v>240</v>
      </c>
      <c r="K172" s="25">
        <v>240</v>
      </c>
      <c r="L172" s="25">
        <v>2</v>
      </c>
      <c r="M172" s="25">
        <v>240</v>
      </c>
      <c r="N172" s="26">
        <v>60</v>
      </c>
      <c r="O172" s="26">
        <v>60</v>
      </c>
      <c r="P172" s="26">
        <v>0</v>
      </c>
      <c r="Q172" s="25">
        <v>5</v>
      </c>
      <c r="R172" s="25">
        <v>96</v>
      </c>
      <c r="S172" s="25">
        <v>8</v>
      </c>
      <c r="T172" s="25">
        <v>180</v>
      </c>
      <c r="U172" s="25">
        <v>160</v>
      </c>
      <c r="V172" s="25">
        <v>30</v>
      </c>
      <c r="W172" s="26">
        <v>30</v>
      </c>
      <c r="X172" s="26">
        <v>180</v>
      </c>
      <c r="Y172" s="25">
        <v>5</v>
      </c>
      <c r="Z172" s="25">
        <v>5</v>
      </c>
      <c r="AA172" s="24">
        <v>0</v>
      </c>
    </row>
    <row r="173" spans="1:27" ht="14.4" x14ac:dyDescent="0.25">
      <c r="A173" s="4">
        <f t="shared" si="35"/>
        <v>775</v>
      </c>
      <c r="B173" s="271" t="s">
        <v>15</v>
      </c>
      <c r="C173" s="271"/>
      <c r="D173" s="70">
        <v>155</v>
      </c>
      <c r="E173" s="70">
        <v>93</v>
      </c>
      <c r="F173" s="70">
        <v>155</v>
      </c>
      <c r="G173" s="70">
        <v>62</v>
      </c>
      <c r="H173" s="70">
        <v>62</v>
      </c>
      <c r="I173" s="70">
        <v>93</v>
      </c>
      <c r="J173" s="70">
        <v>155</v>
      </c>
      <c r="K173" s="70">
        <v>0</v>
      </c>
      <c r="L173" s="70">
        <v>0</v>
      </c>
      <c r="M173" s="70">
        <v>155</v>
      </c>
      <c r="N173" s="70">
        <v>93</v>
      </c>
      <c r="O173" s="70">
        <v>93</v>
      </c>
      <c r="P173" s="70"/>
      <c r="Q173" s="70">
        <v>5</v>
      </c>
      <c r="R173" s="70">
        <v>93</v>
      </c>
      <c r="S173" s="70">
        <v>93</v>
      </c>
      <c r="T173" s="70">
        <v>155</v>
      </c>
      <c r="U173" s="70">
        <v>160</v>
      </c>
      <c r="V173" s="70">
        <v>124</v>
      </c>
      <c r="W173" s="70">
        <v>155</v>
      </c>
      <c r="X173" s="70">
        <v>124</v>
      </c>
      <c r="Y173" s="70">
        <v>155</v>
      </c>
      <c r="Z173" s="70">
        <v>0</v>
      </c>
      <c r="AA173" s="69"/>
    </row>
    <row r="174" spans="1:27" ht="14.4" x14ac:dyDescent="0.25">
      <c r="A174" s="4">
        <f t="shared" si="35"/>
        <v>775</v>
      </c>
      <c r="B174" s="271" t="s">
        <v>16</v>
      </c>
      <c r="C174" s="271"/>
      <c r="D174" s="70">
        <v>155</v>
      </c>
      <c r="E174" s="70">
        <v>93</v>
      </c>
      <c r="F174" s="70">
        <v>155</v>
      </c>
      <c r="G174" s="70">
        <v>62</v>
      </c>
      <c r="H174" s="70">
        <v>62</v>
      </c>
      <c r="I174" s="70">
        <v>93</v>
      </c>
      <c r="J174" s="70">
        <v>155</v>
      </c>
      <c r="K174" s="70">
        <v>0</v>
      </c>
      <c r="L174" s="70">
        <v>0</v>
      </c>
      <c r="M174" s="70">
        <v>155</v>
      </c>
      <c r="N174" s="70">
        <v>93</v>
      </c>
      <c r="O174" s="70">
        <v>93</v>
      </c>
      <c r="P174" s="70"/>
      <c r="Q174" s="70">
        <v>5</v>
      </c>
      <c r="R174" s="70">
        <v>93</v>
      </c>
      <c r="S174" s="70">
        <v>93</v>
      </c>
      <c r="T174" s="70">
        <v>155</v>
      </c>
      <c r="U174" s="70">
        <v>160</v>
      </c>
      <c r="V174" s="70">
        <v>124</v>
      </c>
      <c r="W174" s="70">
        <v>155</v>
      </c>
      <c r="X174" s="70">
        <v>124</v>
      </c>
      <c r="Y174" s="70">
        <v>155</v>
      </c>
      <c r="Z174" s="70">
        <v>0</v>
      </c>
      <c r="AA174" s="69"/>
    </row>
    <row r="175" spans="1:27" ht="14.4" x14ac:dyDescent="0.25">
      <c r="A175" s="4">
        <f t="shared" si="35"/>
        <v>775</v>
      </c>
      <c r="B175" s="271" t="s">
        <v>17</v>
      </c>
      <c r="C175" s="271"/>
      <c r="D175" s="70">
        <v>155</v>
      </c>
      <c r="E175" s="70">
        <v>93</v>
      </c>
      <c r="F175" s="70">
        <v>155</v>
      </c>
      <c r="G175" s="70">
        <v>62</v>
      </c>
      <c r="H175" s="70">
        <v>62</v>
      </c>
      <c r="I175" s="70">
        <v>93</v>
      </c>
      <c r="J175" s="70">
        <v>155</v>
      </c>
      <c r="K175" s="70">
        <v>0</v>
      </c>
      <c r="L175" s="70">
        <v>0</v>
      </c>
      <c r="M175" s="70">
        <v>155</v>
      </c>
      <c r="N175" s="70">
        <v>93</v>
      </c>
      <c r="O175" s="70">
        <v>93</v>
      </c>
      <c r="P175" s="70"/>
      <c r="Q175" s="70">
        <v>5</v>
      </c>
      <c r="R175" s="70">
        <v>93</v>
      </c>
      <c r="S175" s="70">
        <v>93</v>
      </c>
      <c r="T175" s="70">
        <v>155</v>
      </c>
      <c r="U175" s="70">
        <v>160</v>
      </c>
      <c r="V175" s="70">
        <v>124</v>
      </c>
      <c r="W175" s="70">
        <v>155</v>
      </c>
      <c r="X175" s="70">
        <v>124</v>
      </c>
      <c r="Y175" s="70">
        <v>155</v>
      </c>
      <c r="Z175" s="70">
        <v>0</v>
      </c>
      <c r="AA175" s="69"/>
    </row>
    <row r="176" spans="1:27" ht="14.4" x14ac:dyDescent="0.25">
      <c r="A176" s="4">
        <f t="shared" si="35"/>
        <v>775</v>
      </c>
      <c r="B176" s="271" t="s">
        <v>18</v>
      </c>
      <c r="C176" s="271"/>
      <c r="D176" s="70">
        <v>155</v>
      </c>
      <c r="E176" s="70">
        <v>93</v>
      </c>
      <c r="F176" s="70">
        <v>155</v>
      </c>
      <c r="G176" s="70">
        <v>62</v>
      </c>
      <c r="H176" s="70">
        <v>62</v>
      </c>
      <c r="I176" s="70">
        <v>93</v>
      </c>
      <c r="J176" s="70">
        <v>155</v>
      </c>
      <c r="K176" s="70">
        <v>0</v>
      </c>
      <c r="L176" s="70">
        <v>0</v>
      </c>
      <c r="M176" s="70">
        <v>155</v>
      </c>
      <c r="N176" s="70">
        <v>93</v>
      </c>
      <c r="O176" s="70">
        <v>93</v>
      </c>
      <c r="P176" s="70"/>
      <c r="Q176" s="70">
        <v>5</v>
      </c>
      <c r="R176" s="70">
        <v>93</v>
      </c>
      <c r="S176" s="70">
        <v>93</v>
      </c>
      <c r="T176" s="70">
        <v>155</v>
      </c>
      <c r="U176" s="70">
        <v>160</v>
      </c>
      <c r="V176" s="70">
        <v>124</v>
      </c>
      <c r="W176" s="70">
        <v>155</v>
      </c>
      <c r="X176" s="70">
        <v>124</v>
      </c>
      <c r="Y176" s="70">
        <v>155</v>
      </c>
      <c r="Z176" s="70">
        <v>0</v>
      </c>
      <c r="AA176" s="69"/>
    </row>
    <row r="177" spans="1:27" ht="14.4" x14ac:dyDescent="0.25">
      <c r="A177" s="4">
        <f t="shared" si="35"/>
        <v>0</v>
      </c>
      <c r="B177" s="271" t="s">
        <v>19</v>
      </c>
      <c r="C177" s="271"/>
      <c r="D177" s="51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65"/>
      <c r="T177" s="50"/>
      <c r="U177" s="50"/>
      <c r="V177" s="50"/>
      <c r="W177" s="50"/>
      <c r="X177" s="50"/>
      <c r="Y177" s="50"/>
      <c r="Z177" s="50"/>
      <c r="AA177" s="49"/>
    </row>
    <row r="178" spans="1:27" x14ac:dyDescent="0.25">
      <c r="A178" s="4">
        <f>AVERAGE(A166:A177)</f>
        <v>539.33333333333337</v>
      </c>
      <c r="B178" s="7" t="s">
        <v>23</v>
      </c>
      <c r="C178" s="4"/>
      <c r="D178" s="4">
        <f t="shared" ref="D178:AA178" si="36">SUM(D166:D177)</f>
        <v>1288</v>
      </c>
      <c r="E178" s="4">
        <f t="shared" si="36"/>
        <v>712</v>
      </c>
      <c r="F178" s="4">
        <f t="shared" si="36"/>
        <v>1331</v>
      </c>
      <c r="G178" s="4">
        <f t="shared" si="36"/>
        <v>595</v>
      </c>
      <c r="H178" s="4">
        <f t="shared" si="36"/>
        <v>468</v>
      </c>
      <c r="I178" s="4">
        <f t="shared" si="36"/>
        <v>711</v>
      </c>
      <c r="J178" s="4">
        <f t="shared" si="36"/>
        <v>1367</v>
      </c>
      <c r="K178" s="4">
        <f t="shared" si="36"/>
        <v>733</v>
      </c>
      <c r="L178" s="4">
        <f t="shared" si="36"/>
        <v>334</v>
      </c>
      <c r="M178" s="4">
        <f t="shared" si="36"/>
        <v>1421</v>
      </c>
      <c r="N178" s="4">
        <f t="shared" si="36"/>
        <v>1429</v>
      </c>
      <c r="O178" s="4">
        <f t="shared" si="36"/>
        <v>939</v>
      </c>
      <c r="P178" s="4">
        <f t="shared" si="36"/>
        <v>470</v>
      </c>
      <c r="Q178" s="4">
        <f t="shared" si="36"/>
        <v>357</v>
      </c>
      <c r="R178" s="4">
        <f t="shared" si="36"/>
        <v>3166</v>
      </c>
      <c r="S178" s="4">
        <f t="shared" si="36"/>
        <v>2307</v>
      </c>
      <c r="T178" s="4">
        <f t="shared" si="36"/>
        <v>4498</v>
      </c>
      <c r="U178" s="99">
        <v>0</v>
      </c>
      <c r="V178" s="4">
        <f t="shared" si="36"/>
        <v>695</v>
      </c>
      <c r="W178" s="4">
        <f t="shared" si="36"/>
        <v>2730</v>
      </c>
      <c r="X178" s="4">
        <f t="shared" si="36"/>
        <v>2972</v>
      </c>
      <c r="Y178" s="4">
        <f t="shared" si="36"/>
        <v>799</v>
      </c>
      <c r="Z178" s="4">
        <f t="shared" si="36"/>
        <v>135</v>
      </c>
      <c r="AA178" s="3">
        <f t="shared" si="36"/>
        <v>10</v>
      </c>
    </row>
    <row r="179" spans="1:27" x14ac:dyDescent="0.25">
      <c r="A179" s="4">
        <f>SUM(A166:A177)</f>
        <v>6472</v>
      </c>
      <c r="B179" s="7" t="s">
        <v>2</v>
      </c>
      <c r="C179" s="4">
        <f>SUM(D178:I178,Q178:Z178)</f>
        <v>22764</v>
      </c>
      <c r="D179" s="4" t="s">
        <v>6</v>
      </c>
      <c r="E179" s="271"/>
      <c r="F179" s="271"/>
      <c r="G179" s="4">
        <f>SUM(M178:N178)</f>
        <v>2850</v>
      </c>
      <c r="H179" s="271" t="s">
        <v>21</v>
      </c>
      <c r="I179" s="271"/>
      <c r="J179" s="6"/>
      <c r="K179" s="272" t="s">
        <v>2</v>
      </c>
      <c r="L179" s="272"/>
      <c r="M179" s="272"/>
      <c r="N179" s="272"/>
      <c r="O179" s="272">
        <f>SUM(R178:Z178,D178:L178)</f>
        <v>24841</v>
      </c>
      <c r="P179" s="272"/>
      <c r="Q179" s="271"/>
      <c r="R179" s="271"/>
      <c r="S179" s="271"/>
      <c r="T179" s="6">
        <v>0</v>
      </c>
      <c r="U179" s="98"/>
      <c r="V179" s="4"/>
      <c r="W179" s="5"/>
      <c r="X179" s="5"/>
      <c r="Y179" s="4"/>
      <c r="Z179" s="4"/>
      <c r="AA179" s="3"/>
    </row>
    <row r="181" spans="1:27" x14ac:dyDescent="0.25">
      <c r="A181" s="274" t="s">
        <v>42</v>
      </c>
      <c r="B181" s="274"/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</row>
    <row r="182" spans="1:27" x14ac:dyDescent="0.25">
      <c r="A182" s="273" t="s">
        <v>22</v>
      </c>
      <c r="B182" s="273" t="s">
        <v>23</v>
      </c>
      <c r="C182" s="273"/>
      <c r="D182" s="273" t="s">
        <v>24</v>
      </c>
      <c r="E182" s="275" t="s">
        <v>35</v>
      </c>
      <c r="F182" s="273" t="s">
        <v>25</v>
      </c>
      <c r="G182" s="273" t="s">
        <v>26</v>
      </c>
      <c r="H182" s="273" t="s">
        <v>27</v>
      </c>
      <c r="I182" s="273" t="s">
        <v>28</v>
      </c>
      <c r="J182" s="273" t="s">
        <v>3</v>
      </c>
      <c r="K182" s="273" t="s">
        <v>4</v>
      </c>
      <c r="L182" s="273" t="s">
        <v>7</v>
      </c>
      <c r="M182" s="273">
        <v>10</v>
      </c>
      <c r="N182" s="273" t="s">
        <v>38</v>
      </c>
      <c r="O182" s="273" t="s">
        <v>0</v>
      </c>
      <c r="P182" s="273" t="s">
        <v>1</v>
      </c>
      <c r="Q182" s="273" t="s">
        <v>5</v>
      </c>
      <c r="R182" s="273" t="s">
        <v>36</v>
      </c>
      <c r="S182" s="273" t="s">
        <v>29</v>
      </c>
      <c r="T182" s="1" t="s">
        <v>39</v>
      </c>
      <c r="U182" s="100" t="s">
        <v>53</v>
      </c>
      <c r="V182" s="273" t="s">
        <v>30</v>
      </c>
      <c r="W182" s="273" t="s">
        <v>31</v>
      </c>
      <c r="X182" s="273" t="s">
        <v>32</v>
      </c>
      <c r="Y182" s="273" t="s">
        <v>33</v>
      </c>
      <c r="Z182" s="273" t="s">
        <v>34</v>
      </c>
      <c r="AA182" s="2" t="s">
        <v>40</v>
      </c>
    </row>
    <row r="183" spans="1:27" x14ac:dyDescent="0.25">
      <c r="A183" s="273"/>
      <c r="B183" s="273"/>
      <c r="C183" s="273"/>
      <c r="D183" s="273"/>
      <c r="E183" s="275"/>
      <c r="F183" s="273"/>
      <c r="G183" s="273"/>
      <c r="H183" s="273"/>
      <c r="I183" s="273"/>
      <c r="J183" s="273"/>
      <c r="K183" s="273"/>
      <c r="L183" s="273"/>
      <c r="M183" s="273"/>
      <c r="N183" s="273"/>
      <c r="O183" s="273"/>
      <c r="P183" s="273"/>
      <c r="Q183" s="273"/>
      <c r="R183" s="273"/>
      <c r="S183" s="273"/>
      <c r="T183" s="1"/>
      <c r="U183" s="100" t="s">
        <v>56</v>
      </c>
      <c r="V183" s="273"/>
      <c r="W183" s="273"/>
      <c r="X183" s="273"/>
      <c r="Y183" s="273"/>
      <c r="Z183" s="273"/>
      <c r="AA183" s="3"/>
    </row>
    <row r="184" spans="1:27" x14ac:dyDescent="0.25">
      <c r="A184" s="4">
        <f>AVERAGE(A178,A160,A142,A124,A88,,A70,A52,A34,A16,A106)</f>
        <v>1972.7954545454545</v>
      </c>
      <c r="B184" s="7" t="s">
        <v>20</v>
      </c>
      <c r="C184" s="4"/>
      <c r="D184" s="4">
        <f>SUM(D178,D16,,D34,,D52,D70,D88,D124,D142,D160,D106)</f>
        <v>24167</v>
      </c>
      <c r="E184" s="4">
        <f>SUM(E178,E160,E142,E124,E88,,E70,E52,,E34,,E16,E106)</f>
        <v>48062</v>
      </c>
      <c r="F184" s="4">
        <f>SUM(F178,F160,F142,F124,F88,,F70,F52,F34,F16,F106)</f>
        <v>23644</v>
      </c>
      <c r="G184" s="4">
        <f>SUM(G178,G160,G142,G124,G88,G70,G52,G34,G16,G106)</f>
        <v>52741</v>
      </c>
      <c r="H184" s="4">
        <f>SUM(H178,H160,H142,H124,H88,H70,H52,H34,H16,H106)</f>
        <v>19613</v>
      </c>
      <c r="I184" s="4">
        <f>SUM(I178,I160,I142,I124,I88,I70,I52,I34,I16,I106)</f>
        <v>51604</v>
      </c>
      <c r="J184" s="4">
        <f>SUM(J178,J160,J142,J124,J88,J70,J52,J34,J16,J106)</f>
        <v>40578</v>
      </c>
      <c r="K184" s="4">
        <f>SUM(K178,K160,K142,K124,K88,K70,K34,,K16,K106)</f>
        <v>9526</v>
      </c>
      <c r="L184" s="4">
        <f>SUM(L178,L160,L142,L124,L88,L70,L52,L34,L16,L106)</f>
        <v>9273</v>
      </c>
      <c r="M184" s="4">
        <f>SUM(M178,M160,M142,M124,M88,M70,M52,M34,M16,M106)</f>
        <v>35940</v>
      </c>
      <c r="N184" s="4">
        <f>SUM(N178,N160,N142,N124,N88,N70,N52,N34,N16,N106)</f>
        <v>48207</v>
      </c>
      <c r="O184" s="4">
        <f>SUM(O178,O160,O142,O124,O88,O70,O52,O34,O16,O106)</f>
        <v>26279</v>
      </c>
      <c r="P184" s="4">
        <f>SUM(P178,P160,P142,P124,P88,P70,P34,P16,P106)</f>
        <v>13074</v>
      </c>
      <c r="Q184" s="4">
        <f>SUM(Q178,Q160,Q142,Q124,Q88,Q70,Q52,Q34,Q16,Q106)</f>
        <v>16498</v>
      </c>
      <c r="R184" s="4">
        <f>SUM(R178,R160,R142,R124,R88,R70,R52,R34,R16,R106)</f>
        <v>997273</v>
      </c>
      <c r="S184" s="4">
        <f>SUM(S178,S160,S142,S124,S88,S70,S52,S34,S16,S106)</f>
        <v>239693</v>
      </c>
      <c r="T184" s="4">
        <f>SUM(T178,T160,T142,T88,T70,T52,T34,T16,T124,T106)</f>
        <v>192770</v>
      </c>
      <c r="U184" s="99">
        <f>SUM(U178,U160,U142,U124,U106,U88,U70,U52,U34,U16)</f>
        <v>437440</v>
      </c>
      <c r="V184" s="4">
        <f t="shared" ref="V184:AA184" si="37">SUM(V178,V160,V142,V124,V88,V70,V52,V34,V16,V106)</f>
        <v>6858</v>
      </c>
      <c r="W184" s="4">
        <f t="shared" si="37"/>
        <v>18432</v>
      </c>
      <c r="X184" s="4">
        <f t="shared" si="37"/>
        <v>91361</v>
      </c>
      <c r="Y184" s="4">
        <f t="shared" si="37"/>
        <v>33403</v>
      </c>
      <c r="Z184" s="4">
        <f t="shared" si="37"/>
        <v>7887</v>
      </c>
      <c r="AA184" s="3">
        <f t="shared" si="37"/>
        <v>4194</v>
      </c>
    </row>
    <row r="185" spans="1:27" x14ac:dyDescent="0.25">
      <c r="A185" s="4">
        <f>SUM(D184:J184)</f>
        <v>260409</v>
      </c>
      <c r="B185" s="7" t="s">
        <v>2</v>
      </c>
      <c r="C185" s="4">
        <f>SUM(D184:L184)</f>
        <v>279208</v>
      </c>
      <c r="D185" s="4" t="s">
        <v>6</v>
      </c>
      <c r="E185" s="271"/>
      <c r="F185" s="271"/>
      <c r="G185" s="4">
        <f>SUM(M184:N184)</f>
        <v>84147</v>
      </c>
      <c r="H185" s="271" t="s">
        <v>21</v>
      </c>
      <c r="I185" s="271"/>
      <c r="J185" s="6"/>
      <c r="K185" s="272" t="s">
        <v>2</v>
      </c>
      <c r="L185" s="272"/>
      <c r="M185" s="272"/>
      <c r="N185" s="272"/>
      <c r="O185" s="272">
        <f>SUM(Q184:Z184,D184:L184,T185)</f>
        <v>2320823</v>
      </c>
      <c r="P185" s="272"/>
      <c r="Q185" s="271"/>
      <c r="R185" s="271"/>
      <c r="S185" s="271"/>
      <c r="T185" s="6"/>
      <c r="U185" s="98"/>
      <c r="V185" s="4"/>
      <c r="W185" s="5"/>
      <c r="X185" s="5"/>
      <c r="Y185" s="4"/>
      <c r="Z185" s="4"/>
      <c r="AA185" s="3"/>
    </row>
  </sheetData>
  <mergeCells count="439">
    <mergeCell ref="Q185:S185"/>
    <mergeCell ref="E185:F185"/>
    <mergeCell ref="H185:I185"/>
    <mergeCell ref="K185:N185"/>
    <mergeCell ref="O185:P185"/>
    <mergeCell ref="W182:W183"/>
    <mergeCell ref="X182:X183"/>
    <mergeCell ref="Y182:Y183"/>
    <mergeCell ref="Z182:Z183"/>
    <mergeCell ref="P182:P183"/>
    <mergeCell ref="Q182:Q183"/>
    <mergeCell ref="R182:R183"/>
    <mergeCell ref="S182:S183"/>
    <mergeCell ref="V182:V183"/>
    <mergeCell ref="Q179:S179"/>
    <mergeCell ref="A181:AA181"/>
    <mergeCell ref="A182:A183"/>
    <mergeCell ref="B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82:L183"/>
    <mergeCell ref="M182:M183"/>
    <mergeCell ref="N182:N183"/>
    <mergeCell ref="O182:O183"/>
    <mergeCell ref="B177:C177"/>
    <mergeCell ref="E179:F179"/>
    <mergeCell ref="H179:I179"/>
    <mergeCell ref="K179:N179"/>
    <mergeCell ref="O179:P179"/>
    <mergeCell ref="B172:C172"/>
    <mergeCell ref="B173:C173"/>
    <mergeCell ref="B174:C174"/>
    <mergeCell ref="B175:C175"/>
    <mergeCell ref="B176:C176"/>
    <mergeCell ref="B167:C167"/>
    <mergeCell ref="B168:C168"/>
    <mergeCell ref="B169:C169"/>
    <mergeCell ref="B170:C170"/>
    <mergeCell ref="B171:C171"/>
    <mergeCell ref="W164:W165"/>
    <mergeCell ref="X164:X165"/>
    <mergeCell ref="Y164:Y165"/>
    <mergeCell ref="Z164:Z165"/>
    <mergeCell ref="B166:C166"/>
    <mergeCell ref="P164:P165"/>
    <mergeCell ref="Q164:Q165"/>
    <mergeCell ref="R164:R165"/>
    <mergeCell ref="S164:S165"/>
    <mergeCell ref="V164:V165"/>
    <mergeCell ref="Q161:S161"/>
    <mergeCell ref="A163:AA163"/>
    <mergeCell ref="A164:A165"/>
    <mergeCell ref="B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O164:O165"/>
    <mergeCell ref="B159:C159"/>
    <mergeCell ref="E161:F161"/>
    <mergeCell ref="H161:I161"/>
    <mergeCell ref="K161:N161"/>
    <mergeCell ref="O161:P161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W146:W147"/>
    <mergeCell ref="X146:X147"/>
    <mergeCell ref="Y146:Y147"/>
    <mergeCell ref="Z146:Z147"/>
    <mergeCell ref="B148:C148"/>
    <mergeCell ref="P146:P147"/>
    <mergeCell ref="Q146:Q147"/>
    <mergeCell ref="R146:R147"/>
    <mergeCell ref="S146:S147"/>
    <mergeCell ref="V146:V147"/>
    <mergeCell ref="Q143:S143"/>
    <mergeCell ref="A145:AA145"/>
    <mergeCell ref="A146:A147"/>
    <mergeCell ref="B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B141:C141"/>
    <mergeCell ref="E143:F143"/>
    <mergeCell ref="H143:I143"/>
    <mergeCell ref="K143:N143"/>
    <mergeCell ref="O143:P143"/>
    <mergeCell ref="B136:C136"/>
    <mergeCell ref="B137:C137"/>
    <mergeCell ref="B138:C138"/>
    <mergeCell ref="B139:C139"/>
    <mergeCell ref="B140:C140"/>
    <mergeCell ref="B131:C131"/>
    <mergeCell ref="B132:C132"/>
    <mergeCell ref="B133:C133"/>
    <mergeCell ref="B134:C134"/>
    <mergeCell ref="B135:C135"/>
    <mergeCell ref="W128:W129"/>
    <mergeCell ref="X128:X129"/>
    <mergeCell ref="Y128:Y129"/>
    <mergeCell ref="Z128:Z129"/>
    <mergeCell ref="B130:C130"/>
    <mergeCell ref="P128:P129"/>
    <mergeCell ref="Q128:Q129"/>
    <mergeCell ref="R128:R129"/>
    <mergeCell ref="S128:S129"/>
    <mergeCell ref="V128:V129"/>
    <mergeCell ref="Q125:S125"/>
    <mergeCell ref="A127:AA127"/>
    <mergeCell ref="A128:A129"/>
    <mergeCell ref="B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O128:O129"/>
    <mergeCell ref="B123:C123"/>
    <mergeCell ref="E125:F125"/>
    <mergeCell ref="H125:I125"/>
    <mergeCell ref="K125:N125"/>
    <mergeCell ref="O125:P125"/>
    <mergeCell ref="B118:C118"/>
    <mergeCell ref="B119:C119"/>
    <mergeCell ref="B120:C120"/>
    <mergeCell ref="B121:C121"/>
    <mergeCell ref="B122:C122"/>
    <mergeCell ref="B113:C113"/>
    <mergeCell ref="B114:C114"/>
    <mergeCell ref="B115:C115"/>
    <mergeCell ref="B116:C116"/>
    <mergeCell ref="B117:C117"/>
    <mergeCell ref="W110:W111"/>
    <mergeCell ref="X110:X111"/>
    <mergeCell ref="Y110:Y111"/>
    <mergeCell ref="Z110:Z111"/>
    <mergeCell ref="B112:C112"/>
    <mergeCell ref="P110:P111"/>
    <mergeCell ref="Q110:Q111"/>
    <mergeCell ref="R110:R111"/>
    <mergeCell ref="S110:S111"/>
    <mergeCell ref="V110:V111"/>
    <mergeCell ref="Q89:S89"/>
    <mergeCell ref="A109:AA109"/>
    <mergeCell ref="A110:A111"/>
    <mergeCell ref="B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A91:AA91"/>
    <mergeCell ref="A92:A93"/>
    <mergeCell ref="B92:C93"/>
    <mergeCell ref="D92:D93"/>
    <mergeCell ref="E92:E93"/>
    <mergeCell ref="F92:F93"/>
    <mergeCell ref="G92:G93"/>
    <mergeCell ref="H92:H93"/>
    <mergeCell ref="B87:C87"/>
    <mergeCell ref="E89:F89"/>
    <mergeCell ref="H89:I89"/>
    <mergeCell ref="K89:N89"/>
    <mergeCell ref="O89:P89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W74:W75"/>
    <mergeCell ref="X74:X75"/>
    <mergeCell ref="Y74:Y75"/>
    <mergeCell ref="Z74:Z75"/>
    <mergeCell ref="B76:C76"/>
    <mergeCell ref="P74:P75"/>
    <mergeCell ref="Q74:Q75"/>
    <mergeCell ref="R74:R75"/>
    <mergeCell ref="S74:S75"/>
    <mergeCell ref="V74:V75"/>
    <mergeCell ref="A73:AA73"/>
    <mergeCell ref="A74:A75"/>
    <mergeCell ref="B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Q71:S71"/>
    <mergeCell ref="B69:C69"/>
    <mergeCell ref="E71:F71"/>
    <mergeCell ref="H71:I71"/>
    <mergeCell ref="K71:N71"/>
    <mergeCell ref="O71:P71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W56:W57"/>
    <mergeCell ref="X56:X57"/>
    <mergeCell ref="Y56:Y57"/>
    <mergeCell ref="Z56:Z57"/>
    <mergeCell ref="B58:C58"/>
    <mergeCell ref="P56:P57"/>
    <mergeCell ref="Q56:Q57"/>
    <mergeCell ref="R56:R57"/>
    <mergeCell ref="S56:S57"/>
    <mergeCell ref="V56:V57"/>
    <mergeCell ref="Q53:S53"/>
    <mergeCell ref="A55:AA55"/>
    <mergeCell ref="A56:A57"/>
    <mergeCell ref="B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B51:C51"/>
    <mergeCell ref="E53:F53"/>
    <mergeCell ref="H53:I53"/>
    <mergeCell ref="K53:N53"/>
    <mergeCell ref="O53:P53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W38:W39"/>
    <mergeCell ref="X38:X39"/>
    <mergeCell ref="Y38:Y39"/>
    <mergeCell ref="Z38:Z39"/>
    <mergeCell ref="B40:C40"/>
    <mergeCell ref="P38:P39"/>
    <mergeCell ref="Q38:Q39"/>
    <mergeCell ref="R38:R39"/>
    <mergeCell ref="S38:S39"/>
    <mergeCell ref="V38:V39"/>
    <mergeCell ref="A37:AA37"/>
    <mergeCell ref="A38:A39"/>
    <mergeCell ref="B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Q35:S35"/>
    <mergeCell ref="B33:C33"/>
    <mergeCell ref="E35:F35"/>
    <mergeCell ref="H35:I35"/>
    <mergeCell ref="K35:N35"/>
    <mergeCell ref="O35:P35"/>
    <mergeCell ref="B28:C28"/>
    <mergeCell ref="B29:C29"/>
    <mergeCell ref="B30:C30"/>
    <mergeCell ref="B31:C31"/>
    <mergeCell ref="B32:C32"/>
    <mergeCell ref="B22:C22"/>
    <mergeCell ref="P20:P21"/>
    <mergeCell ref="Q20:Q21"/>
    <mergeCell ref="R20:R21"/>
    <mergeCell ref="S20:S21"/>
    <mergeCell ref="V20:V21"/>
    <mergeCell ref="L20:L21"/>
    <mergeCell ref="M20:M21"/>
    <mergeCell ref="N20:N21"/>
    <mergeCell ref="O20:O21"/>
    <mergeCell ref="B27:C27"/>
    <mergeCell ref="A1:AA1"/>
    <mergeCell ref="B14:C14"/>
    <mergeCell ref="B15:C15"/>
    <mergeCell ref="E17:F17"/>
    <mergeCell ref="H17:I17"/>
    <mergeCell ref="Q17:S17"/>
    <mergeCell ref="K17:N17"/>
    <mergeCell ref="O17:P17"/>
    <mergeCell ref="Z2:Z3"/>
    <mergeCell ref="A2:A3"/>
    <mergeCell ref="B2:C3"/>
    <mergeCell ref="D2:D3"/>
    <mergeCell ref="Q2:Q3"/>
    <mergeCell ref="R2:R3"/>
    <mergeCell ref="L2:L3"/>
    <mergeCell ref="O2:O3"/>
    <mergeCell ref="P2:P3"/>
    <mergeCell ref="B12:C12"/>
    <mergeCell ref="M2:M3"/>
    <mergeCell ref="W20:W21"/>
    <mergeCell ref="X20:X21"/>
    <mergeCell ref="Y20:Y21"/>
    <mergeCell ref="Z20:Z21"/>
    <mergeCell ref="B10:C10"/>
    <mergeCell ref="B11:C11"/>
    <mergeCell ref="B13:C13"/>
    <mergeCell ref="B7:C7"/>
    <mergeCell ref="B8:C8"/>
    <mergeCell ref="B9:C9"/>
    <mergeCell ref="W2:W3"/>
    <mergeCell ref="X2:X3"/>
    <mergeCell ref="Y2:Y3"/>
    <mergeCell ref="J2:J3"/>
    <mergeCell ref="K2:K3"/>
    <mergeCell ref="S2:S3"/>
    <mergeCell ref="V2:V3"/>
    <mergeCell ref="N2:N3"/>
    <mergeCell ref="E2:E3"/>
    <mergeCell ref="F2:F3"/>
    <mergeCell ref="G2:G3"/>
    <mergeCell ref="H2:H3"/>
    <mergeCell ref="I2:I3"/>
    <mergeCell ref="B4:C4"/>
    <mergeCell ref="B5:C5"/>
    <mergeCell ref="B6:C6"/>
    <mergeCell ref="R92:R93"/>
    <mergeCell ref="S92:S93"/>
    <mergeCell ref="V92:V93"/>
    <mergeCell ref="W92:W93"/>
    <mergeCell ref="X92:X93"/>
    <mergeCell ref="Y92:Y93"/>
    <mergeCell ref="A19:AA19"/>
    <mergeCell ref="A20:A21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Z92:Z93"/>
    <mergeCell ref="P92:P93"/>
    <mergeCell ref="Q92:Q93"/>
    <mergeCell ref="B23:C23"/>
    <mergeCell ref="B24:C24"/>
    <mergeCell ref="B25:C25"/>
    <mergeCell ref="B26:C26"/>
    <mergeCell ref="B94:C94"/>
    <mergeCell ref="B95:C95"/>
    <mergeCell ref="I92:I93"/>
    <mergeCell ref="J92:J93"/>
    <mergeCell ref="K92:K93"/>
    <mergeCell ref="L92:L93"/>
    <mergeCell ref="M92:M93"/>
    <mergeCell ref="N92:N93"/>
    <mergeCell ref="O92:O93"/>
    <mergeCell ref="B105:C105"/>
    <mergeCell ref="E107:F107"/>
    <mergeCell ref="H107:I107"/>
    <mergeCell ref="K107:N107"/>
    <mergeCell ref="O107:P107"/>
    <mergeCell ref="Q107:S107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</mergeCells>
  <pageMargins left="0.25" right="0.25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cp:lastPrinted>2019-03-25T17:35:41Z</cp:lastPrinted>
  <dcterms:created xsi:type="dcterms:W3CDTF">2016-08-01T08:40:27Z</dcterms:created>
  <dcterms:modified xsi:type="dcterms:W3CDTF">2022-01-08T16:22:14Z</dcterms:modified>
</cp:coreProperties>
</file>